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入出金合計表 【第18期2026年6月～】 " sheetId="1" r:id="rId5"/>
    <sheet state="visible" name="入金明細【18期】 " sheetId="2" r:id="rId6"/>
    <sheet state="visible" name="出金明細【18期】" sheetId="3" r:id="rId7"/>
    <sheet state="visible" name="入出金合計表 【第17期2025年6月～】" sheetId="4" r:id="rId8"/>
    <sheet state="visible" name="入金明細【17期】" sheetId="5" r:id="rId9"/>
    <sheet state="visible" name="出金明細【17期】" sheetId="6" r:id="rId10"/>
    <sheet state="visible" name="入出金合計表 【第16期2024年6月～】  " sheetId="7" r:id="rId11"/>
    <sheet state="visible" name="入金明細 " sheetId="8" r:id="rId12"/>
    <sheet state="visible" name="出金明細 " sheetId="9" r:id="rId13"/>
    <sheet state="visible" name="入出金合計表 【第15期2023年6月～】 " sheetId="10" r:id="rId14"/>
    <sheet state="visible" name="入金明細" sheetId="11" r:id="rId15"/>
    <sheet state="visible" name="出金明細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46">
      <text>
        <t xml:space="preserve">
笠信固定より6,382,184円支払い
※金額を入力すると数字が合わなくなる為
</t>
      </text>
    </comment>
    <comment authorId="0" ref="O246">
      <text>
        <t xml:space="preserve">笠信固定より6,382,184円支払い
※金額を入力すると数字が合わなくなる為</t>
      </text>
    </comment>
    <comment authorId="0" ref="N255">
      <text>
        <t xml:space="preserve">笠信固定より
4,090,087円支払い
※金額を入力すると数字が合わなくなる為
</t>
      </text>
    </comment>
    <comment authorId="0" ref="O255">
      <text>
        <t xml:space="preserve">笠信固定より
4,090,087円支払い
※金額を入力すると数字が合わなくなる為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46">
      <text>
        <t xml:space="preserve">
笠信固定より6,382,184円支払い
※金額を入力すると数字が合わなくなる為
</t>
      </text>
    </comment>
    <comment authorId="0" ref="O246">
      <text>
        <t xml:space="preserve">笠信固定より6,382,184円支払い
※金額を入力すると数字が合わなくなる為</t>
      </text>
    </comment>
    <comment authorId="0" ref="N255">
      <text>
        <t xml:space="preserve">笠信固定より
4,090,087円支払い
※金額を入力すると数字が合わなくなる為
</t>
      </text>
    </comment>
    <comment authorId="0" ref="O255">
      <text>
        <t xml:space="preserve">笠信固定より
4,090,087円支払い
※金額を入力すると数字が合わなくなる為
</t>
      </text>
    </comment>
  </commentList>
</comments>
</file>

<file path=xl/sharedStrings.xml><?xml version="1.0" encoding="utf-8"?>
<sst xmlns="http://schemas.openxmlformats.org/spreadsheetml/2006/main" count="4988" uniqueCount="1940">
  <si>
    <t>2025年5月末残</t>
  </si>
  <si>
    <t>２０２6年６月‐２０２7年５月残高</t>
  </si>
  <si>
    <t>残高日次</t>
  </si>
  <si>
    <t>入金合計</t>
  </si>
  <si>
    <t>金融機関関連</t>
  </si>
  <si>
    <t>保険関連</t>
  </si>
  <si>
    <t>お客様関連</t>
  </si>
  <si>
    <t>出金合計</t>
  </si>
  <si>
    <t>買掛関連</t>
  </si>
  <si>
    <t>経費関連</t>
  </si>
  <si>
    <t>6月合計</t>
  </si>
  <si>
    <t>累計</t>
  </si>
  <si>
    <t>7月合計</t>
  </si>
  <si>
    <t>8月合計</t>
  </si>
  <si>
    <t xml:space="preserve">　</t>
  </si>
  <si>
    <t>9月合計</t>
  </si>
  <si>
    <t>10月合計</t>
  </si>
  <si>
    <t>1１月合計</t>
  </si>
  <si>
    <t>12月合計</t>
  </si>
  <si>
    <t>1月合計</t>
  </si>
  <si>
    <t>２月合計</t>
  </si>
  <si>
    <t>３月合計</t>
  </si>
  <si>
    <t>４月合計</t>
  </si>
  <si>
    <t>５月合計</t>
  </si>
  <si>
    <t>※6/28もみじ3.000万円短期返済日</t>
  </si>
  <si>
    <t>２０２5年６月‐２０２6年５月入金</t>
  </si>
  <si>
    <t>入金日次</t>
  </si>
  <si>
    <t>金融小計</t>
  </si>
  <si>
    <t>保険小計</t>
  </si>
  <si>
    <t>お客様小計</t>
  </si>
  <si>
    <t>６月合計</t>
  </si>
  <si>
    <t>未確定</t>
  </si>
  <si>
    <t>７月合計</t>
  </si>
  <si>
    <t>８月合計</t>
  </si>
  <si>
    <t xml:space="preserve">　　</t>
  </si>
  <si>
    <t>11月合計</t>
  </si>
  <si>
    <t>１月合計</t>
  </si>
  <si>
    <t>3/10笠信短期借入33,000,000（返済日7/31）第18期入力忘れず</t>
  </si>
  <si>
    <t>毎月25日　110,000　ｱﾄﾘｴﾋﾟｭｱ様より入金</t>
  </si>
  <si>
    <t>20250601より20280531　3年（36ヶ月）　1,754,574円</t>
  </si>
  <si>
    <t>毎月25日　50,000　年に2回（6月・12月)150,000藤田勲様より入金</t>
  </si>
  <si>
    <t>橋本商事（Aｸﾙｰｽﾞﾍﾞﾝﾂｼｪｱ)2026年8月迄150,000入金あり</t>
  </si>
  <si>
    <t>２０２6年６月‐２０２7年５月出金</t>
  </si>
  <si>
    <t>出金日次</t>
  </si>
  <si>
    <t>買掛小計</t>
  </si>
  <si>
    <t>経費小計</t>
  </si>
  <si>
    <t>も）ﾄﾖﾀﾌｧｲﾅﾝｽ</t>
  </si>
  <si>
    <t>自動車税</t>
  </si>
  <si>
    <t>笠)未来経営</t>
  </si>
  <si>
    <t>住民税</t>
  </si>
  <si>
    <t>銚子部長</t>
  </si>
  <si>
    <t>笠）ﾀﾞｲﾅｰｽﾞ</t>
  </si>
  <si>
    <t>も)整備ﾀﾞｲﾅｰｽｶｰﾄﾞ・ﾄﾗｽﾄｸﾗﾌﾞ</t>
  </si>
  <si>
    <t>も)ﾀﾞｲﾅｰｽｶｰﾄﾞ・ﾄﾗｽﾄｸﾗﾌﾞ</t>
  </si>
  <si>
    <t>田中賢治様</t>
  </si>
  <si>
    <t>給与</t>
  </si>
  <si>
    <t>高田自動車</t>
  </si>
  <si>
    <t>大中誠二</t>
  </si>
  <si>
    <t>笠）㈱ﾌﾟﾛﾄｺｰﾎﾟﾚｰｼｮﾝ</t>
  </si>
  <si>
    <t>も）ｷｬﾉﾝ</t>
  </si>
  <si>
    <t>も)水道料J&amp;LR</t>
  </si>
  <si>
    <t>広）本社水道代引落</t>
  </si>
  <si>
    <t>も)本社水道代引落</t>
  </si>
  <si>
    <t>三井住友車両保険対人対物17.520円＋販売車車両保険8.894円</t>
  </si>
  <si>
    <t>ﾌﾚｯﾁｪ・ﾎﾞｽｺ</t>
  </si>
  <si>
    <t>SoleilﾏｾﾗﾃｨMC20賃貸借2024.9.1～2026.8.31</t>
  </si>
  <si>
    <t>橋本商事（裕太郎さん）</t>
  </si>
  <si>
    <t>も）㈱ﾕﾆﾏｯﾄﾗｲﾌ</t>
  </si>
  <si>
    <t>一真ｸﾞﾚｶｰﾚGT（毎月25）2026.4.1～2027.4.30</t>
  </si>
  <si>
    <t>笠)カープレミアクラブディーラー　ゴールド会員費</t>
  </si>
  <si>
    <t>広）ｿﾌﾄﾊﾞﾝｸ</t>
  </si>
  <si>
    <t>も）ｶｰｾﾌﾞﾝﾃﾞｼﾞﾌｨｰﾙﾄﾞｲﾝｽﾏｰﾄｼｽﾃﾑ</t>
  </si>
  <si>
    <t>も）まるとく本社ｺﾋﾟｰ機</t>
  </si>
  <si>
    <t>も）ﾁｭｰﾘｯﾋ生命</t>
  </si>
  <si>
    <t>も）ｵﾘｺｶｰｻｺﾋﾟｰ機</t>
  </si>
  <si>
    <t>も）あんしん生命</t>
  </si>
  <si>
    <t>も）三和地所</t>
  </si>
  <si>
    <t>も)ｵﾘｺJCM</t>
  </si>
  <si>
    <t>も)引落中国新聞</t>
  </si>
  <si>
    <t>笠）三井損害保険</t>
  </si>
  <si>
    <t>中)USS月会費</t>
  </si>
  <si>
    <t>笠信ｼｮｳｶﾝｷﾝ</t>
  </si>
  <si>
    <t>も)支払利息</t>
  </si>
  <si>
    <t>笠信ｼｮｳｶﾞｼ</t>
  </si>
  <si>
    <t>笠信貸付利息</t>
  </si>
  <si>
    <t>笠）福山年金事務所</t>
  </si>
  <si>
    <t>も)ﾋﾞｰﾌｨｰﾙﾄﾞ</t>
  </si>
  <si>
    <t xml:space="preserve">吉野ｶﾞﾚｰｼﾞ </t>
  </si>
  <si>
    <t>ウツミ屋証券</t>
  </si>
  <si>
    <t>月末支払（経費）</t>
  </si>
  <si>
    <t>笠信1500万円借入</t>
  </si>
  <si>
    <t>笠信5000利息分</t>
  </si>
  <si>
    <t>三井住友FL（SM）</t>
  </si>
  <si>
    <t>も）引落まるとく本社ｺﾋﾟｰ機</t>
  </si>
  <si>
    <t>もみじ)ｵﾘｺJCM</t>
  </si>
  <si>
    <t>中銀引落)USS月会費</t>
  </si>
  <si>
    <t>3/10笠信短期借入33,000,000（返済日7/31）残り2,500万</t>
  </si>
  <si>
    <t>5月合計</t>
  </si>
  <si>
    <t>2028.8.31まで田中賢治様　1月・8月　10日に　200.000円</t>
  </si>
  <si>
    <t>2028.8.31まで田中賢治様　1月・8月　10日に　214,600</t>
  </si>
  <si>
    <t>2028.8.31まで田中賢治様　毎月　10日に　14.600円</t>
  </si>
  <si>
    <t>Soleilﾎﾟﾙｼｪ賃貸借2024.7.1～2026.6.30</t>
  </si>
  <si>
    <t>2026.6.30まで　毎月25日</t>
  </si>
  <si>
    <t>2027.05.31迄　毎月25日</t>
  </si>
  <si>
    <t>2025.12迄銚子部長170,000終了</t>
  </si>
  <si>
    <t>2026.01～100,000　毎月10日</t>
  </si>
  <si>
    <t>川﨑契2026.4.1～2027.3.31　5年顧問業務委託　110,000円</t>
  </si>
  <si>
    <t>大中誠二様業務委託2026/04/01～2027/03/31</t>
  </si>
  <si>
    <t>2026.10.31日本政策金融公庫　5000万利息分のみ</t>
  </si>
  <si>
    <t>但井くんが、３／３１付で、退社します。大和リビングの支払いは、2月末までです。</t>
  </si>
  <si>
    <t>3台分　(1.780万円、800万円、800万円)　合計　3.380万円ですが</t>
  </si>
  <si>
    <t>３／１０に　3.300万円の短期借入入金　（返済日　７／３１）</t>
  </si>
  <si>
    <t>2026.4.1～2027.4.30　13か月間ﾏｾﾗﾃｨｸﾞﾚｶｰﾚGT　一真　25日200,000円返金　最終2027.4.26⇒4,985,000円</t>
  </si>
  <si>
    <t>2024年5月末残</t>
  </si>
  <si>
    <t>２０２5年６月‐２０２6年５月残高</t>
  </si>
  <si>
    <t>笠信(小口現金分)</t>
  </si>
  <si>
    <t>映ｸﾗ㈱様ﾐﾓｻﾞ薬局様日産ﾘｰﾌ</t>
  </si>
  <si>
    <t>あいおいﾆｯｾｲ同和様</t>
  </si>
  <si>
    <t>おもてちょう不動産㈱様</t>
  </si>
  <si>
    <t>土肥良太郎様</t>
  </si>
  <si>
    <t>調整分</t>
  </si>
  <si>
    <t>東京海上日動</t>
  </si>
  <si>
    <t>小口現金より広銀本社へ資金移動（幸洋板金入金分）</t>
  </si>
  <si>
    <t>三井住友海上火災保険㈱代理店保険手数料</t>
  </si>
  <si>
    <t>ｷﾑﾗﾕﾆﾃｨ様</t>
  </si>
  <si>
    <t>中銀JCB</t>
  </si>
  <si>
    <t>中銀VISA</t>
  </si>
  <si>
    <t>東京海上日動　代理店保険手数料</t>
  </si>
  <si>
    <t>日新火災海上保険㈱　安保雅文様</t>
  </si>
  <si>
    <t>配当金出資</t>
  </si>
  <si>
    <t>損保ｼﾞｬﾊﾟﾝ</t>
  </si>
  <si>
    <t>三栄石油㈱</t>
  </si>
  <si>
    <t>笠信出資配当</t>
  </si>
  <si>
    <t>藤田勲様</t>
  </si>
  <si>
    <t>映ｸﾗ㈱様　ﾄﾖﾀ　ﾗｲｽﾞ</t>
  </si>
  <si>
    <t>㈲ｱﾄﾘｴﾋﾟｭｱ様</t>
  </si>
  <si>
    <t>福山ｽﾎﾟｰﾂ雇用ｻﾎﾟｰﾄｾﾝﾀｰ様</t>
  </si>
  <si>
    <t>美建工業㈱</t>
  </si>
  <si>
    <t>㈱ﾛﾍﾟﾗｲｵ（車両代）</t>
  </si>
  <si>
    <t>㈱ｽﾋﾟﾝｸﾞﾙｶﾝﾊﾟﾆｰ様</t>
  </si>
  <si>
    <t>㈱今川建築設計</t>
  </si>
  <si>
    <t>山道千絵様下取り車自動車税一か月分</t>
  </si>
  <si>
    <t>ｺﾝｸｴｽﾄ様J&amp;LR営業部門</t>
  </si>
  <si>
    <t>ｺﾝｸｴｽﾄ様J&amp;LR整備</t>
  </si>
  <si>
    <t>ｺﾝｸｴｽﾄ様J&amp;LR営業部門　ﾐﾓｻﾞ薬局様</t>
  </si>
  <si>
    <t>ｺﾝｸｴｽﾄ様ﾗﾝﾄﾞﾛｰﾊﾞｰ小林様分</t>
  </si>
  <si>
    <t>ｺﾝｸｴｽﾄ様ｼﾞｬｶﾞｰXE林様分</t>
  </si>
  <si>
    <t>ｺﾝｸｴｽﾄ様紹介料</t>
  </si>
  <si>
    <t>ｺﾝｸｴｽﾄ様経費</t>
  </si>
  <si>
    <t>㈱ｾﾞﾈｺｽ</t>
  </si>
  <si>
    <t>小畠興産㈱</t>
  </si>
  <si>
    <t>笠信手形貸付金</t>
  </si>
  <si>
    <t>ｽﾄﾛﾝｸﾞﾏｳﾝﾃﾝ様</t>
  </si>
  <si>
    <t>皿谷ﾓｰﾀｰｽ(小切手）</t>
  </si>
  <si>
    <t>ｵﾘｺ泉様</t>
  </si>
  <si>
    <t>ｺﾝｸｴｽﾄ様</t>
  </si>
  <si>
    <t>安心生命保険</t>
  </si>
  <si>
    <t>東京海上日動　代理店手数料</t>
  </si>
  <si>
    <t>三井住友海上火災保険㈱</t>
  </si>
  <si>
    <t>中銀ｶｰﾄﾞVISA</t>
  </si>
  <si>
    <t>三井住友海上火災保険㈱ｴﾙｸﾞﾚｺ様</t>
  </si>
  <si>
    <t>ｵﾘｺ　泉様ｷｯｸﾊﾞｯｸ</t>
  </si>
  <si>
    <t>三井住友海上</t>
  </si>
  <si>
    <t>㈱USS大阪</t>
  </si>
  <si>
    <t>㈱ｻﾝｴｽ</t>
  </si>
  <si>
    <t>ｱﾄﾘｴﾋﾟｭｱ様</t>
  </si>
  <si>
    <t>畠山徹也様</t>
  </si>
  <si>
    <t>ｸﾚｽﾄ不動産㈱様　誤入金</t>
  </si>
  <si>
    <t>ｵﾘｺｵｰﾄﾘｰｽ様</t>
  </si>
  <si>
    <t>ｺﾝｸｴｽﾄ様ｸﾞﾚｶｰﾚ</t>
  </si>
  <si>
    <t>ｺﾝｸｴｽﾄ様dyﾏｰｹﾃｨﾝｸﾞ様　Q2</t>
  </si>
  <si>
    <t>吉元建設㈱様</t>
  </si>
  <si>
    <t>中銀ｶｰﾄﾞJCB</t>
  </si>
  <si>
    <t>宇田製菓㈱様</t>
  </si>
  <si>
    <t>三愛運輸㈱様</t>
  </si>
  <si>
    <t>三栄石油㈱様</t>
  </si>
  <si>
    <t>ｶｰｻｰﾋﾞｽﾐｿﾞｳｴ様</t>
  </si>
  <si>
    <t>日本ｶｰｿﾘｭｰｼｮﾝｽﾞ</t>
  </si>
  <si>
    <t>㈲ｴﾙｸﾞﾚｺ様</t>
  </si>
  <si>
    <t>広信国税還付金</t>
  </si>
  <si>
    <t>田辺ﾃﾂﾛｳ様</t>
  </si>
  <si>
    <t>広信決算利息</t>
  </si>
  <si>
    <t>中銀利息</t>
  </si>
  <si>
    <t>もみじ利息</t>
  </si>
  <si>
    <t>三井住友海上　代理店手数料</t>
  </si>
  <si>
    <t>橋本祥子取締役治療費笠信へ返金</t>
  </si>
  <si>
    <t>東京海上日動代理店手数料</t>
  </si>
  <si>
    <t>山本彩加様</t>
  </si>
  <si>
    <t>髙山産業㈱</t>
  </si>
  <si>
    <t>㈱一条工務店広島</t>
  </si>
  <si>
    <t>村上ﾕｳｼﾞ様村上脳神経外科内科</t>
  </si>
  <si>
    <t>映ｸﾗ㈱</t>
  </si>
  <si>
    <t>損保ｼﾞｬﾊﾟﾝ　株式会社CalmeTrading</t>
  </si>
  <si>
    <t>8/29もみじ利息</t>
  </si>
  <si>
    <t>8/29現金より広銀へ資金移動</t>
  </si>
  <si>
    <t>笠信短期借入</t>
  </si>
  <si>
    <t>日本政策金融金庫</t>
  </si>
  <si>
    <t>笠信</t>
  </si>
  <si>
    <t>8/29もみじ（笠信より</t>
  </si>
  <si>
    <t>ｺﾝｸｴｽﾄ様㈱大成様車庫証明</t>
  </si>
  <si>
    <t>㈲ｻﾝｴｽﾋﾞｼﾞﾈｽｿﾘｭｰｼｮﾝ</t>
  </si>
  <si>
    <t>皿谷ﾓｰﾀｰｽ様小切手（8/28分）</t>
  </si>
  <si>
    <t>ｵﾘｺ　竹本彩乃様</t>
  </si>
  <si>
    <t>㈱はなまる様</t>
  </si>
  <si>
    <t>広島県中古自動車販売商工組合</t>
  </si>
  <si>
    <t>笠信決算利息</t>
  </si>
  <si>
    <t>広銀利息</t>
  </si>
  <si>
    <t>広銀利息蔵王</t>
  </si>
  <si>
    <t>広銀利息入船</t>
  </si>
  <si>
    <t>ｷﾑﾗﾕﾆﾃｨ㈱様</t>
  </si>
  <si>
    <t>東京海上日動火災保険㈱</t>
  </si>
  <si>
    <t>瀧上耀様</t>
  </si>
  <si>
    <t>USS大阪会場ｱﾙﾌｧｰﾄﾞHV</t>
  </si>
  <si>
    <t>ｵﾘｺ(ｷｬｯｼｭﾊﾞｯｸ)</t>
  </si>
  <si>
    <t>㈱dyﾏｰｹﾃｨﾝｸﾞ様</t>
  </si>
  <si>
    <t>㈱ｴｽ＆ｹｲｺｰﾎﾟﾚｰｼｮﾝ様</t>
  </si>
  <si>
    <t>村上裕二様(村上脳神経外科)</t>
  </si>
  <si>
    <t>損害保険ｼﾞｬﾊﾟﾝ</t>
  </si>
  <si>
    <t>ｵﾘｺ　山本彩加様ﾌﾟｼﾞｮｰ208</t>
  </si>
  <si>
    <t>ｺﾝｸｴｽﾄ車庫証明</t>
  </si>
  <si>
    <t>ｺﾝｸｴｽﾄ紹介料井上辰也</t>
  </si>
  <si>
    <t>㈱ﾀﾞﾝﾛｯﾌﾟﾀｲﾔ</t>
  </si>
  <si>
    <t>三須磨　栄治様</t>
  </si>
  <si>
    <t>松岡昭三様</t>
  </si>
  <si>
    <t>㈲山陽商事様</t>
  </si>
  <si>
    <t>㈱ｲｰｸﾞﾙﾎｰﾙﾃﾞｨﾝｸﾞｽ様</t>
  </si>
  <si>
    <t>井原自動車㈱</t>
  </si>
  <si>
    <t>川崎嘉亮様</t>
  </si>
  <si>
    <t>東京海上ｱｼｽﾀﾝｽ㈱</t>
  </si>
  <si>
    <t>三井住友海上火災保険㈱（広銀蔵王）</t>
  </si>
  <si>
    <t>三井住友海上火災保険㈱笠信</t>
  </si>
  <si>
    <t xml:space="preserve">㈱OKAｺﾝｻﾙﾀﾝﾄ様　</t>
  </si>
  <si>
    <t>ｵﾘｺ</t>
  </si>
  <si>
    <t>あいおいﾆｯｾｲ同和（内藤憲司様）</t>
  </si>
  <si>
    <t>ｵﾘｺ（唐川ｾｲｱ様）</t>
  </si>
  <si>
    <t>ｺﾝｸｴｽﾄｱｳﾃﾞｨ広島</t>
  </si>
  <si>
    <t>㈲出雲ﾓｰﾀｰ商会様</t>
  </si>
  <si>
    <t>現金よりもみじへ資金移動</t>
  </si>
  <si>
    <t>ｱﾄﾘｴﾋﾟｭｱ様（ｸﾞﾚｶｰﾚ)</t>
  </si>
  <si>
    <t>美建工業㈱様</t>
  </si>
  <si>
    <t>今川忠男様</t>
  </si>
  <si>
    <t>Jtecﾎｰﾙﾃﾞｨﾝｸﾞｽ㈱様</t>
  </si>
  <si>
    <t>小林宏明様</t>
  </si>
  <si>
    <t>ｺﾝｸｴｽﾄ様送料</t>
  </si>
  <si>
    <t>橋本裕太郎ｼｽﾃﾑ使用料（相殺）</t>
  </si>
  <si>
    <t>㈱勝栄建工様</t>
  </si>
  <si>
    <t>㈱ﾙｯｸ様</t>
  </si>
  <si>
    <t>笠信より（全国懇話会交流大会）</t>
  </si>
  <si>
    <t>㈱ｶｰｽﾞﾄﾞﾛｯﾌﾟｲﾝ様</t>
  </si>
  <si>
    <t>笠信保証協会長期借入金</t>
  </si>
  <si>
    <t>ｺﾝｸｴｽﾄ様M</t>
  </si>
  <si>
    <t>杉原達也様</t>
  </si>
  <si>
    <t>㈱ｱｲﾀﾞﾌﾙ様</t>
  </si>
  <si>
    <t>笠信固定より笠信へ資金移動</t>
  </si>
  <si>
    <t>ﾌﾟﾚﾐｱ㈱（津田崇貴様）</t>
  </si>
  <si>
    <t>ｷﾑﾗﾕﾆﾃｨ㈱</t>
  </si>
  <si>
    <t>広蔵）東京海上日動火災保険㈱</t>
  </si>
  <si>
    <t>現金より広銀本社へ資金移動</t>
  </si>
  <si>
    <t>㈱S＆Kｺｰﾎﾟﾚｰｼｮﾝ様</t>
  </si>
  <si>
    <t>泉貴之様</t>
  </si>
  <si>
    <t>中塚康二様</t>
  </si>
  <si>
    <t>ﾀﾞｲﾔ石油㈱様</t>
  </si>
  <si>
    <t>鳥越吉晴様</t>
  </si>
  <si>
    <t>㈱はなまる(DSS)</t>
  </si>
  <si>
    <t>㈲建築工房さかもと様</t>
  </si>
  <si>
    <t>福山電業㈱様</t>
  </si>
  <si>
    <t>福山ﾃﾝﾄ装飾㈱様</t>
  </si>
  <si>
    <t>ｺﾝｸｴｽﾄﾏｾﾗﾃｨ11月分</t>
  </si>
  <si>
    <t>ｺﾝｸｴｽﾄ車庫証明(旭ｽﾁｰﾙ)</t>
  </si>
  <si>
    <t>ｺﾝｸｴｽﾄ車庫証明(宇田和彦)</t>
  </si>
  <si>
    <t>出雲ﾓｰﾀｰ商会様</t>
  </si>
  <si>
    <t>猪口ﾏｻﾄｼ様</t>
  </si>
  <si>
    <t>㈲三愛運輸様</t>
  </si>
  <si>
    <t>吉岡ﾎｰﾑｸﾘﾆｯｸ</t>
  </si>
  <si>
    <t>㈱はなまる(Fｽﾍﾟｰｽ）</t>
  </si>
  <si>
    <t>髙山産業㈱様</t>
  </si>
  <si>
    <t>ｵﾘｺ(中川浩一様ｷﾞﾌﾞﾘ）</t>
  </si>
  <si>
    <t>ｶｰｽﾞﾄﾞﾛｯﾌﾟｲﾝ</t>
  </si>
  <si>
    <t>平田哲郎様</t>
  </si>
  <si>
    <t>㈱ﾃｨｰ企画</t>
  </si>
  <si>
    <t>ｵﾘｺ　ｷｯｸﾊﾞｯｸ　もみじ</t>
  </si>
  <si>
    <t>笠信手形貸付1,600万円</t>
  </si>
  <si>
    <t>宇田製菓様</t>
  </si>
  <si>
    <t>㈲山陽商事世良剛志様</t>
  </si>
  <si>
    <t>一真様（ｼｭﾃﾙﾝ近鉄）</t>
  </si>
  <si>
    <t>岡田祥平様</t>
  </si>
  <si>
    <t>1/30㈱円福寺</t>
  </si>
  <si>
    <t>1/30㈱ﾌﾞﾙｰｵｰｼｬﾝ</t>
  </si>
  <si>
    <t>ｺﾝｸｴｽﾄ様ﾏｾﾗﾃｨ12月分</t>
  </si>
  <si>
    <t>ｺﾝｸｴｽﾄﾀﾞｯｸﾃｷｽﾀｲﾙ車庫証明</t>
  </si>
  <si>
    <t>ｺﾝｸｴｽﾄ紹介料IW</t>
  </si>
  <si>
    <t>ｺﾝｸｴｽﾄ紹介料旭ｽﾁｰﾙ工業㈱</t>
  </si>
  <si>
    <t>ｺﾝｸｴｽﾄ紹介料宇田和彦様</t>
  </si>
  <si>
    <t>ｺﾝｸｴｽﾄ紹介料ﾀﾞｯｸﾃｷｽﾀｲﾙ</t>
  </si>
  <si>
    <t>ｺﾝｸｴｽﾄ紹介料大賀様</t>
  </si>
  <si>
    <t>ｺﾝｸｴｽﾄ紹介料島田様</t>
  </si>
  <si>
    <t>福山電業㈱</t>
  </si>
  <si>
    <t>ｵﾘｺ(Jｺｰﾎﾟﾚｰｼｮﾝ　ﾚｸｻｽNX</t>
  </si>
  <si>
    <t>㈱ｺﾝｸｴｽﾄ広島ｱｳﾃﾞｨ</t>
  </si>
  <si>
    <t>橋本商事（Aｸﾙｰｽﾞﾍﾞﾝﾂｼｪｱ)</t>
  </si>
  <si>
    <t>幸洋板金塗装㈲</t>
  </si>
  <si>
    <t>安藤高志様</t>
  </si>
  <si>
    <t>平田悠馬様</t>
  </si>
  <si>
    <t>ﾌﾟﾚﾐｱ㈱（飛谷様ﾏｶﾝ）</t>
  </si>
  <si>
    <t>㈱一条工務店様</t>
  </si>
  <si>
    <t>ｶｰｽﾞﾄﾞﾛｯﾌﾟｲﾝ(ﾒﾃﾞｨｱﾃｯｸ一心）</t>
  </si>
  <si>
    <t>平田啓郎様（ｱｳﾃﾞｨ</t>
  </si>
  <si>
    <t>㈱ｳｴﾙﾃｯｸ様</t>
  </si>
  <si>
    <t>あいおいﾆｯｾｲ同和</t>
  </si>
  <si>
    <t>ﾌﾟﾚﾐｱ㈱（難波様）ｱﾙﾄ</t>
  </si>
  <si>
    <t>ｶｰｽﾞﾄﾞﾛｯﾌﾟｲﾝ様RS5</t>
  </si>
  <si>
    <t>富士生命（2025/12/29返金分）</t>
  </si>
  <si>
    <t>協栄商事様</t>
  </si>
  <si>
    <t>井上一成様</t>
  </si>
  <si>
    <t>㈱山本工業所様</t>
  </si>
  <si>
    <t>㈱宮里ｹｲｼ様</t>
  </si>
  <si>
    <t>笠信固定より広銀本社へ資金移動</t>
  </si>
  <si>
    <t>三島正弘様</t>
  </si>
  <si>
    <t>三井住友海上火災保険㈱（広銀）</t>
  </si>
  <si>
    <t>2/27藤田勲様</t>
  </si>
  <si>
    <t>2/27土肥良太郎様</t>
  </si>
  <si>
    <t>ｺﾝｸｴｽﾄ様ﾏｾﾗﾃｨ1月分</t>
  </si>
  <si>
    <t>ｺﾝｸｴｽﾄ紹介料田中喜一郎</t>
  </si>
  <si>
    <t>ｺﾝｸｴｽﾄ紹介料DR-WANWAN</t>
  </si>
  <si>
    <t>ｺﾝｸｴｽﾄ田中喜一郎車庫証明</t>
  </si>
  <si>
    <t>ｺﾝｸｴｽﾄDR-WANWAN車庫証明</t>
  </si>
  <si>
    <t>ｺﾝｸｴｽﾄ(ﾏﾝｸﾞﾛｰﾌﾞ様</t>
  </si>
  <si>
    <t>勝栄建工様</t>
  </si>
  <si>
    <t>㈱ｴｰｼｽﾃﾑｽﾞ様</t>
  </si>
  <si>
    <t>㈱ｻﾝﾗｳﾞｨｱﾝ様</t>
  </si>
  <si>
    <t>㈲ﾕﾅｲﾃｯﾄﾞｸﾛｰ様</t>
  </si>
  <si>
    <t>NEO-GRIT</t>
  </si>
  <si>
    <t>津田嵩貴様</t>
  </si>
  <si>
    <t>齋藤誠様</t>
  </si>
  <si>
    <t>西日本自動車共済協同組合様</t>
  </si>
  <si>
    <t>ｱｲｵｲﾆｯｾｲ同和</t>
  </si>
  <si>
    <t>広銀蔵王利息</t>
  </si>
  <si>
    <t>Aｸﾙｰｽﾞ様ﾍﾞﾝﾂｼｪｱ</t>
  </si>
  <si>
    <t>笠信短期借入（返済日7/31）</t>
  </si>
  <si>
    <t>ﾌﾙﾓﾄ建機㈱様</t>
  </si>
  <si>
    <t>被害者保護増進等事業費補助金</t>
  </si>
  <si>
    <t>陶山ﾉﾘﾋﾛ様</t>
  </si>
  <si>
    <t>ﾌﾟﾚﾐｱ(齋藤誠様</t>
  </si>
  <si>
    <t>ｽﾄﾛﾝｸﾞﾏｳﾝﾃﾝ㈱様</t>
  </si>
  <si>
    <t>村上脳神経外科医院</t>
  </si>
  <si>
    <t>小俣英夫様</t>
  </si>
  <si>
    <t>㈱藤和ﾎｰﾙﾃﾞｨﾝｸﾞｽ様</t>
  </si>
  <si>
    <t>広島労働局(藤本さん助成金）</t>
  </si>
  <si>
    <t>三井住友海上(自賠責書損</t>
  </si>
  <si>
    <t>美建工業</t>
  </si>
  <si>
    <t>ｺﾝｸｴｽﾄ様ﾏｾﾗﾃｨ2月分</t>
  </si>
  <si>
    <t>ｺﾝｸｴｽﾄﾍﾞｲｼｽﾃﾑ車庫証明</t>
  </si>
  <si>
    <t>ｺﾝｸｴｽﾄﾏﾝｸﾞﾛｰﾌﾞ車庫証明</t>
  </si>
  <si>
    <t>㈱ﾒﾃﾞｨｱﾃｯｸ一心様</t>
  </si>
  <si>
    <t>ｺﾝｸｴｽﾄ様(紹介料　ﾍﾞｲｼｽﾃﾑ　DF110.</t>
  </si>
  <si>
    <t>ｺﾝｸｴｽﾄ様(紹介料　㈱NKY　DF110</t>
  </si>
  <si>
    <t>ﾆｭｰｽｲ商事㈱</t>
  </si>
  <si>
    <t>㈱ﾅﾙﾈｯﾄｺﾐｭﾆｹｰｼｮﾝｽﾞ</t>
  </si>
  <si>
    <t>㈲ﾕﾅｲﾃｯﾄﾞｸﾛｰﾊﾞｰｽﾞ様</t>
  </si>
  <si>
    <t>東京海上（広銀蔵王</t>
  </si>
  <si>
    <t>安保雅文様</t>
  </si>
  <si>
    <t>㈱ｳｪﾙﾃｯｸ様</t>
  </si>
  <si>
    <t>ﾌﾟﾚﾐｱ㈱</t>
  </si>
  <si>
    <t>ｽﾄﾛﾝｸﾞﾏｳﾝﾃﾝ㈱</t>
  </si>
  <si>
    <t>㈱ﾃﾞｲﾜｲﾏｰｹﾃｨﾝｸﾞ様</t>
  </si>
  <si>
    <t>三井住友海上火災保険㈱広銀蔵王</t>
  </si>
  <si>
    <t>医療法人彩生会　中島健吾様</t>
  </si>
  <si>
    <t>ｿｰﾗｰｴﾅｼﾞｰ</t>
  </si>
  <si>
    <t>取締役(Tﾛｯｸ）</t>
  </si>
  <si>
    <t>㈱ｻﾝｴｽ様</t>
  </si>
  <si>
    <t>関根わかな様</t>
  </si>
  <si>
    <t>4/30㈱水島設備様</t>
  </si>
  <si>
    <t>4/30ｺﾝｸｴｽﾄ小林弘治紹介料</t>
  </si>
  <si>
    <t>笠信短期借入延長</t>
  </si>
  <si>
    <t>ｺﾝｸｴｽﾄ様ﾏｾﾗﾃｨ3月分</t>
  </si>
  <si>
    <t>ｺﾝｸｴｽﾄ様山本晋平様</t>
  </si>
  <si>
    <t>ｺﾝｸｴｽﾄ様吉野幸美様</t>
  </si>
  <si>
    <t>ｺﾝｸｴｽﾄ小林弘治車庫証明</t>
  </si>
  <si>
    <t>ｺﾝｸｴｽﾄ安西工業車庫証明</t>
  </si>
  <si>
    <t>㈱ｾﾞﾈｺｽ様</t>
  </si>
  <si>
    <t>㈱円福寺様</t>
  </si>
  <si>
    <t>ｵﾘｺ（Y.ONE.WORKS㈱様</t>
  </si>
  <si>
    <t>金森洋人様</t>
  </si>
  <si>
    <t>笠信(新)短期借入【支払期日9/10】</t>
  </si>
  <si>
    <t>大中誠二様</t>
  </si>
  <si>
    <t>も）東京海上日動</t>
  </si>
  <si>
    <t>広島ﾄﾖﾍﾟｯﾄ㈱(一心　紹介料)</t>
  </si>
  <si>
    <t>金森洋人(変更代行料</t>
  </si>
  <si>
    <t>3/10笠信短期借入33,000,000（返済日7/31）第18期入力忘れず←入力ok</t>
  </si>
  <si>
    <t>２０２5年６月‐２０２6年５月出金</t>
  </si>
  <si>
    <t>6/2広銀ｼｮｳｶﾞｼ</t>
  </si>
  <si>
    <t>6/2もみじ融資利息</t>
  </si>
  <si>
    <t>6/2もみじ長期借入返済</t>
  </si>
  <si>
    <t>笠岡貸付利息</t>
  </si>
  <si>
    <t>笠信ｼｮｳｶﾞｼ397384</t>
  </si>
  <si>
    <t>ﾄﾖﾀﾌｧｲﾅﾝｽ残債　ｺﾝｸｴｽﾄ様ｲｳﾞｫｰｸﾞ110362小川様下取り分（映ｸﾗ様より200万円まだ？前田先生提案中</t>
  </si>
  <si>
    <t>住民税、所得税支払い</t>
  </si>
  <si>
    <t>笠信）年金事務所</t>
  </si>
  <si>
    <t>ﾋﾞｰﾌｨｰﾙﾄﾞ</t>
  </si>
  <si>
    <t>日本政策公庫</t>
  </si>
  <si>
    <t>笠信支払手数料</t>
  </si>
  <si>
    <t>未来経営</t>
  </si>
  <si>
    <t>ﾘｺｰPCﾘｰｽ</t>
  </si>
  <si>
    <t>自賠責</t>
  </si>
  <si>
    <t>6/10もみじIB手数料</t>
  </si>
  <si>
    <t>広信支払手数料</t>
  </si>
  <si>
    <t>6/10広銀B-WEB基本手数料</t>
  </si>
  <si>
    <t>6/10広銀B-WEB伝送基本手数料</t>
  </si>
  <si>
    <t>6/10広銀B-WEB振込手数料</t>
  </si>
  <si>
    <t>もみじ残高証明</t>
  </si>
  <si>
    <t>中銀残高証明</t>
  </si>
  <si>
    <t>中銀FBｻｰﾋﾞｽ</t>
  </si>
  <si>
    <t>もみじ振込手数料</t>
  </si>
  <si>
    <t>笠信）ｶｰﾄﾞ引落　ﾀﾞｲﾅｰｽﾞ</t>
  </si>
  <si>
    <t>橋本祥子様</t>
  </si>
  <si>
    <t>銚子さん</t>
  </si>
  <si>
    <t>もみじ引落ｶﾀﾞｲﾅｰｽｶｰﾄﾞ・ﾄﾗｽﾄｸﾗﾌﾞ整備</t>
  </si>
  <si>
    <t>ｱｽｸﾙ</t>
  </si>
  <si>
    <t>福山遠鐘ｸﾗﾌﾞ</t>
  </si>
  <si>
    <t>㈱ｱﾄﾞｸﾞﾗﾌｨｰ様　1,300,000円</t>
  </si>
  <si>
    <t>本社水道代引落</t>
  </si>
  <si>
    <t>水道料J&amp;LR</t>
  </si>
  <si>
    <t>希望ﾝﾝﾊﾞｰdyﾏｰｹﾃｨﾝｸﾞ様</t>
  </si>
  <si>
    <t>も引落）ｷｬﾉﾝ</t>
  </si>
  <si>
    <t>笠引落）㈱ﾌﾟﾛﾄｺｰﾎﾟﾚｰｼｮﾝ</t>
  </si>
  <si>
    <t>笠信　収入印紙</t>
  </si>
  <si>
    <t>ｿﾌﾄﾊﾞﾝｸ</t>
  </si>
  <si>
    <t>も）ﾞ引落中国新聞</t>
  </si>
  <si>
    <t>も）ﾕﾆﾏｯﾄ</t>
  </si>
  <si>
    <t>広島労働局</t>
  </si>
  <si>
    <t>笠信貸金庫料</t>
  </si>
  <si>
    <t>6/30もみじ印紙代</t>
  </si>
  <si>
    <t>6/30もみじ融資利息</t>
  </si>
  <si>
    <t>㈱ｱﾄﾞｸﾞﾗﾌｨｰ様　1,300,000円残り　ｽﾋﾟﾝｸﾞﾙｶﾝﾊﾟﾆｰ　ﾎﾟﾙｼｪﾏｶﾝ</t>
  </si>
  <si>
    <t>笠信）富士生命</t>
  </si>
  <si>
    <t>も）福山法人会</t>
  </si>
  <si>
    <t>6/30笠信現金</t>
  </si>
  <si>
    <t>6/30もみじ長期借入返済</t>
  </si>
  <si>
    <t>6/30笠信ｼｮｳｶﾞｼ</t>
  </si>
  <si>
    <t>6/30笠岡貸付利息</t>
  </si>
  <si>
    <t>6/30笠信ｼｮｳｶﾞｼ397384</t>
  </si>
  <si>
    <t>ｺﾝｸｴｽﾄ様劣後利息</t>
  </si>
  <si>
    <t>ｺﾝｸｴｽﾄ様ｸﾞﾚｶｰﾚﾃﾞﾓｶｰ分割</t>
  </si>
  <si>
    <t>6/30広銀ｼｮｳｶﾞｼ</t>
  </si>
  <si>
    <t>中銀振込手数料</t>
  </si>
  <si>
    <t>ｺﾝｸｴｽﾄJ&amp;LR4月分請求書</t>
  </si>
  <si>
    <t>ｵﾘｺ地蔵院様ｷﾞﾌﾞﾘ買取</t>
  </si>
  <si>
    <t>ｺﾝｸｴｽﾄ様小川洵様下取り分ﾄﾖﾀﾗｲｽﾞ</t>
  </si>
  <si>
    <t>ﾏｾﾗﾃｨ5月分ｺﾝｸｴｽﾄ様M整備</t>
  </si>
  <si>
    <t>月末支払い整備</t>
  </si>
  <si>
    <t>ｺﾝｸｴｽﾄ様ｲｳﾞｫｰｸﾞ</t>
  </si>
  <si>
    <t>笠）年金事務所</t>
  </si>
  <si>
    <t>月末支払</t>
  </si>
  <si>
    <t>も)日本政策公庫</t>
  </si>
  <si>
    <t>大和ﾘﾋﾞﾝｸﾞ（但井）</t>
  </si>
  <si>
    <t>NPO</t>
  </si>
  <si>
    <t>もみじ）ﾄﾖﾀﾌｧｲﾅﾝｽ</t>
  </si>
  <si>
    <t>笠信印紙代現金</t>
  </si>
  <si>
    <t>ｺﾝｸｴｽﾄ様追加BMWﾐﾆ　ｼﾞｬｶﾞｰF</t>
  </si>
  <si>
    <t>広信用支払手数料</t>
  </si>
  <si>
    <t>7/10中銀FBｻｰﾋﾞｽ</t>
  </si>
  <si>
    <t>7/10もみじ振込手数料</t>
  </si>
  <si>
    <t>7/10もみじIB手数料</t>
  </si>
  <si>
    <t>笠信　利息（現金）</t>
  </si>
  <si>
    <t>広銀B-WEB基本料金</t>
  </si>
  <si>
    <t>広銀B-WEB伝送基本料金</t>
  </si>
  <si>
    <t>広銀振込手数料</t>
  </si>
  <si>
    <t>笠信）ｶｰﾄﾞ引落　ﾀﾞｲﾅｰｽﾞ(橋本社長)</t>
  </si>
  <si>
    <t>も)ﾀﾞｲﾅｰｽｶｰﾄﾞ・ﾄﾗｽﾄｸﾗﾌﾞ整備</t>
  </si>
  <si>
    <t>ｼﾞｬｯｸｽ</t>
  </si>
  <si>
    <t>ｵｺｴ瑠偉様</t>
  </si>
  <si>
    <t>銚子様</t>
  </si>
  <si>
    <t>福山赤坂ﾛｰﾀﾘｰｸﾗﾌﾞ</t>
  </si>
  <si>
    <t>橋本祥子取締役</t>
  </si>
  <si>
    <t>固定資産税第二期　福山</t>
  </si>
  <si>
    <t>ﾌﾟﾚﾐｱﾜﾗﾝﾃｨｻｰﾋﾞｽ㈱</t>
  </si>
  <si>
    <t>鳥越翔太さん</t>
  </si>
  <si>
    <t>もみじ支払手数料</t>
  </si>
  <si>
    <t>もみじATMより（資金移動現金へ内120,000）</t>
  </si>
  <si>
    <t>広）ﾔﾏﾄ運輸</t>
  </si>
  <si>
    <t>笠）富士生命</t>
  </si>
  <si>
    <t>7/31もみじ長期借入</t>
  </si>
  <si>
    <t>7/31笠信借入金5,000万継続</t>
  </si>
  <si>
    <t>7/31笠信5,000万印紙代</t>
  </si>
  <si>
    <t>7/31笠信ｼｮｳｶﾞｼ</t>
  </si>
  <si>
    <t>7/31広銀ｼｮｳｶﾞｼ</t>
  </si>
  <si>
    <t>7/31もみじ支払利息</t>
  </si>
  <si>
    <t>支払手数料</t>
  </si>
  <si>
    <t>ｸﾚｽﾄ不動産㈱返金分</t>
  </si>
  <si>
    <t>も）日本政策公庫</t>
  </si>
  <si>
    <t>あかつか眼科クリニック様(ﾏｾﾗﾃｨ　ｷﾞﾌﾞﾘ）</t>
  </si>
  <si>
    <t>取締役(堀病院治療費)</t>
  </si>
  <si>
    <t>橋本社長（立替分）</t>
  </si>
  <si>
    <t>橋本商事（立替分）</t>
  </si>
  <si>
    <t>ｵｰﾄｻｰﾊﾞｰ様(竹本様MINI仕入）</t>
  </si>
  <si>
    <t>広銀B-WEB振込手数料</t>
  </si>
  <si>
    <t>笠）ﾀﾞｲﾅｰｽﾞ(橋本社長)</t>
  </si>
  <si>
    <t>も）ﾀﾞｲﾅｰｽﾞ</t>
  </si>
  <si>
    <t>も）ﾀﾞｲﾅｰｽﾞ(整備）</t>
  </si>
  <si>
    <t>8/12もみじ振込手数料</t>
  </si>
  <si>
    <t>8/12もみじIB手数料</t>
  </si>
  <si>
    <t>中銀手数料</t>
  </si>
  <si>
    <t>ｽﾄﾛﾝｸﾞﾏｳﾝﾃﾝ様(ｱﾙﾌｧｰﾄﾞ買取)</t>
  </si>
  <si>
    <t>ｵﾘｺｺｰﾎﾟﾚｰｼｮﾝ（あかつか眼科クリニック）</t>
  </si>
  <si>
    <t>ｵﾘｺｺｰﾎﾟﾚｰｼｮﾝ（dyﾏｰｹﾃｨﾝｸﾞ様）</t>
  </si>
  <si>
    <t>㈱ﾊﾞﾃﾞｨｰｽﾞ様</t>
  </si>
  <si>
    <t>所得税追加分</t>
  </si>
  <si>
    <t>手数料</t>
  </si>
  <si>
    <t>ｺﾝｸｴｽﾄ様整備代金廣岡様</t>
  </si>
  <si>
    <t>ｺﾝｸｴｽﾄ様ｿﾚｲﾕ様車検立替分</t>
  </si>
  <si>
    <t>竹本様MINI希望ﾅﾝﾊﾞｰ</t>
  </si>
  <si>
    <t>ﾜﾀﾔ自動車㈱</t>
  </si>
  <si>
    <t>ｺﾝｸｴｽﾄ様IMMSｱｶﾃﾞﾐｰ様ﾅｶｶﾞﾜﾕﾐ</t>
  </si>
  <si>
    <t>笠信（印紙代）</t>
  </si>
  <si>
    <t>も)中国新聞</t>
  </si>
  <si>
    <t xml:space="preserve">㈱日本政策金融金庫（8/27付）　</t>
  </si>
  <si>
    <t>8/29もみじ短期借入金返済</t>
  </si>
  <si>
    <t>8/29もみじ返済</t>
  </si>
  <si>
    <t>広銀蔵王より笠信固定へ資金移動</t>
  </si>
  <si>
    <t>8/29中銀支払手数料</t>
  </si>
  <si>
    <t>8/29もみじ手数料</t>
  </si>
  <si>
    <t>8/29笠信支払手数料</t>
  </si>
  <si>
    <t>笠信　7/3分短期借入金1,250万（内利息20,547円</t>
  </si>
  <si>
    <t>笠信担保手数料</t>
  </si>
  <si>
    <t>ｺﾝｸｴｽﾄJ&amp;LR7月分請求書</t>
  </si>
  <si>
    <t>ｺﾝｸｴｽﾄﾏｾﾗﾃｨCS6810</t>
  </si>
  <si>
    <t>ｺﾝｸｴｽﾄ利息</t>
  </si>
  <si>
    <t>ｺﾝｸｴｽﾄﾏｾﾗﾃｨ分</t>
  </si>
  <si>
    <t>月末支払(経費）</t>
  </si>
  <si>
    <t>9/1もみじ融資利息</t>
  </si>
  <si>
    <t>広銀ｼｮｳｶﾞｼ</t>
  </si>
  <si>
    <t>笠信）利息日本政策金融金庫</t>
  </si>
  <si>
    <t>笠）年金事務所 社会保険</t>
  </si>
  <si>
    <t>USS大阪会場</t>
  </si>
  <si>
    <t>福山赤坂ﾛｰﾀﾘｰ</t>
  </si>
  <si>
    <t>橋本社長　取締役（返金分)</t>
  </si>
  <si>
    <t>もみじIB手数料</t>
  </si>
  <si>
    <t>中国労働衛生協会</t>
  </si>
  <si>
    <t>ｱﾄﾘｴﾋﾟｭｱ様希望ﾅﾝﾊﾞｰ</t>
  </si>
  <si>
    <t>ﾌﾟﾚﾐｱﾜﾗﾝﾃｨｻｰﾋﾞｽ㈱竹本様MINI</t>
  </si>
  <si>
    <t>固定資産税第三期</t>
  </si>
  <si>
    <t>中銀支払手数料</t>
  </si>
  <si>
    <t>広)ｿﾌﾄﾊﾞﾝｸ</t>
  </si>
  <si>
    <t>も）中国新聞</t>
  </si>
  <si>
    <t>中国労働衛生協会　検診</t>
  </si>
  <si>
    <t>9/30笠信償還金</t>
  </si>
  <si>
    <t>9/30広銀ｼｮｳｶﾞｼ</t>
  </si>
  <si>
    <t>9/30もみじ融資利息</t>
  </si>
  <si>
    <t>笠信固定資金移動</t>
  </si>
  <si>
    <t>9/30笠信償還金(日本政策金融公庫</t>
  </si>
  <si>
    <t>中銀)USS月会費</t>
  </si>
  <si>
    <t>ｺﾝｸｴｽﾄJ&amp;LR8月分請求書</t>
  </si>
  <si>
    <t>田邉哲郎様下取</t>
  </si>
  <si>
    <t>レックスｺﾑ(桒原さん)</t>
  </si>
  <si>
    <t>10/10もみじ振込手数料</t>
  </si>
  <si>
    <t>10/10もみじIB手数料</t>
  </si>
  <si>
    <t>LEXUS専門店ｽｸｴｱ本店(唐川ｾｲｱ様）</t>
  </si>
  <si>
    <t>USS東京会場（ｲｰｸﾞﾙﾎｰﾙﾃﾞｨﾝｸﾞｽ)</t>
  </si>
  <si>
    <t>笠信）個人</t>
  </si>
  <si>
    <t>も)ﾀﾞｲﾅｰｽｶｰﾄ水道光熱費239,062　ETC56,730</t>
  </si>
  <si>
    <t>藤井妃呂美様(ﾌﾞﾘｯｼﾞ)</t>
  </si>
  <si>
    <t>藤井妃呂美様(但井)</t>
  </si>
  <si>
    <t>藤井妃呂美様（戸田店長）</t>
  </si>
  <si>
    <t>消費税支払い</t>
  </si>
  <si>
    <t>USS東京会場（ｲｰｸﾞﾙﾎｰﾙﾃﾞｨﾝｸﾞｽ搬出遅延)</t>
  </si>
  <si>
    <t>10/31笠信利息分（現金）</t>
  </si>
  <si>
    <t>10/31もみじ支払利息</t>
  </si>
  <si>
    <t>10/31中銀</t>
  </si>
  <si>
    <t>10/31笠信固定へ資金移動</t>
  </si>
  <si>
    <t>USS東京会場様</t>
  </si>
  <si>
    <t>10/31笠信ｼｮｳｶﾝｷﾝ</t>
  </si>
  <si>
    <t>㈱松永ｶﾝﾄﾘｰｸﾗﾌﾞ</t>
  </si>
  <si>
    <t>現金</t>
  </si>
  <si>
    <t>ｺﾝｸｴｽﾄJ&amp;LR9月分請求書</t>
  </si>
  <si>
    <t>ｺﾝｸｴｽﾄﾏｾﾗﾃｨ</t>
  </si>
  <si>
    <t>㈱USS東京会場様</t>
  </si>
  <si>
    <t>橋本裕太郎営業活動費（相殺）</t>
  </si>
  <si>
    <t>橋本裕太郎ﾊﾟｰﾄﾅｰ契約(相殺)</t>
  </si>
  <si>
    <t>桑田土地家屋調査士事務所</t>
  </si>
  <si>
    <t>11/10もみじ振込手数料</t>
  </si>
  <si>
    <t>11/10もみじIB手数料</t>
  </si>
  <si>
    <t>笠）個人ﾀﾞｲﾅｰｽﾞ</t>
  </si>
  <si>
    <t>も)ﾀﾞｲﾅｰｽｶｰﾄ水道光熱費　ETC</t>
  </si>
  <si>
    <t>橋本裕太郎様</t>
  </si>
  <si>
    <t>広銀蔵王より小口現金へ資金移動</t>
  </si>
  <si>
    <t>赤坂ﾛｰﾀﾘｰｸﾗﾌﾞ(予納金）</t>
  </si>
  <si>
    <t>11/28橋本裕太郎営業活動費（相殺）</t>
  </si>
  <si>
    <t>11/28橋本裕太郎ﾊﾟｰﾄﾅｰ契約(相殺)</t>
  </si>
  <si>
    <t>一心心和会田中様</t>
  </si>
  <si>
    <t>福山東警察署</t>
  </si>
  <si>
    <t>笠信保証協会の保証料</t>
  </si>
  <si>
    <t>ｺﾝｸｴｽﾄｸﾞﾚｶｰﾚ</t>
  </si>
  <si>
    <t>ｺﾝｸｴｽﾄ経費</t>
  </si>
  <si>
    <t>ｺﾝｸｴｽﾄﾃﾞｨﾌｪﾝﾀﾞｰ</t>
  </si>
  <si>
    <t>ｺﾝｸｴｽﾄ井上智敬様ｱﾃﾝｻﾞ</t>
  </si>
  <si>
    <t>㈱心石工芸</t>
  </si>
  <si>
    <t>宏栄産業㈱</t>
  </si>
  <si>
    <t>㈲ｺﾞﾄｳ工房</t>
  </si>
  <si>
    <t>㈱共栄店舗</t>
  </si>
  <si>
    <t>村井塗装</t>
  </si>
  <si>
    <t>ｲﾝｸﾛｯﾁｪ㈱</t>
  </si>
  <si>
    <t>㈱平和広告</t>
  </si>
  <si>
    <t>馬場弁護士</t>
  </si>
  <si>
    <t>ｱﾙﾌｧ･ｸﾘｰﾝｻｰﾋﾞｽ㈲</t>
  </si>
  <si>
    <t>㈱勝栄建工</t>
  </si>
  <si>
    <t>12/1笠信固定へ資金移動</t>
  </si>
  <si>
    <t>12/1笠信ｼｮｳｶﾝｷﾝ</t>
  </si>
  <si>
    <t>12/1笠信5000利息分</t>
  </si>
  <si>
    <t>12/1もみじ融資利息</t>
  </si>
  <si>
    <t>三菱ふそう中国地区販売</t>
  </si>
  <si>
    <t>固定資産税第四期</t>
  </si>
  <si>
    <t>住民税・所得税</t>
  </si>
  <si>
    <t>12/10もみじ振込手数料</t>
  </si>
  <si>
    <t>12/10もみじIB手数料</t>
  </si>
  <si>
    <t>㈱ｵｰﾄｻｰﾊﾞｰ様（津田崇貴様）</t>
  </si>
  <si>
    <t>希望番号（建築工房さかもと様）</t>
  </si>
  <si>
    <t>笠信現金</t>
  </si>
  <si>
    <t>笠信短期借入金</t>
  </si>
  <si>
    <t>12/26月末支払い整備</t>
  </si>
  <si>
    <t>12/26㈱ｼｭﾃﾙﾝ世田谷</t>
  </si>
  <si>
    <t>笠信固定資金移動（７００万の入金後）</t>
  </si>
  <si>
    <t>ｺﾝｸｴｽﾄJ&amp;LR11月分請求書</t>
  </si>
  <si>
    <t>ｺﾝｸｴｽﾄﾌﾟﾛﾄｺｰﾎﾟﾚｰｼｮﾝ</t>
  </si>
  <si>
    <t>ｺﾝｸｴｽﾄ旭ｽﾁｰﾙ下取り</t>
  </si>
  <si>
    <t>笠）三井損害保険(ﾊｶﾞｷ）</t>
  </si>
  <si>
    <t>司法書士瀬川事務所</t>
  </si>
  <si>
    <t>広）福山青年会議所</t>
  </si>
  <si>
    <t>1/5もみじ支払利息</t>
  </si>
  <si>
    <t>1/5笠信1500万円借入</t>
  </si>
  <si>
    <t>1/5笠信5000利息分</t>
  </si>
  <si>
    <t>1/5笠信ｼｮｳｶﾝｷﾝ</t>
  </si>
  <si>
    <t>㈱ｺﾝｸｴｽﾄ　中川浩一様ｷﾞﾌﾞﾘ</t>
  </si>
  <si>
    <t>も)ﾘｺｰPCﾘｰｽ</t>
  </si>
  <si>
    <t>1/13もみじ振込手数料</t>
  </si>
  <si>
    <t>1/13もみじIB手数料</t>
  </si>
  <si>
    <t>住民税/所得税</t>
  </si>
  <si>
    <t>広銀より笠信固定へ資金移動</t>
  </si>
  <si>
    <t>希望番号（一真）</t>
  </si>
  <si>
    <t>希望番号（Jｺｰﾎﾟﾚｰｼｮﾝ）</t>
  </si>
  <si>
    <t>㈱ﾛﾍﾟﾗｲｵ様</t>
  </si>
  <si>
    <t>笠信手数料</t>
  </si>
  <si>
    <t>ｵﾘｺ（藤木貴志様）</t>
  </si>
  <si>
    <t>ｵﾘｺ（中川浩一様)</t>
  </si>
  <si>
    <r>
      <rPr>
        <rFont val="HGP明朝B"/>
        <color theme="1"/>
        <sz val="9.0"/>
      </rPr>
      <t>ｵｰﾄｻｰﾊﾞｰ様(J.ｺｰﾎﾟﾚｰｼｮﾝNX仕入）</t>
    </r>
    <r>
      <rPr>
        <rFont val="HGP明朝B"/>
        <color rgb="FFFF0000"/>
        <sz val="9.0"/>
      </rPr>
      <t>笠信固定</t>
    </r>
    <r>
      <rPr>
        <rFont val="HGP明朝B"/>
        <color theme="1"/>
        <sz val="9.0"/>
      </rPr>
      <t>より6,382,184</t>
    </r>
  </si>
  <si>
    <t>ｼｭﾃﾙﾝ近鉄（ﾒﾃﾞｨｱﾃｯｸ一心）</t>
  </si>
  <si>
    <t>広銀本社より現金へ資金移動</t>
  </si>
  <si>
    <t>橋本商事</t>
  </si>
  <si>
    <t>希望番号　飛谷　暁儀</t>
  </si>
  <si>
    <t>ﾆｭｰｽｲ商事ｼﾞｬｯｸｽﾘｰｽ(ﾏｶﾝ</t>
  </si>
  <si>
    <t>日産ﾌﾟﾘﾝｽ</t>
  </si>
  <si>
    <t>ｺﾝｸｴｽﾄ島田様DSS</t>
  </si>
  <si>
    <t>㈱ﾀﾞｲﾔﾓﾝﾄﾞ・ｸﾞﾙｰﾌﾟ（一真様）</t>
  </si>
  <si>
    <t>笠信手形利息</t>
  </si>
  <si>
    <t>ｺﾝｸｴｽﾄ中国新聞びんご博</t>
  </si>
  <si>
    <t>ｺﾝｸｴｽﾄJ&amp;LR12月分請求書</t>
  </si>
  <si>
    <t>ｺﾝｸｴｽﾄ大賀様F-PACE</t>
  </si>
  <si>
    <t>桒原裕樹さん</t>
  </si>
  <si>
    <t>2/2もみじ融資瑠息</t>
  </si>
  <si>
    <t>2/2笠信5000利息分</t>
  </si>
  <si>
    <t>2/2笠信固定へ資金移動</t>
  </si>
  <si>
    <t>2/2笠信ｼｮｳｶﾞｼ</t>
  </si>
  <si>
    <t>希望番号</t>
  </si>
  <si>
    <t>笠信固定へ資金移動</t>
  </si>
  <si>
    <t>ｼｭﾃﾙﾝ近鉄</t>
  </si>
  <si>
    <t>ｼｭﾃﾙﾝ世田谷</t>
  </si>
  <si>
    <t>2/10もみじ振込手数料</t>
  </si>
  <si>
    <t>2/10もみじIB手数料</t>
  </si>
  <si>
    <t>ﾌﾟﾚﾐｱ（ﾒﾃﾞｨｱﾃｯｸ一心）</t>
  </si>
  <si>
    <t>ﾒﾃﾞｨｱﾃｯｸ一心</t>
  </si>
  <si>
    <t>ﾀﾞｲﾅｰｽｶｰﾄﾞ・ﾄﾗｽﾄｸﾗﾌﾞ</t>
  </si>
  <si>
    <t>橋本裕太郎（経費清算）</t>
  </si>
  <si>
    <t>笠信手形貸付1,600万返金</t>
  </si>
  <si>
    <t>映ｸﾗ（飛谷様）</t>
  </si>
  <si>
    <t>ｵﾘｺ（平田啓郎様</t>
  </si>
  <si>
    <t>㈱ｴｷｾﾝﾄﾘｯｸ様</t>
  </si>
  <si>
    <t>㈱ｱﾌﾟﾗｽ（ﾏﾝｸﾞﾛｰﾌﾞ様（仕入RR）</t>
  </si>
  <si>
    <t>広銀手数料</t>
  </si>
  <si>
    <t>ｺﾝｸｴｽﾄﾃﾞｨﾌｪﾝﾀﾞｰ(466712)</t>
  </si>
  <si>
    <t>ｺﾝｸｴｽﾄJ&amp;LR1月分請求書</t>
  </si>
  <si>
    <t>希望番号(金森洋人）</t>
  </si>
  <si>
    <t>3/2も)支払利息</t>
  </si>
  <si>
    <t>3/2笠信ｼｮｳｶﾞｼ</t>
  </si>
  <si>
    <t>3/2中銀手数料</t>
  </si>
  <si>
    <t>NEOーＧりＴ</t>
  </si>
  <si>
    <t>笠）未来経営</t>
  </si>
  <si>
    <t>広銀蔵王より現金へ資金移動</t>
  </si>
  <si>
    <t>3/10中銀FBｻｰﾋﾞｽ</t>
  </si>
  <si>
    <t>3/10もみじ振込手数料</t>
  </si>
  <si>
    <t>3/10もみじIB手数料</t>
  </si>
  <si>
    <t>笠信印紙</t>
  </si>
  <si>
    <t>笠)ﾀﾞｲﾅｰｽﾞ</t>
  </si>
  <si>
    <t>笠信より小口現金へ資金移動</t>
  </si>
  <si>
    <t>ｼﾞｬｯｸｽ(齋藤誠様</t>
  </si>
  <si>
    <t>希望番号（小俣英夫様）</t>
  </si>
  <si>
    <t xml:space="preserve">小林史明後援会 </t>
  </si>
  <si>
    <t>笠信短期返済</t>
  </si>
  <si>
    <t>カープレミアクラブディーラー　ゴールド会員費</t>
  </si>
  <si>
    <t>3/31笠信ｼｮｳｶﾝｷﾝ</t>
  </si>
  <si>
    <t>3/31も)支払利息</t>
  </si>
  <si>
    <t>3/31笠信ｼｮｳｶﾞｼ</t>
  </si>
  <si>
    <t>3/31笠信貸付利息</t>
  </si>
  <si>
    <t>㈱ﾃﾝﾎﾟｽﾊﾞｽﾀｰｽﾞ(ｷｯﾁﾝﾊﾞｽ</t>
  </si>
  <si>
    <t>ｺﾝｸｴｽﾄJ&amp;LR2月分請求書</t>
  </si>
  <si>
    <t>ｺﾝｸｴｽﾄ返済</t>
  </si>
  <si>
    <t>も）ﾋﾞｰﾌｨｰﾙﾄﾞ</t>
  </si>
  <si>
    <t>ｼﾞｬｯｸｽ(NEO-GRIT様)小俣英夫様売約車両</t>
  </si>
  <si>
    <t>安西工業様</t>
  </si>
  <si>
    <t>広信手数料</t>
  </si>
  <si>
    <t>4/10広銀手数料</t>
  </si>
  <si>
    <t>4/10中銀FBｻｰﾋﾞｽ</t>
  </si>
  <si>
    <t>4/10広信手数料</t>
  </si>
  <si>
    <t>手城代行㈱</t>
  </si>
  <si>
    <t>4/10もみじIB手数料</t>
  </si>
  <si>
    <t>橋本祥子取締役(最終</t>
  </si>
  <si>
    <t>きずな東京(齋藤誠様登録代行</t>
  </si>
  <si>
    <t>希望番号(広島</t>
  </si>
  <si>
    <t>希望番号(福山</t>
  </si>
  <si>
    <t>致知出版社</t>
  </si>
  <si>
    <t>㈱ｴｽｴﾌ</t>
  </si>
  <si>
    <t>㈱ｵｰﾄｻｰﾊﾞｰ（ｽﾄﾛﾝｸﾞﾏｳﾝﾃﾝ㈱</t>
  </si>
  <si>
    <t>赤坂ﾛｰﾀﾘｰｸﾗﾌﾞ</t>
  </si>
  <si>
    <t>日本自動車査定</t>
  </si>
  <si>
    <t>消費税中間</t>
  </si>
  <si>
    <t>4/30笠信現金</t>
  </si>
  <si>
    <t>㈱ｼｭﾃﾙﾝ世田谷(Y.ONE.WORKS㈱様</t>
  </si>
  <si>
    <t>4/30笠信ｼｮｳｶﾞｼ</t>
  </si>
  <si>
    <t>4/30もみじ支払利息</t>
  </si>
  <si>
    <t>4/30中銀手数料</t>
  </si>
  <si>
    <t>4/30笠信貸付利息</t>
  </si>
  <si>
    <t>4/30笠信1500万円借入</t>
  </si>
  <si>
    <t>4/30笠信ｼｮｳｶﾝｷﾝ</t>
  </si>
  <si>
    <t>笠信手形(4件)</t>
  </si>
  <si>
    <t>ｺﾝｸｴｽﾄJ&amp;LR3月分請求書</t>
  </si>
  <si>
    <t>ｺﾝｸｴｽﾄ様（ﾏﾝｸﾞﾛｰﾌﾞ様下取DF）+(小林弘治様RRE)</t>
  </si>
  <si>
    <t>㈱KGS（監視ｶﾒﾗ）</t>
  </si>
  <si>
    <t>広信）福山商工会議所（会費・特商負担金）</t>
  </si>
  <si>
    <t>も)三井住友ﾌｧｲﾅﾝｽ(ｺﾝﾌﾟﾚｯｻｰ）</t>
  </si>
  <si>
    <t>も)ﾘｺｰPCﾘｰｽ年間一括払い</t>
  </si>
  <si>
    <t>ｿｰﾗｰｴﾅｼﾞｰﾌﾞﾘｯｼﾞ返金（ｵﾘｺ入金後）</t>
  </si>
  <si>
    <t>川﨑契　業務委託</t>
  </si>
  <si>
    <t>きずな東京(金森洋人</t>
  </si>
  <si>
    <t>アスクル</t>
  </si>
  <si>
    <t>5/11中銀FBｻｰﾋﾞｽ</t>
  </si>
  <si>
    <t>5/11もみじ振込手数料</t>
  </si>
  <si>
    <t>5/11もみじIB手数料</t>
  </si>
  <si>
    <t>福山JCｼﾆｱｸﾗﾌﾞ年会費</t>
  </si>
  <si>
    <t>笠信700万手形期日</t>
  </si>
  <si>
    <t>共栄店舗様</t>
  </si>
  <si>
    <t>ｽﾄﾛﾝｸﾞﾏｳﾝﾃﾝ㈱様（ｹﾞﾚﾝﾃﾞ仕入れ分）</t>
  </si>
  <si>
    <t>ｲﾝｸﾛｯﾁｪ㈱（ｷｯﾁﾝﾊﾞｽ）</t>
  </si>
  <si>
    <t>㈱共栄店舗（橋本商事立替金）</t>
  </si>
  <si>
    <t>長期借入返済</t>
  </si>
  <si>
    <t>支払利息</t>
  </si>
  <si>
    <t>２０２4年６月‐２０２5年５月残高</t>
  </si>
  <si>
    <t>２０２4年６月‐２０２5年５月入金</t>
  </si>
  <si>
    <t>今川建築設計様</t>
  </si>
  <si>
    <t>小林歯科医院様</t>
  </si>
  <si>
    <t>USS名古屋ﾍﾞﾝﾃGｸﾗｽ</t>
  </si>
  <si>
    <t>ｻﾝｴｽﾎｰﾙﾃﾞｨﾝｸﾞｽ様</t>
  </si>
  <si>
    <t>笠信ﾌｪﾗｰﾘ・ﾎﾟﾙｼｪ残債支払いの為</t>
  </si>
  <si>
    <t>AIG損害保険</t>
  </si>
  <si>
    <t>ﾌﾟﾚﾐｱﾜﾗﾝﾃｨｻｰﾋﾞｽ様</t>
  </si>
  <si>
    <t>ｺﾊﾞﾀｹｺｳｻﾝ様</t>
  </si>
  <si>
    <t>吉元ﾄﾓﾋﾛ様</t>
  </si>
  <si>
    <t>東京海上</t>
  </si>
  <si>
    <t>森田和也様2024.9月まで</t>
  </si>
  <si>
    <t>ﾙｯｸ様</t>
  </si>
  <si>
    <t>ｻｻﾀﾞﾋﾛｱｷ様</t>
  </si>
  <si>
    <t>東海</t>
  </si>
  <si>
    <t>三井代理店手数料</t>
  </si>
  <si>
    <t>平田紙管様</t>
  </si>
  <si>
    <t>ｷｮｳｴｲ商事様</t>
  </si>
  <si>
    <t>ｼﾞｭﾝｱｷﾔﾏｸﾘｴｲﾃｨﾌﾞ様</t>
  </si>
  <si>
    <t>東京海上代理店手数料</t>
  </si>
  <si>
    <t>広信配当金</t>
  </si>
  <si>
    <t>笠信出資配当金</t>
  </si>
  <si>
    <t>ｵﾘｺ勝栄建工様分ﾌｪﾗｰﾘ</t>
  </si>
  <si>
    <t>安保ﾏｻﾌﾐ様</t>
  </si>
  <si>
    <t>藤田勲様ｷﾞﾌﾞﾘ車両代</t>
  </si>
  <si>
    <t>USS名古屋ﾍﾞﾝﾃGｸﾗｽ自動車税返金</t>
  </si>
  <si>
    <t>佐々田ﾋﾛｱｷ様</t>
  </si>
  <si>
    <t>笠信支払利息返金</t>
  </si>
  <si>
    <t>ﾅﾙﾈｯﾄｺﾐｭﾆｹｰｼｮﾝｽﾞ様</t>
  </si>
  <si>
    <t>もみじ短期</t>
  </si>
  <si>
    <t>ﾕﾅｲﾃｯﾄﾞｸﾛｰﾊﾞｰ様</t>
  </si>
  <si>
    <t>一心ｸﾞﾙｰﾌﾟ様</t>
  </si>
  <si>
    <t>ｺﾝｸｴｽﾄ様J&amp;R</t>
  </si>
  <si>
    <t>ｺﾝｸｴｽﾄ様ｱｳﾃﾞｨ広島分</t>
  </si>
  <si>
    <t>ｸﾞｰﾈｯﾄｴｸｽﾁｪﾝｼﾞ様ｲｳﾞｫｰｸﾞ</t>
  </si>
  <si>
    <t>皿海ﾓｰﾀｰｽ様</t>
  </si>
  <si>
    <t>土肥良太郎様2025年2月まで</t>
  </si>
  <si>
    <t>吉元様A３</t>
  </si>
  <si>
    <t>ｸﾚｽﾄ不動産様　ﾍﾞﾝﾂ車両代</t>
  </si>
  <si>
    <t>東海間違いの返金</t>
  </si>
  <si>
    <t>ﾌﾟﾚﾐｱ谷口様ｷﾞﾌﾞﾘ車両代（中山雅裕様買取分）</t>
  </si>
  <si>
    <t>西日本自動車共済協同様</t>
  </si>
  <si>
    <t>荒木ﾐﾂﾉﾘ様</t>
  </si>
  <si>
    <t>ｵﾘｺ合同会社Solel　松尾優子様ﾎﾟﾙｼｪ(ﾋﾞｯｸﾞﾊﾟｲﾝ様分23.212.120円</t>
  </si>
  <si>
    <t>7/16三井</t>
  </si>
  <si>
    <t>東海代理店手数料</t>
  </si>
  <si>
    <t>三菱ｵｰﾄﾘｰｽ</t>
  </si>
  <si>
    <t>中山ﾏｻﾋﾛ様</t>
  </si>
  <si>
    <t>松尾様（ｿﾚｲﾕ様）4.862.149円</t>
  </si>
  <si>
    <t>おもてちょう不動産様</t>
  </si>
  <si>
    <t>ｱﾙﾌｧ</t>
  </si>
  <si>
    <t>ｵﾘｺﾊﾞｯｸﾏｰｼﾞﾝ</t>
  </si>
  <si>
    <t>西日本自動車共済協同組合</t>
  </si>
  <si>
    <t>労働保険料還付</t>
  </si>
  <si>
    <t>ｻﾝｴｽ様</t>
  </si>
  <si>
    <t>一条工務店様</t>
  </si>
  <si>
    <t>ﾌﾟﾚﾐｱ麻田様ｶﾚﾗ11.674.983円</t>
  </si>
  <si>
    <t>ﾀｳ様ﾚﾝｿﾞﾛｰﾊﾞｰｽﾎﾟｰﾂ</t>
  </si>
  <si>
    <t>ｲﾀﾘｱﾝ料理煉天地様BME１</t>
  </si>
  <si>
    <t>ﾕﾅｲﾃｯﾄﾞｸﾛｰ</t>
  </si>
  <si>
    <t>はなまる様XE猪口様下取り</t>
  </si>
  <si>
    <t>笠信短期</t>
  </si>
  <si>
    <t>7/31ﾃｸﾆｶﾙｱｰｸ様</t>
  </si>
  <si>
    <t>中銀ｶｰﾄﾞVISAﾎﾞｰﾅｽ</t>
  </si>
  <si>
    <t>J&amp;LR</t>
  </si>
  <si>
    <t>ﾋﾛｷﾞﾝﾘｰｽﾗﾝﾄﾞｸﾙｰｻﾞｰ松永ﾀｲｶﾞｰ様分8.990.280円</t>
  </si>
  <si>
    <t>ｺﾝｸｴｽﾄ様ﾚﾝｼﾞﾛｰﾊﾞｰ</t>
  </si>
  <si>
    <t>USS岡山</t>
  </si>
  <si>
    <t>三愛運輸様</t>
  </si>
  <si>
    <t>福山電業様</t>
  </si>
  <si>
    <t>麻田ﾋﾛｷ様</t>
  </si>
  <si>
    <t>ﾜﾀﾞ ﾀｲｷ様</t>
  </si>
  <si>
    <t>広信受取利息</t>
  </si>
  <si>
    <t>中銀受取利息</t>
  </si>
  <si>
    <t>もみじ受取利息</t>
  </si>
  <si>
    <t>ﾀｵ様ｲｳﾞｫｰｸﾞ</t>
  </si>
  <si>
    <t>ﾀｳ様Fﾍﾟｰｽ</t>
  </si>
  <si>
    <t>調整</t>
  </si>
  <si>
    <t>ﾒﾃﾞｨｱﾃｨｯｸ一心様</t>
  </si>
  <si>
    <t>ｼｭﾃﾙﾝ世田谷様ﾍﾞﾝﾂCｸﾗｽ</t>
  </si>
  <si>
    <t>笠信短期借入れ1.500万円</t>
  </si>
  <si>
    <t>三須磨ﾕｷｴ様</t>
  </si>
  <si>
    <t>中古車自動車JU</t>
  </si>
  <si>
    <t>株式会社あずき</t>
  </si>
  <si>
    <t>旭ｽﾁｰﾙ工業</t>
  </si>
  <si>
    <t>ｾｺﾑ損害保険</t>
  </si>
  <si>
    <t>ｵﾘｺ一真様ﾍﾞﾝﾃｨｶﾞ</t>
  </si>
  <si>
    <t>広銀受取利息</t>
  </si>
  <si>
    <t>笠信受取利息</t>
  </si>
  <si>
    <t>円福寺様</t>
  </si>
  <si>
    <t>ﾎｰｺｽ様</t>
  </si>
  <si>
    <t>宇田製菓</t>
  </si>
  <si>
    <t>野々村様</t>
  </si>
  <si>
    <t>ﾋﾗﾀｼｶﾝ様</t>
  </si>
  <si>
    <t>ﾌﾟﾗｽｴﾇﾔﾏｼﾞﾁｴ</t>
  </si>
  <si>
    <t>松永ﾀｲｶﾞｰ様</t>
  </si>
  <si>
    <t>ｵﾘｺ　ｷｬｯｼｭﾊﾞｯｸ</t>
  </si>
  <si>
    <t>谷口工業様　ﾚｳﾞｧﾝﾃ残債不足分</t>
  </si>
  <si>
    <t>広島県経営ｶｸｼﾝｶ</t>
  </si>
  <si>
    <t>笠信手形貸付</t>
  </si>
  <si>
    <t>USS神戸</t>
  </si>
  <si>
    <t>もみじ</t>
  </si>
  <si>
    <t>岡ｺﾝｻﾙﾀﾝﾄ様</t>
  </si>
  <si>
    <t>㈱ｲｯｼﾝ様</t>
  </si>
  <si>
    <t>NPO1年分相殺</t>
  </si>
  <si>
    <r>
      <rPr>
        <rFont val="HGP明朝B"/>
        <color theme="1"/>
        <sz val="9.0"/>
      </rPr>
      <t>松岡</t>
    </r>
    <r>
      <rPr>
        <rFont val="Malgun Gothic"/>
        <color theme="1"/>
        <sz val="9.0"/>
      </rPr>
      <t>昭三</t>
    </r>
    <r>
      <rPr>
        <rFont val="HGP明朝B"/>
        <color theme="1"/>
        <sz val="9.0"/>
      </rPr>
      <t>様</t>
    </r>
  </si>
  <si>
    <t>ｵﾘｺ安西様ﾎﾟﾙｼｪ</t>
  </si>
  <si>
    <t>笠信固定より資金移動</t>
  </si>
  <si>
    <t>関根ﾜｶﾅ様</t>
  </si>
  <si>
    <t>HAA神戸</t>
  </si>
  <si>
    <t>安西修一様ﾎﾟﾙｼｪ不足分</t>
  </si>
  <si>
    <t>天野文男様</t>
  </si>
  <si>
    <r>
      <rPr>
        <rFont val="HGP明朝B"/>
        <color theme="1"/>
        <sz val="9.0"/>
      </rPr>
      <t>川崎</t>
    </r>
    <r>
      <rPr>
        <rFont val="MS UI Gothic"/>
        <color theme="1"/>
        <sz val="9.0"/>
      </rPr>
      <t>嘉亮様</t>
    </r>
  </si>
  <si>
    <t>笠信より</t>
  </si>
  <si>
    <t>ユナイテッドクローバー様</t>
  </si>
  <si>
    <t>損保ジャパン</t>
  </si>
  <si>
    <t>一心様</t>
  </si>
  <si>
    <t>小林宏明様様</t>
  </si>
  <si>
    <t>笠信より短期借入受取利息分</t>
  </si>
  <si>
    <t>広銀より資金移動</t>
  </si>
  <si>
    <t>自動車税種別割</t>
  </si>
  <si>
    <t>高橋英章様</t>
  </si>
  <si>
    <t>船越郁美様</t>
  </si>
  <si>
    <t>森田和也様</t>
  </si>
  <si>
    <t>ｵﾘｺ　但井さん</t>
  </si>
  <si>
    <t>国税還付金</t>
  </si>
  <si>
    <t>三須磨由紀江様</t>
  </si>
  <si>
    <t>三井住友海上(村上裕一様911ﾎﾟﾙｼｪ保険修理分）</t>
  </si>
  <si>
    <t>医療法人　徹慈会堀病院</t>
  </si>
  <si>
    <t>ｴｽｱｰﾙﾎｰﾙﾃﾞｨﾝｸﾞｽ様</t>
  </si>
  <si>
    <t>ﾃｸﾆｶﾙｱｰｸ様</t>
  </si>
  <si>
    <t>㈱ﾌﾟﾗｽｴﾇ様</t>
  </si>
  <si>
    <t>濱崎広涼様</t>
  </si>
  <si>
    <t>ｺﾝｸｴｽﾄ様10月分紹介料</t>
  </si>
  <si>
    <t>ｺﾝｸｴｽﾄ様ｱｳﾃﾞｨA3</t>
  </si>
  <si>
    <t>ｺﾝｸｴｽﾄ様8月分紹介料</t>
  </si>
  <si>
    <t>広島県教科用図書販売㈱様</t>
  </si>
  <si>
    <t>大本 大貴様</t>
  </si>
  <si>
    <t>㈱P＆Pﾘｱﾗｲｽﾞ様</t>
  </si>
  <si>
    <t>旭ｽﾁｰﾙ工業㈱様</t>
  </si>
  <si>
    <t>東京海上ｱｼｽﾀﾝｽ㈱様</t>
  </si>
  <si>
    <t>ｾｺﾑ損害保険㈱様</t>
  </si>
  <si>
    <t>ｵﾘｺ　ｷｬｯｼｭﾊﾞｯｸ　もみじ</t>
  </si>
  <si>
    <t>金藤拓巳様</t>
  </si>
  <si>
    <t>吉元建設㈱</t>
  </si>
  <si>
    <t>廣岡孝彦様</t>
  </si>
  <si>
    <t>笠信固定よりｺﾝｸｴｽﾄ様徳山様分</t>
  </si>
  <si>
    <t>広島県中古自動車販売商工組合(ｵｰﾀﾑｷｬﾝﾍﾟｰﾝ)</t>
  </si>
  <si>
    <t>小口現金資金移動</t>
  </si>
  <si>
    <t>オリコ（土肥良太郎様)</t>
  </si>
  <si>
    <t>ｺﾝｸｴｽﾄ様分</t>
  </si>
  <si>
    <t>金藤工業㈱様</t>
  </si>
  <si>
    <t>㈲深代創業</t>
  </si>
  <si>
    <t>もみじより</t>
  </si>
  <si>
    <t>島田ﾋﾄｼ様</t>
  </si>
  <si>
    <t>松岡ｼｮｳｿﾞｳ様</t>
  </si>
  <si>
    <t>共同石油様</t>
  </si>
  <si>
    <t>東京海上様</t>
  </si>
  <si>
    <t>㈱TCC　三宅廣明様</t>
  </si>
  <si>
    <t>㈱一条工務店広島様</t>
  </si>
  <si>
    <t>島田斎様</t>
  </si>
  <si>
    <t>ｸﾚｽﾄ委託車両NEO-GR　IT様販売ｸﾞﾚｶｰﾚﾄﾛﾌｨｵ</t>
  </si>
  <si>
    <t>ｺﾝｸｴｽﾄ様J&amp;R営業部門</t>
  </si>
  <si>
    <t>広銀ﾘｰｽ　ｱｰｽｳｲﾝｸﾞ様　ﾍﾞﾝﾃｨｶﾞ29143842円</t>
  </si>
  <si>
    <t>㈱一真様</t>
  </si>
  <si>
    <t>㈱USS岡山様</t>
  </si>
  <si>
    <t>HAA神戸様</t>
  </si>
  <si>
    <t>広島信用金庫　決算利息</t>
  </si>
  <si>
    <t>中銀　利息</t>
  </si>
  <si>
    <t>映ｸﾗ様　（ﾗﾋﾞｯﾄ様）ｸﾗｳﾝ</t>
  </si>
  <si>
    <t>㈱宮里経糸様</t>
  </si>
  <si>
    <t>谷口工業㈱</t>
  </si>
  <si>
    <t>ﾚｲﾉｽ㈱</t>
  </si>
  <si>
    <t>映ｸﾗ様　（ﾗﾋﾞｯﾄ様）　ｱﾙﾌｧｰﾄﾞ</t>
  </si>
  <si>
    <t>㈱ﾏｰﾍﾞﾘｯｸ様</t>
  </si>
  <si>
    <t>ｺﾝｸｴｽﾄ様ｸJ&amp;LR営業部門</t>
  </si>
  <si>
    <t>佐藤将吾様</t>
  </si>
  <si>
    <t>広銀本社受取利息</t>
  </si>
  <si>
    <t>広銀蔵王受取利息</t>
  </si>
  <si>
    <t>ｽｽﾞｷﾌﾛﾝﾃ福山販売㈱</t>
  </si>
  <si>
    <t>島田斉様</t>
  </si>
  <si>
    <t>陶山哲宏様</t>
  </si>
  <si>
    <t>郷原俊彦様</t>
  </si>
  <si>
    <t>島田ﾖｼﾀｶ様</t>
  </si>
  <si>
    <t>㈱ｵｰﾄｻｰﾊﾞｰ様</t>
  </si>
  <si>
    <t>広島県教科用図書販売㈱</t>
  </si>
  <si>
    <t>㈱ｴｯｼﾞﾄﾗｽﾄ様</t>
  </si>
  <si>
    <t>㈲ﾕﾅｲｯﾃｯﾄﾞｸﾛｰﾊﾞｰｽﾞ様</t>
  </si>
  <si>
    <t>あいおいﾆｯｾｲ同和様（ｺﾝｸｴｽﾄ様分→4/17返金済み）</t>
  </si>
  <si>
    <t>映ｸﾗ様ﾊﾘｱ富田様買取分予定</t>
  </si>
  <si>
    <t>笠信長期</t>
  </si>
  <si>
    <t>徹慈会　堀病院</t>
  </si>
  <si>
    <t>ｺﾝｸｴｽﾄ様自賠責分</t>
  </si>
  <si>
    <t>中銀戻利息</t>
  </si>
  <si>
    <t>映ｸﾗ㈱様</t>
  </si>
  <si>
    <t>山田仁様</t>
  </si>
  <si>
    <t>大本未早季様(ﾀﾞｲｷ様）</t>
  </si>
  <si>
    <t>笠信保証協会分4000万</t>
  </si>
  <si>
    <t>㈱山本工業所</t>
  </si>
  <si>
    <t>岡山水道局</t>
  </si>
  <si>
    <t>ｺﾝｸｴｽﾄ様自賠責</t>
  </si>
  <si>
    <t>日新火災海上保険㈱ｶﾈﾐﾂ組</t>
  </si>
  <si>
    <t>ｳｪﾙﾃｯｸ様</t>
  </si>
  <si>
    <t>ﾏﾀﾄﾞｰﾙｼﾞｬﾊﾟﾝ㈱</t>
  </si>
  <si>
    <t>㈲ﾐﾓｻﾞ薬局様</t>
  </si>
  <si>
    <t>佐々田洋明様</t>
  </si>
  <si>
    <t>広島県信用保証協会</t>
  </si>
  <si>
    <t>弁護士ｺﾀﾞﾏﾀｶｼ様</t>
  </si>
  <si>
    <t>㈱ビツクス</t>
  </si>
  <si>
    <t>㈲ｶﾈﾐﾂ組</t>
  </si>
  <si>
    <t>徹慈会　堀病院　宇高毅様</t>
  </si>
  <si>
    <t>２０２4年６月‐２０２5年５月出金</t>
  </si>
  <si>
    <t>自動車税軽</t>
  </si>
  <si>
    <t>現金へ資金移動</t>
  </si>
  <si>
    <t>も）日本GE ｺﾝﾌﾟﾚｯｻｰ等ﾘｰｽ料SVLｷｬﾋﾟﾀﾙ</t>
  </si>
  <si>
    <t>笠信収入印紙</t>
  </si>
  <si>
    <t>笠信借入れ短期返済</t>
  </si>
  <si>
    <t>広信</t>
  </si>
  <si>
    <t>ｼﾞｬｯｸｽ残一括ﾌｪﾗｰﾘ</t>
  </si>
  <si>
    <t>もみじ手数料</t>
  </si>
  <si>
    <t>も）ｶｰﾄﾞ引落</t>
  </si>
  <si>
    <t>伊賀上社長役員報酬60万円車手当20万円</t>
  </si>
  <si>
    <t>ｽｽﾞｷﾌﾛﾝﾃ福山</t>
  </si>
  <si>
    <t>ｼﾞｬｯｸｽﾎﾟﾙｼｪ残一括</t>
  </si>
  <si>
    <t>手数料もみじ</t>
  </si>
  <si>
    <t>笠信固定へ（ｺﾝｸｴｽﾄ様支払い予定分徳山様納車後ｺﾝｸｴｽﾄ様へ）</t>
  </si>
  <si>
    <t>ｺﾝｸｴｽﾄ様分庸英会様希望番号</t>
  </si>
  <si>
    <t>ﾄﾖﾀｶﾛｰﾗﾗﾝﾄﾞｸﾙｰｻﾞｰ松永ﾀｲｶﾞｰ様車両代</t>
  </si>
  <si>
    <t>引落）水道代</t>
  </si>
  <si>
    <t>水道代</t>
  </si>
  <si>
    <t>消費税分割分</t>
  </si>
  <si>
    <t>一心ｴﾝｼﾞﾆｱﾘﾝｸﾞ様X2買取２００万円残一括１．８８７.３８６円残り</t>
  </si>
  <si>
    <t>笠）ﾌﾟﾛﾄ</t>
  </si>
  <si>
    <t>笠信短期借入返済43.500.000円</t>
  </si>
  <si>
    <t>笠信　貸金庫料</t>
  </si>
  <si>
    <t>広銀）東邦自動車</t>
  </si>
  <si>
    <t>間違えて東海に、返金がある三井住友車両保険対人対物17.520円</t>
  </si>
  <si>
    <t>ﾔﾏﾄ運輸</t>
  </si>
  <si>
    <t>笠引落）三井損害保険</t>
  </si>
  <si>
    <t>ﾓ)ﾕﾆﾏｯﾄ</t>
  </si>
  <si>
    <t>ｵﾘｺJCM</t>
  </si>
  <si>
    <t>中）引落ﾕｰｴｽｴｽｼｽﾃﾑｺﾝｸｴｽﾄ様折半分</t>
  </si>
  <si>
    <t>法人会費</t>
  </si>
  <si>
    <t>笠信支払い利息</t>
  </si>
  <si>
    <t>藤原清隆様ﾌｪﾗｰﾘ車両残債引いたもの</t>
  </si>
  <si>
    <t>岡山店舗</t>
  </si>
  <si>
    <t>ふそう</t>
  </si>
  <si>
    <t>もみじ融資利息</t>
  </si>
  <si>
    <t>もみじ印紙</t>
  </si>
  <si>
    <t>4/1笠信ｺﾛﾅ利息分</t>
  </si>
  <si>
    <t>銀行長期返済</t>
  </si>
  <si>
    <t>銀行長期利息</t>
  </si>
  <si>
    <t>ｺﾝｸｴｽﾄ様返済</t>
  </si>
  <si>
    <t>ｺﾝｸｴｽﾄJ&amp;LR5月分請求書</t>
  </si>
  <si>
    <t>ｺﾝｸｴｽﾄ様M整備</t>
  </si>
  <si>
    <t>ｺﾝｸｴｽﾄ様ﾊﾞｽ広告</t>
  </si>
  <si>
    <t>ｺﾝｸｴｽﾄ様J&amp;LR協賛料</t>
  </si>
  <si>
    <t>ｺﾝｸｴｽﾄ様ﾍﾞﾝﾂGｸﾗｽ（平田紙管様下取り）</t>
  </si>
  <si>
    <t>年金事務所</t>
  </si>
  <si>
    <t>もみじ引落ﾄﾖﾀﾌｧｲﾅﾝｽ</t>
  </si>
  <si>
    <t>希望番号2件</t>
  </si>
  <si>
    <t>三井</t>
  </si>
  <si>
    <t>日本GE ｺﾝﾌﾟﾚｯｻｰ等ﾘｰｽ料SVLｷｬﾋﾟﾀﾙ</t>
  </si>
  <si>
    <t>所得税</t>
  </si>
  <si>
    <t>ｵﾘｺ中山雅裕様ｷﾞﾌﾞﾘ残一括</t>
  </si>
  <si>
    <t>猪口様希望番号</t>
  </si>
  <si>
    <t>希望番号ｸﾚｽﾄ不動産様</t>
  </si>
  <si>
    <t>JCBｶｰﾄﾞ</t>
  </si>
  <si>
    <t>藤井油圧様</t>
  </si>
  <si>
    <t>柳本商店様ｳﾞｪﾗｰﾙ車両代</t>
  </si>
  <si>
    <t>佐々田様ﾀﾞﾌﾞﾘ返金</t>
  </si>
  <si>
    <t>おもてちょう不動産様希望番号</t>
  </si>
  <si>
    <t>ｱﾙﾌｧ様入金後ﾎﾟﾙｼｪｾﾝﾀｰ山口</t>
  </si>
  <si>
    <t>笠信利息</t>
  </si>
  <si>
    <t>麻田様希望番号</t>
  </si>
  <si>
    <t>ｼｭﾃﾙﾝ世田谷ｸﾚｽﾄ様分ﾍﾞﾝﾂ</t>
  </si>
  <si>
    <t>備後ﾌｫｰｸﾘﾌﾄ　ｷﾞﾌﾞﾘ猪口様分</t>
  </si>
  <si>
    <t>ｸﾚｽﾄ不動産様様ﾍﾞﾝﾂA4買取</t>
  </si>
  <si>
    <t>ｵｰｸｼｮﾝ手数料</t>
  </si>
  <si>
    <t>7/31笠信支払利息</t>
  </si>
  <si>
    <t>希望番号煉天地様</t>
  </si>
  <si>
    <t>固定資産税福山</t>
  </si>
  <si>
    <t>固定資産税岡山</t>
  </si>
  <si>
    <t>消費税</t>
  </si>
  <si>
    <t>笠信短期借入金返済</t>
  </si>
  <si>
    <t>ｺﾝｸｴｽﾄJ&amp;LR6月分請求書</t>
  </si>
  <si>
    <t>麻田様よりご入金後残一括ｵﾘｺ</t>
  </si>
  <si>
    <t>も）ENEOS</t>
  </si>
  <si>
    <t>ﾌﾛｰﾘｽﾄもん</t>
  </si>
  <si>
    <t>白ばら</t>
  </si>
  <si>
    <t>ﾅﾙﾈｯﾄｺﾐｭﾆｹｰｼｮﾝｽﾞ様返金</t>
  </si>
  <si>
    <t>ﾍﾞﾙﾃﾞ企画</t>
  </si>
  <si>
    <t>AMG東京世田谷</t>
  </si>
  <si>
    <t>もみじより資金移動</t>
  </si>
  <si>
    <t>木尾工業様ｲｳﾞｫｰｸﾞ買取</t>
  </si>
  <si>
    <t>希望番号一真様</t>
  </si>
  <si>
    <t>不動産取得税J&amp;LR</t>
  </si>
  <si>
    <t>も）水道代</t>
  </si>
  <si>
    <t>中銀資金移動手数料</t>
  </si>
  <si>
    <t>広）東邦自動車</t>
  </si>
  <si>
    <t>田中様ﾘｰｽ料</t>
  </si>
  <si>
    <t>も）ｵﾘｺJCM</t>
  </si>
  <si>
    <t>中)ﾕｰｴｽｴｽ</t>
  </si>
  <si>
    <t>8/30笠信短期</t>
  </si>
  <si>
    <t>ｵﾘｺ一真様ﾊﾟﾅﾒｰﾗ残一括</t>
  </si>
  <si>
    <t>ｺﾝｸｴｽﾄ様ﾊﾞｽ広告代</t>
  </si>
  <si>
    <t>大和ﾘﾋﾞﾝｸﾞ（但井）10月より個人名義</t>
  </si>
  <si>
    <t>振込手数料</t>
  </si>
  <si>
    <t>ｵﾘｺ入金確認後ｺﾝｸｴｽﾄ様ﾍﾞﾝﾃｨｶﾞ</t>
  </si>
  <si>
    <t>ﾌﾟﾚﾐｱ谷口亮輔様完済促進費返還</t>
  </si>
  <si>
    <t>ｺﾝｸｴｽﾄへ㈱あずき様分</t>
  </si>
  <si>
    <t>ﾌｧｲﾌﾞｽﾀｰ様</t>
  </si>
  <si>
    <t>合同会社ｿﾚｲﾕ様</t>
  </si>
  <si>
    <t>ｵﾘｺ　谷口工業様ﾚｳﾞｧﾝﾃ新車代替の為残債一括</t>
  </si>
  <si>
    <t>ﾘｽﾅｯﾂ</t>
  </si>
  <si>
    <t>野々村直通様希望番号</t>
  </si>
  <si>
    <t>三菱ふそう</t>
  </si>
  <si>
    <t>笠信より資金移動</t>
  </si>
  <si>
    <t>笠信入金確認後ｵﾘｺﾎﾟﾙｼｪ残一括</t>
  </si>
  <si>
    <t>中銀より資金移動</t>
  </si>
  <si>
    <t>広銀蔵王より笠信へ</t>
  </si>
  <si>
    <t>自賠責三井住友車両保険対人対物17.520円＋販売車車両保険8.894円</t>
  </si>
  <si>
    <t>広）引落ｿﾌﾄﾊﾞﾝｸ</t>
  </si>
  <si>
    <t>9/30中銀手数料</t>
  </si>
  <si>
    <t>希望番号安西修一様</t>
  </si>
  <si>
    <t>もみじ融資継続印紙</t>
  </si>
  <si>
    <t>三井住友販売車対人対物保険１７．５２０円＋手数料３８５円</t>
  </si>
  <si>
    <t>大和ﾘﾋﾞﾝｸﾞ（但井）10月より個人名義　まだされていない</t>
  </si>
  <si>
    <t>ｺﾝｸｴｽﾄ様分立替希望番号白神様M現金よりもらう</t>
  </si>
  <si>
    <t>自賠責東京海上日動</t>
  </si>
  <si>
    <t>自賠責三井住友海上</t>
  </si>
  <si>
    <t>中銀より現金へ資金移動</t>
  </si>
  <si>
    <t>平安祭典</t>
  </si>
  <si>
    <t>広島銀行蔵王より資金移動</t>
  </si>
  <si>
    <t>㈱ｴﾉｷｵｰﾄ</t>
  </si>
  <si>
    <t>世羅実行委員会10/7支払い</t>
  </si>
  <si>
    <t>も）ｶｰﾄﾞ引落 ﾄﾗｽﾄｸﾗﾌﾞ</t>
  </si>
  <si>
    <t>橋本社長立替分</t>
  </si>
  <si>
    <t>経済ﾘﾎﾟｰﾄ</t>
  </si>
  <si>
    <t>JA福山市　葬祭ｾﾝﾀｰ</t>
  </si>
  <si>
    <t>松永ｶﾝﾄﾘｰｸﾗﾌﾞ</t>
  </si>
  <si>
    <t>広銀支払手数料</t>
  </si>
  <si>
    <t>2024/10/3三井入金分ｺﾝｸｴｽﾄ様分の為送金</t>
  </si>
  <si>
    <t>振替手数料ﾘｺｰ分</t>
  </si>
  <si>
    <t>水道料本社</t>
  </si>
  <si>
    <t>水道料ﾗﾝﾄﾞﾛｰﾊﾞｰ(今月より引落)</t>
  </si>
  <si>
    <t>笠信短期借入金返済10.380.000円分</t>
  </si>
  <si>
    <t>振込手数料(三井住友海上17,520円)</t>
  </si>
  <si>
    <t>三井住友車両保険対人対物17.520円</t>
  </si>
  <si>
    <t>安西様全額入金後松尾様ﾎﾟﾙｼｪ</t>
  </si>
  <si>
    <t>も）ﾕﾆﾏｯﾄﾗｲﾌ</t>
  </si>
  <si>
    <t>広銀引落）ｿﾌﾄﾊﾞﾝｸ</t>
  </si>
  <si>
    <t>損害保険</t>
  </si>
  <si>
    <t>10/31広銀長期借入返済</t>
  </si>
  <si>
    <t>10/31広銀ｼﾖｳｶﾞｼ</t>
  </si>
  <si>
    <t>10/31もみじ長期借入返済</t>
  </si>
  <si>
    <t>中銀証貸返済</t>
  </si>
  <si>
    <t>10/31笠信貸付利息</t>
  </si>
  <si>
    <t>ﾚｯｸｽｺﾑ</t>
  </si>
  <si>
    <t>支払手数料（経費・整備)</t>
  </si>
  <si>
    <t>笠信　安西様入金次第</t>
  </si>
  <si>
    <t>広銀より現金へ資金移動</t>
  </si>
  <si>
    <t>immsﾁｹｯﾄ代</t>
  </si>
  <si>
    <t>広銀B-WEB基本手数料</t>
  </si>
  <si>
    <t>中銀FBｻｰﾋﾞｽ支払手数料</t>
  </si>
  <si>
    <t>Soleil様支払い残金</t>
  </si>
  <si>
    <t>福山赤坂ﾛｰﾀﾘｰｸﾗﾌﾞ予納金</t>
  </si>
  <si>
    <t>笠信固定へ保険修理分</t>
  </si>
  <si>
    <t>一心様ｺﾞﾙﾌ協賛金</t>
  </si>
  <si>
    <t>笠信1200万印紙代</t>
  </si>
  <si>
    <t>ｵﾘｺJCMｼﾞｮｰｶｰ使用料</t>
  </si>
  <si>
    <t>三井住友海上　保険料</t>
  </si>
  <si>
    <t>月末支払(経費)</t>
  </si>
  <si>
    <t>支払手数料（中銀）</t>
  </si>
  <si>
    <t>12/2もみじ長期借入返済</t>
  </si>
  <si>
    <t>12/2広銀長期借入金183000</t>
  </si>
  <si>
    <t>12/2中銀証貸返済</t>
  </si>
  <si>
    <t>12/2もみじ融資利息</t>
  </si>
  <si>
    <t>12/2ｺﾝｸｴｽﾄ様返済</t>
  </si>
  <si>
    <t>振込手数料(資金移動)</t>
  </si>
  <si>
    <t>広銀普通から笠信固定へ資金移動</t>
  </si>
  <si>
    <t>広銀ｼﾖｳｶﾞｼ</t>
  </si>
  <si>
    <t>笠信ｼﾖｳｶﾞｼ</t>
  </si>
  <si>
    <t>ｺﾝｸｴｽﾄ様ｸﾞﾗﾝﾄｩﾘｽﾞﾓ</t>
  </si>
  <si>
    <t>ｺﾝｸｴｽﾄ様BMW7ｼﾘｰｽﾞ</t>
  </si>
  <si>
    <t>ｺﾝｸｴｽﾄ様ﾄｩｰﾗﾝ</t>
  </si>
  <si>
    <t>ｺﾝｸｴｽﾄ様ﾚﾝｼﾞﾛｰﾊﾞｰｽﾎﾟｰﾂ</t>
  </si>
  <si>
    <t>希望番号金森様</t>
  </si>
  <si>
    <t>希望番号ｱｰｽｳｲﾝｸﾞ様</t>
  </si>
  <si>
    <t>も）ﾄﾗｽﾄｸﾗﾌﾞ</t>
  </si>
  <si>
    <t>笠岡支払手数料</t>
  </si>
  <si>
    <t>㈱ｵﾘｴﾝﾄｺｰﾎﾟﾚｰｼｮﾝ（伊賀上様）</t>
  </si>
  <si>
    <t>USSｵｰｸｼｮﾝ東京会場</t>
  </si>
  <si>
    <t>USSｵｰｸｼｮﾝ名古屋会場</t>
  </si>
  <si>
    <t>会費福山青年会議所</t>
  </si>
  <si>
    <t>ﾗｳﾝｼﾞ関根</t>
  </si>
  <si>
    <t>大和ﾘﾋﾞﾝｸﾞ（但井）33000+65000</t>
  </si>
  <si>
    <t>もみじ継続融資印紙代</t>
  </si>
  <si>
    <t>1/6広銀ｼﾖｳｶﾞｼ</t>
  </si>
  <si>
    <t>1/6広銀長期借入金183000</t>
  </si>
  <si>
    <t>1/6もみじ長期借入返済</t>
  </si>
  <si>
    <t>1/6もみじ融資利息</t>
  </si>
  <si>
    <t>1/6笠岡ｼﾖｳｶﾞｼ</t>
  </si>
  <si>
    <t>1/6笠岡貸付利息</t>
  </si>
  <si>
    <t>もみじ長期借入返済</t>
  </si>
  <si>
    <t>希望ﾅﾝﾊﾞｰ(廣岡孝彦様）</t>
  </si>
  <si>
    <t>濱崎広涼様（タイヤ交換費用等）</t>
  </si>
  <si>
    <t>広島信用金庫　法人IB手数料</t>
  </si>
  <si>
    <t>水道料岡山市水道局</t>
  </si>
  <si>
    <t>中銀FBｻｰﾋﾞｽ手数料</t>
  </si>
  <si>
    <t>も）ｶｰﾄﾞ引落ﾀﾞｲﾅｰｽﾞｸﾗﾌﾞ</t>
  </si>
  <si>
    <t>も)ｶｰﾄﾞ引落ﾌﾟﾚﾐｱｶｰﾄﾞ</t>
  </si>
  <si>
    <t>新聞図書費</t>
  </si>
  <si>
    <t>桒原さん</t>
  </si>
  <si>
    <t>株式会社絆（笠信葬儀お花）</t>
  </si>
  <si>
    <t>希望ﾅﾝﾊﾞｰ(ﾌﾞﾘｯｼﾞ)</t>
  </si>
  <si>
    <t>1/31広銀ｼｮｳｶﾞｼ</t>
  </si>
  <si>
    <t>1/31広銀長期借入金183000</t>
  </si>
  <si>
    <t>1/31中銀証貸返済</t>
  </si>
  <si>
    <t>1/31手数料</t>
  </si>
  <si>
    <t>1/31笠信より</t>
  </si>
  <si>
    <t>1/31笠信ｼｮｳｶﾞｼ</t>
  </si>
  <si>
    <t>1/31笠信貸付利息</t>
  </si>
  <si>
    <t>1/31笠信</t>
  </si>
  <si>
    <t>1/31ｸﾚｽﾄ不動産㈱</t>
  </si>
  <si>
    <t>NPO法人正会員費</t>
  </si>
  <si>
    <t>1/31もみじ長期借入返済</t>
  </si>
  <si>
    <t>1/31もみじ融資利息</t>
  </si>
  <si>
    <t>ｺﾝｸｴｽﾄ様ﾍﾞﾝﾄﾚ</t>
  </si>
  <si>
    <t>ｺﾝｸｴｽﾄ様季様ｸﾞﾚｶｰﾚ（8330）</t>
  </si>
  <si>
    <t>ｺﾝｸｴｽﾄ様ｸﾞﾚｶｰﾚ（2305）分割</t>
  </si>
  <si>
    <t>ｺﾝｸｴｽﾄ様ｱｰｽｳｲﾝｸﾞ様分ﾍﾞﾝﾃｨｶﾞ</t>
  </si>
  <si>
    <t>片山智之様</t>
  </si>
  <si>
    <t>希望ﾅﾝﾊﾞｰ　一真様</t>
  </si>
  <si>
    <t>日本郵策公庫</t>
  </si>
  <si>
    <t>希望ナンバー</t>
  </si>
  <si>
    <t>も）ｶｰﾄﾞ整備</t>
  </si>
  <si>
    <t>ﾌﾟﾚﾐｱ㈱一真様　ｱﾙﾌｧｰﾄﾞ残債一括分</t>
  </si>
  <si>
    <t>児島様</t>
  </si>
  <si>
    <t>笠）ﾌﾟﾛﾄSMBC</t>
  </si>
  <si>
    <t>2/28笠信貸付利息</t>
  </si>
  <si>
    <t>2/28ｺﾝｸｴｽﾄ様劣後利息</t>
  </si>
  <si>
    <t>2/28振込手数料</t>
  </si>
  <si>
    <t>2/28中銀証貸返済</t>
  </si>
  <si>
    <t>2/28もみじ融資利息</t>
  </si>
  <si>
    <t>2/28もみじ長期借入返済</t>
  </si>
  <si>
    <t>2/28ｺﾝｸｴｽﾄ様ｸﾞﾚｶｰﾚﾃﾞﾓｶｰ分割</t>
  </si>
  <si>
    <t>2/28橋本取締役立替金返金</t>
  </si>
  <si>
    <t>2/28広銀ｼｮｳｶﾞｼ</t>
  </si>
  <si>
    <t>2/28広銀183000</t>
  </si>
  <si>
    <t>2/28笠信ｼﾖｳｶﾞｼ</t>
  </si>
  <si>
    <t>ｺﾝｸｴｽﾄ様　ｸﾗｳﾝ</t>
  </si>
  <si>
    <t>ﾍﾞﾙﾃ企画(岡山撤去代金）</t>
  </si>
  <si>
    <t>住民税支払い</t>
  </si>
  <si>
    <t>笠信）ﾀﾞｲﾅｰｽﾞｶｰﾄﾞ引落</t>
  </si>
  <si>
    <t>もみじ引落ｶﾀﾞｲﾅｰｽｶｰﾄﾞ・ﾄﾗｽﾄｸﾗﾌﾞ</t>
  </si>
  <si>
    <t>もみじ引落整備ﾀﾞｲﾅｰｽｶｰﾄﾞ・ﾄﾗｽﾄｸﾗﾌﾞ</t>
  </si>
  <si>
    <t>橋本祥子仮受金</t>
  </si>
  <si>
    <t>井上行政書士</t>
  </si>
  <si>
    <t>桑田雄様</t>
  </si>
  <si>
    <t>笠引落）ﾌﾟﾛﾄ</t>
  </si>
  <si>
    <t>JAAｵｰｸｼｮﾝ会場様</t>
  </si>
  <si>
    <t>笠引落）三井損害保険（損害保険)</t>
  </si>
  <si>
    <t>笠信支払利息</t>
  </si>
  <si>
    <t>も）ｵﾘｺ　NPO分ｺﾋﾟｰ機　ﾘｰｽ</t>
  </si>
  <si>
    <t>も）三和地所(ｲﾝｻｲﾄ家賃)</t>
  </si>
  <si>
    <t>3/31笠信2億借換えﾌﾟﾛﾊﾟー</t>
  </si>
  <si>
    <t>3/31中銀手数料</t>
  </si>
  <si>
    <t>3/31笠信支払利息</t>
  </si>
  <si>
    <t>3/31もみじ返済404000</t>
  </si>
  <si>
    <t>3/31もみじ返済890000</t>
  </si>
  <si>
    <t>3/31広銀長期183000</t>
  </si>
  <si>
    <t>3/31ｺﾝｸｴｽﾄ様1,600万劣後利息</t>
  </si>
  <si>
    <t>3/31中銀証貸返済</t>
  </si>
  <si>
    <t>3/31もみじ融資利息</t>
  </si>
  <si>
    <t>3/31広銀ｼﾖｳｶﾞｼ</t>
  </si>
  <si>
    <t>3/31笠信長期借入R5.5.31　2億借換え支払い</t>
  </si>
  <si>
    <t>3/31もみじ継続融資印紙代</t>
  </si>
  <si>
    <t>ｺﾝｸｴｽﾄ様一真様ﾍﾞﾝﾃｨｶﾞ</t>
  </si>
  <si>
    <t>ｺﾝｸｴｽﾄ様2024年福山POCC損失補填</t>
  </si>
  <si>
    <t>中銀保証協会分返済</t>
  </si>
  <si>
    <t>広銀保証協会分返済</t>
  </si>
  <si>
    <t>広信法人IB手数料</t>
  </si>
  <si>
    <t>4/10笠信支払手数料</t>
  </si>
  <si>
    <t>4/10広信残高証明</t>
  </si>
  <si>
    <t>4/10もみじ振込手数料</t>
  </si>
  <si>
    <t>広銀B-WEB伝送基本手数料</t>
  </si>
  <si>
    <t>ｼﾞｬｯｸｽ山田様ｼﾞｬｶﾞｰXE残一括</t>
  </si>
  <si>
    <t>笠信）ｶｰﾄﾞ引落</t>
  </si>
  <si>
    <t>笠信短期借入返済</t>
  </si>
  <si>
    <t>笠信短期借入利息</t>
  </si>
  <si>
    <t>笠信保証協会分返済</t>
  </si>
  <si>
    <t>あいおいﾆｯｾｲ同和様（ｺﾝｸｴｽﾄ様返金分）</t>
  </si>
  <si>
    <t>自動車税・固定資産税</t>
  </si>
  <si>
    <t>中国ふそう福山支店</t>
  </si>
  <si>
    <t>4/30ｺﾝｸｴｽﾄ様ｸﾞﾚｶｰﾚﾃﾞﾓｶｰ分割</t>
  </si>
  <si>
    <t>4/30ｺﾝｸｴｽﾄ様劣後利息</t>
  </si>
  <si>
    <t>馬場正人弁護士（藤井妃呂美さん)</t>
  </si>
  <si>
    <t>4/30もみじ長期借入返済</t>
  </si>
  <si>
    <t>笠信長期借入R5.5.31　2億借換え支払い</t>
  </si>
  <si>
    <t>ｺﾝｸｴｽﾄﾎﾟﾙｼｪ仕入（㈱ｵｰﾄｻｰﾊﾞｰ様分）</t>
  </si>
  <si>
    <t>笠信引落）年金事務所</t>
  </si>
  <si>
    <t>福山商工会議所（会費・特商負担金）</t>
  </si>
  <si>
    <t>銚子さんR7.12月で7万円ﾛｰﾝ終了今後10万円に</t>
  </si>
  <si>
    <t>5/12もみじ振込手数料</t>
  </si>
  <si>
    <t>橋本祥子仮受金分返済</t>
  </si>
  <si>
    <t>ｵﾘｴﾝﾄｺｰﾎﾟﾚｰｼｮﾝ</t>
  </si>
  <si>
    <t>中）ﾏｾﾗﾃｨｺﾋﾟｰ機ﾘｰｽ料</t>
  </si>
  <si>
    <t>ｺﾝｸｴｽﾄ様富田様下取り分ﾊﾘｱｰ</t>
  </si>
  <si>
    <t>月末支払　経費</t>
  </si>
  <si>
    <t>2023年5月末残</t>
  </si>
  <si>
    <t>２０２３年６月‐２０２４年５月残高</t>
  </si>
  <si>
    <t>２０２３年６月‐２０２４年５月入金</t>
  </si>
  <si>
    <t>東京海上日動4322(自動車自賠)</t>
  </si>
  <si>
    <t>㈱ｲﾏｶﾞﾜ建築設計様</t>
  </si>
  <si>
    <t>ﾋﾛｵｶﾀｶﾋｺ様</t>
  </si>
  <si>
    <t>ﾄﾋﾘｮｳﾀﾛｳ様</t>
  </si>
  <si>
    <t>ﾌｼﾞﾜﾗｷﾖﾀｶ様</t>
  </si>
  <si>
    <t>社長より借入(笠信)</t>
  </si>
  <si>
    <t>ｱﾙﾌｧ様</t>
  </si>
  <si>
    <t>ｴﾇ･ｹｲ･ｼﾞｰ㈱様</t>
  </si>
  <si>
    <t>ｵﾘｺ勝栄建工様7.999.450円手数料550円</t>
  </si>
  <si>
    <t>東京海上日動様</t>
  </si>
  <si>
    <t>小畠興産様</t>
  </si>
  <si>
    <t>東京海上ｱｼｽﾄ</t>
  </si>
  <si>
    <t>ﾍﾞﾙﾃﾞ企画様</t>
  </si>
  <si>
    <t>ﾏﾂｵｶｹﾝﾀ様</t>
  </si>
  <si>
    <t>ﾌﾟｳﾚﾐｱ　一心様Sｸﾗｽ車両代</t>
  </si>
  <si>
    <t>ﾒﾃﾞｨｱﾃｯｸ一心様Sｸﾗｽ車両代</t>
  </si>
  <si>
    <t>柳本ｶｽﾞﾋﾃﾞ様</t>
  </si>
  <si>
    <t>ｸﾞﾗｯﾄﾝ様</t>
  </si>
  <si>
    <t>ＵＳＳ名古屋</t>
  </si>
  <si>
    <t>ｴﾙｸﾞﾚｺ様</t>
  </si>
  <si>
    <t>山陽ﾚｯｸ様</t>
  </si>
  <si>
    <t>高田孝一様ﾗﾝﾄﾞｸﾙｰｻﾞｰ車両代5/29300万円入金済み残り</t>
  </si>
  <si>
    <t>中銀ｶｰﾄﾞVIS</t>
  </si>
  <si>
    <t>Ｔ企画様</t>
  </si>
  <si>
    <t>小山自動車様</t>
  </si>
  <si>
    <t>森田和也様ｸﾞﾗﾝﾄｩｰﾘｽﾞﾓ車両代100万円借受の賃料として</t>
  </si>
  <si>
    <t>三村ﾖｼﾋﾛ様</t>
  </si>
  <si>
    <t>ｱｲﾀﾞﾌﾞﾙ様</t>
  </si>
  <si>
    <t>谷口工業様</t>
  </si>
  <si>
    <t>藤井油圧工業様</t>
  </si>
  <si>
    <t>ｼﾞｬｯｸｽ光成真一様ｸﾗｳﾝ車両代7.802.150円、手数料550円</t>
  </si>
  <si>
    <t>ｺﾝｸｴｽﾄ様小橋様紹介料</t>
  </si>
  <si>
    <t>井川ｺｵﾀ様</t>
  </si>
  <si>
    <t>深江特殊様</t>
  </si>
  <si>
    <t>ｸﾚｽﾄ不動産様</t>
  </si>
  <si>
    <t>ｴｰﾀﾞﾌﾞﾘｭﾋﾟｰｼﾞ様</t>
  </si>
  <si>
    <t>木曽一成様</t>
  </si>
  <si>
    <t>土肥ﾘｮｳﾀﾛｳ様</t>
  </si>
  <si>
    <t>ｲｯｼﾝ様</t>
  </si>
  <si>
    <t>ｻﾝｹﾐｶﾙ様</t>
  </si>
  <si>
    <t>ｲﾒｰｼﾞｻﾛﾝｶｯﾂ様</t>
  </si>
  <si>
    <t>NPOFSES</t>
  </si>
  <si>
    <t>一真様</t>
  </si>
  <si>
    <t>中銀VISA山野様分</t>
  </si>
  <si>
    <t>内外物産様</t>
  </si>
  <si>
    <t>ｾﾞﾈｺｽ様</t>
  </si>
  <si>
    <t>三井住友</t>
  </si>
  <si>
    <t>ﾀｳ様</t>
  </si>
  <si>
    <t>AIG損保</t>
  </si>
  <si>
    <t>大塚総一郎様ｷﾞﾌﾞﾘ在庫車</t>
  </si>
  <si>
    <t>ｴﾇ:ｼﾞｪｲ･ﾋﾞｰ車載器購入助成ｷｬﾝﾍﾟｰﾝ</t>
  </si>
  <si>
    <t>森田和也様GT車両代100万円24回分割</t>
  </si>
  <si>
    <t>日本ﾌﾙﾊｯﾌﾟ返金解約の為</t>
  </si>
  <si>
    <t>東京海上日ｱｼｽﾄ</t>
  </si>
  <si>
    <t>ﾋﾞｹﾝ様</t>
  </si>
  <si>
    <t>廣岡孝彦様ｸｱﾄﾛﾎﾟﾙﾃ</t>
  </si>
  <si>
    <t>笠信固定からｸﾚｽﾄ様支払い</t>
  </si>
  <si>
    <t>ﾆｯﾄ様</t>
  </si>
  <si>
    <t>ｴｰﾀﾞﾌﾞﾘｭﾋﾞｰｼﾞ様</t>
  </si>
  <si>
    <t>ﾏﾀﾄﾞｰﾙｼﾞｬﾊﾟﾝ様</t>
  </si>
  <si>
    <t>ﾄﾘｺﾛｰﾚﾄｳﾄ様</t>
  </si>
  <si>
    <t>T企画様</t>
  </si>
  <si>
    <t>ｻﾝｴｽﾎｰﾙﾃﾞｨﾝｸﾞ様</t>
  </si>
  <si>
    <t>ｲﾉｸﾁﾏｻﾄｼ様</t>
  </si>
  <si>
    <t>ﾜﾀﾅﾍﾞﾋﾛｺ様</t>
  </si>
  <si>
    <t>田中ﾀﾞｲｷ様</t>
  </si>
  <si>
    <t>笠信固定ｱﾙﾌｧ様分</t>
  </si>
  <si>
    <t>橋本慎吾立替金、仮払い</t>
  </si>
  <si>
    <t>万歩書店様</t>
  </si>
  <si>
    <t>一歩様</t>
  </si>
  <si>
    <t>ﾘｸﾚｯｸｽ様</t>
  </si>
  <si>
    <t>福江特殊様</t>
  </si>
  <si>
    <t>美建工業様</t>
  </si>
  <si>
    <t>ﾃﾂｼﾞｶｲ様</t>
  </si>
  <si>
    <t>DYﾏｰｹﾃｨﾝｸﾞ様</t>
  </si>
  <si>
    <t>田辺泰子様ｲｳﾞｫｰｸ　２３年７月納車 　預かり11/7 500,000円</t>
  </si>
  <si>
    <t>ｾﾝﾀﾞｲｼﾛｸｺﾞｳﾏｻｶｽﾞ様ﾍﾞﾗｳﾞｨｽﾀ様ｲｳﾞｫｰｸﾞﾚﾝﾀｶｰ修理免責分5万円</t>
  </si>
  <si>
    <t>榮田ｶｽﾞﾏ様</t>
  </si>
  <si>
    <t>ｻﾝｺｳ建設様</t>
  </si>
  <si>
    <t>ﾄｸﾅｶﾞﾀｶﾕｷ様</t>
  </si>
  <si>
    <t>東京海上井川様分保険代</t>
  </si>
  <si>
    <t xml:space="preserve">現金→預金三村様残一括一部金 </t>
  </si>
  <si>
    <t>ｴﾇｼﾞｪｲﾋﾞ</t>
  </si>
  <si>
    <t>ﾏﾂﾀﾞｵｰﾄｻﾞﾑ岡山北</t>
  </si>
  <si>
    <t>藤岡ｴﾐ様</t>
  </si>
  <si>
    <t>USS東京ｵｰｸｼｮﾝA8　594.000円</t>
  </si>
  <si>
    <t>木村ﾕﾆﾃｨ様</t>
  </si>
  <si>
    <t>ﾐﾄﾞﾘ様</t>
  </si>
  <si>
    <t>受取利息</t>
  </si>
  <si>
    <t>ｺﾝｸｴｽﾄ様ｵﾌﾞｼﾞｪ様分</t>
  </si>
  <si>
    <t>共栄火災</t>
  </si>
  <si>
    <t>はなまる井川様分A7</t>
  </si>
  <si>
    <t>ﾛﾍﾟﾗｲｵ様三村様買取ｱｳﾃﾞｨ</t>
  </si>
  <si>
    <t>廣岡ﾀｶﾋｺ様</t>
  </si>
  <si>
    <t>片山ｱｽｶ様</t>
  </si>
  <si>
    <t>ﾌﾟﾚﾐｱ田中様</t>
  </si>
  <si>
    <t>ﾒﾃﾞｨｱﾃｯｸ一心様ダブりの為ご返金</t>
  </si>
  <si>
    <t>ｺﾝｸｴｽﾄ様ﾏｾﾗﾃｨ分</t>
  </si>
  <si>
    <t>ﾒﾃﾞｨｱﾃｯｸ一心様</t>
  </si>
  <si>
    <t>ｻｶﾓﾄﾉﾘｺ様</t>
  </si>
  <si>
    <t>ﾇｰﾄﾞｴﾚﾒﾝﾀﾘｰ様</t>
  </si>
  <si>
    <t>津国英基様Z4</t>
  </si>
  <si>
    <t>現金より資金移動</t>
  </si>
  <si>
    <t>東京海上ｱｼｽﾀﾝｽ</t>
  </si>
  <si>
    <t>ｷﾑﾗﾅｵﾐﾁ様</t>
  </si>
  <si>
    <t>ﾄﾞﾘｰﾑﾈｯﾂ様</t>
  </si>
  <si>
    <t>広銀入船利息</t>
  </si>
  <si>
    <t>ソニー生命解約返戻金</t>
  </si>
  <si>
    <t>ｷﾑﾗﾕｰﾃｨﾆﾃｨｰ様</t>
  </si>
  <si>
    <t>ｽﾀｯﾌｻｰﾋﾞｽ8/31支払い分返金</t>
  </si>
  <si>
    <t>日本ｶｰｿﾘｭｰｼｮﾝｽﾞ様</t>
  </si>
  <si>
    <t>ﾀｷｶﾞﾐﾖｳ様</t>
  </si>
  <si>
    <t>保険解約金三井住友あいおい</t>
  </si>
  <si>
    <t>笠信広島県経営ｶｸｼ</t>
  </si>
  <si>
    <t>笠信件経営ｶｸｼ</t>
  </si>
  <si>
    <t>もみじ広島県経営ｶｸｼ</t>
  </si>
  <si>
    <t>ｵﾘｺ田中様MINI</t>
  </si>
  <si>
    <t>ｺﾝｸｴｽﾄ様備後ﾌｫｰｸﾘﾌﾄ様車両代</t>
  </si>
  <si>
    <t>ｺﾝｸｴｽﾄ様M請求書整備</t>
  </si>
  <si>
    <t>ｺﾝｸｴｽﾄ様M粗利利益配分</t>
  </si>
  <si>
    <t>ｺﾝｸｴｽﾄ様J三光建設様分紹介料</t>
  </si>
  <si>
    <t>ｺﾝｸｴｽﾄ様J請求書整備</t>
  </si>
  <si>
    <t>因島観光</t>
  </si>
  <si>
    <t>広島県中古自動車</t>
  </si>
  <si>
    <t>広島県教科用図書</t>
  </si>
  <si>
    <t>ﾐｻﾜﾄｿｳ様</t>
  </si>
  <si>
    <t>ｻﾝﾌﾞﾘｯｼﾞ様</t>
  </si>
  <si>
    <t>岡山県税還付金</t>
  </si>
  <si>
    <t>JA共済</t>
  </si>
  <si>
    <t>ﾘｰﾆｭ様残債不足金</t>
  </si>
  <si>
    <t>山田自動車</t>
  </si>
  <si>
    <t>ﾀｲﾑｽﾞﾓﾋﾞﾘﾃｨ様</t>
  </si>
  <si>
    <t>郷原様</t>
  </si>
  <si>
    <t>ﾊﾔﾐｺｳﾔ様</t>
  </si>
  <si>
    <t>スズキフィック様</t>
  </si>
  <si>
    <t>中川ｺｳｲﾁ様</t>
  </si>
  <si>
    <t>成承様ﾛｰﾝ申込金3.193.451</t>
  </si>
  <si>
    <t>ﾕﾅｲﾃｯﾄﾞｸﾛｰ様</t>
  </si>
  <si>
    <t>ｸﾆﾓﾄ建築ﾄﾞｳ様</t>
  </si>
  <si>
    <t>岡本ﾀﾞｲﾁ様</t>
  </si>
  <si>
    <t>笠信社長短期借入金</t>
  </si>
  <si>
    <t>もみじ社長短期借入</t>
  </si>
  <si>
    <t>10/31桒原様</t>
  </si>
  <si>
    <t>ｴﾌﾞﾘｲ様</t>
  </si>
  <si>
    <t>ｺﾝｸｴｽﾄ様下取り分</t>
  </si>
  <si>
    <t>ｴｰｼｽﾃﾑｽﾞ様</t>
  </si>
  <si>
    <t>秋山敏子より短期借入</t>
  </si>
  <si>
    <t>富山ｴｲｾｲ様</t>
  </si>
  <si>
    <t>ﾌﾟﾚﾐｱ林様ｼﾞｬｶﾞｰF-TYPE3.765.730円手数料550円</t>
  </si>
  <si>
    <t>東海ｱｼｽﾀﾝｽ</t>
  </si>
  <si>
    <t>ｺﾝｸｴｽﾄ様美研様分</t>
  </si>
  <si>
    <t>濱上龍夫様振込手数料165円</t>
  </si>
  <si>
    <t>ｺﾝｸｴｽﾄ様ｷｬﾝｾﾙの為手付金返金松本様</t>
  </si>
  <si>
    <t>ｺﾝｸｴｽﾄ様８月分利益折版不足分</t>
  </si>
  <si>
    <t>ｺﾝｸｴｽﾄ様消費税</t>
  </si>
  <si>
    <t>利益配分+ﾎﾞｰﾅｽ</t>
  </si>
  <si>
    <t>ｺﾝｸｴｽﾄ様J紹介料</t>
  </si>
  <si>
    <t>ｺﾝｸｴｽﾄ様J&amp;LR請求書</t>
  </si>
  <si>
    <t>ｺﾝｸｴｽﾄ経費分</t>
  </si>
  <si>
    <t>ｺﾝｸｴｽﾄ様ﾚｳﾞｧﾝﾃ</t>
  </si>
  <si>
    <t>HAA神戸Q3（今岡様買取分）1.402.500円</t>
  </si>
  <si>
    <t>ｺﾝｸｴｽﾄ様その他売上分</t>
  </si>
  <si>
    <t>ﾌﾟﾚﾐｱ三谷様分</t>
  </si>
  <si>
    <t>ﾌﾟﾚﾐｱ速水様分</t>
  </si>
  <si>
    <t>ﾌﾟﾚﾐｱ差額</t>
  </si>
  <si>
    <t>ｺﾝｸｴｽﾄ様売上　李金金様200万円11/14現金、ｺﾝｸｴｽﾄ様売上800万円と相殺　残り600万円をｺﾝｸｴｽﾄ様より頂く</t>
  </si>
  <si>
    <t>三洋石油様</t>
  </si>
  <si>
    <t>ｷｮｳﾄﾞｳｾｲｷ様</t>
  </si>
  <si>
    <t>ｻﾜﾀﾞｷﾞｽｹ様</t>
  </si>
  <si>
    <t>NPOFSES相殺</t>
  </si>
  <si>
    <t>利益配分</t>
  </si>
  <si>
    <t>紹介料</t>
  </si>
  <si>
    <t>ｺﾝｸｴｽﾄ様中古業販</t>
  </si>
  <si>
    <t>ｽﾋﾟﾝｸﾞﾙｶﾝﾊﾟﾆｰ様</t>
  </si>
  <si>
    <t>ﾛﾍﾟﾗｲｵ様GLC63Sｸｰﾍﾟ車両代</t>
  </si>
  <si>
    <t>三光建設様</t>
  </si>
  <si>
    <t>小林ﾋﾛｱｷ様</t>
  </si>
  <si>
    <t>HAA神戸X1（三谷様下取り）1.292.500円</t>
  </si>
  <si>
    <t>笠信短期固定より移動</t>
  </si>
  <si>
    <t>笠信　短期</t>
  </si>
  <si>
    <t>金藤ﾀｸﾐ様</t>
  </si>
  <si>
    <t>給与不足分</t>
  </si>
  <si>
    <t>ﾄｳｼｮｸ様</t>
  </si>
  <si>
    <t>ｱﾙﾌｧ様ﾎﾟﾙｼｪ911</t>
  </si>
  <si>
    <t>三井住友代理店手数料</t>
  </si>
  <si>
    <t>木村歯科医院様</t>
  </si>
  <si>
    <t>ｺﾝｸｴｽﾄ様より登録次第にIPPO様分を車両代３００万円すでに預かり済GRﾄﾛﾌｪｵ販売</t>
  </si>
  <si>
    <t>ｶｯﾂ様</t>
  </si>
  <si>
    <t>美研様</t>
  </si>
  <si>
    <t>渡邊ﾋﾛｺ様</t>
  </si>
  <si>
    <t>USS名古屋AA安西様ﾊｲﾗｯｸｽ買取分3.822.500円</t>
  </si>
  <si>
    <t>金藤工業様</t>
  </si>
  <si>
    <t>ｺﾝｸｴｽﾄ様利益分配表</t>
  </si>
  <si>
    <t>ｺﾝｸｴｽﾄ様経費請求</t>
  </si>
  <si>
    <t>ｺﾝｸｴｽﾄ様勝栄様紹介料</t>
  </si>
  <si>
    <t>ﾍﾞｯｾﾙ様</t>
  </si>
  <si>
    <t>ｻﾜﾀﾞｷｽｹ様</t>
  </si>
  <si>
    <t>ﾊﾞﾃﾞｨｰｽﾞ様</t>
  </si>
  <si>
    <t>ﾀﾞｲﾔ石油様</t>
  </si>
  <si>
    <t>三井住友ｸﾗﾌﾞ</t>
  </si>
  <si>
    <t>はなまる</t>
  </si>
  <si>
    <t>ｼｭﾃﾙﾝｾﾀｶﾞﾔ様紹介料</t>
  </si>
  <si>
    <t>三井住友ﾄﾗｽﾄｸﾗﾌﾞ</t>
  </si>
  <si>
    <t>ﾈｸｽﾃｰｼﾞ様</t>
  </si>
  <si>
    <r>
      <rPr>
        <rFont val="HGP明朝B"/>
        <color theme="1"/>
        <sz val="9.0"/>
      </rPr>
      <t>中銀ｶｰﾄﾞ</t>
    </r>
    <r>
      <rPr>
        <rFont val="HGP明朝B"/>
        <b/>
        <color theme="1"/>
        <sz val="9.0"/>
      </rPr>
      <t>JCB</t>
    </r>
  </si>
  <si>
    <t>ﾀｲﾑｽﾞﾓﾋﾞﾘﾃｨ</t>
  </si>
  <si>
    <t>USS名古屋</t>
  </si>
  <si>
    <t>福山商工会議所青年部6/305.000円振込返金</t>
  </si>
  <si>
    <t>ｵｰﾄｻｰﾊﾞｰﾍﾞﾝﾂSLC</t>
  </si>
  <si>
    <t>HAA名古屋ｸﾛｽﾜｰﾄﾞ</t>
  </si>
  <si>
    <t>笠信4/30借入れ</t>
  </si>
  <si>
    <t>ﾌﾟﾚﾐｱ林様7.316.739円＋45.363円ﾛｰﾝﾊﾞｯｸー550円手数料</t>
  </si>
  <si>
    <t>ｺﾝｸｴｽﾄ様JLR請求書</t>
  </si>
  <si>
    <t>ｺﾝｸｴｽﾄ様M損害保険料</t>
  </si>
  <si>
    <t>ｺﾝｸｴｽﾄ様J&amp;LR損害保険手数料</t>
  </si>
  <si>
    <t>ｺﾝｸｴｽﾄ様野沢様紹介料</t>
  </si>
  <si>
    <t>CQ達成ｲﾝｾﾝﾃｨﾌﾞ</t>
  </si>
  <si>
    <t>CQ12月利益折半</t>
  </si>
  <si>
    <t>1/31ｺﾝｸｴｽﾄ様ﾊﾞｯｸﾏｰｼﾞﾝ12月分返金</t>
  </si>
  <si>
    <t>土肥ﾘｮｳﾀﾛｳ様100000</t>
  </si>
  <si>
    <t>建築工房さかもと様</t>
  </si>
  <si>
    <t>1/31福山電業様</t>
  </si>
  <si>
    <t>1/31YPYｴﾁﾞｭｹｰｼｮﾝ様</t>
  </si>
  <si>
    <t>1/31朝日ｽﾁｰﾙ工業様</t>
  </si>
  <si>
    <t>1/31一心ｸﾞﾙｰﾌﾟ様</t>
  </si>
  <si>
    <t>1/31ｻﾝﾗｳﾞｨｱﾝ様</t>
  </si>
  <si>
    <t>1/31一心ﾌｧｲﾝﾀﾞｲ様</t>
  </si>
  <si>
    <t>1/31ﾃﾂｼﾞｶｲ様</t>
  </si>
  <si>
    <t>1/31ｺﾝｸｴｽﾄ様ﾗﾝﾄﾞﾛｰﾊﾞｰｳﾞｪﾗｰﾙ</t>
  </si>
  <si>
    <t>2/1福山電業様</t>
  </si>
  <si>
    <t>ｺﾝｸｴｽﾄ様　ﾘｰｷﾝｷﾝ様残債間違えてｺﾝｸｴｽﾄさんに誤入金ﾗﾝﾄﾞﾛｰﾊﾞｰ</t>
  </si>
  <si>
    <t>寺岡ゆかり様</t>
  </si>
  <si>
    <t>P&amp;Pﾘｱﾗｲｽﾞ様</t>
  </si>
  <si>
    <t>三栄石油様</t>
  </si>
  <si>
    <t>ｺﾝｸｴｽﾄ様ＩＰＰＯ様分</t>
  </si>
  <si>
    <t>社団木村歯科医院様</t>
  </si>
  <si>
    <t>海鮮ﾋﾞｯｸﾘ本舗ﾔﾏﾉﾃﾙﾋｺ様</t>
  </si>
  <si>
    <t>ｺﾝｸｴｽﾄ様ﾚﾝｼﾞﾛｰﾊﾞｰｽﾎﾟｰﾂ5.723.590円、ｸﾞﾚｶｰﾚ9.952.401円ー7.560.412＝2.391.989円</t>
  </si>
  <si>
    <t>大坪ﾋﾛﾕｷ様</t>
  </si>
  <si>
    <t>ｾﾄｳﾁｸﾙｰｽﾞ様</t>
  </si>
  <si>
    <t>ｱｲﾋﾟｰｼｰ様</t>
  </si>
  <si>
    <t>はなまる様X5（安保商店様買取）</t>
  </si>
  <si>
    <t>東海ﾚﾝﾀｶｰ手はオｾﾝﾀｰ</t>
  </si>
  <si>
    <t>笠信短期1.150?</t>
  </si>
  <si>
    <t>笠信９６０万円のうち550万円返済した利息分返却</t>
  </si>
  <si>
    <t>笠信3.600万円のうち705万円返却の為利息分返却</t>
  </si>
  <si>
    <t>ﾕﾅｲﾃｯﾄﾞｸﾛｰﾊﾞｰｽﾞ様</t>
  </si>
  <si>
    <t>ｵｶｺﾝｻﾙﾀﾝﾄ様</t>
  </si>
  <si>
    <t>ｺﾝｸｴｽﾄ様ﾀﾞﾌﾞﾘの為⑪</t>
  </si>
  <si>
    <t>ｺﾝｸｴｽﾄ様整備J&amp;LR</t>
  </si>
  <si>
    <t>ｺﾝｸｴｽﾄ様ｱｲﾃﾞｨ分</t>
  </si>
  <si>
    <t>ﾜｲﾋﾟｰﾜｲｴﾁﾞｭ様</t>
  </si>
  <si>
    <t>ｼｮｳﾘｸ様</t>
  </si>
  <si>
    <t>池田ｼﾞﾛｳ様</t>
  </si>
  <si>
    <t>マルト製菓様</t>
  </si>
  <si>
    <t>㈱ｶﾀﾔﾏ様ﾏｾﾗﾃｨﾄﾗｯｸ</t>
  </si>
  <si>
    <t>宇田ﾄｼﾕｷ様</t>
  </si>
  <si>
    <t>橋本社長短期借入れ</t>
  </si>
  <si>
    <t>藤井油圧様210万円損害保険ｼﾞｬﾊﾟﾝSB22375　ﾌﾞﾘｯｼﾞﾁｹｯﾄ20万円徴収済み</t>
  </si>
  <si>
    <t>高橋ﾋﾃﾞｱｷ様</t>
  </si>
  <si>
    <t>飛谷様</t>
  </si>
  <si>
    <t>西日本自動車共済協同組合様　勝栄建工様分</t>
  </si>
  <si>
    <t>中銀ｶｰﾄﾞ</t>
  </si>
  <si>
    <t>共栄商事様</t>
  </si>
  <si>
    <t>鳥越翔太様</t>
  </si>
  <si>
    <t>笠信ｺﾛﾅ利息補充</t>
  </si>
  <si>
    <t>もみじｺﾛﾅ利息補充</t>
  </si>
  <si>
    <t>ﾌﾟﾚﾐｱﾛｰﾝ勝栄建工様分</t>
  </si>
  <si>
    <t>現金よち資金移動笠信</t>
  </si>
  <si>
    <t>橋本祥子借入金</t>
  </si>
  <si>
    <t>優司営繕様</t>
  </si>
  <si>
    <t>村上脳神経外科様ﾎﾟﾙｼｪ車検代（ｺﾝｸｴｽﾄ様へ間違い振込をされた為）</t>
  </si>
  <si>
    <t>ｺﾝｸｴｽﾄ様J&amp;LR2月分</t>
  </si>
  <si>
    <t>ｵｰﾄｻｰﾊﾞｰSLC自動車税返金</t>
  </si>
  <si>
    <t>ｴｰｽｼｽﾃﾑｽﾞ様</t>
  </si>
  <si>
    <t>ﾔﾏｻｷ薬局様</t>
  </si>
  <si>
    <t>ﾀｳ様Fﾀｲﾌﾟ</t>
  </si>
  <si>
    <t>はなまる様</t>
  </si>
  <si>
    <t>HAA名古屋ﾃﾞｨｽｶﾊﾞﾘｨｰ3.751.000円</t>
  </si>
  <si>
    <t>ﾀｳ様ﾚｶﾞｼｲ４月４日押印契約終了後４日</t>
  </si>
  <si>
    <t>ﾙｯｸ様ﾌｨｱｯﾄ代1.831.851円</t>
  </si>
  <si>
    <t>社長借入金返済</t>
  </si>
  <si>
    <t>橋本裕太郎立替金返金</t>
  </si>
  <si>
    <t>東京海上大阪 自動車損害賠償責任保険　保険料返礼金</t>
  </si>
  <si>
    <t>もみじ2.000万円ｺﾛﾅ融資据置延長5年戻し利息</t>
  </si>
  <si>
    <t>ｺﾝｸｴｽﾄ様J&amp;RL紹介料</t>
  </si>
  <si>
    <t>あいおいニッセイ</t>
  </si>
  <si>
    <t>小口現金より資金移動</t>
  </si>
  <si>
    <t>笠信短期借入金5/15～8/30</t>
  </si>
  <si>
    <t>ｲｿﾍﾞﾃｯｺｳ様</t>
  </si>
  <si>
    <t>川崎ﾖｼｱｷ様</t>
  </si>
  <si>
    <t>オリコﾌﾚﾁｭﾎﾞｽｺ様ｸﾞﾗﾝﾄｩｰﾘｽﾞﾓ車両代12.243.258円入金（550円手数料）</t>
  </si>
  <si>
    <t>中銀ﾘｰｽ振込依頼者名義手違いの為再度振込分返金</t>
  </si>
  <si>
    <t>NPOFSES130.020</t>
  </si>
  <si>
    <t>ｺﾝｸｴｽﾄ様分Ｊ＆ＬＲ整備請求書</t>
  </si>
  <si>
    <t>ｺﾝｸｴｽﾄ様分一真様差額分</t>
  </si>
  <si>
    <t>ｺﾝｸｴｽﾄ様J&amp;LR紹介料</t>
  </si>
  <si>
    <t>中銀カード</t>
  </si>
  <si>
    <t>坂本様ﾚｳﾞｧﾝﾃ</t>
  </si>
  <si>
    <t>高橋ﾋｻｼ様</t>
  </si>
  <si>
    <t>２０２３年６月‐２０２４年５月出金</t>
  </si>
  <si>
    <t>自賠責(東京海上)</t>
  </si>
  <si>
    <t>五殿様現金(笠岡信用組合)</t>
  </si>
  <si>
    <t>ﾘｺｰﾘｰｽ料　PCﾘｰｽ　本社ﾘｰｽ料(販)</t>
  </si>
  <si>
    <t>長期借入金(広島信用)</t>
  </si>
  <si>
    <t>笠岡信用組合支払手数料</t>
  </si>
  <si>
    <t>6/6支払済手数料未入力　希望番号　牧野五美様</t>
  </si>
  <si>
    <t>日本ﾌﾙﾊｯﾌﾟ</t>
  </si>
  <si>
    <t>社長立替分318.088円手数料330円</t>
  </si>
  <si>
    <t>ｱｰｸﾀｲﾔ尾道ﾀｲｶﾞｰ様分185.200円手数料550円</t>
  </si>
  <si>
    <t>本社現金移動</t>
  </si>
  <si>
    <t>ﾔﾅｾ水戸　Sｸﾗｽ車両代一心様分</t>
  </si>
  <si>
    <t xml:space="preserve">ｺﾝｸｴｽﾄ様　はっけん様分　</t>
  </si>
  <si>
    <t>住民税他</t>
  </si>
  <si>
    <t>ｺﾝｸｴｽﾄﾏｾﾗﾃｨ整備</t>
  </si>
  <si>
    <t>ｺﾝｸｴｽﾄ様ｼﾞｬｶﾞｰﾗﾝﾄﾞﾛｰﾊﾞｰ様</t>
  </si>
  <si>
    <t>伊賀上さん車手当20万円</t>
  </si>
  <si>
    <t>中国銀行)手数料</t>
  </si>
  <si>
    <t>広）B-WEB基本料</t>
  </si>
  <si>
    <t>広）B-WEB電送料</t>
  </si>
  <si>
    <t>広）B-WEB振込み料</t>
  </si>
  <si>
    <t>中）FB手数料</t>
  </si>
  <si>
    <t>も）振込み手数料</t>
  </si>
  <si>
    <t>も）IB手数料</t>
  </si>
  <si>
    <t>カード払い引落</t>
  </si>
  <si>
    <t>立替合計</t>
  </si>
  <si>
    <t>ＪＣＢｶｰﾄﾞ</t>
  </si>
  <si>
    <t>広信法人ＩＢ手数料</t>
  </si>
  <si>
    <t>ＡＴＭ手数料</t>
  </si>
  <si>
    <t>ﾄﾖﾀｶﾛｰﾗﾗﾝﾄﾞｸﾙｰｻﾞｰ車両代高田孝一様分</t>
  </si>
  <si>
    <t>希望番号光成様</t>
  </si>
  <si>
    <t>佐川急便</t>
  </si>
  <si>
    <t>橋本社長借入返済</t>
  </si>
  <si>
    <t>ﾜｲｴﾑﾘｰｽ　ﾏｾﾗﾃｨ家具</t>
  </si>
  <si>
    <t>現金資金移動50万円6/26支払い</t>
  </si>
  <si>
    <t>現金資金移動</t>
  </si>
  <si>
    <t>入金確認後ﾄﾖﾀｶﾛｰﾗ　ｸﾗｳﾝ光成様分</t>
  </si>
  <si>
    <t>canon引落</t>
  </si>
  <si>
    <t>三井保険手数料</t>
  </si>
  <si>
    <t>唐川修治様500.000手付金キャンセル返金</t>
  </si>
  <si>
    <t>ﾕﾆﾏｯﾄ</t>
  </si>
  <si>
    <t>東海販売車保険</t>
  </si>
  <si>
    <t>まるとく本社ｺﾋﾟｰ機</t>
  </si>
  <si>
    <t>中国新聞</t>
  </si>
  <si>
    <t>ｿﾌﾄﾊﾞﾝｸﾓﾊﾞｲﾙ</t>
  </si>
  <si>
    <t>笠信貸金庫代</t>
  </si>
  <si>
    <t>富士生命</t>
  </si>
  <si>
    <t>USS支払手数料</t>
  </si>
  <si>
    <t>ｿﾆｰ生命</t>
  </si>
  <si>
    <t>ｶｰｾﾌﾞﾝﾃﾞｼﾞﾌｨｰﾙﾄﾞ　ｲﾝｽﾏｰﾄｼｽﾃﾑ</t>
  </si>
  <si>
    <t>法人ｶｲｶ</t>
  </si>
  <si>
    <t>ﾁｭｰﾘｯﾋ生命</t>
  </si>
  <si>
    <t>ｵﾘｺｶｰｻｺﾋﾟｰ機</t>
  </si>
  <si>
    <t>MBS会議所　入船　什器</t>
  </si>
  <si>
    <t>あんしん生命</t>
  </si>
  <si>
    <t>ｱｰｸｼｽﾃﾑ三和地所　住吉町家賃　但井くん家賃立替払い63.000円＋共益費4.000円＋振込手数料440円</t>
  </si>
  <si>
    <t>広島労働局保険料</t>
  </si>
  <si>
    <t xml:space="preserve">吉田先生ﾏｾﾗﾃｨＱＰ買取　</t>
  </si>
  <si>
    <t>経済ﾚﾎﾟｰﾄ購読料</t>
  </si>
  <si>
    <t>銀行長期借入返済</t>
  </si>
  <si>
    <t>銀行長期借入利息</t>
  </si>
  <si>
    <t>もみじ短期継続費用</t>
  </si>
  <si>
    <t>ｵﾘｯｸｽ割賦　A1のみ (23年６月30日満了)</t>
  </si>
  <si>
    <t>DFﾋﾞｰﾌｨｰﾙﾄﾞ</t>
  </si>
  <si>
    <t>新聞</t>
  </si>
  <si>
    <t>年金保険料</t>
  </si>
  <si>
    <t>建築工房さかもと様　新装工事＋看板8.324.000円ー車検代341.990円</t>
  </si>
  <si>
    <t>かねこ行政書士</t>
  </si>
  <si>
    <t>希望番号一心様</t>
  </si>
  <si>
    <t>希望番号大塚様分3.910円手数料110円</t>
  </si>
  <si>
    <t>笠信固定へ6/21ｱﾙﾌｧ様入金17.756.840円と6/26ｸﾚｽﾄ様入金15.971.670円</t>
  </si>
  <si>
    <t>ﾘｺｰCBｺﾋﾟｰ機</t>
  </si>
  <si>
    <t>ﾘｺｰﾘｰｽPC</t>
  </si>
  <si>
    <t>広信返済</t>
  </si>
  <si>
    <t>牧野五美様ｸﾞﾗﾝｶﾌﾞﾘｵ買取</t>
  </si>
  <si>
    <t>勝栄建工様G55</t>
  </si>
  <si>
    <t>銀行手数料</t>
  </si>
  <si>
    <t>本社現金へ資金移動</t>
  </si>
  <si>
    <t>ｺﾝｸｴｽﾄ様ＣＢ整備</t>
  </si>
  <si>
    <t>ｼｪﾙ</t>
  </si>
  <si>
    <t>光成真一様返金</t>
  </si>
  <si>
    <t>もみじ引落ﾋﾞｼﾞﾈｽｶｰﾄﾞ文</t>
  </si>
  <si>
    <t>社長個人ｶｰﾄﾞ引落会社分</t>
  </si>
  <si>
    <t>ｺﾝｸｴｽﾄ様ｸﾚｽﾄ不動産様分預り金13.332.200</t>
  </si>
  <si>
    <t>希望番号廣岡様</t>
  </si>
  <si>
    <t>固定資産税</t>
  </si>
  <si>
    <t>ｺﾝｸｴｽﾄ様ｱﾙﾌｧ様分</t>
  </si>
  <si>
    <t>ｷｬﾉﾝﾏｾﾗﾃｨｰｺﾋﾟｰ代</t>
  </si>
  <si>
    <t>まるとくｺﾋﾟｰ樹</t>
  </si>
  <si>
    <t>ｿﾆｰ生命・保険料</t>
  </si>
  <si>
    <t>ｶｰｾﾌﾞﾝﾃﾞｼﾞﾌｨｰﾙﾄﾞｲﾝｽﾏｰﾄｼｽﾃﾑ</t>
  </si>
  <si>
    <t>ｵﾘｺｶｰsｺﾋﾟｰ機</t>
  </si>
  <si>
    <t>MBS会議所入船什器</t>
  </si>
  <si>
    <t>三和地所</t>
  </si>
  <si>
    <t>笠信収入印紙代</t>
  </si>
  <si>
    <t>31日笠信5.000千万</t>
  </si>
  <si>
    <t>もみじ印紙代</t>
  </si>
  <si>
    <t>月末支払い追加分</t>
  </si>
  <si>
    <t>月末支払い</t>
  </si>
  <si>
    <t>事業所税、法人税</t>
  </si>
  <si>
    <t>ﾄﾖﾀﾌｧｲﾅﾝｽ</t>
  </si>
  <si>
    <t>ｱﾙﾌｧ様２台分加入金の為返金　元々預かり金が200万円あり、6月預かり分を引かれずに入金されたので、そのままｱﾙﾌｧ様で振込んだ。預り金の返金</t>
  </si>
  <si>
    <t>ﾘｺｰPCﾘｰｽ料</t>
  </si>
  <si>
    <t>榮田ｶｽﾞﾏ様分ｺﾝｸｴｽﾄ様へのご入金を間違えてﾌﾞﾘｯｼﾞに振込まれた為</t>
  </si>
  <si>
    <t>広信長期借入</t>
  </si>
  <si>
    <t>法人IB手数料</t>
  </si>
  <si>
    <t>ｺﾝｸｴｽﾄ様岡野様預り金</t>
  </si>
  <si>
    <t>ｺﾝｸｴｽﾄ様榮田様預り金30万円</t>
  </si>
  <si>
    <t>ｺﾝｸｴｽﾄ様ﾘｸﾚｯｸｽ様分ご入金分</t>
  </si>
  <si>
    <t>税金分</t>
  </si>
  <si>
    <t>東海入金確認次第ｵｰﾄｻｰﾊﾞｰﾌﾟﾘｳｽ井川様分</t>
  </si>
  <si>
    <t>8/10ｺﾝｸｴｽﾄ様大塚様分</t>
  </si>
  <si>
    <t>8/10ｼﾞｬｯｸｽ三村様分残一括</t>
  </si>
  <si>
    <t>ｺﾝｸｴｽﾄ様ｸﾞﾚｶｰﾚｱﾙﾌｧ様分433296</t>
  </si>
  <si>
    <t>ｺﾝｸｴｽﾄ様ｸﾞﾚｶｰﾚ西様分433297</t>
  </si>
  <si>
    <t>赤坂ﾛｰﾀﾘｰ会費他</t>
  </si>
  <si>
    <t>桒原くん給与不足分</t>
  </si>
  <si>
    <t>白ばら中元</t>
  </si>
  <si>
    <t>東部中小企業懇話会</t>
  </si>
  <si>
    <t>ｺﾝｸｴｽﾄ様幸工業様預り金</t>
  </si>
  <si>
    <t>井川様希望番号3.910円＋手数料110円</t>
  </si>
  <si>
    <t>ｺﾝｸｴｽﾄ様ﾌﾟﾗｲﾑﾌｰｽﾞ様分</t>
  </si>
  <si>
    <t>ｼﾞｬｯｸｽ田中様残債</t>
  </si>
  <si>
    <t>ｺﾝｸｴｽﾄ様内山雄一郎様分ｶｰﾄﾞ手数料2.062円を引いて振込</t>
  </si>
  <si>
    <t>ﾏｾﾗﾃｨｺﾋﾟｰ代</t>
  </si>
  <si>
    <t>ｺﾝｸｴｽﾄ様支払い積和ｻｰﾋﾞｽ様分</t>
  </si>
  <si>
    <t>田中賢治様ﾘｰｽ料8/10支払い分</t>
  </si>
  <si>
    <t>笠信三井保険NC10312974</t>
  </si>
  <si>
    <t>広信ｿﾌﾄﾊﾞﾝｸMB</t>
  </si>
  <si>
    <t>ﾗｲﾌ(ﾏﾙﾄｸ)</t>
  </si>
  <si>
    <t>ユニマット</t>
  </si>
  <si>
    <t>チューリッヒ生命</t>
  </si>
  <si>
    <t>手数料他</t>
  </si>
  <si>
    <t>社長立替分</t>
  </si>
  <si>
    <t>三光建設様　加入金69.450円＋手数料330円</t>
  </si>
  <si>
    <t>ｽﾀｯﾌｻｰﾋﾞｽ</t>
  </si>
  <si>
    <t>MOTOWN㈱</t>
  </si>
  <si>
    <t>希望番号津国様</t>
  </si>
  <si>
    <t>立替金MAPLE様希望番号</t>
  </si>
  <si>
    <t>希望番号田中様</t>
  </si>
  <si>
    <t>振込手数料他</t>
  </si>
  <si>
    <t>立替金希望番号</t>
  </si>
  <si>
    <t>ｼﾞｮｰｶｰ２か月分</t>
  </si>
  <si>
    <t>もみじより現金資金移動</t>
  </si>
  <si>
    <t>笠信　手数料</t>
  </si>
  <si>
    <t>ｺﾝｸｴｽﾄ様立替希望番号備後ﾌｫｰｸﾘﾌﾄ様</t>
  </si>
  <si>
    <t>J&amp;LRﾊﾟｰﾂｼｽﾃﾑ使用料ﾚｯｸｽｺﾑ社</t>
  </si>
  <si>
    <t>三井損害保険</t>
  </si>
  <si>
    <t>安心生命</t>
  </si>
  <si>
    <t>ｶｰｾﾌﾞﾝｲﾝｽﾏｰﾄｼｽﾃﾑ</t>
  </si>
  <si>
    <t>ｺﾝｸｴｽﾄ様Mﾃﾞﾓｶｰ</t>
  </si>
  <si>
    <t>ｺﾝｸｴｽﾄM車両頭金</t>
  </si>
  <si>
    <t>ｺﾝｸｴｽﾄ様M田中様ﾚｳﾞｧﾝﾃ登録</t>
  </si>
  <si>
    <t>ｺﾝｸｴｽﾄ様M請求書7.8月分</t>
  </si>
  <si>
    <t>ｺﾝｸｴｽﾄ様M土肥様分</t>
  </si>
  <si>
    <t>ｺﾝｸｴｽﾄ様J井上様買取</t>
  </si>
  <si>
    <t>ｺﾝｸｴｽﾄ様J請求書</t>
  </si>
  <si>
    <t>ｺﾝｸｴｽﾄ様M整備費用ﾚｯｶｰ費用と一緒に入金された為東伸建工様分</t>
  </si>
  <si>
    <t>橋本社長</t>
  </si>
  <si>
    <t>ﾌﾟﾚﾐｱﾜﾗﾝﾃｨｻｰﾋﾞｽ津国様Z4ｶｰｾﾝｻｰ保証2年</t>
  </si>
  <si>
    <t>ｺﾝｸｴｽﾄ様9月分追加</t>
  </si>
  <si>
    <t>橋本社長立替分ﾜｲﾝ</t>
  </si>
  <si>
    <t>車両預り金返金ﾟｴｽｹｰﾌﾟﾛﾀﾞｸﾄ㈱様</t>
  </si>
  <si>
    <t>東海自賠責</t>
  </si>
  <si>
    <t>三井自賠責</t>
  </si>
  <si>
    <t>紅葉より資金移動</t>
  </si>
  <si>
    <t>ATM手数料</t>
  </si>
  <si>
    <t>今井様車両預り金返金</t>
  </si>
  <si>
    <t>希望番号ﾏﾝｸﾞﾛｰﾌﾞ様</t>
  </si>
  <si>
    <t>希望番号ｺﾝｸｴｽﾄ様分島田様分</t>
  </si>
  <si>
    <t>所得税住民税</t>
  </si>
  <si>
    <t>希望番号彩生会様、平田紙管様、ﾌﾞﾘｯｼﾞ</t>
  </si>
  <si>
    <t>ﾍﾞﾙﾃﾞ企画4.400円手数料110円</t>
  </si>
  <si>
    <t>ﾛｰﾀﾘｰ</t>
  </si>
  <si>
    <t>希望番号はいからや様、野崎様</t>
  </si>
  <si>
    <t>渡邊様ご返金</t>
  </si>
  <si>
    <t>今岡豊様ｱｳﾃﾞｨQ3買取</t>
  </si>
  <si>
    <t>労働保険料</t>
  </si>
  <si>
    <t>希望番号小田裕也様</t>
  </si>
  <si>
    <t>水道</t>
  </si>
  <si>
    <t>も）ｷｬﾉﾝMｺﾋﾟｰ</t>
  </si>
  <si>
    <t>ｿﾌﾄﾊﾞﾝｸ折半</t>
  </si>
  <si>
    <t>希望番号　ｼｮｳﾘｸ様</t>
  </si>
  <si>
    <t>ﾕﾆﾏｯﾄライフ</t>
  </si>
  <si>
    <t>まるとく本社ｺﾋﾟｰ</t>
  </si>
  <si>
    <t>希望番号速水様</t>
  </si>
  <si>
    <t>笠信短期継続費用</t>
  </si>
  <si>
    <t>利息</t>
  </si>
  <si>
    <t>分割消費税</t>
  </si>
  <si>
    <t>立替金希望番号ｻﾝｼﾞｮｰ電機様</t>
  </si>
  <si>
    <t>ｵﾘｺﾘｰｽﾘｰﾆｭ様分</t>
  </si>
  <si>
    <t>ﾍﾞﾙﾃﾞ企画家賃</t>
  </si>
  <si>
    <t>昭和陸運様ﾍﾞﾗｰﾙ買取</t>
  </si>
  <si>
    <t>ﾎﾝﾀﾞｶｰｽﾞ桒原様分ｳﾞｪｾﾞﾙ</t>
  </si>
  <si>
    <t>希望番号ﾘｰｷﾝｷﾝ様</t>
  </si>
  <si>
    <t>希望番号林様</t>
  </si>
  <si>
    <t>ｺﾝｸｴｽﾄ様立替希望番号イタリア料理店煉天地様分</t>
  </si>
  <si>
    <t>ﾍﾞﾙﾘｰﾅ様</t>
  </si>
  <si>
    <t>ﾄﾖﾀﾚﾝﾀﾘｰｽ広島</t>
  </si>
  <si>
    <t>ｺﾝｸｴｽﾄ様希望番号共和実業様分立替</t>
  </si>
  <si>
    <t>橋本社長給与</t>
  </si>
  <si>
    <t>ｺﾝｸｴｽﾄ様J預り金</t>
  </si>
  <si>
    <t>ｺﾝｸｴｽﾄ様ﾃﾞﾓｶｰﾚﾝﾀﾙ料</t>
  </si>
  <si>
    <t>ｺﾝｸｴｽﾄ様下取</t>
  </si>
  <si>
    <t>ｺﾝｸｴｽﾄ様ｸﾚｽﾄ不動産間違いて入金の為</t>
  </si>
  <si>
    <t>車両預り金</t>
  </si>
  <si>
    <t>ｺﾝｸｴｽﾄ様10/31誤入金の返金</t>
  </si>
  <si>
    <t>希望番号三谷様</t>
  </si>
  <si>
    <t>立替ｺﾝｸｴｽﾄ希望番号尾道医療器様</t>
  </si>
  <si>
    <t>ﾈｸｽﾃｰｼﾞ様速水様分ｼﾞｬｶﾞｰXE</t>
  </si>
  <si>
    <t>ｺﾝｸｴｽﾄ様立替金ｽﾀｰｸ様希望番号</t>
  </si>
  <si>
    <t>ﾏｾﾗﾃｨｺﾋﾟｰ</t>
  </si>
  <si>
    <t>田中様ﾘｰｽ</t>
  </si>
  <si>
    <t>ｵﾘｺｺﾋﾟｰ機</t>
  </si>
  <si>
    <t>ｵﾘｺ千住様残一括</t>
  </si>
  <si>
    <t>ｺﾝｸｴｽﾄ様POCC請求書</t>
  </si>
  <si>
    <t>ｺﾝｸｴｽﾄ様ｼﾞｬｶﾞｰFtipe</t>
  </si>
  <si>
    <t>ｺﾝｸｴｽﾄ様ﾃﾞﾓｶｰ</t>
  </si>
  <si>
    <t>ｺﾝｸｴｽﾄ様車両預り金</t>
  </si>
  <si>
    <t>ｺﾝｸｴｽﾄ様備後ﾌｫｰｸﾘﾌﾄ様分東海保険ﾌﾞﾘｯｼﾞに入金があった為</t>
  </si>
  <si>
    <t>ｺﾝｸｴｽﾄ様美研様ﾌﾞﾘｯｼﾞに入金があった為</t>
  </si>
  <si>
    <t>ｵﾘｺﾛｰﾝ契約返金</t>
  </si>
  <si>
    <t>ｺﾝｸｴｽﾄ様M日本ｶｰｿﾘｭｰｼｮﾝｽﾞ様分</t>
  </si>
  <si>
    <r>
      <rPr>
        <rFont val="HGP明朝B"/>
        <color theme="1"/>
        <sz val="9.0"/>
      </rPr>
      <t>ｺﾝｸｴｽﾄ様</t>
    </r>
    <r>
      <rPr>
        <rFont val="Calibri"/>
        <color theme="1"/>
        <sz val="9.0"/>
      </rPr>
      <t>M</t>
    </r>
    <r>
      <rPr>
        <rFont val="HGP明朝B"/>
        <color theme="1"/>
        <sz val="9.0"/>
      </rPr>
      <t>ﾏﾝｸﾞﾛｰﾌﾞ様保険代</t>
    </r>
  </si>
  <si>
    <t>ｺﾝｸｴｽﾄ様ｱﾐﾃｨ様</t>
  </si>
  <si>
    <t>年金保険料(相殺立川君分</t>
  </si>
  <si>
    <t>東海販売車車両保険</t>
  </si>
  <si>
    <t>光工業様GLC63買取</t>
  </si>
  <si>
    <t>ｺﾝｸｴｽﾄ様分IPPO様希望番号</t>
  </si>
  <si>
    <t>倉敷ｻﾏｰｼﾞｬｽﾞ</t>
  </si>
  <si>
    <t>ｺﾝｸｴｽﾄ様分ｸﾚｽﾄ不動産様分</t>
  </si>
  <si>
    <t>広銀ﾘｰｽ　GLC63　残一括</t>
  </si>
  <si>
    <t>笠信短期返却</t>
  </si>
  <si>
    <t>笠信短期3.600万円利息分</t>
  </si>
  <si>
    <t>安西修一様ﾊｲﾗｯｸｽ買取</t>
  </si>
  <si>
    <t>美研様清掃代</t>
  </si>
  <si>
    <t>一心様ｺﾝﾍﾟ</t>
  </si>
  <si>
    <t>USS東京出品手数料</t>
  </si>
  <si>
    <t>希望番号勝栄建工様</t>
  </si>
  <si>
    <t>ｺﾝｸｴｽﾄ様立替希望番号安西様、神出様</t>
  </si>
  <si>
    <t>れいわ様振込手数料</t>
  </si>
  <si>
    <t>秋山母返却</t>
  </si>
  <si>
    <t>ｸﾚｽﾄ不動産様車両代GRﾄﾛﾌｪｵ買取</t>
  </si>
  <si>
    <t>れいわ様ﾚｳﾞｧﾝﾃ買取車両代6.300.000円うち残債3.132.868円引いたもの</t>
  </si>
  <si>
    <t>山口日産ﾎﾟﾙｼｪ911頭金</t>
  </si>
  <si>
    <t>ｸﾚｽﾄ不動産様車両代ｸﾞﾚｶｰﾚ頭金返金</t>
  </si>
  <si>
    <t>小口現金CB資金移動</t>
  </si>
  <si>
    <t>ﾏｾﾗﾃｨｺﾋﾟｰ機</t>
  </si>
  <si>
    <t>広銀本店引落東邦自動車</t>
  </si>
  <si>
    <t>池口様歳暮</t>
  </si>
  <si>
    <t>ｴｽﾃｯｸ様整備部品</t>
  </si>
  <si>
    <t>三井生命損害保険</t>
  </si>
  <si>
    <t>ﾕﾆﾏｯﾄﾗｲﾌ</t>
  </si>
  <si>
    <t>まるとくｺﾋﾟｰ機</t>
  </si>
  <si>
    <t>ｺﾝｸｴｽﾄ様李金金様頭金</t>
  </si>
  <si>
    <t>ｺﾝｸｴｽﾄ様ｽﾀｰｸ様下取り車ｷﾞﾌﾞﾘ</t>
  </si>
  <si>
    <t>ｲﾀﾘｱ料理煉天地様下取り車両</t>
  </si>
  <si>
    <t>福山生年会議所</t>
  </si>
  <si>
    <t>月末払い</t>
  </si>
  <si>
    <t>ｺﾝｸｴｽﾄ様J&amp;LR</t>
  </si>
  <si>
    <t>ｺﾝｸｴｽﾄ様分ﾃﾞﾓｶｰ</t>
  </si>
  <si>
    <t>ｺﾝｸｴｽﾄ様N請求書</t>
  </si>
  <si>
    <t>住民税。所得税</t>
  </si>
  <si>
    <t>ｵﾘｺ勝栄建工様ﾛｰﾝ支払い基準以下の為返金</t>
  </si>
  <si>
    <t>中銀手須亮</t>
  </si>
  <si>
    <t>田中様</t>
  </si>
  <si>
    <t>小口現金CBへ資金移動</t>
  </si>
  <si>
    <t>小口現金へ資金移動</t>
  </si>
  <si>
    <t>もみじATM手数料</t>
  </si>
  <si>
    <t>USS名古屋ﾊｲﾗｯｸｽｵｰｸｼｮﾝﾍﾟﾅﾙﾃｨ</t>
  </si>
  <si>
    <t>ﾍﾞﾙﾃﾞ企画電気代</t>
  </si>
  <si>
    <t>牧野様</t>
  </si>
  <si>
    <t>ｺﾝｸｴｽﾄ様分林様希望番号</t>
  </si>
  <si>
    <t>ｺﾝｸｴｽﾄ様M整備先月訂正分</t>
  </si>
  <si>
    <t>希望番号林正道様分</t>
  </si>
  <si>
    <t>ﾌﾟﾚﾐｱ林様残債</t>
  </si>
  <si>
    <t>引落広銀東邦自動車</t>
  </si>
  <si>
    <t>本社ｺﾋﾟｰ</t>
  </si>
  <si>
    <t>三井住友販売車保険</t>
  </si>
  <si>
    <t>資金移動手数料</t>
  </si>
  <si>
    <t>1/31笠信5.000万円借り換え利息</t>
  </si>
  <si>
    <t>1/31笠信9.600万円利息</t>
  </si>
  <si>
    <t>ｺﾝｸｴｽﾄ様M請求書</t>
  </si>
  <si>
    <t>ｺﾝｸｴｽﾄ様J&amp;LR広告料</t>
  </si>
  <si>
    <t>CQ野沢様LE</t>
  </si>
  <si>
    <t>CQIPPO様預り金</t>
  </si>
  <si>
    <t>月末支払643834</t>
  </si>
  <si>
    <t>ｼﾞｬｯｸｽ李金金様残債ﾗﾝﾄﾞﾛｰﾊﾞｰ</t>
  </si>
  <si>
    <t>ｵｰﾄｻｰﾊﾞｰMINI福山電業様分</t>
  </si>
  <si>
    <t>住民税納期課税</t>
  </si>
  <si>
    <t>福山赤坂ﾛｰﾀﾘｰ会費</t>
  </si>
  <si>
    <t>ｺﾝｸｴｽﾄ様分希望番号佐竹あゆみ様立替</t>
  </si>
  <si>
    <t>IPPO様</t>
  </si>
  <si>
    <t>社長より借入れ1/30返済</t>
  </si>
  <si>
    <t>安保商店様X5車両代（はなまる35万円売却）</t>
  </si>
  <si>
    <t>引落）水道代本社</t>
  </si>
  <si>
    <t>引落）M水道代立替</t>
  </si>
  <si>
    <t>笠信印紙代</t>
  </si>
  <si>
    <t>笠信1.350万円利息</t>
  </si>
  <si>
    <t>広銀引落東邦自動車</t>
  </si>
  <si>
    <t>三井住友車両保険対人対物</t>
  </si>
  <si>
    <t>も引落）Mﾕﾆﾏｯﾄ立替</t>
  </si>
  <si>
    <t>広信引落）ｿﾌﾄﾊﾞﾝｸ</t>
  </si>
  <si>
    <t>広信引落）ﾔﾏﾄ運輸</t>
  </si>
  <si>
    <t>も引落）まるとく本社ｺﾋﾟｰ機</t>
  </si>
  <si>
    <t>も引落）新聞</t>
  </si>
  <si>
    <t>も引落）ｷｬﾉﾝﾏｾﾗﾃｨｺﾋﾟｰ機</t>
  </si>
  <si>
    <t>笠信引落）富士生命</t>
  </si>
  <si>
    <t>も）三和地所戸田さん家賃立替金67.000円</t>
  </si>
  <si>
    <t>も引落）ｶｰｾﾌﾞﾝﾃﾞｼﾞﾌｨｰﾙﾄﾞｲﾝｽﾏｰﾄｼｽﾃﾑ</t>
  </si>
  <si>
    <t>も）ｵﾘｺｶｰsｺﾋﾟｰ機</t>
  </si>
  <si>
    <t>中銀引落）ﾕｰｴｽｴｽｼｽﾃﾑ</t>
  </si>
  <si>
    <t>消費税前年分</t>
  </si>
  <si>
    <t>小林先生励ます会4万円預り金</t>
  </si>
  <si>
    <t>ｺﾝｸｴｽﾄ様J&amp;LR広告代</t>
  </si>
  <si>
    <t>ｺﾝｸｴｽﾄ様M整備請求書</t>
  </si>
  <si>
    <t>社会保険料</t>
  </si>
  <si>
    <t>ﾃﾂｼﾞｶｲ様入金ﾀﾞﾌﾞﾘ返済</t>
  </si>
  <si>
    <t>USS名古屋ﾃｽﾗ勝栄建工様分</t>
  </si>
  <si>
    <t>立替ｺﾝｸｴｽﾄ様分一真様希望番号</t>
  </si>
  <si>
    <t>USS東京　ﾙｯｸ様仕入ﾌｨｱｯﾄ</t>
  </si>
  <si>
    <t>ｺﾝｸｴｽﾄ様立替金岡野おとなこどもｸﾘﾆｯｸ様希望番号</t>
  </si>
  <si>
    <t>鳥越君預り金</t>
  </si>
  <si>
    <t>三澤伸哉様ﾄﾏﾄ銀行への支払いになるかもﾚﾝｼﾞﾛｰﾊﾞｰ</t>
  </si>
  <si>
    <t>国税追加税</t>
  </si>
  <si>
    <t>広銀引落）東邦自動車</t>
  </si>
  <si>
    <t>ｺﾝｸｴｽﾄ様立替　季様希望番号</t>
  </si>
  <si>
    <t>3/19中銀振込手数料</t>
  </si>
  <si>
    <t>ｺﾝｸｴｽﾄJ&amp;LR２月分請求書</t>
  </si>
  <si>
    <t>も）ﾄﾖﾀﾌｧｲﾅﾝｽｶﾞｿﾘﾝ</t>
  </si>
  <si>
    <t>希望番号ﾙｯｸ様</t>
  </si>
  <si>
    <t>引落）三井住友ﾌｧｲﾅﾝｽM監視ｶﾒﾗﾘｰｽ</t>
  </si>
  <si>
    <t>行政書士大貫事務所</t>
  </si>
  <si>
    <t>広信残高証明</t>
  </si>
  <si>
    <t>樋口直様ｸﾙｽﾜｰﾄﾞ車両代（HAA神戸販売分）支払いがまだの為</t>
  </si>
  <si>
    <t>青木被服様</t>
  </si>
  <si>
    <t>笠信別口座ｺﾝｸｴｽﾄ様徳山様下取り車車両代支払い分</t>
  </si>
  <si>
    <t>消費税3.547.300円の請求がきている</t>
  </si>
  <si>
    <t>岡山固定資産税</t>
  </si>
  <si>
    <t>もみじ2.000万円ｺﾛﾅ融資据置延長5年融資利息</t>
  </si>
  <si>
    <t>もみじ2.000万円ｺﾛﾅ融資据置延長5年保証料</t>
  </si>
  <si>
    <t>笠信手数料と印紙代</t>
  </si>
  <si>
    <t>も)ﾕﾆﾏｯﾄ</t>
  </si>
  <si>
    <t>ｺﾝｸｴｽﾄ様J&amp;RL部品</t>
  </si>
  <si>
    <t>CB整備支払い</t>
  </si>
  <si>
    <t>ｺﾝｸｴｽﾄ様M買掛金</t>
  </si>
  <si>
    <t>笠信）厚生年金</t>
  </si>
  <si>
    <t>広信）会議所会費</t>
  </si>
  <si>
    <t>も）DFﾋﾞｰﾌｨｰﾙﾄﾞ</t>
  </si>
  <si>
    <t>も）チューリッヒ生命</t>
  </si>
  <si>
    <t>中）引落ﾕｰｴｽｴｽ</t>
  </si>
  <si>
    <t>広信）引落福山商工会議所会費</t>
  </si>
  <si>
    <t>ﾙｯｸ様保証料</t>
  </si>
  <si>
    <t>笠信短期１．３８０万円収入印紙代</t>
  </si>
  <si>
    <t>笠信短期借入金1.380万円利息</t>
  </si>
  <si>
    <r>
      <rPr>
        <rFont val="HGP明朝B"/>
        <color rgb="FFFF0000"/>
        <sz val="9.0"/>
      </rPr>
      <t>立替金</t>
    </r>
    <r>
      <rPr>
        <rFont val="HGP明朝B"/>
        <color theme="1"/>
        <sz val="9.0"/>
      </rPr>
      <t>中）引落中銀ﾘｰｽﾏｾﾗﾃｨｺﾋﾟｰ機再ﾘｰｽ1年分</t>
    </r>
  </si>
  <si>
    <t>希望番号ﾌﾚｯｼｭﾎﾞｽｺ様</t>
  </si>
  <si>
    <t>笠信７．０００万円保証料</t>
  </si>
  <si>
    <t>笠信１．０００万円→7.000万円</t>
  </si>
  <si>
    <t>笠信６．０００万円→7.000万円</t>
  </si>
  <si>
    <t>希望番号松永ﾀｲｶﾞｰ様</t>
  </si>
  <si>
    <t>ｵﾘｺ残債林様分ｸﾞﾗﾝﾄｩｰﾘｽﾞﾓ</t>
  </si>
  <si>
    <t>中銀ﾘｰｽｱｰｽｳｲﾝｸﾞ様残一括ｸﾞﾗﾝﾄｩﾘｽﾞﾓ</t>
  </si>
  <si>
    <t>振込名義間違いの為再度振込中銀ﾘｰｽｱｰｽｳｲﾝｸﾞ様残一括ｸﾞﾗﾝﾄｩﾘｽﾞﾓ</t>
  </si>
  <si>
    <t>HEDGE　HOGS様紹介料</t>
  </si>
  <si>
    <t>中銀引落ﾕｰｴｽｴｽ</t>
  </si>
  <si>
    <t>広銀）ｿﾌﾄﾊﾞﾝｸ</t>
  </si>
  <si>
    <t>広銀）ﾔﾏﾄ運輸</t>
  </si>
  <si>
    <t>自賠責三井</t>
  </si>
  <si>
    <t>自賠責東海</t>
  </si>
  <si>
    <t>ｵﾘｺ手数料</t>
  </si>
  <si>
    <t>三共精工様ｷﾞﾌﾞﾘ車両代</t>
  </si>
  <si>
    <t>福山間税会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</si>
</sst>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"/>
    <numFmt numFmtId="165" formatCode="#,##0;&quot;▲ &quot;#,##0"/>
    <numFmt numFmtId="166" formatCode="#,##0_);[Red]\(#,##0\)"/>
    <numFmt numFmtId="167" formatCode="#,##0_ "/>
    <numFmt numFmtId="168" formatCode="m&quot;月&quot;d&quot;日&quot;"/>
  </numFmts>
  <fonts count="20">
    <font>
      <sz val="11.0"/>
      <color theme="1"/>
      <name val="Calibri"/>
      <scheme val="minor"/>
    </font>
    <font>
      <sz val="9.0"/>
      <color theme="1"/>
      <name val="HGP明朝B"/>
    </font>
    <font>
      <sz val="9.0"/>
      <color theme="1"/>
      <name val="MS PGothic"/>
    </font>
    <font>
      <b/>
      <sz val="9.0"/>
      <color theme="1"/>
      <name val="HGP明朝B"/>
    </font>
    <font/>
    <font>
      <sz val="9.0"/>
      <color rgb="FF0C0C0C"/>
      <name val="HGP明朝B"/>
    </font>
    <font>
      <sz val="8.0"/>
      <color theme="1"/>
      <name val="HGP明朝B"/>
    </font>
    <font>
      <sz val="10.0"/>
      <color theme="1"/>
      <name val="HGP明朝B"/>
    </font>
    <font>
      <sz val="11.0"/>
      <color theme="1"/>
      <name val="HGP明朝B"/>
    </font>
    <font>
      <u/>
      <sz val="9.0"/>
      <color theme="1"/>
      <name val="HGP明朝B"/>
    </font>
    <font>
      <sz val="11.0"/>
      <color theme="1"/>
      <name val="游ゴシック"/>
    </font>
    <font>
      <b/>
      <sz val="9.0"/>
      <color theme="1"/>
      <name val="MS PGothic"/>
    </font>
    <font>
      <u/>
      <sz val="9.0"/>
      <color theme="1"/>
      <name val="HGP明朝B"/>
    </font>
    <font>
      <sz val="9.0"/>
      <color theme="0"/>
      <name val="HGP明朝B"/>
    </font>
    <font>
      <i/>
      <sz val="9.0"/>
      <color theme="1"/>
      <name val="HGP明朝B"/>
    </font>
    <font>
      <sz val="9.0"/>
      <color rgb="FF000000"/>
      <name val="HGP明朝B"/>
    </font>
    <font>
      <b/>
      <sz val="9.0"/>
      <color theme="0"/>
      <name val="HGP明朝B"/>
    </font>
    <font>
      <sz val="9.0"/>
      <color rgb="FFFF0000"/>
      <name val="HGP明朝B"/>
    </font>
    <font>
      <sz val="9.0"/>
      <color rgb="FF444444"/>
      <name val="HGP明朝B"/>
    </font>
    <font>
      <u/>
      <sz val="9.0"/>
      <color theme="1"/>
      <name val="HGP明朝B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6FF33"/>
        <bgColor rgb="FF66FF33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FF0000"/>
        <bgColor rgb="FFFF0000"/>
      </patternFill>
    </fill>
    <fill>
      <patternFill patternType="solid">
        <fgColor rgb="FF63A4F7"/>
        <bgColor rgb="FF63A4F7"/>
      </patternFill>
    </fill>
    <fill>
      <patternFill patternType="solid">
        <fgColor rgb="FFE5B8B7"/>
        <bgColor rgb="FFE5B8B7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AAE571"/>
        <bgColor rgb="FFAAE571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EE0000"/>
        <bgColor rgb="FFEE0000"/>
      </patternFill>
    </fill>
    <fill>
      <patternFill patternType="solid">
        <fgColor rgb="FFDC3939"/>
        <bgColor rgb="FFDC3939"/>
      </patternFill>
    </fill>
    <fill>
      <patternFill patternType="solid">
        <fgColor rgb="FFF2F2F2"/>
        <bgColor rgb="FFF2F2F2"/>
      </patternFill>
    </fill>
    <fill>
      <patternFill patternType="solid">
        <fgColor rgb="FFA2A2A2"/>
        <bgColor rgb="FFA2A2A2"/>
      </patternFill>
    </fill>
    <fill>
      <patternFill patternType="solid">
        <fgColor rgb="FFFFE7E7"/>
        <bgColor rgb="FFFFE7E7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</fills>
  <borders count="17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hair">
        <color rgb="FF000000"/>
      </bottom>
    </border>
    <border>
      <left style="medium">
        <color rgb="FF000000"/>
      </left>
      <right style="medium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hair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hair">
        <color rgb="FF000000"/>
      </top>
      <bottom/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  <bottom/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left style="medium">
        <color rgb="FF000000"/>
      </left>
      <right/>
      <top style="hair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top/>
      <bottom style="medium">
        <color rgb="FF000000"/>
      </bottom>
    </border>
    <border>
      <right/>
      <top/>
      <bottom style="medium">
        <color rgb="FF000000"/>
      </bottom>
    </border>
    <border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left/>
      <right style="medium">
        <color rgb="FF000000"/>
      </right>
      <top style="hair">
        <color rgb="FF000000"/>
      </top>
      <bottom/>
    </border>
    <border>
      <left style="medium">
        <color rgb="FF000000"/>
      </left>
      <right/>
      <top style="hair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left style="thin">
        <color rgb="FF000000"/>
      </left>
      <right/>
      <top/>
      <bottom/>
    </border>
    <border>
      <left/>
      <right/>
      <top style="hair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hair">
        <color rgb="FF000000"/>
      </bottom>
    </border>
    <border>
      <left/>
      <right style="thin">
        <color rgb="FF000000"/>
      </right>
      <top style="medium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top/>
      <bottom/>
    </border>
    <border>
      <left style="hair">
        <color rgb="FF000000"/>
      </left>
      <right style="medium">
        <color rgb="FF000000"/>
      </right>
      <top/>
      <bottom/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/>
    </border>
    <border>
      <left/>
      <right style="hair">
        <color rgb="FF000000"/>
      </right>
      <top/>
      <bottom/>
    </border>
    <border>
      <left style="hair">
        <color rgb="FF000000"/>
      </left>
      <right/>
      <top/>
      <bottom style="hair">
        <color rgb="FF000000"/>
      </bottom>
    </border>
    <border>
      <left style="hair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hair">
        <color rgb="FF000000"/>
      </right>
      <top/>
      <bottom/>
    </border>
    <border>
      <left style="hair">
        <color rgb="FF000000"/>
      </left>
      <right/>
      <top style="hair">
        <color rgb="FF000000"/>
      </top>
      <bottom style="medium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/>
      <right style="hair">
        <color rgb="FF000000"/>
      </right>
      <top/>
      <bottom style="medium">
        <color rgb="FF000000"/>
      </bottom>
    </border>
    <border>
      <left/>
      <right/>
      <top/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/>
      <right/>
      <top style="medium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hair">
        <color rgb="FF000000"/>
      </left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left/>
      <right/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right" vertical="bottom"/>
    </xf>
    <xf borderId="1" fillId="0" fontId="1" numFmtId="165" xfId="0" applyAlignment="1" applyBorder="1" applyFont="1" applyNumberFormat="1">
      <alignment horizontal="right" vertical="center"/>
    </xf>
    <xf borderId="0" fillId="0" fontId="1" numFmtId="38" xfId="0" applyAlignment="1" applyFont="1" applyNumberFormat="1">
      <alignment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3" numFmtId="38" xfId="0" applyAlignment="1" applyBorder="1" applyFont="1" applyNumberFormat="1">
      <alignment horizontal="left" vertical="center"/>
    </xf>
    <xf borderId="2" fillId="0" fontId="4" numFmtId="0" xfId="0" applyAlignment="1" applyBorder="1" applyFont="1">
      <alignment vertical="center"/>
    </xf>
    <xf borderId="2" fillId="0" fontId="1" numFmtId="38" xfId="0" applyAlignment="1" applyBorder="1" applyFont="1" applyNumberFormat="1">
      <alignment vertical="center"/>
    </xf>
    <xf borderId="3" fillId="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3" fontId="1" numFmtId="165" xfId="0" applyAlignment="1" applyBorder="1" applyFill="1" applyFont="1" applyNumberFormat="1">
      <alignment horizontal="center" vertical="center"/>
    </xf>
    <xf borderId="1" fillId="4" fontId="1" numFmtId="38" xfId="0" applyAlignment="1" applyBorder="1" applyFill="1" applyFont="1" applyNumberFormat="1">
      <alignment horizontal="center" vertical="center"/>
    </xf>
    <xf borderId="5" fillId="2" fontId="1" numFmtId="38" xfId="0" applyAlignment="1" applyBorder="1" applyFont="1" applyNumberFormat="1">
      <alignment horizontal="center" vertical="center"/>
    </xf>
    <xf borderId="6" fillId="2" fontId="1" numFmtId="38" xfId="0" applyAlignment="1" applyBorder="1" applyFont="1" applyNumberFormat="1">
      <alignment horizontal="center" vertical="center"/>
    </xf>
    <xf borderId="7" fillId="2" fontId="1" numFmtId="38" xfId="0" applyAlignment="1" applyBorder="1" applyFont="1" applyNumberFormat="1">
      <alignment horizontal="center" vertical="center"/>
    </xf>
    <xf borderId="1" fillId="5" fontId="1" numFmtId="38" xfId="0" applyAlignment="1" applyBorder="1" applyFill="1" applyFont="1" applyNumberFormat="1">
      <alignment horizontal="center" vertical="center"/>
    </xf>
    <xf borderId="8" fillId="2" fontId="1" numFmtId="38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2" fontId="1" numFmtId="0" xfId="0" applyAlignment="1" applyBorder="1" applyFont="1">
      <alignment vertical="center"/>
    </xf>
    <xf borderId="9" fillId="0" fontId="1" numFmtId="164" xfId="0" applyAlignment="1" applyBorder="1" applyFont="1" applyNumberFormat="1">
      <alignment horizontal="center" vertical="center"/>
    </xf>
    <xf borderId="10" fillId="3" fontId="1" numFmtId="165" xfId="0" applyAlignment="1" applyBorder="1" applyFont="1" applyNumberFormat="1">
      <alignment vertical="center"/>
    </xf>
    <xf borderId="10" fillId="4" fontId="1" numFmtId="38" xfId="0" applyAlignment="1" applyBorder="1" applyFont="1" applyNumberFormat="1">
      <alignment vertical="center"/>
    </xf>
    <xf borderId="11" fillId="2" fontId="1" numFmtId="38" xfId="0" applyAlignment="1" applyBorder="1" applyFont="1" applyNumberFormat="1">
      <alignment vertical="center"/>
    </xf>
    <xf borderId="12" fillId="2" fontId="1" numFmtId="38" xfId="0" applyAlignment="1" applyBorder="1" applyFont="1" applyNumberFormat="1">
      <alignment vertical="center"/>
    </xf>
    <xf borderId="13" fillId="2" fontId="1" numFmtId="38" xfId="0" applyAlignment="1" applyBorder="1" applyFont="1" applyNumberFormat="1">
      <alignment vertical="center"/>
    </xf>
    <xf borderId="14" fillId="5" fontId="1" numFmtId="38" xfId="0" applyAlignment="1" applyBorder="1" applyFont="1" applyNumberFormat="1">
      <alignment vertical="center"/>
    </xf>
    <xf borderId="15" fillId="2" fontId="1" numFmtId="38" xfId="0" applyAlignment="1" applyBorder="1" applyFont="1" applyNumberFormat="1">
      <alignment vertical="center"/>
    </xf>
    <xf borderId="16" fillId="2" fontId="1" numFmtId="38" xfId="0" applyAlignment="1" applyBorder="1" applyFont="1" applyNumberFormat="1">
      <alignment vertical="center"/>
    </xf>
    <xf borderId="17" fillId="2" fontId="1" numFmtId="38" xfId="0" applyAlignment="1" applyBorder="1" applyFont="1" applyNumberFormat="1">
      <alignment vertical="center"/>
    </xf>
    <xf borderId="18" fillId="0" fontId="1" numFmtId="164" xfId="0" applyAlignment="1" applyBorder="1" applyFont="1" applyNumberFormat="1">
      <alignment horizontal="center" vertical="center"/>
    </xf>
    <xf borderId="14" fillId="3" fontId="1" numFmtId="165" xfId="0" applyAlignment="1" applyBorder="1" applyFont="1" applyNumberFormat="1">
      <alignment vertical="center"/>
    </xf>
    <xf borderId="14" fillId="4" fontId="1" numFmtId="38" xfId="0" applyAlignment="1" applyBorder="1" applyFont="1" applyNumberFormat="1">
      <alignment vertical="center"/>
    </xf>
    <xf borderId="19" fillId="6" fontId="1" numFmtId="164" xfId="0" applyAlignment="1" applyBorder="1" applyFill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1" fillId="3" fontId="1" numFmtId="165" xfId="0" applyAlignment="1" applyBorder="1" applyFont="1" applyNumberFormat="1">
      <alignment vertical="center"/>
    </xf>
    <xf borderId="21" fillId="4" fontId="1" numFmtId="38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horizontal="center" vertical="bottom"/>
    </xf>
    <xf borderId="1" fillId="3" fontId="1" numFmtId="165" xfId="0" applyAlignment="1" applyBorder="1" applyFont="1" applyNumberFormat="1">
      <alignment vertical="center"/>
    </xf>
    <xf borderId="22" fillId="4" fontId="1" numFmtId="38" xfId="0" applyAlignment="1" applyBorder="1" applyFont="1" applyNumberFormat="1">
      <alignment vertical="center"/>
    </xf>
    <xf borderId="23" fillId="2" fontId="1" numFmtId="38" xfId="0" applyAlignment="1" applyBorder="1" applyFont="1" applyNumberFormat="1">
      <alignment vertical="center"/>
    </xf>
    <xf borderId="6" fillId="2" fontId="1" numFmtId="38" xfId="0" applyAlignment="1" applyBorder="1" applyFont="1" applyNumberFormat="1">
      <alignment vertical="center"/>
    </xf>
    <xf borderId="7" fillId="2" fontId="1" numFmtId="38" xfId="0" applyAlignment="1" applyBorder="1" applyFont="1" applyNumberFormat="1">
      <alignment vertical="center"/>
    </xf>
    <xf borderId="1" fillId="5" fontId="1" numFmtId="38" xfId="0" applyAlignment="1" applyBorder="1" applyFont="1" applyNumberFormat="1">
      <alignment vertical="center"/>
    </xf>
    <xf borderId="8" fillId="2" fontId="1" numFmtId="38" xfId="0" applyAlignment="1" applyBorder="1" applyFont="1" applyNumberFormat="1">
      <alignment vertical="center"/>
    </xf>
    <xf borderId="1" fillId="4" fontId="1" numFmtId="38" xfId="0" applyAlignment="1" applyBorder="1" applyFont="1" applyNumberFormat="1">
      <alignment vertical="center"/>
    </xf>
    <xf borderId="24" fillId="2" fontId="1" numFmtId="38" xfId="0" applyAlignment="1" applyBorder="1" applyFont="1" applyNumberFormat="1">
      <alignment vertical="center"/>
    </xf>
    <xf borderId="25" fillId="2" fontId="1" numFmtId="38" xfId="0" applyAlignment="1" applyBorder="1" applyFont="1" applyNumberFormat="1">
      <alignment vertical="center"/>
    </xf>
    <xf borderId="26" fillId="2" fontId="1" numFmtId="38" xfId="0" applyAlignment="1" applyBorder="1" applyFont="1" applyNumberFormat="1">
      <alignment vertical="center"/>
    </xf>
    <xf borderId="27" fillId="2" fontId="1" numFmtId="38" xfId="0" applyAlignment="1" applyBorder="1" applyFont="1" applyNumberFormat="1">
      <alignment vertical="center"/>
    </xf>
    <xf borderId="28" fillId="2" fontId="1" numFmtId="38" xfId="0" applyAlignment="1" applyBorder="1" applyFont="1" applyNumberFormat="1">
      <alignment vertical="center"/>
    </xf>
    <xf borderId="3" fillId="2" fontId="2" numFmtId="0" xfId="0" applyAlignment="1" applyBorder="1" applyFont="1">
      <alignment vertical="center"/>
    </xf>
    <xf borderId="29" fillId="2" fontId="1" numFmtId="38" xfId="0" applyAlignment="1" applyBorder="1" applyFont="1" applyNumberFormat="1">
      <alignment vertical="center"/>
    </xf>
    <xf borderId="30" fillId="2" fontId="1" numFmtId="38" xfId="0" applyAlignment="1" applyBorder="1" applyFont="1" applyNumberFormat="1">
      <alignment vertical="center"/>
    </xf>
    <xf borderId="31" fillId="2" fontId="1" numFmtId="38" xfId="0" applyAlignment="1" applyBorder="1" applyFont="1" applyNumberFormat="1">
      <alignment vertical="center"/>
    </xf>
    <xf borderId="32" fillId="6" fontId="1" numFmtId="164" xfId="0" applyAlignment="1" applyBorder="1" applyFont="1" applyNumberFormat="1">
      <alignment horizontal="center" vertical="center"/>
    </xf>
    <xf borderId="22" fillId="3" fontId="1" numFmtId="165" xfId="0" applyAlignment="1" applyBorder="1" applyFont="1" applyNumberFormat="1">
      <alignment vertical="center"/>
    </xf>
    <xf borderId="3" fillId="2" fontId="1" numFmtId="38" xfId="0" applyAlignment="1" applyBorder="1" applyFont="1" applyNumberFormat="1">
      <alignment vertical="center"/>
    </xf>
    <xf borderId="28" fillId="0" fontId="1" numFmtId="38" xfId="0" applyAlignment="1" applyBorder="1" applyFont="1" applyNumberFormat="1">
      <alignment vertical="center"/>
    </xf>
    <xf borderId="16" fillId="0" fontId="1" numFmtId="38" xfId="0" applyAlignment="1" applyBorder="1" applyFont="1" applyNumberFormat="1">
      <alignment vertical="center"/>
    </xf>
    <xf borderId="17" fillId="0" fontId="1" numFmtId="38" xfId="0" applyAlignment="1" applyBorder="1" applyFont="1" applyNumberFormat="1">
      <alignment vertical="center"/>
    </xf>
    <xf borderId="19" fillId="3" fontId="1" numFmtId="165" xfId="0" applyAlignment="1" applyBorder="1" applyFont="1" applyNumberFormat="1">
      <alignment vertical="center"/>
    </xf>
    <xf borderId="33" fillId="3" fontId="1" numFmtId="165" xfId="0" applyAlignment="1" applyBorder="1" applyFont="1" applyNumberFormat="1">
      <alignment vertical="center"/>
    </xf>
    <xf borderId="29" fillId="0" fontId="1" numFmtId="38" xfId="0" applyAlignment="1" applyBorder="1" applyFont="1" applyNumberFormat="1">
      <alignment vertical="center"/>
    </xf>
    <xf borderId="30" fillId="0" fontId="1" numFmtId="38" xfId="0" applyAlignment="1" applyBorder="1" applyFont="1" applyNumberFormat="1">
      <alignment vertical="center"/>
    </xf>
    <xf borderId="31" fillId="0" fontId="1" numFmtId="38" xfId="0" applyAlignment="1" applyBorder="1" applyFont="1" applyNumberFormat="1">
      <alignment vertical="center"/>
    </xf>
    <xf borderId="34" fillId="3" fontId="1" numFmtId="165" xfId="0" applyAlignment="1" applyBorder="1" applyFont="1" applyNumberFormat="1">
      <alignment vertical="center"/>
    </xf>
    <xf borderId="23" fillId="0" fontId="1" numFmtId="38" xfId="0" applyAlignment="1" applyBorder="1" applyFont="1" applyNumberFormat="1">
      <alignment vertical="center"/>
    </xf>
    <xf borderId="6" fillId="0" fontId="1" numFmtId="38" xfId="0" applyAlignment="1" applyBorder="1" applyFont="1" applyNumberFormat="1">
      <alignment vertical="center"/>
    </xf>
    <xf borderId="35" fillId="0" fontId="1" numFmtId="38" xfId="0" applyAlignment="1" applyBorder="1" applyFont="1" applyNumberFormat="1">
      <alignment vertical="center"/>
    </xf>
    <xf borderId="8" fillId="0" fontId="1" numFmtId="38" xfId="0" applyAlignment="1" applyBorder="1" applyFont="1" applyNumberFormat="1">
      <alignment vertical="center"/>
    </xf>
    <xf borderId="36" fillId="0" fontId="1" numFmtId="164" xfId="0" applyAlignment="1" applyBorder="1" applyFont="1" applyNumberFormat="1">
      <alignment horizontal="center" vertical="bottom"/>
    </xf>
    <xf borderId="32" fillId="3" fontId="1" numFmtId="165" xfId="0" applyAlignment="1" applyBorder="1" applyFont="1" applyNumberFormat="1">
      <alignment vertical="center"/>
    </xf>
    <xf borderId="25" fillId="0" fontId="1" numFmtId="38" xfId="0" applyAlignment="1" applyBorder="1" applyFont="1" applyNumberFormat="1">
      <alignment vertical="center"/>
    </xf>
    <xf borderId="26" fillId="0" fontId="1" numFmtId="38" xfId="0" applyAlignment="1" applyBorder="1" applyFont="1" applyNumberFormat="1">
      <alignment vertical="center"/>
    </xf>
    <xf borderId="27" fillId="0" fontId="1" numFmtId="38" xfId="0" applyAlignment="1" applyBorder="1" applyFont="1" applyNumberFormat="1">
      <alignment vertical="center"/>
    </xf>
    <xf borderId="18" fillId="0" fontId="1" numFmtId="164" xfId="0" applyAlignment="1" applyBorder="1" applyFont="1" applyNumberFormat="1">
      <alignment horizontal="center" vertical="bottom"/>
    </xf>
    <xf borderId="20" fillId="0" fontId="1" numFmtId="164" xfId="0" applyAlignment="1" applyBorder="1" applyFont="1" applyNumberFormat="1">
      <alignment horizontal="center" vertical="bottom"/>
    </xf>
    <xf borderId="21" fillId="5" fontId="1" numFmtId="38" xfId="0" applyAlignment="1" applyBorder="1" applyFont="1" applyNumberFormat="1">
      <alignment vertical="center"/>
    </xf>
    <xf borderId="5" fillId="2" fontId="1" numFmtId="38" xfId="0" applyAlignment="1" applyBorder="1" applyFont="1" applyNumberFormat="1">
      <alignment vertical="center"/>
    </xf>
    <xf borderId="37" fillId="2" fontId="1" numFmtId="38" xfId="0" applyAlignment="1" applyBorder="1" applyFont="1" applyNumberFormat="1">
      <alignment vertical="center"/>
    </xf>
    <xf borderId="38" fillId="2" fontId="1" numFmtId="38" xfId="0" applyAlignment="1" applyBorder="1" applyFont="1" applyNumberFormat="1">
      <alignment vertical="center"/>
    </xf>
    <xf borderId="39" fillId="2" fontId="1" numFmtId="38" xfId="0" applyAlignment="1" applyBorder="1" applyFont="1" applyNumberFormat="1">
      <alignment vertical="center"/>
    </xf>
    <xf borderId="22" fillId="5" fontId="1" numFmtId="38" xfId="0" applyAlignment="1" applyBorder="1" applyFont="1" applyNumberFormat="1">
      <alignment vertical="center"/>
    </xf>
    <xf borderId="40" fillId="2" fontId="1" numFmtId="38" xfId="0" applyAlignment="1" applyBorder="1" applyFont="1" applyNumberFormat="1">
      <alignment vertical="center"/>
    </xf>
    <xf borderId="41" fillId="2" fontId="1" numFmtId="38" xfId="0" applyAlignment="1" applyBorder="1" applyFont="1" applyNumberFormat="1">
      <alignment vertical="center"/>
    </xf>
    <xf borderId="42" fillId="0" fontId="1" numFmtId="164" xfId="0" applyAlignment="1" applyBorder="1" applyFont="1" applyNumberFormat="1">
      <alignment horizontal="center" vertical="bottom"/>
    </xf>
    <xf borderId="43" fillId="3" fontId="1" numFmtId="165" xfId="0" applyAlignment="1" applyBorder="1" applyFont="1" applyNumberFormat="1">
      <alignment vertical="center"/>
    </xf>
    <xf borderId="44" fillId="0" fontId="1" numFmtId="0" xfId="0" applyAlignment="1" applyBorder="1" applyFont="1">
      <alignment horizontal="center" vertical="center"/>
    </xf>
    <xf borderId="45" fillId="4" fontId="1" numFmtId="38" xfId="0" applyAlignment="1" applyBorder="1" applyFont="1" applyNumberFormat="1">
      <alignment vertical="center"/>
    </xf>
    <xf borderId="46" fillId="2" fontId="1" numFmtId="38" xfId="0" applyAlignment="1" applyBorder="1" applyFont="1" applyNumberFormat="1">
      <alignment vertical="center"/>
    </xf>
    <xf borderId="47" fillId="2" fontId="1" numFmtId="38" xfId="0" applyAlignment="1" applyBorder="1" applyFont="1" applyNumberFormat="1">
      <alignment vertical="center"/>
    </xf>
    <xf borderId="48" fillId="2" fontId="1" numFmtId="38" xfId="0" applyAlignment="1" applyBorder="1" applyFont="1" applyNumberFormat="1">
      <alignment vertical="center"/>
    </xf>
    <xf borderId="45" fillId="5" fontId="1" numFmtId="38" xfId="0" applyAlignment="1" applyBorder="1" applyFont="1" applyNumberFormat="1">
      <alignment vertical="center"/>
    </xf>
    <xf borderId="49" fillId="2" fontId="1" numFmtId="38" xfId="0" applyAlignment="1" applyBorder="1" applyFont="1" applyNumberFormat="1">
      <alignment vertical="center"/>
    </xf>
    <xf borderId="50" fillId="2" fontId="1" numFmtId="38" xfId="0" applyAlignment="1" applyBorder="1" applyFont="1" applyNumberFormat="1">
      <alignment vertical="center"/>
    </xf>
    <xf borderId="51" fillId="5" fontId="1" numFmtId="38" xfId="0" applyAlignment="1" applyBorder="1" applyFont="1" applyNumberFormat="1">
      <alignment vertical="center"/>
    </xf>
    <xf borderId="52" fillId="5" fontId="1" numFmtId="38" xfId="0" applyAlignment="1" applyBorder="1" applyFont="1" applyNumberFormat="1">
      <alignment vertical="center"/>
    </xf>
    <xf borderId="4" fillId="0" fontId="1" numFmtId="164" xfId="0" applyAlignment="1" applyBorder="1" applyFont="1" applyNumberFormat="1">
      <alignment horizontal="center" vertical="center"/>
    </xf>
    <xf borderId="48" fillId="5" fontId="1" numFmtId="38" xfId="0" applyAlignment="1" applyBorder="1" applyFont="1" applyNumberFormat="1">
      <alignment vertical="center"/>
    </xf>
    <xf borderId="8" fillId="5" fontId="1" numFmtId="38" xfId="0" applyAlignment="1" applyBorder="1" applyFont="1" applyNumberFormat="1">
      <alignment vertical="center"/>
    </xf>
    <xf borderId="14" fillId="7" fontId="1" numFmtId="38" xfId="0" applyAlignment="1" applyBorder="1" applyFill="1" applyFont="1" applyNumberFormat="1">
      <alignment vertical="center"/>
    </xf>
    <xf borderId="52" fillId="8" fontId="1" numFmtId="38" xfId="0" applyAlignment="1" applyBorder="1" applyFill="1" applyFont="1" applyNumberFormat="1">
      <alignment vertical="center"/>
    </xf>
    <xf borderId="7" fillId="5" fontId="1" numFmtId="38" xfId="0" applyAlignment="1" applyBorder="1" applyFont="1" applyNumberFormat="1">
      <alignment vertical="center"/>
    </xf>
    <xf borderId="33" fillId="9" fontId="1" numFmtId="164" xfId="0" applyAlignment="1" applyBorder="1" applyFill="1" applyFont="1" applyNumberFormat="1">
      <alignment horizontal="center" vertical="center"/>
    </xf>
    <xf borderId="43" fillId="9" fontId="1" numFmtId="165" xfId="0" applyAlignment="1" applyBorder="1" applyFont="1" applyNumberFormat="1">
      <alignment vertical="center"/>
    </xf>
    <xf borderId="14" fillId="9" fontId="5" numFmtId="38" xfId="0" applyAlignment="1" applyBorder="1" applyFont="1" applyNumberFormat="1">
      <alignment vertical="center"/>
    </xf>
    <xf borderId="29" fillId="9" fontId="1" numFmtId="38" xfId="0" applyAlignment="1" applyBorder="1" applyFont="1" applyNumberFormat="1">
      <alignment vertical="center"/>
    </xf>
    <xf borderId="30" fillId="9" fontId="1" numFmtId="38" xfId="0" applyAlignment="1" applyBorder="1" applyFont="1" applyNumberFormat="1">
      <alignment vertical="center"/>
    </xf>
    <xf borderId="52" fillId="9" fontId="5" numFmtId="38" xfId="0" applyAlignment="1" applyBorder="1" applyFont="1" applyNumberFormat="1">
      <alignment vertical="center"/>
    </xf>
    <xf borderId="31" fillId="9" fontId="1" numFmtId="38" xfId="0" applyAlignment="1" applyBorder="1" applyFont="1" applyNumberFormat="1">
      <alignment vertical="center"/>
    </xf>
    <xf borderId="3" fillId="2" fontId="1" numFmtId="165" xfId="0" applyAlignment="1" applyBorder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53" fillId="2" fontId="1" numFmtId="38" xfId="0" applyAlignment="1" applyBorder="1" applyFont="1" applyNumberFormat="1">
      <alignment horizontal="left" vertical="center"/>
    </xf>
    <xf borderId="54" fillId="0" fontId="4" numFmtId="0" xfId="0" applyAlignment="1" applyBorder="1" applyFont="1">
      <alignment vertical="center"/>
    </xf>
    <xf borderId="0" fillId="0" fontId="1" numFmtId="166" xfId="0" applyAlignment="1" applyFont="1" applyNumberFormat="1">
      <alignment vertical="center"/>
    </xf>
    <xf borderId="55" fillId="0" fontId="1" numFmtId="0" xfId="0" applyAlignment="1" applyBorder="1" applyFont="1">
      <alignment vertical="center"/>
    </xf>
    <xf borderId="55" fillId="0" fontId="1" numFmtId="38" xfId="0" applyAlignment="1" applyBorder="1" applyFont="1" applyNumberFormat="1">
      <alignment vertical="center"/>
    </xf>
    <xf borderId="1" fillId="4" fontId="1" numFmtId="166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56" fillId="0" fontId="1" numFmtId="166" xfId="0" applyAlignment="1" applyBorder="1" applyFont="1" applyNumberFormat="1">
      <alignment horizontal="center" vertical="center"/>
    </xf>
    <xf borderId="56" fillId="0" fontId="4" numFmtId="0" xfId="0" applyAlignment="1" applyBorder="1" applyFont="1">
      <alignment vertical="center"/>
    </xf>
    <xf borderId="57" fillId="0" fontId="1" numFmtId="166" xfId="0" applyAlignment="1" applyBorder="1" applyFont="1" applyNumberForma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vertical="center"/>
    </xf>
    <xf borderId="22" fillId="4" fontId="1" numFmtId="166" xfId="0" applyAlignment="1" applyBorder="1" applyFont="1" applyNumberFormat="1">
      <alignment vertical="center"/>
    </xf>
    <xf borderId="22" fillId="2" fontId="1" numFmtId="166" xfId="0" applyAlignment="1" applyBorder="1" applyFont="1" applyNumberFormat="1">
      <alignment vertical="center"/>
    </xf>
    <xf borderId="58" fillId="0" fontId="1" numFmtId="166" xfId="0" applyAlignment="1" applyBorder="1" applyFont="1" applyNumberFormat="1">
      <alignment vertical="center"/>
    </xf>
    <xf borderId="59" fillId="0" fontId="1" numFmtId="166" xfId="0" applyAlignment="1" applyBorder="1" applyFont="1" applyNumberFormat="1">
      <alignment vertical="center"/>
    </xf>
    <xf borderId="60" fillId="0" fontId="1" numFmtId="166" xfId="0" applyAlignment="1" applyBorder="1" applyFont="1" applyNumberFormat="1">
      <alignment vertical="center"/>
    </xf>
    <xf borderId="22" fillId="0" fontId="1" numFmtId="166" xfId="0" applyAlignment="1" applyBorder="1" applyFont="1" applyNumberFormat="1">
      <alignment vertical="center"/>
    </xf>
    <xf borderId="58" fillId="0" fontId="1" numFmtId="0" xfId="0" applyAlignment="1" applyBorder="1" applyFont="1">
      <alignment vertical="center"/>
    </xf>
    <xf borderId="59" fillId="0" fontId="1" numFmtId="38" xfId="0" applyAlignment="1" applyBorder="1" applyFont="1" applyNumberFormat="1">
      <alignment vertical="center"/>
    </xf>
    <xf borderId="60" fillId="0" fontId="1" numFmtId="38" xfId="0" applyAlignment="1" applyBorder="1" applyFont="1" applyNumberFormat="1">
      <alignment vertical="center"/>
    </xf>
    <xf borderId="61" fillId="0" fontId="1" numFmtId="166" xfId="0" applyAlignment="1" applyBorder="1" applyFont="1" applyNumberFormat="1">
      <alignment vertical="center"/>
    </xf>
    <xf borderId="59" fillId="0" fontId="1" numFmtId="0" xfId="0" applyAlignment="1" applyBorder="1" applyFont="1">
      <alignment vertical="center"/>
    </xf>
    <xf borderId="62" fillId="0" fontId="1" numFmtId="0" xfId="0" applyAlignment="1" applyBorder="1" applyFont="1">
      <alignment vertical="center"/>
    </xf>
    <xf borderId="62" fillId="0" fontId="1" numFmtId="38" xfId="0" applyAlignment="1" applyBorder="1" applyFont="1" applyNumberFormat="1">
      <alignment vertical="center"/>
    </xf>
    <xf borderId="14" fillId="4" fontId="1" numFmtId="166" xfId="0" applyAlignment="1" applyBorder="1" applyFont="1" applyNumberFormat="1">
      <alignment vertical="center"/>
    </xf>
    <xf borderId="14" fillId="2" fontId="1" numFmtId="166" xfId="0" applyAlignment="1" applyBorder="1" applyFont="1" applyNumberFormat="1">
      <alignment vertical="center"/>
    </xf>
    <xf borderId="63" fillId="0" fontId="1" numFmtId="0" xfId="0" applyAlignment="1" applyBorder="1" applyFont="1">
      <alignment vertical="center"/>
    </xf>
    <xf borderId="64" fillId="0" fontId="1" numFmtId="38" xfId="0" applyAlignment="1" applyBorder="1" applyFont="1" applyNumberFormat="1">
      <alignment vertical="center"/>
    </xf>
    <xf borderId="64" fillId="0" fontId="1" numFmtId="166" xfId="0" applyAlignment="1" applyBorder="1" applyFont="1" applyNumberFormat="1">
      <alignment vertical="center"/>
    </xf>
    <xf borderId="65" fillId="0" fontId="1" numFmtId="166" xfId="0" applyAlignment="1" applyBorder="1" applyFont="1" applyNumberFormat="1">
      <alignment vertical="center"/>
    </xf>
    <xf borderId="14" fillId="0" fontId="1" numFmtId="166" xfId="0" applyAlignment="1" applyBorder="1" applyFont="1" applyNumberFormat="1">
      <alignment vertical="center"/>
    </xf>
    <xf borderId="63" fillId="0" fontId="1" numFmtId="166" xfId="0" applyAlignment="1" applyBorder="1" applyFont="1" applyNumberFormat="1">
      <alignment vertical="center"/>
    </xf>
    <xf borderId="66" fillId="0" fontId="1" numFmtId="0" xfId="0" applyAlignment="1" applyBorder="1" applyFont="1">
      <alignment vertical="center"/>
    </xf>
    <xf borderId="67" fillId="0" fontId="1" numFmtId="38" xfId="0" applyAlignment="1" applyBorder="1" applyFont="1" applyNumberFormat="1">
      <alignment vertical="center"/>
    </xf>
    <xf borderId="64" fillId="0" fontId="1" numFmtId="0" xfId="0" applyAlignment="1" applyBorder="1" applyFont="1">
      <alignment vertical="center"/>
    </xf>
    <xf borderId="63" fillId="0" fontId="1" numFmtId="38" xfId="0" applyAlignment="1" applyBorder="1" applyFont="1" applyNumberFormat="1">
      <alignment vertical="center"/>
    </xf>
    <xf borderId="65" fillId="0" fontId="1" numFmtId="38" xfId="0" applyAlignment="1" applyBorder="1" applyFont="1" applyNumberFormat="1">
      <alignment vertical="center"/>
    </xf>
    <xf borderId="68" fillId="0" fontId="1" numFmtId="166" xfId="0" applyAlignment="1" applyBorder="1" applyFont="1" applyNumberFormat="1">
      <alignment vertical="center"/>
    </xf>
    <xf borderId="69" fillId="0" fontId="1" numFmtId="166" xfId="0" applyAlignment="1" applyBorder="1" applyFont="1" applyNumberFormat="1">
      <alignment vertical="center"/>
    </xf>
    <xf borderId="67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63" fillId="0" fontId="3" numFmtId="166" xfId="0" applyAlignment="1" applyBorder="1" applyFont="1" applyNumberFormat="1">
      <alignment vertical="center"/>
    </xf>
    <xf borderId="64" fillId="0" fontId="3" numFmtId="166" xfId="0" applyAlignment="1" applyBorder="1" applyFont="1" applyNumberFormat="1">
      <alignment vertical="center"/>
    </xf>
    <xf borderId="65" fillId="0" fontId="3" numFmtId="166" xfId="0" applyAlignment="1" applyBorder="1" applyFont="1" applyNumberFormat="1">
      <alignment vertical="center"/>
    </xf>
    <xf borderId="64" fillId="0" fontId="3" numFmtId="0" xfId="0" applyAlignment="1" applyBorder="1" applyFont="1">
      <alignment vertical="center"/>
    </xf>
    <xf borderId="64" fillId="0" fontId="3" numFmtId="38" xfId="0" applyAlignment="1" applyBorder="1" applyFont="1" applyNumberFormat="1">
      <alignment vertical="center"/>
    </xf>
    <xf borderId="68" fillId="0" fontId="1" numFmtId="0" xfId="0" applyAlignment="1" applyBorder="1" applyFont="1">
      <alignment vertical="center"/>
    </xf>
    <xf borderId="68" fillId="0" fontId="1" numFmtId="38" xfId="0" applyAlignment="1" applyBorder="1" applyFont="1" applyNumberFormat="1">
      <alignment vertical="center"/>
    </xf>
    <xf borderId="70" fillId="0" fontId="1" numFmtId="0" xfId="0" applyAlignment="1" applyBorder="1" applyFont="1">
      <alignment vertical="center"/>
    </xf>
    <xf borderId="21" fillId="4" fontId="1" numFmtId="166" xfId="0" applyAlignment="1" applyBorder="1" applyFont="1" applyNumberFormat="1">
      <alignment vertical="center"/>
    </xf>
    <xf borderId="71" fillId="0" fontId="1" numFmtId="0" xfId="0" applyAlignment="1" applyBorder="1" applyFont="1">
      <alignment vertical="center"/>
    </xf>
    <xf borderId="70" fillId="0" fontId="1" numFmtId="38" xfId="0" applyAlignment="1" applyBorder="1" applyFont="1" applyNumberFormat="1">
      <alignment vertical="center"/>
    </xf>
    <xf borderId="70" fillId="0" fontId="1" numFmtId="166" xfId="0" applyAlignment="1" applyBorder="1" applyFont="1" applyNumberFormat="1">
      <alignment vertical="center"/>
    </xf>
    <xf borderId="72" fillId="0" fontId="1" numFmtId="166" xfId="0" applyAlignment="1" applyBorder="1" applyFont="1" applyNumberFormat="1">
      <alignment vertical="center"/>
    </xf>
    <xf borderId="71" fillId="0" fontId="1" numFmtId="166" xfId="0" applyAlignment="1" applyBorder="1" applyFont="1" applyNumberFormat="1">
      <alignment vertical="center"/>
    </xf>
    <xf borderId="71" fillId="0" fontId="1" numFmtId="38" xfId="0" applyAlignment="1" applyBorder="1" applyFont="1" applyNumberFormat="1">
      <alignment vertical="center"/>
    </xf>
    <xf borderId="1" fillId="4" fontId="1" numFmtId="166" xfId="0" applyAlignment="1" applyBorder="1" applyFont="1" applyNumberFormat="1">
      <alignment vertical="center"/>
    </xf>
    <xf borderId="1" fillId="2" fontId="1" numFmtId="166" xfId="0" applyAlignment="1" applyBorder="1" applyFont="1" applyNumberFormat="1">
      <alignment vertical="center"/>
    </xf>
    <xf borderId="73" fillId="0" fontId="4" numFmtId="0" xfId="0" applyAlignment="1" applyBorder="1" applyFont="1">
      <alignment vertical="center"/>
    </xf>
    <xf borderId="74" fillId="0" fontId="1" numFmtId="166" xfId="0" applyAlignment="1" applyBorder="1" applyFont="1" applyNumberFormat="1">
      <alignment horizontal="center" vertical="center"/>
    </xf>
    <xf borderId="75" fillId="0" fontId="1" numFmtId="166" xfId="0" applyAlignment="1" applyBorder="1" applyFont="1" applyNumberFormat="1">
      <alignment horizontal="center" vertical="center"/>
    </xf>
    <xf borderId="76" fillId="2" fontId="1" numFmtId="166" xfId="0" applyAlignment="1" applyBorder="1" applyFont="1" applyNumberFormat="1">
      <alignment vertical="center"/>
    </xf>
    <xf borderId="77" fillId="0" fontId="1" numFmtId="166" xfId="0" applyAlignment="1" applyBorder="1" applyFont="1" applyNumberFormat="1">
      <alignment vertical="center"/>
    </xf>
    <xf borderId="74" fillId="0" fontId="1" numFmtId="166" xfId="0" applyAlignment="1" applyBorder="1" applyFont="1" applyNumberFormat="1">
      <alignment vertical="center"/>
    </xf>
    <xf borderId="75" fillId="0" fontId="1" numFmtId="166" xfId="0" applyAlignment="1" applyBorder="1" applyFont="1" applyNumberFormat="1">
      <alignment vertical="center"/>
    </xf>
    <xf borderId="56" fillId="0" fontId="1" numFmtId="166" xfId="0" applyAlignment="1" applyBorder="1" applyFont="1" applyNumberFormat="1">
      <alignment vertical="center"/>
    </xf>
    <xf borderId="73" fillId="0" fontId="1" numFmtId="38" xfId="0" applyAlignment="1" applyBorder="1" applyFont="1" applyNumberFormat="1">
      <alignment vertical="center"/>
    </xf>
    <xf borderId="74" fillId="0" fontId="1" numFmtId="38" xfId="0" applyAlignment="1" applyBorder="1" applyFont="1" applyNumberFormat="1">
      <alignment vertical="center"/>
    </xf>
    <xf borderId="74" fillId="0" fontId="1" numFmtId="0" xfId="0" applyAlignment="1" applyBorder="1" applyFont="1">
      <alignment vertical="center"/>
    </xf>
    <xf borderId="10" fillId="4" fontId="1" numFmtId="166" xfId="0" applyAlignment="1" applyBorder="1" applyFont="1" applyNumberFormat="1">
      <alignment vertical="center"/>
    </xf>
    <xf borderId="78" fillId="2" fontId="1" numFmtId="166" xfId="0" applyAlignment="1" applyBorder="1" applyFont="1" applyNumberFormat="1">
      <alignment vertical="center"/>
    </xf>
    <xf borderId="79" fillId="0" fontId="1" numFmtId="166" xfId="0" applyAlignment="1" applyBorder="1" applyFont="1" applyNumberFormat="1">
      <alignment vertical="center"/>
    </xf>
    <xf borderId="80" fillId="0" fontId="1" numFmtId="166" xfId="0" applyAlignment="1" applyBorder="1" applyFont="1" applyNumberFormat="1">
      <alignment vertical="center"/>
    </xf>
    <xf borderId="81" fillId="0" fontId="1" numFmtId="166" xfId="0" applyAlignment="1" applyBorder="1" applyFont="1" applyNumberFormat="1">
      <alignment vertical="center"/>
    </xf>
    <xf borderId="64" fillId="0" fontId="6" numFmtId="0" xfId="0" applyAlignment="1" applyBorder="1" applyFont="1">
      <alignment vertical="center"/>
    </xf>
    <xf borderId="82" fillId="0" fontId="1" numFmtId="0" xfId="0" applyAlignment="1" applyBorder="1" applyFont="1">
      <alignment vertical="center"/>
    </xf>
    <xf borderId="63" fillId="0" fontId="6" numFmtId="0" xfId="0" applyAlignment="1" applyBorder="1" applyFont="1">
      <alignment vertical="center"/>
    </xf>
    <xf borderId="83" fillId="0" fontId="1" numFmtId="38" xfId="0" applyAlignment="1" applyBorder="1" applyFont="1" applyNumberFormat="1">
      <alignment vertical="center"/>
    </xf>
    <xf borderId="84" fillId="0" fontId="1" numFmtId="166" xfId="0" applyAlignment="1" applyBorder="1" applyFont="1" applyNumberFormat="1">
      <alignment vertical="center"/>
    </xf>
    <xf borderId="85" fillId="0" fontId="1" numFmtId="166" xfId="0" applyAlignment="1" applyBorder="1" applyFont="1" applyNumberFormat="1">
      <alignment vertical="center"/>
    </xf>
    <xf borderId="86" fillId="0" fontId="1" numFmtId="38" xfId="0" applyAlignment="1" applyBorder="1" applyFont="1" applyNumberFormat="1">
      <alignment vertical="center"/>
    </xf>
    <xf borderId="73" fillId="0" fontId="1" numFmtId="166" xfId="0" applyAlignment="1" applyBorder="1" applyFont="1" applyNumberFormat="1">
      <alignment vertical="center"/>
    </xf>
    <xf borderId="73" fillId="0" fontId="1" numFmtId="0" xfId="0" applyAlignment="1" applyBorder="1" applyFont="1">
      <alignment vertical="center"/>
    </xf>
    <xf borderId="87" fillId="0" fontId="1" numFmtId="166" xfId="0" applyAlignment="1" applyBorder="1" applyFont="1" applyNumberFormat="1">
      <alignment vertical="center"/>
    </xf>
    <xf borderId="86" fillId="0" fontId="1" numFmtId="0" xfId="0" applyAlignment="1" applyBorder="1" applyFont="1">
      <alignment vertical="center"/>
    </xf>
    <xf borderId="3" fillId="2" fontId="3" numFmtId="0" xfId="0" applyAlignment="1" applyBorder="1" applyFont="1">
      <alignment vertical="center"/>
    </xf>
    <xf borderId="88" fillId="2" fontId="1" numFmtId="166" xfId="0" applyAlignment="1" applyBorder="1" applyFont="1" applyNumberFormat="1">
      <alignment vertical="center"/>
    </xf>
    <xf borderId="89" fillId="4" fontId="1" numFmtId="166" xfId="0" applyAlignment="1" applyBorder="1" applyFont="1" applyNumberFormat="1">
      <alignment vertical="center"/>
    </xf>
    <xf borderId="90" fillId="2" fontId="1" numFmtId="166" xfId="0" applyAlignment="1" applyBorder="1" applyFont="1" applyNumberFormat="1">
      <alignment vertical="center"/>
    </xf>
    <xf borderId="91" fillId="0" fontId="1" numFmtId="0" xfId="0" applyAlignment="1" applyBorder="1" applyFont="1">
      <alignment vertical="center"/>
    </xf>
    <xf borderId="84" fillId="0" fontId="1" numFmtId="38" xfId="0" applyAlignment="1" applyBorder="1" applyFont="1" applyNumberFormat="1">
      <alignment vertical="center"/>
    </xf>
    <xf borderId="92" fillId="0" fontId="1" numFmtId="166" xfId="0" applyAlignment="1" applyBorder="1" applyFont="1" applyNumberFormat="1">
      <alignment vertical="center"/>
    </xf>
    <xf borderId="34" fillId="4" fontId="1" numFmtId="166" xfId="0" applyAlignment="1" applyBorder="1" applyFont="1" applyNumberFormat="1">
      <alignment vertical="center"/>
    </xf>
    <xf borderId="32" fillId="4" fontId="1" numFmtId="166" xfId="0" applyAlignment="1" applyBorder="1" applyFont="1" applyNumberFormat="1">
      <alignment vertical="center"/>
    </xf>
    <xf borderId="19" fillId="4" fontId="1" numFmtId="166" xfId="0" applyAlignment="1" applyBorder="1" applyFont="1" applyNumberFormat="1">
      <alignment vertical="center"/>
    </xf>
    <xf borderId="86" fillId="0" fontId="1" numFmtId="166" xfId="0" applyAlignment="1" applyBorder="1" applyFont="1" applyNumberFormat="1">
      <alignment vertical="center"/>
    </xf>
    <xf borderId="85" fillId="0" fontId="1" numFmtId="0" xfId="0" applyAlignment="1" applyBorder="1" applyFont="1">
      <alignment vertical="center"/>
    </xf>
    <xf borderId="64" fillId="0" fontId="7" numFmtId="167" xfId="0" applyAlignment="1" applyBorder="1" applyFont="1" applyNumberFormat="1">
      <alignment vertical="center"/>
    </xf>
    <xf borderId="63" fillId="0" fontId="7" numFmtId="165" xfId="0" applyAlignment="1" applyBorder="1" applyFont="1" applyNumberFormat="1">
      <alignment vertical="center"/>
    </xf>
    <xf borderId="33" fillId="4" fontId="1" numFmtId="166" xfId="0" applyAlignment="1" applyBorder="1" applyFont="1" applyNumberFormat="1">
      <alignment vertical="center"/>
    </xf>
    <xf borderId="19" fillId="2" fontId="1" numFmtId="166" xfId="0" applyAlignment="1" applyBorder="1" applyFont="1" applyNumberFormat="1">
      <alignment vertical="center"/>
    </xf>
    <xf borderId="93" fillId="0" fontId="1" numFmtId="166" xfId="0" applyAlignment="1" applyBorder="1" applyFont="1" applyNumberFormat="1">
      <alignment vertical="center"/>
    </xf>
    <xf borderId="90" fillId="0" fontId="1" numFmtId="166" xfId="0" applyAlignment="1" applyBorder="1" applyFont="1" applyNumberFormat="1">
      <alignment vertical="center"/>
    </xf>
    <xf borderId="94" fillId="0" fontId="1" numFmtId="0" xfId="0" applyAlignment="1" applyBorder="1" applyFont="1">
      <alignment vertical="center"/>
    </xf>
    <xf borderId="80" fillId="0" fontId="1" numFmtId="0" xfId="0" applyAlignment="1" applyBorder="1" applyFont="1">
      <alignment vertical="center"/>
    </xf>
    <xf borderId="95" fillId="0" fontId="1" numFmtId="38" xfId="0" applyAlignment="1" applyBorder="1" applyFont="1" applyNumberFormat="1">
      <alignment vertical="center"/>
    </xf>
    <xf borderId="96" fillId="0" fontId="1" numFmtId="0" xfId="0" applyAlignment="1" applyBorder="1" applyFont="1">
      <alignment vertical="center"/>
    </xf>
    <xf borderId="97" fillId="0" fontId="1" numFmtId="166" xfId="0" applyAlignment="1" applyBorder="1" applyFont="1" applyNumberFormat="1">
      <alignment vertical="center"/>
    </xf>
    <xf borderId="81" fillId="0" fontId="1" numFmtId="0" xfId="0" applyAlignment="1" applyBorder="1" applyFont="1">
      <alignment vertical="center"/>
    </xf>
    <xf borderId="97" fillId="0" fontId="1" numFmtId="38" xfId="0" applyAlignment="1" applyBorder="1" applyFont="1" applyNumberFormat="1">
      <alignment vertical="center"/>
    </xf>
    <xf borderId="64" fillId="0" fontId="1" numFmtId="168" xfId="0" applyAlignment="1" applyBorder="1" applyFont="1" applyNumberFormat="1">
      <alignment vertical="center"/>
    </xf>
    <xf borderId="64" fillId="0" fontId="6" numFmtId="38" xfId="0" applyAlignment="1" applyBorder="1" applyFont="1" applyNumberFormat="1">
      <alignment vertical="center"/>
    </xf>
    <xf borderId="98" fillId="0" fontId="1" numFmtId="0" xfId="0" applyAlignment="1" applyBorder="1" applyFont="1">
      <alignment vertical="center"/>
    </xf>
    <xf borderId="21" fillId="2" fontId="1" numFmtId="166" xfId="0" applyAlignment="1" applyBorder="1" applyFont="1" applyNumberFormat="1">
      <alignment vertical="center"/>
    </xf>
    <xf borderId="99" fillId="0" fontId="1" numFmtId="166" xfId="0" applyAlignment="1" applyBorder="1" applyFont="1" applyNumberFormat="1">
      <alignment vertical="center"/>
    </xf>
    <xf borderId="72" fillId="0" fontId="1" numFmtId="38" xfId="0" applyAlignment="1" applyBorder="1" applyFont="1" applyNumberFormat="1">
      <alignment vertical="center"/>
    </xf>
    <xf borderId="70" fillId="0" fontId="6" numFmtId="0" xfId="0" applyAlignment="1" applyBorder="1" applyFont="1">
      <alignment vertical="center"/>
    </xf>
    <xf borderId="90" fillId="4" fontId="1" numFmtId="166" xfId="0" applyAlignment="1" applyBorder="1" applyFont="1" applyNumberFormat="1">
      <alignment vertical="center"/>
    </xf>
    <xf borderId="82" fillId="0" fontId="1" numFmtId="166" xfId="0" applyAlignment="1" applyBorder="1" applyFont="1" applyNumberFormat="1">
      <alignment vertical="center"/>
    </xf>
    <xf borderId="67" fillId="0" fontId="1" numFmtId="166" xfId="0" applyAlignment="1" applyBorder="1" applyFont="1" applyNumberFormat="1">
      <alignment vertical="center"/>
    </xf>
    <xf borderId="81" fillId="0" fontId="1" numFmtId="38" xfId="0" applyAlignment="1" applyBorder="1" applyFont="1" applyNumberFormat="1">
      <alignment vertical="center"/>
    </xf>
    <xf borderId="18" fillId="0" fontId="1" numFmtId="0" xfId="0" applyAlignment="1" applyBorder="1" applyFont="1">
      <alignment vertical="center"/>
    </xf>
    <xf borderId="84" fillId="0" fontId="1" numFmtId="0" xfId="0" applyAlignment="1" applyBorder="1" applyFont="1">
      <alignment vertical="center"/>
    </xf>
    <xf borderId="84" fillId="0" fontId="6" numFmtId="166" xfId="0" applyAlignment="1" applyBorder="1" applyFont="1" applyNumberFormat="1">
      <alignment vertical="center"/>
    </xf>
    <xf borderId="63" fillId="0" fontId="1" numFmtId="168" xfId="0" applyAlignment="1" applyBorder="1" applyFont="1" applyNumberFormat="1">
      <alignment vertical="center"/>
    </xf>
    <xf borderId="19" fillId="10" fontId="1" numFmtId="166" xfId="0" applyAlignment="1" applyBorder="1" applyFill="1" applyFont="1" applyNumberFormat="1">
      <alignment vertical="center"/>
    </xf>
    <xf borderId="14" fillId="10" fontId="1" numFmtId="166" xfId="0" applyAlignment="1" applyBorder="1" applyFont="1" applyNumberFormat="1">
      <alignment vertical="center"/>
    </xf>
    <xf borderId="10" fillId="2" fontId="1" numFmtId="166" xfId="0" applyAlignment="1" applyBorder="1" applyFont="1" applyNumberFormat="1">
      <alignment vertical="center"/>
    </xf>
    <xf borderId="3" fillId="2" fontId="1" numFmtId="166" xfId="0" applyAlignment="1" applyBorder="1" applyFont="1" applyNumberFormat="1">
      <alignment vertical="center"/>
    </xf>
    <xf borderId="7" fillId="5" fontId="1" numFmtId="38" xfId="0" applyAlignment="1" applyBorder="1" applyFont="1" applyNumberFormat="1">
      <alignment horizontal="center" vertical="center"/>
    </xf>
    <xf borderId="77" fillId="0" fontId="1" numFmtId="38" xfId="0" applyAlignment="1" applyBorder="1" applyFont="1" applyNumberFormat="1">
      <alignment vertical="center"/>
    </xf>
    <xf borderId="100" fillId="0" fontId="1" numFmtId="38" xfId="0" applyAlignment="1" applyBorder="1" applyFont="1" applyNumberFormat="1">
      <alignment vertical="center"/>
    </xf>
    <xf borderId="56" fillId="0" fontId="1" numFmtId="38" xfId="0" applyAlignment="1" applyBorder="1" applyFont="1" applyNumberFormat="1">
      <alignment vertical="center"/>
    </xf>
    <xf borderId="1" fillId="0" fontId="1" numFmtId="38" xfId="0" applyAlignment="1" applyBorder="1" applyFont="1" applyNumberFormat="1">
      <alignment vertical="center"/>
    </xf>
    <xf borderId="74" fillId="2" fontId="1" numFmtId="0" xfId="0" applyAlignment="1" applyBorder="1" applyFont="1">
      <alignment vertical="center"/>
    </xf>
    <xf borderId="74" fillId="2" fontId="1" numFmtId="38" xfId="0" applyAlignment="1" applyBorder="1" applyFont="1" applyNumberFormat="1">
      <alignment vertical="center"/>
    </xf>
    <xf borderId="13" fillId="5" fontId="1" numFmtId="38" xfId="0" applyAlignment="1" applyBorder="1" applyFont="1" applyNumberFormat="1">
      <alignment vertical="center"/>
    </xf>
    <xf borderId="10" fillId="2" fontId="1" numFmtId="38" xfId="0" applyAlignment="1" applyBorder="1" applyFont="1" applyNumberFormat="1">
      <alignment vertical="center"/>
    </xf>
    <xf borderId="79" fillId="0" fontId="1" numFmtId="38" xfId="0" applyAlignment="1" applyBorder="1" applyFont="1" applyNumberFormat="1">
      <alignment vertical="center"/>
    </xf>
    <xf borderId="101" fillId="0" fontId="1" numFmtId="38" xfId="0" applyAlignment="1" applyBorder="1" applyFont="1" applyNumberFormat="1">
      <alignment vertical="center"/>
    </xf>
    <xf borderId="96" fillId="0" fontId="1" numFmtId="38" xfId="0" applyAlignment="1" applyBorder="1" applyFont="1" applyNumberFormat="1">
      <alignment vertical="center"/>
    </xf>
    <xf borderId="80" fillId="0" fontId="1" numFmtId="38" xfId="0" applyAlignment="1" applyBorder="1" applyFont="1" applyNumberFormat="1">
      <alignment vertical="center"/>
    </xf>
    <xf borderId="22" fillId="0" fontId="1" numFmtId="38" xfId="0" applyAlignment="1" applyBorder="1" applyFont="1" applyNumberFormat="1">
      <alignment vertical="center"/>
    </xf>
    <xf borderId="59" fillId="11" fontId="1" numFmtId="38" xfId="0" applyAlignment="1" applyBorder="1" applyFill="1" applyFont="1" applyNumberFormat="1">
      <alignment vertical="center"/>
    </xf>
    <xf borderId="14" fillId="2" fontId="1" numFmtId="38" xfId="0" applyAlignment="1" applyBorder="1" applyFont="1" applyNumberFormat="1">
      <alignment vertical="center"/>
    </xf>
    <xf borderId="64" fillId="0" fontId="8" numFmtId="0" xfId="0" applyAlignment="1" applyBorder="1" applyFont="1">
      <alignment vertical="center"/>
    </xf>
    <xf borderId="14" fillId="0" fontId="1" numFmtId="38" xfId="0" applyAlignment="1" applyBorder="1" applyFont="1" applyNumberFormat="1">
      <alignment vertical="center"/>
    </xf>
    <xf borderId="64" fillId="11" fontId="1" numFmtId="38" xfId="0" applyAlignment="1" applyBorder="1" applyFont="1" applyNumberFormat="1">
      <alignment vertical="center"/>
    </xf>
    <xf borderId="64" fillId="0" fontId="8" numFmtId="38" xfId="0" applyAlignment="1" applyBorder="1" applyFont="1" applyNumberFormat="1">
      <alignment vertical="center"/>
    </xf>
    <xf borderId="97" fillId="0" fontId="8" numFmtId="38" xfId="0" applyAlignment="1" applyBorder="1" applyFont="1" applyNumberFormat="1">
      <alignment vertical="center"/>
    </xf>
    <xf borderId="81" fillId="0" fontId="8" numFmtId="38" xfId="0" applyAlignment="1" applyBorder="1" applyFont="1" applyNumberFormat="1">
      <alignment vertical="center"/>
    </xf>
    <xf borderId="81" fillId="0" fontId="6" numFmtId="0" xfId="0" applyAlignment="1" applyBorder="1" applyFont="1">
      <alignment vertical="center"/>
    </xf>
    <xf borderId="70" fillId="0" fontId="6" numFmtId="38" xfId="0" applyAlignment="1" applyBorder="1" applyFont="1" applyNumberFormat="1">
      <alignment vertical="center"/>
    </xf>
    <xf borderId="97" fillId="0" fontId="3" numFmtId="38" xfId="0" applyAlignment="1" applyBorder="1" applyFont="1" applyNumberFormat="1">
      <alignment vertical="center"/>
    </xf>
    <xf borderId="64" fillId="11" fontId="1" numFmtId="0" xfId="0" applyAlignment="1" applyBorder="1" applyFont="1">
      <alignment vertical="center"/>
    </xf>
    <xf borderId="39" fillId="5" fontId="1" numFmtId="38" xfId="0" applyAlignment="1" applyBorder="1" applyFont="1" applyNumberFormat="1">
      <alignment vertical="center"/>
    </xf>
    <xf borderId="21" fillId="2" fontId="1" numFmtId="38" xfId="0" applyAlignment="1" applyBorder="1" applyFont="1" applyNumberFormat="1">
      <alignment vertical="center"/>
    </xf>
    <xf borderId="85" fillId="0" fontId="1" numFmtId="38" xfId="0" applyAlignment="1" applyBorder="1" applyFont="1" applyNumberFormat="1">
      <alignment vertical="center"/>
    </xf>
    <xf borderId="102" fillId="0" fontId="1" numFmtId="38" xfId="0" applyAlignment="1" applyBorder="1" applyFont="1" applyNumberFormat="1">
      <alignment vertical="center"/>
    </xf>
    <xf borderId="93" fillId="0" fontId="1" numFmtId="38" xfId="0" applyAlignment="1" applyBorder="1" applyFont="1" applyNumberFormat="1">
      <alignment vertical="center"/>
    </xf>
    <xf borderId="99" fillId="0" fontId="1" numFmtId="38" xfId="0" applyAlignment="1" applyBorder="1" applyFont="1" applyNumberFormat="1">
      <alignment vertical="center"/>
    </xf>
    <xf borderId="84" fillId="0" fontId="6" numFmtId="0" xfId="0" applyAlignment="1" applyBorder="1" applyFont="1">
      <alignment vertical="center"/>
    </xf>
    <xf borderId="1" fillId="2" fontId="1" numFmtId="38" xfId="0" applyAlignment="1" applyBorder="1" applyFont="1" applyNumberFormat="1">
      <alignment vertical="center"/>
    </xf>
    <xf borderId="64" fillId="12" fontId="1" numFmtId="38" xfId="0" applyAlignment="1" applyBorder="1" applyFill="1" applyFont="1" applyNumberFormat="1">
      <alignment vertical="center"/>
    </xf>
    <xf borderId="103" fillId="11" fontId="1" numFmtId="38" xfId="0" applyAlignment="1" applyBorder="1" applyFont="1" applyNumberFormat="1">
      <alignment vertical="center"/>
    </xf>
    <xf borderId="81" fillId="0" fontId="8" numFmtId="0" xfId="0" applyAlignment="1" applyBorder="1" applyFont="1">
      <alignment vertical="center"/>
    </xf>
    <xf borderId="97" fillId="0" fontId="1" numFmtId="0" xfId="0" applyAlignment="1" applyBorder="1" applyFont="1">
      <alignment vertical="center"/>
    </xf>
    <xf borderId="81" fillId="0" fontId="3" numFmtId="38" xfId="0" applyAlignment="1" applyBorder="1" applyFont="1" applyNumberFormat="1">
      <alignment vertical="center"/>
    </xf>
    <xf borderId="92" fillId="0" fontId="1" numFmtId="38" xfId="0" applyAlignment="1" applyBorder="1" applyFont="1" applyNumberFormat="1">
      <alignment vertical="center"/>
    </xf>
    <xf borderId="84" fillId="0" fontId="8" numFmtId="0" xfId="0" applyAlignment="1" applyBorder="1" applyFont="1">
      <alignment vertical="center"/>
    </xf>
    <xf borderId="70" fillId="0" fontId="8" numFmtId="0" xfId="0" applyAlignment="1" applyBorder="1" applyFont="1">
      <alignment vertical="center"/>
    </xf>
    <xf borderId="99" fillId="0" fontId="8" numFmtId="0" xfId="0" applyAlignment="1" applyBorder="1" applyFont="1">
      <alignment vertical="center"/>
    </xf>
    <xf borderId="104" fillId="0" fontId="1" numFmtId="164" xfId="0" applyAlignment="1" applyBorder="1" applyFont="1" applyNumberFormat="1">
      <alignment horizontal="center" vertical="center"/>
    </xf>
    <xf borderId="105" fillId="5" fontId="1" numFmtId="38" xfId="0" applyAlignment="1" applyBorder="1" applyFont="1" applyNumberFormat="1">
      <alignment vertical="center"/>
    </xf>
    <xf borderId="106" fillId="2" fontId="1" numFmtId="38" xfId="0" applyAlignment="1" applyBorder="1" applyFont="1" applyNumberFormat="1">
      <alignment vertical="center"/>
    </xf>
    <xf borderId="107" fillId="0" fontId="1" numFmtId="38" xfId="0" applyAlignment="1" applyBorder="1" applyFont="1" applyNumberFormat="1">
      <alignment vertical="center"/>
    </xf>
    <xf borderId="108" fillId="0" fontId="1" numFmtId="38" xfId="0" applyAlignment="1" applyBorder="1" applyFont="1" applyNumberFormat="1">
      <alignment vertical="center"/>
    </xf>
    <xf borderId="109" fillId="0" fontId="1" numFmtId="38" xfId="0" applyAlignment="1" applyBorder="1" applyFont="1" applyNumberFormat="1">
      <alignment vertical="center"/>
    </xf>
    <xf borderId="110" fillId="0" fontId="1" numFmtId="38" xfId="0" applyAlignment="1" applyBorder="1" applyFont="1" applyNumberFormat="1">
      <alignment vertical="center"/>
    </xf>
    <xf borderId="111" fillId="0" fontId="1" numFmtId="0" xfId="0" applyAlignment="1" applyBorder="1" applyFont="1">
      <alignment vertical="center"/>
    </xf>
    <xf borderId="108" fillId="0" fontId="1" numFmtId="0" xfId="0" applyAlignment="1" applyBorder="1" applyFont="1">
      <alignment vertical="center"/>
    </xf>
    <xf borderId="97" fillId="0" fontId="8" numFmtId="0" xfId="0" applyAlignment="1" applyBorder="1" applyFont="1">
      <alignment vertical="center"/>
    </xf>
    <xf borderId="82" fillId="0" fontId="8" numFmtId="0" xfId="0" applyAlignment="1" applyBorder="1" applyFont="1">
      <alignment vertical="center"/>
    </xf>
    <xf borderId="67" fillId="0" fontId="8" numFmtId="0" xfId="0" applyAlignment="1" applyBorder="1" applyFont="1">
      <alignment vertical="center"/>
    </xf>
    <xf borderId="64" fillId="0" fontId="1" numFmtId="167" xfId="0" applyAlignment="1" applyBorder="1" applyFont="1" applyNumberFormat="1">
      <alignment vertical="center"/>
    </xf>
    <xf borderId="67" fillId="0" fontId="1" numFmtId="167" xfId="0" applyAlignment="1" applyBorder="1" applyFont="1" applyNumberFormat="1">
      <alignment vertical="center"/>
    </xf>
    <xf borderId="84" fillId="0" fontId="6" numFmtId="38" xfId="0" applyAlignment="1" applyBorder="1" applyFont="1" applyNumberFormat="1">
      <alignment vertical="center"/>
    </xf>
    <xf borderId="90" fillId="0" fontId="1" numFmtId="38" xfId="0" applyAlignment="1" applyBorder="1" applyFont="1" applyNumberFormat="1">
      <alignment vertical="center"/>
    </xf>
    <xf borderId="112" fillId="0" fontId="1" numFmtId="38" xfId="0" applyAlignment="1" applyBorder="1" applyFont="1" applyNumberFormat="1">
      <alignment vertical="center"/>
    </xf>
    <xf borderId="64" fillId="0" fontId="9" numFmtId="38" xfId="0" applyAlignment="1" applyBorder="1" applyFont="1" applyNumberFormat="1">
      <alignment vertical="center"/>
    </xf>
    <xf borderId="4" fillId="0" fontId="1" numFmtId="38" xfId="0" applyAlignment="1" applyBorder="1" applyFont="1" applyNumberFormat="1">
      <alignment vertical="center"/>
    </xf>
    <xf borderId="113" fillId="5" fontId="1" numFmtId="38" xfId="0" applyAlignment="1" applyBorder="1" applyFont="1" applyNumberFormat="1">
      <alignment vertical="center"/>
    </xf>
    <xf borderId="87" fillId="0" fontId="1" numFmtId="38" xfId="0" applyAlignment="1" applyBorder="1" applyFont="1" applyNumberFormat="1">
      <alignment vertical="center"/>
    </xf>
    <xf borderId="64" fillId="0" fontId="1" numFmtId="3" xfId="0" applyAlignment="1" applyBorder="1" applyFont="1" applyNumberFormat="1">
      <alignment vertical="center"/>
    </xf>
    <xf borderId="61" fillId="0" fontId="1" numFmtId="38" xfId="0" applyAlignment="1" applyBorder="1" applyFont="1" applyNumberFormat="1">
      <alignment vertical="center"/>
    </xf>
    <xf borderId="63" fillId="0" fontId="6" numFmtId="38" xfId="0" applyAlignment="1" applyBorder="1" applyFont="1" applyNumberFormat="1">
      <alignment vertical="center"/>
    </xf>
    <xf borderId="114" fillId="10" fontId="1" numFmtId="0" xfId="0" applyAlignment="1" applyBorder="1" applyFont="1">
      <alignment vertical="center"/>
    </xf>
    <xf borderId="39" fillId="10" fontId="1" numFmtId="38" xfId="0" applyAlignment="1" applyBorder="1" applyFont="1" applyNumberFormat="1">
      <alignment vertical="center"/>
    </xf>
    <xf borderId="21" fillId="10" fontId="1" numFmtId="38" xfId="0" applyAlignment="1" applyBorder="1" applyFont="1" applyNumberFormat="1">
      <alignment vertical="center"/>
    </xf>
    <xf borderId="114" fillId="10" fontId="1" numFmtId="38" xfId="0" applyAlignment="1" applyBorder="1" applyFont="1" applyNumberFormat="1">
      <alignment vertical="center"/>
    </xf>
    <xf borderId="14" fillId="10" fontId="1" numFmtId="38" xfId="0" applyAlignment="1" applyBorder="1" applyFont="1" applyNumberFormat="1">
      <alignment vertical="center"/>
    </xf>
    <xf borderId="81" fillId="0" fontId="6" numFmtId="38" xfId="0" applyAlignment="1" applyBorder="1" applyFont="1" applyNumberFormat="1">
      <alignment vertical="center"/>
    </xf>
    <xf borderId="3" fillId="2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38" xfId="0" applyAlignment="1" applyFont="1" applyNumberFormat="1">
      <alignment vertical="center"/>
    </xf>
    <xf borderId="81" fillId="2" fontId="1" numFmtId="38" xfId="0" applyAlignment="1" applyBorder="1" applyFont="1" applyNumberFormat="1">
      <alignment vertical="center"/>
    </xf>
    <xf borderId="64" fillId="2" fontId="1" numFmtId="38" xfId="0" applyAlignment="1" applyBorder="1" applyFont="1" applyNumberForma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vertical="center"/>
    </xf>
    <xf borderId="1" fillId="2" fontId="1" numFmtId="165" xfId="0" applyAlignment="1" applyBorder="1" applyFont="1" applyNumberFormat="1">
      <alignment horizontal="right" vertical="center"/>
    </xf>
    <xf borderId="53" fillId="2" fontId="3" numFmtId="38" xfId="0" applyAlignment="1" applyBorder="1" applyFont="1" applyNumberFormat="1">
      <alignment horizontal="left" vertical="center"/>
    </xf>
    <xf borderId="115" fillId="2" fontId="1" numFmtId="38" xfId="0" applyAlignment="1" applyBorder="1" applyFont="1" applyNumberFormat="1">
      <alignment vertical="center"/>
    </xf>
    <xf borderId="3" fillId="2" fontId="2" numFmtId="0" xfId="0" applyAlignment="1" applyBorder="1" applyFont="1">
      <alignment horizontal="center" vertical="center"/>
    </xf>
    <xf borderId="116" fillId="6" fontId="1" numFmtId="164" xfId="0" applyAlignment="1" applyBorder="1" applyFont="1" applyNumberFormat="1">
      <alignment horizontal="center" vertical="center"/>
    </xf>
    <xf borderId="36" fillId="0" fontId="1" numFmtId="164" xfId="0" applyAlignment="1" applyBorder="1" applyFont="1" applyNumberFormat="1">
      <alignment horizontal="center" vertical="center"/>
    </xf>
    <xf borderId="52" fillId="2" fontId="1" numFmtId="38" xfId="0" applyAlignment="1" applyBorder="1" applyFont="1" applyNumberFormat="1">
      <alignment vertical="center"/>
    </xf>
    <xf borderId="33" fillId="6" fontId="1" numFmtId="164" xfId="0" applyAlignment="1" applyBorder="1" applyFont="1" applyNumberFormat="1">
      <alignment horizontal="center" vertical="center"/>
    </xf>
    <xf borderId="23" fillId="13" fontId="1" numFmtId="38" xfId="0" applyAlignment="1" applyBorder="1" applyFill="1" applyFont="1" applyNumberFormat="1">
      <alignment vertical="center"/>
    </xf>
    <xf borderId="6" fillId="13" fontId="1" numFmtId="38" xfId="0" applyAlignment="1" applyBorder="1" applyFont="1" applyNumberFormat="1">
      <alignment vertical="center"/>
    </xf>
    <xf borderId="7" fillId="13" fontId="1" numFmtId="38" xfId="0" applyAlignment="1" applyBorder="1" applyFont="1" applyNumberFormat="1">
      <alignment vertical="center"/>
    </xf>
    <xf borderId="23" fillId="5" fontId="1" numFmtId="38" xfId="0" applyAlignment="1" applyBorder="1" applyFont="1" applyNumberFormat="1">
      <alignment vertical="center"/>
    </xf>
    <xf borderId="6" fillId="5" fontId="1" numFmtId="38" xfId="0" applyAlignment="1" applyBorder="1" applyFont="1" applyNumberFormat="1">
      <alignment vertical="center"/>
    </xf>
    <xf borderId="51" fillId="2" fontId="1" numFmtId="38" xfId="0" applyAlignment="1" applyBorder="1" applyFont="1" applyNumberFormat="1">
      <alignment vertical="center"/>
    </xf>
    <xf borderId="19" fillId="6" fontId="1" numFmtId="164" xfId="0" applyAlignment="1" applyBorder="1" applyFont="1" applyNumberFormat="1">
      <alignment horizontal="center" vertical="bottom"/>
    </xf>
    <xf borderId="32" fillId="6" fontId="1" numFmtId="164" xfId="0" applyAlignment="1" applyBorder="1" applyFont="1" applyNumberFormat="1">
      <alignment horizontal="center" vertical="bottom"/>
    </xf>
    <xf borderId="43" fillId="6" fontId="1" numFmtId="164" xfId="0" applyAlignment="1" applyBorder="1" applyFont="1" applyNumberFormat="1">
      <alignment horizontal="center" vertical="bottom"/>
    </xf>
    <xf borderId="117" fillId="2" fontId="1" numFmtId="38" xfId="0" applyAlignment="1" applyBorder="1" applyFont="1" applyNumberFormat="1">
      <alignment vertical="center"/>
    </xf>
    <xf borderId="118" fillId="0" fontId="1" numFmtId="38" xfId="0" applyAlignment="1" applyBorder="1" applyFont="1" applyNumberFormat="1">
      <alignment vertical="center"/>
    </xf>
    <xf borderId="33" fillId="10" fontId="1" numFmtId="164" xfId="0" applyAlignment="1" applyBorder="1" applyFont="1" applyNumberFormat="1">
      <alignment horizontal="center" vertical="center"/>
    </xf>
    <xf borderId="14" fillId="10" fontId="5" numFmtId="38" xfId="0" applyAlignment="1" applyBorder="1" applyFont="1" applyNumberFormat="1">
      <alignment vertical="center"/>
    </xf>
    <xf borderId="28" fillId="10" fontId="1" numFmtId="38" xfId="0" applyAlignment="1" applyBorder="1" applyFont="1" applyNumberFormat="1">
      <alignment vertical="center"/>
    </xf>
    <xf borderId="30" fillId="10" fontId="1" numFmtId="38" xfId="0" applyAlignment="1" applyBorder="1" applyFont="1" applyNumberFormat="1">
      <alignment vertical="center"/>
    </xf>
    <xf borderId="52" fillId="10" fontId="5" numFmtId="38" xfId="0" applyAlignment="1" applyBorder="1" applyFont="1" applyNumberFormat="1">
      <alignment vertical="center"/>
    </xf>
    <xf borderId="29" fillId="10" fontId="1" numFmtId="38" xfId="0" applyAlignment="1" applyBorder="1" applyFont="1" applyNumberFormat="1">
      <alignment vertical="center"/>
    </xf>
    <xf borderId="31" fillId="10" fontId="1" numFmtId="38" xfId="0" applyAlignment="1" applyBorder="1" applyFont="1" applyNumberFormat="1">
      <alignment vertical="center"/>
    </xf>
    <xf borderId="18" fillId="0" fontId="3" numFmtId="164" xfId="0" applyAlignment="1" applyBorder="1" applyFont="1" applyNumberFormat="1">
      <alignment horizontal="center" vertical="center"/>
    </xf>
    <xf borderId="19" fillId="3" fontId="3" numFmtId="165" xfId="0" applyAlignment="1" applyBorder="1" applyFont="1" applyNumberFormat="1">
      <alignment vertical="center"/>
    </xf>
    <xf borderId="14" fillId="4" fontId="3" numFmtId="38" xfId="0" applyAlignment="1" applyBorder="1" applyFont="1" applyNumberFormat="1">
      <alignment vertical="center"/>
    </xf>
    <xf borderId="28" fillId="2" fontId="3" numFmtId="38" xfId="0" applyAlignment="1" applyBorder="1" applyFont="1" applyNumberFormat="1">
      <alignment vertical="center"/>
    </xf>
    <xf borderId="16" fillId="2" fontId="3" numFmtId="38" xfId="0" applyAlignment="1" applyBorder="1" applyFont="1" applyNumberFormat="1">
      <alignment vertical="center"/>
    </xf>
    <xf borderId="52" fillId="5" fontId="3" numFmtId="38" xfId="0" applyAlignment="1" applyBorder="1" applyFont="1" applyNumberFormat="1">
      <alignment vertical="center"/>
    </xf>
    <xf borderId="17" fillId="2" fontId="3" numFmtId="38" xfId="0" applyAlignment="1" applyBorder="1" applyFont="1" applyNumberFormat="1">
      <alignment vertical="center"/>
    </xf>
    <xf borderId="3" fillId="2" fontId="11" numFmtId="0" xfId="0" applyAlignment="1" applyBorder="1" applyFont="1">
      <alignment vertical="center"/>
    </xf>
    <xf borderId="119" fillId="0" fontId="4" numFmtId="0" xfId="0" applyAlignment="1" applyBorder="1" applyFont="1">
      <alignment vertical="center"/>
    </xf>
    <xf borderId="60" fillId="0" fontId="1" numFmtId="0" xfId="0" applyAlignment="1" applyBorder="1" applyFont="1">
      <alignment vertical="center"/>
    </xf>
    <xf borderId="65" fillId="0" fontId="1" numFmtId="0" xfId="0" applyAlignment="1" applyBorder="1" applyFont="1">
      <alignment vertical="center"/>
    </xf>
    <xf borderId="64" fillId="14" fontId="1" numFmtId="166" xfId="0" applyAlignment="1" applyBorder="1" applyFill="1" applyFont="1" applyNumberFormat="1">
      <alignment vertical="center"/>
    </xf>
    <xf borderId="64" fillId="14" fontId="1" numFmtId="38" xfId="0" applyAlignment="1" applyBorder="1" applyFont="1" applyNumberFormat="1">
      <alignment vertical="center"/>
    </xf>
    <xf borderId="14" fillId="4" fontId="3" numFmtId="166" xfId="0" applyAlignment="1" applyBorder="1" applyFont="1" applyNumberFormat="1">
      <alignment vertical="center"/>
    </xf>
    <xf borderId="65" fillId="0" fontId="3" numFmtId="0" xfId="0" applyAlignment="1" applyBorder="1" applyFont="1">
      <alignment vertical="center"/>
    </xf>
    <xf borderId="103" fillId="14" fontId="1" numFmtId="38" xfId="0" applyAlignment="1" applyBorder="1" applyFont="1" applyNumberFormat="1">
      <alignment vertical="center"/>
    </xf>
    <xf borderId="120" fillId="14" fontId="1" numFmtId="38" xfId="0" applyAlignment="1" applyBorder="1" applyFont="1" applyNumberFormat="1">
      <alignment vertical="center"/>
    </xf>
    <xf borderId="121" fillId="14" fontId="1" numFmtId="38" xfId="0" applyAlignment="1" applyBorder="1" applyFont="1" applyNumberFormat="1">
      <alignment vertical="center"/>
    </xf>
    <xf borderId="120" fillId="14" fontId="1" numFmtId="0" xfId="0" applyAlignment="1" applyBorder="1" applyFont="1">
      <alignment vertical="center"/>
    </xf>
    <xf borderId="72" fillId="0" fontId="1" numFmtId="0" xfId="0" applyAlignment="1" applyBorder="1" applyFont="1">
      <alignment vertical="center"/>
    </xf>
    <xf borderId="75" fillId="0" fontId="1" numFmtId="0" xfId="0" applyAlignment="1" applyBorder="1" applyFont="1">
      <alignment vertical="center"/>
    </xf>
    <xf borderId="69" fillId="0" fontId="1" numFmtId="0" xfId="0" applyAlignment="1" applyBorder="1" applyFont="1">
      <alignment vertical="center"/>
    </xf>
    <xf borderId="19" fillId="15" fontId="1" numFmtId="164" xfId="0" applyAlignment="1" applyBorder="1" applyFill="1" applyFont="1" applyNumberFormat="1">
      <alignment horizontal="center" vertical="center"/>
    </xf>
    <xf borderId="122" fillId="14" fontId="1" numFmtId="166" xfId="0" applyAlignment="1" applyBorder="1" applyFont="1" applyNumberFormat="1">
      <alignment vertical="center"/>
    </xf>
    <xf borderId="33" fillId="15" fontId="1" numFmtId="164" xfId="0" applyAlignment="1" applyBorder="1" applyFont="1" applyNumberFormat="1">
      <alignment horizontal="center" vertical="center"/>
    </xf>
    <xf borderId="59" fillId="14" fontId="1" numFmtId="0" xfId="0" applyAlignment="1" applyBorder="1" applyFont="1">
      <alignment vertical="center"/>
    </xf>
    <xf borderId="123" fillId="14" fontId="1" numFmtId="38" xfId="0" applyAlignment="1" applyBorder="1" applyFont="1" applyNumberFormat="1">
      <alignment vertical="center"/>
    </xf>
    <xf borderId="123" fillId="14" fontId="1" numFmtId="0" xfId="0" applyAlignment="1" applyBorder="1" applyFont="1">
      <alignment vertical="center"/>
    </xf>
    <xf borderId="64" fillId="14" fontId="7" numFmtId="167" xfId="0" applyAlignment="1" applyBorder="1" applyFont="1" applyNumberFormat="1">
      <alignment vertical="center"/>
    </xf>
    <xf borderId="122" fillId="14" fontId="1" numFmtId="38" xfId="0" applyAlignment="1" applyBorder="1" applyFont="1" applyNumberFormat="1">
      <alignment vertical="center"/>
    </xf>
    <xf borderId="124" fillId="14" fontId="1" numFmtId="38" xfId="0" applyAlignment="1" applyBorder="1" applyFont="1" applyNumberFormat="1">
      <alignment vertical="center"/>
    </xf>
    <xf borderId="19" fillId="16" fontId="1" numFmtId="164" xfId="0" applyAlignment="1" applyBorder="1" applyFill="1" applyFont="1" applyNumberFormat="1">
      <alignment horizontal="center" vertical="center"/>
    </xf>
    <xf borderId="64" fillId="2" fontId="1" numFmtId="0" xfId="0" applyAlignment="1" applyBorder="1" applyFont="1">
      <alignment vertical="center"/>
    </xf>
    <xf borderId="64" fillId="14" fontId="1" numFmtId="0" xfId="0" applyAlignment="1" applyBorder="1" applyFont="1">
      <alignment vertical="center"/>
    </xf>
    <xf borderId="97" fillId="14" fontId="1" numFmtId="38" xfId="0" applyAlignment="1" applyBorder="1" applyFont="1" applyNumberFormat="1">
      <alignment vertical="center"/>
    </xf>
    <xf borderId="125" fillId="10" fontId="1" numFmtId="0" xfId="0" applyAlignment="1" applyBorder="1" applyFont="1">
      <alignment vertical="center"/>
    </xf>
    <xf borderId="84" fillId="10" fontId="1" numFmtId="38" xfId="0" applyAlignment="1" applyBorder="1" applyFont="1" applyNumberFormat="1">
      <alignment vertical="center"/>
    </xf>
    <xf borderId="120" fillId="10" fontId="1" numFmtId="166" xfId="0" applyAlignment="1" applyBorder="1" applyFont="1" applyNumberFormat="1">
      <alignment vertical="center"/>
    </xf>
    <xf borderId="124" fillId="10" fontId="1" numFmtId="166" xfId="0" applyAlignment="1" applyBorder="1" applyFont="1" applyNumberFormat="1">
      <alignment vertical="center"/>
    </xf>
    <xf borderId="126" fillId="10" fontId="1" numFmtId="166" xfId="0" applyAlignment="1" applyBorder="1" applyFont="1" applyNumberFormat="1">
      <alignment vertical="center"/>
    </xf>
    <xf borderId="127" fillId="10" fontId="1" numFmtId="38" xfId="0" applyAlignment="1" applyBorder="1" applyFont="1" applyNumberFormat="1">
      <alignment vertical="center"/>
    </xf>
    <xf borderId="120" fillId="10" fontId="1" numFmtId="38" xfId="0" applyAlignment="1" applyBorder="1" applyFont="1" applyNumberFormat="1">
      <alignment vertical="center"/>
    </xf>
    <xf borderId="120" fillId="10" fontId="1" numFmtId="0" xfId="0" applyAlignment="1" applyBorder="1" applyFont="1">
      <alignment vertical="center"/>
    </xf>
    <xf borderId="64" fillId="10" fontId="1" numFmtId="38" xfId="0" applyAlignment="1" applyBorder="1" applyFont="1" applyNumberFormat="1">
      <alignment vertical="center"/>
    </xf>
    <xf borderId="123" fillId="10" fontId="1" numFmtId="0" xfId="0" applyAlignment="1" applyBorder="1" applyFont="1">
      <alignment vertical="center"/>
    </xf>
    <xf borderId="123" fillId="10" fontId="1" numFmtId="38" xfId="0" applyAlignment="1" applyBorder="1" applyFont="1" applyNumberFormat="1">
      <alignment vertical="center"/>
    </xf>
    <xf borderId="128" fillId="10" fontId="1" numFmtId="0" xfId="0" applyAlignment="1" applyBorder="1" applyFont="1">
      <alignment vertical="center"/>
    </xf>
    <xf borderId="129" fillId="10" fontId="1" numFmtId="38" xfId="0" applyAlignment="1" applyBorder="1" applyFont="1" applyNumberFormat="1">
      <alignment vertical="center"/>
    </xf>
    <xf borderId="81" fillId="2" fontId="1" numFmtId="166" xfId="0" applyAlignment="1" applyBorder="1" applyFont="1" applyNumberFormat="1">
      <alignment vertical="center"/>
    </xf>
    <xf borderId="130" fillId="14" fontId="1" numFmtId="38" xfId="0" applyAlignment="1" applyBorder="1" applyFont="1" applyNumberFormat="1">
      <alignment vertical="center"/>
    </xf>
    <xf borderId="64" fillId="12" fontId="1" numFmtId="0" xfId="0" applyAlignment="1" applyBorder="1" applyFont="1">
      <alignment vertical="center"/>
    </xf>
    <xf borderId="121" fillId="11" fontId="1" numFmtId="0" xfId="0" applyAlignment="1" applyBorder="1" applyFont="1">
      <alignment vertical="center"/>
    </xf>
    <xf borderId="120" fillId="11" fontId="1" numFmtId="38" xfId="0" applyAlignment="1" applyBorder="1" applyFont="1" applyNumberFormat="1">
      <alignment vertical="center"/>
    </xf>
    <xf borderId="131" fillId="14" fontId="1" numFmtId="38" xfId="0" applyAlignment="1" applyBorder="1" applyFont="1" applyNumberFormat="1">
      <alignment vertical="center"/>
    </xf>
    <xf borderId="59" fillId="2" fontId="1" numFmtId="0" xfId="0" applyAlignment="1" applyBorder="1" applyFont="1">
      <alignment vertical="center"/>
    </xf>
    <xf borderId="59" fillId="2" fontId="1" numFmtId="38" xfId="0" applyAlignment="1" applyBorder="1" applyFont="1" applyNumberFormat="1">
      <alignment vertical="center"/>
    </xf>
    <xf borderId="121" fillId="2" fontId="1" numFmtId="0" xfId="0" applyAlignment="1" applyBorder="1" applyFont="1">
      <alignment vertical="center"/>
    </xf>
    <xf borderId="64" fillId="2" fontId="3" numFmtId="0" xfId="0" applyAlignment="1" applyBorder="1" applyFont="1">
      <alignment vertical="center"/>
    </xf>
    <xf borderId="64" fillId="2" fontId="3" numFmtId="38" xfId="0" applyAlignment="1" applyBorder="1" applyFont="1" applyNumberFormat="1">
      <alignment vertical="center"/>
    </xf>
    <xf borderId="129" fillId="14" fontId="1" numFmtId="38" xfId="0" applyAlignment="1" applyBorder="1" applyFont="1" applyNumberFormat="1">
      <alignment vertical="center"/>
    </xf>
    <xf borderId="84" fillId="14" fontId="1" numFmtId="38" xfId="0" applyAlignment="1" applyBorder="1" applyFont="1" applyNumberFormat="1">
      <alignment vertical="center"/>
    </xf>
    <xf borderId="120" fillId="2" fontId="1" numFmtId="38" xfId="0" applyAlignment="1" applyBorder="1" applyFont="1" applyNumberFormat="1">
      <alignment vertical="center"/>
    </xf>
    <xf borderId="120" fillId="2" fontId="1" numFmtId="0" xfId="0" applyAlignment="1" applyBorder="1" applyFont="1">
      <alignment vertical="center"/>
    </xf>
    <xf borderId="103" fillId="2" fontId="1" numFmtId="38" xfId="0" applyAlignment="1" applyBorder="1" applyFont="1" applyNumberFormat="1">
      <alignment vertical="center"/>
    </xf>
    <xf borderId="103" fillId="2" fontId="1" numFmtId="0" xfId="0" applyAlignment="1" applyBorder="1" applyFont="1">
      <alignment vertical="center"/>
    </xf>
    <xf borderId="84" fillId="2" fontId="1" numFmtId="0" xfId="0" applyAlignment="1" applyBorder="1" applyFont="1">
      <alignment vertical="center"/>
    </xf>
    <xf borderId="123" fillId="2" fontId="1" numFmtId="0" xfId="0" applyAlignment="1" applyBorder="1" applyFont="1">
      <alignment vertical="center"/>
    </xf>
    <xf borderId="132" fillId="2" fontId="1" numFmtId="0" xfId="0" applyAlignment="1" applyBorder="1" applyFont="1">
      <alignment vertical="center"/>
    </xf>
    <xf borderId="132" fillId="2" fontId="1" numFmtId="38" xfId="0" applyAlignment="1" applyBorder="1" applyFont="1" applyNumberFormat="1">
      <alignment vertical="center"/>
    </xf>
    <xf borderId="59" fillId="14" fontId="1" numFmtId="38" xfId="0" applyAlignment="1" applyBorder="1" applyFont="1" applyNumberFormat="1">
      <alignment vertical="center"/>
    </xf>
    <xf borderId="92" fillId="14" fontId="1" numFmtId="38" xfId="0" applyAlignment="1" applyBorder="1" applyFont="1" applyNumberFormat="1">
      <alignment vertical="center"/>
    </xf>
    <xf borderId="84" fillId="2" fontId="1" numFmtId="38" xfId="0" applyAlignment="1" applyBorder="1" applyFont="1" applyNumberFormat="1">
      <alignment vertical="center"/>
    </xf>
    <xf borderId="64" fillId="2" fontId="12" numFmtId="38" xfId="0" applyAlignment="1" applyBorder="1" applyFont="1" applyNumberFormat="1">
      <alignment vertical="center"/>
    </xf>
    <xf borderId="64" fillId="14" fontId="1" numFmtId="167" xfId="0" applyAlignment="1" applyBorder="1" applyFont="1" applyNumberFormat="1">
      <alignment vertical="center"/>
    </xf>
    <xf borderId="64" fillId="2" fontId="1" numFmtId="3" xfId="0" applyAlignment="1" applyBorder="1" applyFont="1" applyNumberFormat="1">
      <alignment vertical="center"/>
    </xf>
    <xf borderId="81" fillId="6" fontId="1" numFmtId="38" xfId="0" applyAlignment="1" applyBorder="1" applyFont="1" applyNumberFormat="1">
      <alignment vertical="center"/>
    </xf>
    <xf borderId="120" fillId="10" fontId="6" numFmtId="38" xfId="0" applyAlignment="1" applyBorder="1" applyFont="1" applyNumberFormat="1">
      <alignment vertical="center"/>
    </xf>
    <xf borderId="97" fillId="10" fontId="1" numFmtId="38" xfId="0" applyAlignment="1" applyBorder="1" applyFont="1" applyNumberFormat="1">
      <alignment vertical="center"/>
    </xf>
    <xf borderId="93" fillId="10" fontId="1" numFmtId="38" xfId="0" applyAlignment="1" applyBorder="1" applyFont="1" applyNumberFormat="1">
      <alignment vertical="center"/>
    </xf>
    <xf borderId="121" fillId="10" fontId="1" numFmtId="38" xfId="0" applyAlignment="1" applyBorder="1" applyFont="1" applyNumberFormat="1">
      <alignment vertical="center"/>
    </xf>
    <xf borderId="121" fillId="10" fontId="1" numFmtId="0" xfId="0" applyAlignment="1" applyBorder="1" applyFont="1">
      <alignment vertical="center"/>
    </xf>
    <xf borderId="64" fillId="10" fontId="1" numFmtId="0" xfId="0" applyAlignment="1" applyBorder="1" applyFont="1">
      <alignment vertical="center"/>
    </xf>
    <xf borderId="84" fillId="10" fontId="1" numFmtId="0" xfId="0" applyAlignment="1" applyBorder="1" applyFont="1">
      <alignment vertical="center"/>
    </xf>
    <xf borderId="130" fillId="11" fontId="1" numFmtId="38" xfId="0" applyAlignment="1" applyBorder="1" applyFont="1" applyNumberFormat="1">
      <alignment vertical="center"/>
    </xf>
    <xf borderId="3" fillId="2" fontId="1" numFmtId="164" xfId="0" applyAlignment="1" applyBorder="1" applyFont="1" applyNumberFormat="1">
      <alignment horizontal="right" vertical="bottom"/>
    </xf>
    <xf borderId="115" fillId="2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116" fillId="6" fontId="13" numFmtId="164" xfId="0" applyAlignment="1" applyBorder="1" applyFont="1" applyNumberFormat="1">
      <alignment horizontal="center" vertical="center"/>
    </xf>
    <xf borderId="19" fillId="6" fontId="13" numFmtId="164" xfId="0" applyAlignment="1" applyBorder="1" applyFont="1" applyNumberFormat="1">
      <alignment horizontal="center" vertical="center"/>
    </xf>
    <xf borderId="19" fillId="2" fontId="1" numFmtId="164" xfId="0" applyAlignment="1" applyBorder="1" applyFont="1" applyNumberFormat="1">
      <alignment horizontal="center" vertical="center"/>
    </xf>
    <xf borderId="33" fillId="6" fontId="13" numFmtId="164" xfId="0" applyAlignment="1" applyBorder="1" applyFont="1" applyNumberFormat="1">
      <alignment horizontal="center" vertical="center"/>
    </xf>
    <xf borderId="34" fillId="2" fontId="1" numFmtId="164" xfId="0" applyAlignment="1" applyBorder="1" applyFont="1" applyNumberFormat="1">
      <alignment horizontal="center" vertical="bottom"/>
    </xf>
    <xf borderId="116" fillId="2" fontId="1" numFmtId="164" xfId="0" applyAlignment="1" applyBorder="1" applyFont="1" applyNumberFormat="1">
      <alignment horizontal="center" vertical="center"/>
    </xf>
    <xf borderId="33" fillId="2" fontId="1" numFmtId="164" xfId="0" applyAlignment="1" applyBorder="1" applyFont="1" applyNumberFormat="1">
      <alignment horizontal="center" vertical="center"/>
    </xf>
    <xf borderId="32" fillId="2" fontId="1" numFmtId="164" xfId="0" applyAlignment="1" applyBorder="1" applyFont="1" applyNumberFormat="1">
      <alignment horizontal="center" vertical="center"/>
    </xf>
    <xf borderId="19" fillId="2" fontId="1" numFmtId="164" xfId="0" applyAlignment="1" applyBorder="1" applyFont="1" applyNumberFormat="1">
      <alignment horizontal="center" vertical="bottom"/>
    </xf>
    <xf borderId="19" fillId="2" fontId="3" numFmtId="164" xfId="0" applyAlignment="1" applyBorder="1" applyFont="1" applyNumberFormat="1">
      <alignment horizontal="center" vertical="bottom"/>
    </xf>
    <xf borderId="52" fillId="2" fontId="3" numFmtId="38" xfId="0" applyAlignment="1" applyBorder="1" applyFont="1" applyNumberFormat="1">
      <alignment vertical="center"/>
    </xf>
    <xf borderId="14" fillId="5" fontId="3" numFmtId="38" xfId="0" applyAlignment="1" applyBorder="1" applyFont="1" applyNumberFormat="1">
      <alignment vertical="center"/>
    </xf>
    <xf borderId="33" fillId="2" fontId="1" numFmtId="164" xfId="0" applyAlignment="1" applyBorder="1" applyFont="1" applyNumberFormat="1">
      <alignment horizontal="center" vertical="bottom"/>
    </xf>
    <xf borderId="32" fillId="2" fontId="1" numFmtId="164" xfId="0" applyAlignment="1" applyBorder="1" applyFont="1" applyNumberFormat="1">
      <alignment horizontal="center" vertical="bottom"/>
    </xf>
    <xf borderId="43" fillId="2" fontId="1" numFmtId="164" xfId="0" applyAlignment="1" applyBorder="1" applyFont="1" applyNumberFormat="1">
      <alignment horizontal="center" vertical="bottom"/>
    </xf>
    <xf borderId="133" fillId="2" fontId="1" numFmtId="0" xfId="0" applyAlignment="1" applyBorder="1" applyFont="1">
      <alignment horizontal="center" vertical="center"/>
    </xf>
    <xf borderId="34" fillId="2" fontId="1" numFmtId="164" xfId="0" applyAlignment="1" applyBorder="1" applyFont="1" applyNumberFormat="1">
      <alignment horizontal="center" vertical="center"/>
    </xf>
    <xf borderId="116" fillId="2" fontId="14" numFmtId="164" xfId="0" applyAlignment="1" applyBorder="1" applyFont="1" applyNumberFormat="1">
      <alignment horizontal="center" vertical="center"/>
    </xf>
    <xf borderId="32" fillId="3" fontId="14" numFmtId="165" xfId="0" applyAlignment="1" applyBorder="1" applyFont="1" applyNumberFormat="1">
      <alignment vertical="center"/>
    </xf>
    <xf borderId="22" fillId="4" fontId="14" numFmtId="38" xfId="0" applyAlignment="1" applyBorder="1" applyFont="1" applyNumberFormat="1">
      <alignment vertical="center"/>
    </xf>
    <xf borderId="51" fillId="5" fontId="14" numFmtId="38" xfId="0" applyAlignment="1" applyBorder="1" applyFont="1" applyNumberFormat="1">
      <alignment vertical="center"/>
    </xf>
    <xf borderId="19" fillId="2" fontId="3" numFmtId="164" xfId="0" applyAlignment="1" applyBorder="1" applyFont="1" applyNumberForma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134" fillId="2" fontId="1" numFmtId="166" xfId="0" applyAlignment="1" applyBorder="1" applyFont="1" applyNumberFormat="1">
      <alignment horizontal="center" vertical="center"/>
    </xf>
    <xf borderId="135" fillId="0" fontId="4" numFmtId="0" xfId="0" applyAlignment="1" applyBorder="1" applyFont="1">
      <alignment vertical="center"/>
    </xf>
    <xf borderId="45" fillId="2" fontId="1" numFmtId="166" xfId="0" applyAlignment="1" applyBorder="1" applyFont="1" applyNumberFormat="1">
      <alignment horizontal="center" vertical="center"/>
    </xf>
    <xf borderId="4" fillId="2" fontId="1" numFmtId="166" xfId="0" applyAlignment="1" applyBorder="1" applyFont="1" applyNumberFormat="1">
      <alignment horizontal="center" vertical="center"/>
    </xf>
    <xf borderId="136" fillId="2" fontId="1" numFmtId="166" xfId="0" applyAlignment="1" applyBorder="1" applyFont="1" applyNumberFormat="1">
      <alignment vertical="center"/>
    </xf>
    <xf borderId="59" fillId="2" fontId="1" numFmtId="166" xfId="0" applyAlignment="1" applyBorder="1" applyFont="1" applyNumberFormat="1">
      <alignment vertical="center"/>
    </xf>
    <xf borderId="137" fillId="2" fontId="1" numFmtId="166" xfId="0" applyAlignment="1" applyBorder="1" applyFont="1" applyNumberFormat="1">
      <alignment vertical="center"/>
    </xf>
    <xf borderId="136" fillId="2" fontId="15" numFmtId="0" xfId="0" applyAlignment="1" applyBorder="1" applyFont="1">
      <alignment vertical="center"/>
    </xf>
    <xf borderId="137" fillId="2" fontId="1" numFmtId="38" xfId="0" applyAlignment="1" applyBorder="1" applyFont="1" applyNumberFormat="1">
      <alignment vertical="center"/>
    </xf>
    <xf borderId="138" fillId="2" fontId="1" numFmtId="0" xfId="0" applyAlignment="1" applyBorder="1" applyFont="1">
      <alignment vertical="center"/>
    </xf>
    <xf borderId="138" fillId="2" fontId="1" numFmtId="38" xfId="0" applyAlignment="1" applyBorder="1" applyFont="1" applyNumberFormat="1">
      <alignment vertical="center"/>
    </xf>
    <xf borderId="137" fillId="2" fontId="1" numFmtId="0" xfId="0" applyAlignment="1" applyBorder="1" applyFont="1">
      <alignment vertical="center"/>
    </xf>
    <xf borderId="95" fillId="2" fontId="1" numFmtId="38" xfId="0" applyAlignment="1" applyBorder="1" applyFont="1" applyNumberFormat="1">
      <alignment vertical="center"/>
    </xf>
    <xf borderId="64" fillId="2" fontId="1" numFmtId="166" xfId="0" applyAlignment="1" applyBorder="1" applyFont="1" applyNumberFormat="1">
      <alignment vertical="center"/>
    </xf>
    <xf borderId="122" fillId="2" fontId="1" numFmtId="166" xfId="0" applyAlignment="1" applyBorder="1" applyFont="1" applyNumberFormat="1">
      <alignment vertical="center"/>
    </xf>
    <xf borderId="121" fillId="2" fontId="1" numFmtId="166" xfId="0" applyAlignment="1" applyBorder="1" applyFont="1" applyNumberFormat="1">
      <alignment vertical="center"/>
    </xf>
    <xf borderId="139" fillId="2" fontId="1" numFmtId="0" xfId="0" applyAlignment="1" applyBorder="1" applyFont="1">
      <alignment vertical="center"/>
    </xf>
    <xf borderId="123" fillId="2" fontId="1" numFmtId="38" xfId="0" applyAlignment="1" applyBorder="1" applyFont="1" applyNumberFormat="1">
      <alignment vertical="center"/>
    </xf>
    <xf borderId="122" fillId="2" fontId="1" numFmtId="0" xfId="0" applyAlignment="1" applyBorder="1" applyFont="1">
      <alignment vertical="center"/>
    </xf>
    <xf borderId="97" fillId="2" fontId="1" numFmtId="38" xfId="0" applyAlignment="1" applyBorder="1" applyFont="1" applyNumberFormat="1">
      <alignment vertical="center"/>
    </xf>
    <xf borderId="121" fillId="2" fontId="13" numFmtId="166" xfId="0" applyAlignment="1" applyBorder="1" applyFont="1" applyNumberFormat="1">
      <alignment vertical="center"/>
    </xf>
    <xf borderId="64" fillId="2" fontId="13" numFmtId="166" xfId="0" applyAlignment="1" applyBorder="1" applyFont="1" applyNumberFormat="1">
      <alignment vertical="center"/>
    </xf>
    <xf borderId="122" fillId="2" fontId="13" numFmtId="166" xfId="0" applyAlignment="1" applyBorder="1" applyFont="1" applyNumberFormat="1">
      <alignment vertical="center"/>
    </xf>
    <xf borderId="121" fillId="2" fontId="1" numFmtId="38" xfId="0" applyAlignment="1" applyBorder="1" applyFont="1" applyNumberFormat="1">
      <alignment vertical="center"/>
    </xf>
    <xf borderId="122" fillId="2" fontId="1" numFmtId="38" xfId="0" applyAlignment="1" applyBorder="1" applyFont="1" applyNumberFormat="1">
      <alignment vertical="center"/>
    </xf>
    <xf borderId="103" fillId="2" fontId="13" numFmtId="166" xfId="0" applyAlignment="1" applyBorder="1" applyFont="1" applyNumberFormat="1">
      <alignment vertical="center"/>
    </xf>
    <xf borderId="140" fillId="2" fontId="13" numFmtId="166" xfId="0" applyAlignment="1" applyBorder="1" applyFont="1" applyNumberFormat="1">
      <alignment vertical="center"/>
    </xf>
    <xf borderId="121" fillId="2" fontId="3" numFmtId="166" xfId="0" applyAlignment="1" applyBorder="1" applyFont="1" applyNumberFormat="1">
      <alignment vertical="center"/>
    </xf>
    <xf borderId="64" fillId="2" fontId="3" numFmtId="166" xfId="0" applyAlignment="1" applyBorder="1" applyFont="1" applyNumberFormat="1">
      <alignment vertical="center"/>
    </xf>
    <xf borderId="122" fillId="2" fontId="3" numFmtId="166" xfId="0" applyAlignment="1" applyBorder="1" applyFont="1" applyNumberFormat="1">
      <alignment vertical="center"/>
    </xf>
    <xf borderId="14" fillId="2" fontId="3" numFmtId="166" xfId="0" applyAlignment="1" applyBorder="1" applyFont="1" applyNumberFormat="1">
      <alignment vertical="center"/>
    </xf>
    <xf borderId="122" fillId="2" fontId="3" numFmtId="0" xfId="0" applyAlignment="1" applyBorder="1" applyFont="1">
      <alignment vertical="center"/>
    </xf>
    <xf borderId="97" fillId="2" fontId="3" numFmtId="38" xfId="0" applyAlignment="1" applyBorder="1" applyFont="1" applyNumberFormat="1">
      <alignment vertical="center"/>
    </xf>
    <xf borderId="127" fillId="2" fontId="1" numFmtId="0" xfId="0" applyAlignment="1" applyBorder="1" applyFont="1">
      <alignment vertical="center"/>
    </xf>
    <xf borderId="120" fillId="2" fontId="1" numFmtId="166" xfId="0" applyAlignment="1" applyBorder="1" applyFont="1" applyNumberFormat="1">
      <alignment vertical="center"/>
    </xf>
    <xf borderId="124" fillId="2" fontId="1" numFmtId="166" xfId="0" applyAlignment="1" applyBorder="1" applyFont="1" applyNumberFormat="1">
      <alignment vertical="center"/>
    </xf>
    <xf borderId="127" fillId="2" fontId="1" numFmtId="166" xfId="0" applyAlignment="1" applyBorder="1" applyFont="1" applyNumberFormat="1">
      <alignment vertical="center"/>
    </xf>
    <xf borderId="127" fillId="2" fontId="1" numFmtId="38" xfId="0" applyAlignment="1" applyBorder="1" applyFont="1" applyNumberFormat="1">
      <alignment vertical="center"/>
    </xf>
    <xf borderId="124" fillId="2" fontId="1" numFmtId="0" xfId="0" applyAlignment="1" applyBorder="1" applyFont="1">
      <alignment vertical="center"/>
    </xf>
    <xf borderId="130" fillId="2" fontId="1" numFmtId="38" xfId="0" applyAlignment="1" applyBorder="1" applyFont="1" applyNumberFormat="1">
      <alignment vertical="center"/>
    </xf>
    <xf borderId="74" fillId="2" fontId="1" numFmtId="166" xfId="0" applyAlignment="1" applyBorder="1" applyFont="1" applyNumberFormat="1">
      <alignment horizontal="center" vertical="center"/>
    </xf>
    <xf borderId="141" fillId="2" fontId="1" numFmtId="166" xfId="0" applyAlignment="1" applyBorder="1" applyFont="1" applyNumberFormat="1">
      <alignment horizontal="center" vertical="center"/>
    </xf>
    <xf borderId="77" fillId="2" fontId="1" numFmtId="166" xfId="0" applyAlignment="1" applyBorder="1" applyFont="1" applyNumberFormat="1">
      <alignment vertical="center"/>
    </xf>
    <xf borderId="74" fillId="2" fontId="1" numFmtId="166" xfId="0" applyAlignment="1" applyBorder="1" applyFont="1" applyNumberFormat="1">
      <alignment vertical="center"/>
    </xf>
    <xf borderId="141" fillId="2" fontId="1" numFmtId="166" xfId="0" applyAlignment="1" applyBorder="1" applyFont="1" applyNumberFormat="1">
      <alignment vertical="center"/>
    </xf>
    <xf borderId="142" fillId="2" fontId="1" numFmtId="166" xfId="0" applyAlignment="1" applyBorder="1" applyFont="1" applyNumberFormat="1">
      <alignment vertical="center"/>
    </xf>
    <xf borderId="143" fillId="2" fontId="1" numFmtId="38" xfId="0" applyAlignment="1" applyBorder="1" applyFont="1" applyNumberFormat="1">
      <alignment vertical="center"/>
    </xf>
    <xf borderId="144" fillId="2" fontId="13" numFmtId="166" xfId="0" applyAlignment="1" applyBorder="1" applyFont="1" applyNumberFormat="1">
      <alignment vertical="center"/>
    </xf>
    <xf borderId="80" fillId="2" fontId="13" numFmtId="166" xfId="0" applyAlignment="1" applyBorder="1" applyFont="1" applyNumberFormat="1">
      <alignment vertical="center"/>
    </xf>
    <xf borderId="59" fillId="2" fontId="13" numFmtId="166" xfId="0" applyAlignment="1" applyBorder="1" applyFont="1" applyNumberFormat="1">
      <alignment vertical="center"/>
    </xf>
    <xf borderId="137" fillId="2" fontId="13" numFmtId="166" xfId="0" applyAlignment="1" applyBorder="1" applyFont="1" applyNumberFormat="1">
      <alignment vertical="center"/>
    </xf>
    <xf borderId="120" fillId="4" fontId="1" numFmtId="0" xfId="0" applyAlignment="1" applyBorder="1" applyFont="1">
      <alignment vertical="center"/>
    </xf>
    <xf borderId="140" fillId="2" fontId="1" numFmtId="0" xfId="0" applyAlignment="1" applyBorder="1" applyFont="1">
      <alignment vertical="center"/>
    </xf>
    <xf borderId="131" fillId="2" fontId="1" numFmtId="38" xfId="0" applyAlignment="1" applyBorder="1" applyFont="1" applyNumberFormat="1">
      <alignment vertical="center"/>
    </xf>
    <xf borderId="81" fillId="2" fontId="13" numFmtId="166" xfId="0" applyAlignment="1" applyBorder="1" applyFont="1" applyNumberFormat="1">
      <alignment vertical="center"/>
    </xf>
    <xf borderId="64" fillId="2" fontId="6" numFmtId="0" xfId="0" applyAlignment="1" applyBorder="1" applyFont="1">
      <alignment vertical="center"/>
    </xf>
    <xf borderId="145" fillId="2" fontId="1" numFmtId="0" xfId="0" applyAlignment="1" applyBorder="1" applyFont="1">
      <alignment vertical="center"/>
    </xf>
    <xf borderId="121" fillId="2" fontId="6" numFmtId="0" xfId="0" applyAlignment="1" applyBorder="1" applyFont="1">
      <alignment vertical="center"/>
    </xf>
    <xf borderId="120" fillId="2" fontId="13" numFmtId="166" xfId="0" applyAlignment="1" applyBorder="1" applyFont="1" applyNumberFormat="1">
      <alignment vertical="center"/>
    </xf>
    <xf borderId="124" fillId="2" fontId="13" numFmtId="166" xfId="0" applyAlignment="1" applyBorder="1" applyFont="1" applyNumberFormat="1">
      <alignment vertical="center"/>
    </xf>
    <xf borderId="146" fillId="2" fontId="1" numFmtId="38" xfId="0" applyAlignment="1" applyBorder="1" applyFont="1" applyNumberFormat="1">
      <alignment vertical="center"/>
    </xf>
    <xf borderId="84" fillId="2" fontId="1" numFmtId="166" xfId="0" applyAlignment="1" applyBorder="1" applyFont="1" applyNumberFormat="1">
      <alignment vertical="center"/>
    </xf>
    <xf borderId="126" fillId="2" fontId="1" numFmtId="166" xfId="0" applyAlignment="1" applyBorder="1" applyFont="1" applyNumberFormat="1">
      <alignment vertical="center"/>
    </xf>
    <xf borderId="147" fillId="2" fontId="1" numFmtId="38" xfId="0" applyAlignment="1" applyBorder="1" applyFont="1" applyNumberFormat="1">
      <alignment vertical="center"/>
    </xf>
    <xf borderId="143" fillId="2" fontId="1" numFmtId="166" xfId="0" applyAlignment="1" applyBorder="1" applyFont="1" applyNumberFormat="1">
      <alignment vertical="center"/>
    </xf>
    <xf borderId="143" fillId="2" fontId="1" numFmtId="0" xfId="0" applyAlignment="1" applyBorder="1" applyFont="1">
      <alignment vertical="center"/>
    </xf>
    <xf borderId="144" fillId="2" fontId="1" numFmtId="166" xfId="0" applyAlignment="1" applyBorder="1" applyFont="1" applyNumberFormat="1">
      <alignment vertical="center"/>
    </xf>
    <xf borderId="103" fillId="2" fontId="1" numFmtId="166" xfId="0" applyAlignment="1" applyBorder="1" applyFont="1" applyNumberFormat="1">
      <alignment vertical="center"/>
    </xf>
    <xf borderId="140" fillId="2" fontId="1" numFmtId="166" xfId="0" applyAlignment="1" applyBorder="1" applyFont="1" applyNumberFormat="1">
      <alignment vertical="center"/>
    </xf>
    <xf borderId="64" fillId="2" fontId="16" numFmtId="166" xfId="0" applyAlignment="1" applyBorder="1" applyFont="1" applyNumberFormat="1">
      <alignment vertical="center"/>
    </xf>
    <xf borderId="122" fillId="2" fontId="16" numFmtId="166" xfId="0" applyAlignment="1" applyBorder="1" applyFont="1" applyNumberFormat="1">
      <alignment vertical="center"/>
    </xf>
    <xf borderId="81" fillId="2" fontId="16" numFmtId="166" xfId="0" applyAlignment="1" applyBorder="1" applyFont="1" applyNumberFormat="1">
      <alignment vertical="center"/>
    </xf>
    <xf borderId="64" fillId="2" fontId="17" numFmtId="0" xfId="0" applyAlignment="1" applyBorder="1" applyFont="1">
      <alignment vertical="center"/>
    </xf>
    <xf borderId="125" fillId="2" fontId="1" numFmtId="0" xfId="0" applyAlignment="1" applyBorder="1" applyFont="1">
      <alignment vertical="center"/>
    </xf>
    <xf borderId="92" fillId="2" fontId="1" numFmtId="166" xfId="0" applyAlignment="1" applyBorder="1" applyFont="1" applyNumberFormat="1">
      <alignment vertical="center"/>
    </xf>
    <xf borderId="147" fillId="2" fontId="13" numFmtId="166" xfId="0" applyAlignment="1" applyBorder="1" applyFont="1" applyNumberFormat="1">
      <alignment vertical="center"/>
    </xf>
    <xf borderId="126" fillId="2" fontId="1" numFmtId="0" xfId="0" applyAlignment="1" applyBorder="1" applyFont="1">
      <alignment vertical="center"/>
    </xf>
    <xf borderId="64" fillId="2" fontId="7" numFmtId="167" xfId="0" applyAlignment="1" applyBorder="1" applyFont="1" applyNumberFormat="1">
      <alignment vertical="center"/>
    </xf>
    <xf borderId="121" fillId="2" fontId="7" numFmtId="165" xfId="0" applyAlignment="1" applyBorder="1" applyFont="1" applyNumberFormat="1">
      <alignment vertical="center"/>
    </xf>
    <xf borderId="93" fillId="2" fontId="1" numFmtId="166" xfId="0" applyAlignment="1" applyBorder="1" applyFont="1" applyNumberFormat="1">
      <alignment vertical="center"/>
    </xf>
    <xf borderId="80" fillId="2" fontId="15" numFmtId="0" xfId="0" applyAlignment="1" applyBorder="1" applyFont="1">
      <alignment vertical="center"/>
    </xf>
    <xf borderId="97" fillId="2" fontId="1" numFmtId="166" xfId="0" applyAlignment="1" applyBorder="1" applyFont="1" applyNumberFormat="1">
      <alignment vertical="center"/>
    </xf>
    <xf borderId="97" fillId="2" fontId="13" numFmtId="166" xfId="0" applyAlignment="1" applyBorder="1" applyFont="1" applyNumberFormat="1">
      <alignment vertical="center"/>
    </xf>
    <xf borderId="81" fillId="2" fontId="1" numFmtId="0" xfId="0" applyAlignment="1" applyBorder="1" applyFont="1">
      <alignment vertical="center"/>
    </xf>
    <xf borderId="64" fillId="2" fontId="1" numFmtId="168" xfId="0" applyAlignment="1" applyBorder="1" applyFont="1" applyNumberFormat="1">
      <alignment vertical="center"/>
    </xf>
    <xf borderId="64" fillId="2" fontId="6" numFmtId="38" xfId="0" applyAlignment="1" applyBorder="1" applyFont="1" applyNumberFormat="1">
      <alignment vertical="center"/>
    </xf>
    <xf borderId="120" fillId="14" fontId="1" numFmtId="166" xfId="0" applyAlignment="1" applyBorder="1" applyFont="1" applyNumberFormat="1">
      <alignment vertical="center"/>
    </xf>
    <xf borderId="130" fillId="2" fontId="1" numFmtId="166" xfId="0" applyAlignment="1" applyBorder="1" applyFont="1" applyNumberFormat="1">
      <alignment vertical="center"/>
    </xf>
    <xf borderId="124" fillId="2" fontId="1" numFmtId="38" xfId="0" applyAlignment="1" applyBorder="1" applyFont="1" applyNumberFormat="1">
      <alignment vertical="center"/>
    </xf>
    <xf borderId="147" fillId="2" fontId="1" numFmtId="0" xfId="0" applyAlignment="1" applyBorder="1" applyFont="1">
      <alignment vertical="center"/>
    </xf>
    <xf borderId="120" fillId="2" fontId="6" numFmtId="0" xfId="0" applyAlignment="1" applyBorder="1" applyFont="1">
      <alignment vertical="center"/>
    </xf>
    <xf borderId="92" fillId="2" fontId="1" numFmtId="38" xfId="0" applyAlignment="1" applyBorder="1" applyFont="1" applyNumberFormat="1">
      <alignment vertical="center"/>
    </xf>
    <xf borderId="64" fillId="16" fontId="1" numFmtId="38" xfId="0" applyAlignment="1" applyBorder="1" applyFont="1" applyNumberFormat="1">
      <alignment vertical="center"/>
    </xf>
    <xf borderId="145" fillId="2" fontId="1" numFmtId="166" xfId="0" applyAlignment="1" applyBorder="1" applyFont="1" applyNumberFormat="1">
      <alignment vertical="center"/>
    </xf>
    <xf borderId="123" fillId="2" fontId="1" numFmtId="166" xfId="0" applyAlignment="1" applyBorder="1" applyFont="1" applyNumberFormat="1">
      <alignment vertical="center"/>
    </xf>
    <xf borderId="127" fillId="17" fontId="1" numFmtId="38" xfId="0" applyAlignment="1" applyBorder="1" applyFill="1" applyFont="1" applyNumberFormat="1">
      <alignment vertical="center"/>
    </xf>
    <xf borderId="120" fillId="17" fontId="1" numFmtId="38" xfId="0" applyAlignment="1" applyBorder="1" applyFont="1" applyNumberFormat="1">
      <alignment vertical="center"/>
    </xf>
    <xf borderId="120" fillId="17" fontId="1" numFmtId="0" xfId="0" applyAlignment="1" applyBorder="1" applyFont="1">
      <alignment vertical="center"/>
    </xf>
    <xf borderId="64" fillId="17" fontId="1" numFmtId="38" xfId="0" applyAlignment="1" applyBorder="1" applyFont="1" applyNumberFormat="1">
      <alignment vertical="center"/>
    </xf>
    <xf borderId="116" fillId="16" fontId="1" numFmtId="164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vertical="center"/>
    </xf>
    <xf borderId="84" fillId="14" fontId="1" numFmtId="166" xfId="0" applyAlignment="1" applyBorder="1" applyFont="1" applyNumberFormat="1">
      <alignment vertical="center"/>
    </xf>
    <xf borderId="84" fillId="2" fontId="6" numFmtId="166" xfId="0" applyAlignment="1" applyBorder="1" applyFont="1" applyNumberFormat="1">
      <alignment vertical="center"/>
    </xf>
    <xf borderId="121" fillId="2" fontId="1" numFmtId="168" xfId="0" applyAlignment="1" applyBorder="1" applyFont="1" applyNumberFormat="1">
      <alignment vertical="center"/>
    </xf>
    <xf borderId="148" fillId="2" fontId="1" numFmtId="38" xfId="0" applyAlignment="1" applyBorder="1" applyFont="1" applyNumberFormat="1">
      <alignment vertical="center"/>
    </xf>
    <xf borderId="14" fillId="18" fontId="1" numFmtId="166" xfId="0" applyAlignment="1" applyBorder="1" applyFill="1" applyFont="1" applyNumberFormat="1">
      <alignment vertical="center"/>
    </xf>
    <xf borderId="125" fillId="18" fontId="1" numFmtId="0" xfId="0" applyAlignment="1" applyBorder="1" applyFont="1">
      <alignment vertical="center"/>
    </xf>
    <xf borderId="84" fillId="18" fontId="1" numFmtId="38" xfId="0" applyAlignment="1" applyBorder="1" applyFont="1" applyNumberFormat="1">
      <alignment vertical="center"/>
    </xf>
    <xf borderId="120" fillId="18" fontId="1" numFmtId="166" xfId="0" applyAlignment="1" applyBorder="1" applyFont="1" applyNumberFormat="1">
      <alignment vertical="center"/>
    </xf>
    <xf borderId="124" fillId="18" fontId="1" numFmtId="166" xfId="0" applyAlignment="1" applyBorder="1" applyFont="1" applyNumberFormat="1">
      <alignment vertical="center"/>
    </xf>
    <xf borderId="126" fillId="18" fontId="1" numFmtId="166" xfId="0" applyAlignment="1" applyBorder="1" applyFont="1" applyNumberFormat="1">
      <alignment vertical="center"/>
    </xf>
    <xf borderId="121" fillId="16" fontId="1" numFmtId="0" xfId="0" applyAlignment="1" applyBorder="1" applyFont="1">
      <alignment vertical="center"/>
    </xf>
    <xf borderId="77" fillId="2" fontId="1" numFmtId="38" xfId="0" applyAlignment="1" applyBorder="1" applyFont="1" applyNumberFormat="1">
      <alignment vertical="center"/>
    </xf>
    <xf borderId="100" fillId="2" fontId="1" numFmtId="38" xfId="0" applyAlignment="1" applyBorder="1" applyFont="1" applyNumberFormat="1">
      <alignment vertical="center"/>
    </xf>
    <xf borderId="142" fillId="2" fontId="1" numFmtId="38" xfId="0" applyAlignment="1" applyBorder="1" applyFont="1" applyNumberFormat="1">
      <alignment vertical="center"/>
    </xf>
    <xf borderId="144" fillId="2" fontId="1" numFmtId="38" xfId="0" applyAlignment="1" applyBorder="1" applyFont="1" applyNumberFormat="1">
      <alignment vertical="center"/>
    </xf>
    <xf borderId="114" fillId="2" fontId="1" numFmtId="38" xfId="0" applyAlignment="1" applyBorder="1" applyFont="1" applyNumberFormat="1">
      <alignment vertical="center"/>
    </xf>
    <xf borderId="80" fillId="2" fontId="1" numFmtId="38" xfId="0" applyAlignment="1" applyBorder="1" applyFont="1" applyNumberFormat="1">
      <alignment vertical="center"/>
    </xf>
    <xf borderId="22" fillId="2" fontId="1" numFmtId="38" xfId="0" applyAlignment="1" applyBorder="1" applyFont="1" applyNumberFormat="1">
      <alignment vertical="center"/>
    </xf>
    <xf borderId="64" fillId="2" fontId="8" numFmtId="0" xfId="0" applyAlignment="1" applyBorder="1" applyFont="1">
      <alignment vertical="center"/>
    </xf>
    <xf borderId="139" fillId="2" fontId="8" numFmtId="0" xfId="0" applyAlignment="1" applyBorder="1" applyFont="1">
      <alignment vertical="center"/>
    </xf>
    <xf borderId="81" fillId="2" fontId="13" numFmtId="38" xfId="0" applyAlignment="1" applyBorder="1" applyFont="1" applyNumberFormat="1">
      <alignment vertical="center"/>
    </xf>
    <xf borderId="64" fillId="2" fontId="13" numFmtId="38" xfId="0" applyAlignment="1" applyBorder="1" applyFont="1" applyNumberFormat="1">
      <alignment vertical="center"/>
    </xf>
    <xf borderId="97" fillId="2" fontId="13" numFmtId="38" xfId="0" applyAlignment="1" applyBorder="1" applyFont="1" applyNumberFormat="1">
      <alignment vertical="center"/>
    </xf>
    <xf borderId="97" fillId="2" fontId="1" numFmtId="0" xfId="0" applyAlignment="1" applyBorder="1" applyFont="1">
      <alignment vertical="center"/>
    </xf>
    <xf borderId="97" fillId="2" fontId="8" numFmtId="0" xfId="0" applyAlignment="1" applyBorder="1" applyFont="1">
      <alignment vertical="center"/>
    </xf>
    <xf borderId="129" fillId="2" fontId="1" numFmtId="0" xfId="0" applyAlignment="1" applyBorder="1" applyFont="1">
      <alignment vertical="center"/>
    </xf>
    <xf borderId="81" fillId="2" fontId="8" numFmtId="0" xfId="0" applyAlignment="1" applyBorder="1" applyFont="1">
      <alignment vertical="center"/>
    </xf>
    <xf borderId="64" fillId="2" fontId="8" numFmtId="38" xfId="0" applyAlignment="1" applyBorder="1" applyFont="1" applyNumberFormat="1">
      <alignment vertical="center"/>
    </xf>
    <xf borderId="81" fillId="2" fontId="6" numFmtId="0" xfId="0" applyAlignment="1" applyBorder="1" applyFont="1">
      <alignment vertical="center"/>
    </xf>
    <xf borderId="120" fillId="2" fontId="6" numFmtId="38" xfId="0" applyAlignment="1" applyBorder="1" applyFont="1" applyNumberFormat="1">
      <alignment vertical="center"/>
    </xf>
    <xf borderId="14" fillId="2" fontId="3" numFmtId="38" xfId="0" applyAlignment="1" applyBorder="1" applyFont="1" applyNumberFormat="1">
      <alignment vertical="center"/>
    </xf>
    <xf borderId="97" fillId="2" fontId="3" numFmtId="0" xfId="0" applyAlignment="1" applyBorder="1" applyFont="1">
      <alignment vertical="center"/>
    </xf>
    <xf borderId="145" fillId="2" fontId="8" numFmtId="0" xfId="0" applyAlignment="1" applyBorder="1" applyFont="1">
      <alignment vertical="center"/>
    </xf>
    <xf borderId="123" fillId="14" fontId="8" numFmtId="0" xfId="0" applyAlignment="1" applyBorder="1" applyFont="1">
      <alignment vertical="center"/>
    </xf>
    <xf borderId="123" fillId="2" fontId="8" numFmtId="0" xfId="0" applyAlignment="1" applyBorder="1" applyFont="1">
      <alignment vertical="center"/>
    </xf>
    <xf borderId="126" fillId="2" fontId="1" numFmtId="38" xfId="0" applyAlignment="1" applyBorder="1" applyFont="1" applyNumberFormat="1">
      <alignment vertical="center"/>
    </xf>
    <xf borderId="129" fillId="2" fontId="1" numFmtId="38" xfId="0" applyAlignment="1" applyBorder="1" applyFont="1" applyNumberFormat="1">
      <alignment vertical="center"/>
    </xf>
    <xf borderId="93" fillId="2" fontId="1" numFmtId="38" xfId="0" applyAlignment="1" applyBorder="1" applyFont="1" applyNumberFormat="1">
      <alignment vertical="center"/>
    </xf>
    <xf borderId="84" fillId="2" fontId="8" numFmtId="0" xfId="0" applyAlignment="1" applyBorder="1" applyFont="1">
      <alignment vertical="center"/>
    </xf>
    <xf borderId="120" fillId="2" fontId="8" numFmtId="0" xfId="0" applyAlignment="1" applyBorder="1" applyFont="1">
      <alignment vertical="center"/>
    </xf>
    <xf borderId="130" fillId="2" fontId="8" numFmtId="0" xfId="0" applyAlignment="1" applyBorder="1" applyFont="1">
      <alignment vertical="center"/>
    </xf>
    <xf borderId="84" fillId="2" fontId="6" numFmtId="0" xfId="0" applyAlignment="1" applyBorder="1" applyFont="1">
      <alignment vertical="center"/>
    </xf>
    <xf borderId="64" fillId="4" fontId="1" numFmtId="38" xfId="0" applyAlignment="1" applyBorder="1" applyFont="1" applyNumberFormat="1">
      <alignment vertical="center"/>
    </xf>
    <xf borderId="103" fillId="2" fontId="13" numFmtId="38" xfId="0" applyAlignment="1" applyBorder="1" applyFont="1" applyNumberFormat="1">
      <alignment vertical="center"/>
    </xf>
    <xf borderId="131" fillId="2" fontId="13" numFmtId="38" xfId="0" applyAlignment="1" applyBorder="1" applyFont="1" applyNumberFormat="1">
      <alignment vertical="center"/>
    </xf>
    <xf borderId="81" fillId="4" fontId="1" numFmtId="38" xfId="0" applyAlignment="1" applyBorder="1" applyFont="1" applyNumberFormat="1">
      <alignment vertical="center"/>
    </xf>
    <xf borderId="59" fillId="4" fontId="1" numFmtId="38" xfId="0" applyAlignment="1" applyBorder="1" applyFont="1" applyNumberFormat="1">
      <alignment vertical="center"/>
    </xf>
    <xf borderId="103" fillId="4" fontId="1" numFmtId="38" xfId="0" applyAlignment="1" applyBorder="1" applyFont="1" applyNumberFormat="1">
      <alignment vertical="center"/>
    </xf>
    <xf borderId="102" fillId="0" fontId="1" numFmtId="0" xfId="0" applyAlignment="1" applyBorder="1" applyFont="1">
      <alignment vertical="center"/>
    </xf>
    <xf borderId="142" fillId="5" fontId="1" numFmtId="38" xfId="0" applyAlignment="1" applyBorder="1" applyFont="1" applyNumberFormat="1">
      <alignment vertical="center"/>
    </xf>
    <xf borderId="144" fillId="2" fontId="13" numFmtId="38" xfId="0" applyAlignment="1" applyBorder="1" applyFont="1" applyNumberFormat="1">
      <alignment vertical="center"/>
    </xf>
    <xf borderId="114" fillId="2" fontId="3" numFmtId="38" xfId="0" applyAlignment="1" applyBorder="1" applyFont="1" applyNumberFormat="1">
      <alignment vertical="center"/>
    </xf>
    <xf borderId="81" fillId="2" fontId="3" numFmtId="38" xfId="0" applyAlignment="1" applyBorder="1" applyFont="1" applyNumberFormat="1">
      <alignment vertical="center"/>
    </xf>
    <xf borderId="64" fillId="2" fontId="17" numFmtId="38" xfId="0" applyAlignment="1" applyBorder="1" applyFont="1" applyNumberFormat="1">
      <alignment vertical="center"/>
    </xf>
    <xf borderId="149" fillId="2" fontId="1" numFmtId="38" xfId="0" applyAlignment="1" applyBorder="1" applyFont="1" applyNumberFormat="1">
      <alignment vertical="center"/>
    </xf>
    <xf borderId="150" fillId="2" fontId="1" numFmtId="0" xfId="0" applyAlignment="1" applyBorder="1" applyFont="1">
      <alignment vertical="center"/>
    </xf>
    <xf borderId="136" fillId="2" fontId="1" numFmtId="0" xfId="0" applyAlignment="1" applyBorder="1" applyFont="1">
      <alignment vertical="center"/>
    </xf>
    <xf borderId="151" fillId="2" fontId="1" numFmtId="0" xfId="0" applyAlignment="1" applyBorder="1" applyFont="1">
      <alignment vertical="center"/>
    </xf>
    <xf borderId="64" fillId="19" fontId="1" numFmtId="0" xfId="0" applyAlignment="1" applyBorder="1" applyFill="1" applyFont="1">
      <alignment vertical="center"/>
    </xf>
    <xf borderId="64" fillId="19" fontId="1" numFmtId="38" xfId="0" applyAlignment="1" applyBorder="1" applyFont="1" applyNumberFormat="1">
      <alignment vertical="center"/>
    </xf>
    <xf borderId="121" fillId="19" fontId="1" numFmtId="38" xfId="0" applyAlignment="1" applyBorder="1" applyFont="1" applyNumberFormat="1">
      <alignment vertical="center"/>
    </xf>
    <xf borderId="114" fillId="2" fontId="1" numFmtId="0" xfId="0" applyAlignment="1" applyBorder="1" applyFont="1">
      <alignment vertical="center"/>
    </xf>
    <xf borderId="152" fillId="2" fontId="1" numFmtId="38" xfId="0" applyAlignment="1" applyBorder="1" applyFont="1" applyNumberFormat="1">
      <alignment vertical="center"/>
    </xf>
    <xf borderId="64" fillId="20" fontId="1" numFmtId="0" xfId="0" applyAlignment="1" applyBorder="1" applyFill="1" applyFont="1">
      <alignment vertical="center"/>
    </xf>
    <xf borderId="64" fillId="2" fontId="1" numFmtId="167" xfId="0" applyAlignment="1" applyBorder="1" applyFont="1" applyNumberFormat="1">
      <alignment vertical="center"/>
    </xf>
    <xf borderId="123" fillId="2" fontId="1" numFmtId="167" xfId="0" applyAlignment="1" applyBorder="1" applyFont="1" applyNumberFormat="1">
      <alignment vertical="center"/>
    </xf>
    <xf borderId="153" fillId="2" fontId="1" numFmtId="38" xfId="0" applyAlignment="1" applyBorder="1" applyFont="1" applyNumberFormat="1">
      <alignment vertical="center"/>
    </xf>
    <xf borderId="64" fillId="2" fontId="5" numFmtId="0" xfId="0" applyAlignment="1" applyBorder="1" applyFont="1">
      <alignment vertical="center"/>
    </xf>
    <xf borderId="91" fillId="0" fontId="1" numFmtId="38" xfId="0" applyAlignment="1" applyBorder="1" applyFont="1" applyNumberFormat="1">
      <alignment vertical="center"/>
    </xf>
    <xf borderId="34" fillId="2" fontId="1" numFmtId="38" xfId="0" applyAlignment="1" applyBorder="1" applyFont="1" applyNumberFormat="1">
      <alignment vertical="center"/>
    </xf>
    <xf borderId="64" fillId="2" fontId="18" numFmtId="3" xfId="0" applyAlignment="1" applyBorder="1" applyFont="1" applyNumberFormat="1">
      <alignment vertical="center"/>
    </xf>
    <xf borderId="124" fillId="17" fontId="1" numFmtId="38" xfId="0" applyAlignment="1" applyBorder="1" applyFont="1" applyNumberFormat="1">
      <alignment vertical="center"/>
    </xf>
    <xf borderId="84" fillId="17" fontId="1" numFmtId="38" xfId="0" applyAlignment="1" applyBorder="1" applyFont="1" applyNumberFormat="1">
      <alignment vertical="center"/>
    </xf>
    <xf borderId="90" fillId="2" fontId="1" numFmtId="38" xfId="0" applyAlignment="1" applyBorder="1" applyFont="1" applyNumberFormat="1">
      <alignment vertical="center"/>
    </xf>
    <xf borderId="121" fillId="2" fontId="6" numFmtId="38" xfId="0" applyAlignment="1" applyBorder="1" applyFont="1" applyNumberFormat="1">
      <alignment vertical="center"/>
    </xf>
    <xf borderId="3" fillId="2" fontId="8" numFmtId="38" xfId="0" applyAlignment="1" applyBorder="1" applyFont="1" applyNumberFormat="1">
      <alignment vertical="center"/>
    </xf>
    <xf borderId="17" fillId="21" fontId="1" numFmtId="38" xfId="0" applyAlignment="1" applyBorder="1" applyFill="1" applyFont="1" applyNumberFormat="1">
      <alignment vertical="center"/>
    </xf>
    <xf borderId="154" fillId="2" fontId="1" numFmtId="0" xfId="0" applyAlignment="1" applyBorder="1" applyFont="1">
      <alignment horizontal="center" vertical="center"/>
    </xf>
    <xf borderId="155" fillId="3" fontId="1" numFmtId="165" xfId="0" applyAlignment="1" applyBorder="1" applyFont="1" applyNumberFormat="1">
      <alignment vertical="center"/>
    </xf>
    <xf borderId="155" fillId="4" fontId="1" numFmtId="38" xfId="0" applyAlignment="1" applyBorder="1" applyFont="1" applyNumberFormat="1">
      <alignment vertical="center"/>
    </xf>
    <xf borderId="156" fillId="2" fontId="1" numFmtId="38" xfId="0" applyAlignment="1" applyBorder="1" applyFont="1" applyNumberFormat="1">
      <alignment vertical="center"/>
    </xf>
    <xf borderId="157" fillId="2" fontId="1" numFmtId="38" xfId="0" applyAlignment="1" applyBorder="1" applyFont="1" applyNumberFormat="1">
      <alignment vertical="center"/>
    </xf>
    <xf borderId="158" fillId="2" fontId="1" numFmtId="38" xfId="0" applyAlignment="1" applyBorder="1" applyFont="1" applyNumberFormat="1">
      <alignment vertical="center"/>
    </xf>
    <xf borderId="155" fillId="5" fontId="1" numFmtId="38" xfId="0" applyAlignment="1" applyBorder="1" applyFont="1" applyNumberFormat="1">
      <alignment vertical="center"/>
    </xf>
    <xf borderId="159" fillId="2" fontId="1" numFmtId="38" xfId="0" applyAlignment="1" applyBorder="1" applyFont="1" applyNumberFormat="1">
      <alignment vertical="center"/>
    </xf>
    <xf borderId="160" fillId="2" fontId="1" numFmtId="38" xfId="0" applyAlignment="1" applyBorder="1" applyFont="1" applyNumberFormat="1">
      <alignment vertical="center"/>
    </xf>
    <xf borderId="161" fillId="2" fontId="1" numFmtId="38" xfId="0" applyAlignment="1" applyBorder="1" applyFont="1" applyNumberFormat="1">
      <alignment vertical="center"/>
    </xf>
    <xf borderId="162" fillId="2" fontId="1" numFmtId="38" xfId="0" applyAlignment="1" applyBorder="1" applyFont="1" applyNumberFormat="1">
      <alignment vertical="center"/>
    </xf>
    <xf borderId="19" fillId="6" fontId="13" numFmtId="164" xfId="0" applyAlignment="1" applyBorder="1" applyFont="1" applyNumberFormat="1">
      <alignment horizontal="center" vertical="bottom"/>
    </xf>
    <xf borderId="33" fillId="6" fontId="13" numFmtId="164" xfId="0" applyAlignment="1" applyBorder="1" applyFont="1" applyNumberFormat="1">
      <alignment horizontal="center" vertical="bottom"/>
    </xf>
    <xf borderId="32" fillId="6" fontId="13" numFmtId="164" xfId="0" applyAlignment="1" applyBorder="1" applyFont="1" applyNumberFormat="1">
      <alignment horizontal="center" vertical="bottom"/>
    </xf>
    <xf borderId="163" fillId="4" fontId="1" numFmtId="38" xfId="0" applyAlignment="1" applyBorder="1" applyFont="1" applyNumberFormat="1">
      <alignment vertical="center"/>
    </xf>
    <xf borderId="163" fillId="5" fontId="1" numFmtId="38" xfId="0" applyAlignment="1" applyBorder="1" applyFont="1" applyNumberFormat="1">
      <alignment vertical="center"/>
    </xf>
    <xf borderId="25" fillId="2" fontId="3" numFmtId="38" xfId="0" applyAlignment="1" applyBorder="1" applyFont="1" applyNumberFormat="1">
      <alignment vertical="center"/>
    </xf>
    <xf borderId="26" fillId="2" fontId="3" numFmtId="38" xfId="0" applyAlignment="1" applyBorder="1" applyFont="1" applyNumberFormat="1">
      <alignment vertical="center"/>
    </xf>
    <xf borderId="27" fillId="2" fontId="3" numFmtId="38" xfId="0" applyAlignment="1" applyBorder="1" applyFont="1" applyNumberFormat="1">
      <alignment vertical="center"/>
    </xf>
    <xf borderId="164" fillId="2" fontId="1" numFmtId="38" xfId="0" applyAlignment="1" applyBorder="1" applyFont="1" applyNumberFormat="1">
      <alignment vertical="center"/>
    </xf>
    <xf borderId="19" fillId="6" fontId="16" numFmtId="164" xfId="0" applyAlignment="1" applyBorder="1" applyFont="1" applyNumberFormat="1">
      <alignment horizontal="center" vertical="center"/>
    </xf>
    <xf borderId="165" fillId="5" fontId="1" numFmtId="38" xfId="0" applyAlignment="1" applyBorder="1" applyFont="1" applyNumberFormat="1">
      <alignment vertical="center"/>
    </xf>
    <xf borderId="117" fillId="2" fontId="14" numFmtId="38" xfId="0" applyAlignment="1" applyBorder="1" applyFont="1" applyNumberFormat="1">
      <alignment vertical="center"/>
    </xf>
    <xf borderId="26" fillId="2" fontId="14" numFmtId="38" xfId="0" applyAlignment="1" applyBorder="1" applyFont="1" applyNumberFormat="1">
      <alignment vertical="center"/>
    </xf>
    <xf borderId="33" fillId="2" fontId="3" numFmtId="164" xfId="0" applyAlignment="1" applyBorder="1" applyFont="1" applyNumberFormat="1">
      <alignment horizontal="center" vertical="center"/>
    </xf>
    <xf borderId="43" fillId="3" fontId="3" numFmtId="165" xfId="0" applyAlignment="1" applyBorder="1" applyFont="1" applyNumberFormat="1">
      <alignment vertical="center"/>
    </xf>
    <xf borderId="163" fillId="4" fontId="3" numFmtId="38" xfId="0" applyAlignment="1" applyBorder="1" applyFont="1" applyNumberFormat="1">
      <alignment vertical="center"/>
    </xf>
    <xf borderId="37" fillId="2" fontId="3" numFmtId="38" xfId="0" applyAlignment="1" applyBorder="1" applyFont="1" applyNumberFormat="1">
      <alignment vertical="center"/>
    </xf>
    <xf borderId="38" fillId="2" fontId="3" numFmtId="38" xfId="0" applyAlignment="1" applyBorder="1" applyFont="1" applyNumberFormat="1">
      <alignment vertical="center"/>
    </xf>
    <xf borderId="58" fillId="0" fontId="15" numFmtId="0" xfId="0" applyAlignment="1" applyBorder="1" applyFont="1">
      <alignment vertical="center"/>
    </xf>
    <xf borderId="63" fillId="0" fontId="3" numFmtId="0" xfId="0" applyAlignment="1" applyBorder="1" applyFont="1">
      <alignment vertical="center"/>
    </xf>
    <xf borderId="64" fillId="14" fontId="3" numFmtId="38" xfId="0" applyAlignment="1" applyBorder="1" applyFont="1" applyNumberFormat="1">
      <alignment vertical="center"/>
    </xf>
    <xf borderId="123" fillId="2" fontId="6" numFmtId="0" xfId="0" applyAlignment="1" applyBorder="1" applyFont="1">
      <alignment vertical="center"/>
    </xf>
    <xf borderId="123" fillId="14" fontId="6" numFmtId="38" xfId="0" applyAlignment="1" applyBorder="1" applyFont="1" applyNumberFormat="1">
      <alignment vertical="center"/>
    </xf>
    <xf borderId="81" fillId="4" fontId="1" numFmtId="166" xfId="0" applyAlignment="1" applyBorder="1" applyFont="1" applyNumberFormat="1">
      <alignment vertical="center"/>
    </xf>
    <xf borderId="64" fillId="4" fontId="1" numFmtId="166" xfId="0" applyAlignment="1" applyBorder="1" applyFont="1" applyNumberFormat="1">
      <alignment vertical="center"/>
    </xf>
    <xf borderId="121" fillId="4" fontId="1" numFmtId="0" xfId="0" applyAlignment="1" applyBorder="1" applyFont="1">
      <alignment vertical="center"/>
    </xf>
    <xf borderId="64" fillId="4" fontId="1" numFmtId="0" xfId="0" applyAlignment="1" applyBorder="1" applyFont="1">
      <alignment vertical="center"/>
    </xf>
    <xf borderId="64" fillId="4" fontId="6" numFmtId="0" xfId="0" applyAlignment="1" applyBorder="1" applyFont="1">
      <alignment vertical="center"/>
    </xf>
    <xf borderId="121" fillId="6" fontId="1" numFmtId="0" xfId="0" applyAlignment="1" applyBorder="1" applyFont="1">
      <alignment vertical="center"/>
    </xf>
    <xf borderId="64" fillId="6" fontId="1" numFmtId="38" xfId="0" applyAlignment="1" applyBorder="1" applyFont="1" applyNumberFormat="1">
      <alignment vertical="center"/>
    </xf>
    <xf borderId="122" fillId="21" fontId="1" numFmtId="166" xfId="0" applyAlignment="1" applyBorder="1" applyFont="1" applyNumberFormat="1">
      <alignment vertical="center"/>
    </xf>
    <xf borderId="64" fillId="6" fontId="1" numFmtId="0" xfId="0" applyAlignment="1" applyBorder="1" applyFont="1">
      <alignment vertical="center"/>
    </xf>
    <xf borderId="3" fillId="14" fontId="6" numFmtId="38" xfId="0" applyAlignment="1" applyBorder="1" applyFont="1" applyNumberFormat="1">
      <alignment vertical="center"/>
    </xf>
    <xf borderId="143" fillId="11" fontId="1" numFmtId="0" xfId="0" applyAlignment="1" applyBorder="1" applyFont="1">
      <alignment vertical="center"/>
    </xf>
    <xf borderId="74" fillId="11" fontId="1" numFmtId="38" xfId="0" applyAlignment="1" applyBorder="1" applyFont="1" applyNumberFormat="1">
      <alignment vertical="center"/>
    </xf>
    <xf borderId="78" fillId="2" fontId="3" numFmtId="166" xfId="0" applyAlignment="1" applyBorder="1" applyFont="1" applyNumberFormat="1">
      <alignment vertical="center"/>
    </xf>
    <xf borderId="121" fillId="14" fontId="7" numFmtId="165" xfId="0" applyAlignment="1" applyBorder="1" applyFont="1" applyNumberFormat="1">
      <alignment vertical="center"/>
    </xf>
    <xf borderId="89" fillId="6" fontId="13" numFmtId="164" xfId="0" applyAlignment="1" applyBorder="1" applyFont="1" applyNumberFormat="1">
      <alignment horizontal="center" vertical="center"/>
    </xf>
    <xf borderId="93" fillId="2" fontId="1" numFmtId="0" xfId="0" applyAlignment="1" applyBorder="1" applyFont="1">
      <alignment vertical="center"/>
    </xf>
    <xf borderId="97" fillId="14" fontId="1" numFmtId="166" xfId="0" applyAlignment="1" applyBorder="1" applyFont="1" applyNumberFormat="1">
      <alignment vertical="center"/>
    </xf>
    <xf borderId="64" fillId="14" fontId="6" numFmtId="38" xfId="0" applyAlignment="1" applyBorder="1" applyFont="1" applyNumberFormat="1">
      <alignment vertical="center"/>
    </xf>
    <xf borderId="103" fillId="14" fontId="1" numFmtId="166" xfId="0" applyAlignment="1" applyBorder="1" applyFont="1" applyNumberFormat="1">
      <alignment vertical="center"/>
    </xf>
    <xf borderId="120" fillId="22" fontId="1" numFmtId="38" xfId="0" applyAlignment="1" applyBorder="1" applyFill="1" applyFont="1" applyNumberFormat="1">
      <alignment vertical="center"/>
    </xf>
    <xf borderId="64" fillId="22" fontId="1" numFmtId="38" xfId="0" applyAlignment="1" applyBorder="1" applyFont="1" applyNumberFormat="1">
      <alignment vertical="center"/>
    </xf>
    <xf borderId="64" fillId="22" fontId="1" numFmtId="0" xfId="0" applyAlignment="1" applyBorder="1" applyFont="1">
      <alignment vertical="center"/>
    </xf>
    <xf borderId="64" fillId="22" fontId="7" numFmtId="167" xfId="0" applyAlignment="1" applyBorder="1" applyFont="1" applyNumberFormat="1">
      <alignment vertical="center"/>
    </xf>
    <xf borderId="97" fillId="22" fontId="1" numFmtId="38" xfId="0" applyAlignment="1" applyBorder="1" applyFont="1" applyNumberFormat="1">
      <alignment vertical="center"/>
    </xf>
    <xf borderId="64" fillId="21" fontId="7" numFmtId="167" xfId="0" applyAlignment="1" applyBorder="1" applyFont="1" applyNumberFormat="1">
      <alignment vertical="center"/>
    </xf>
    <xf borderId="84" fillId="21" fontId="1" numFmtId="38" xfId="0" applyAlignment="1" applyBorder="1" applyFont="1" applyNumberFormat="1">
      <alignment vertical="center"/>
    </xf>
    <xf borderId="120" fillId="21" fontId="1" numFmtId="38" xfId="0" applyAlignment="1" applyBorder="1" applyFont="1" applyNumberFormat="1">
      <alignment vertical="center"/>
    </xf>
    <xf borderId="103" fillId="21" fontId="1" numFmtId="38" xfId="0" applyAlignment="1" applyBorder="1" applyFont="1" applyNumberFormat="1">
      <alignment vertical="center"/>
    </xf>
    <xf borderId="84" fillId="21" fontId="1" numFmtId="166" xfId="0" applyAlignment="1" applyBorder="1" applyFont="1" applyNumberFormat="1">
      <alignment vertical="center"/>
    </xf>
    <xf borderId="64" fillId="21" fontId="1" numFmtId="38" xfId="0" applyAlignment="1" applyBorder="1" applyFont="1" applyNumberFormat="1">
      <alignment vertical="center"/>
    </xf>
    <xf borderId="148" fillId="14" fontId="1" numFmtId="38" xfId="0" applyAlignment="1" applyBorder="1" applyFont="1" applyNumberFormat="1">
      <alignment vertical="center"/>
    </xf>
    <xf borderId="59" fillId="21" fontId="1" numFmtId="38" xfId="0" applyAlignment="1" applyBorder="1" applyFont="1" applyNumberFormat="1">
      <alignment vertical="center"/>
    </xf>
    <xf borderId="127" fillId="14" fontId="1" numFmtId="38" xfId="0" applyAlignment="1" applyBorder="1" applyFont="1" applyNumberFormat="1">
      <alignment vertical="center"/>
    </xf>
    <xf borderId="166" fillId="0" fontId="1" numFmtId="0" xfId="0" applyAlignment="1" applyBorder="1" applyFont="1">
      <alignment vertical="center"/>
    </xf>
    <xf borderId="167" fillId="0" fontId="1" numFmtId="164" xfId="0" applyAlignment="1" applyBorder="1" applyFont="1" applyNumberFormat="1">
      <alignment horizontal="center" vertical="center"/>
    </xf>
    <xf borderId="168" fillId="0" fontId="1" numFmtId="164" xfId="0" applyAlignment="1" applyBorder="1" applyFont="1" applyNumberFormat="1">
      <alignment horizontal="center" vertical="center"/>
    </xf>
    <xf borderId="52" fillId="6" fontId="13" numFmtId="164" xfId="0" applyAlignment="1" applyBorder="1" applyFont="1" applyNumberFormat="1">
      <alignment horizontal="center" vertical="center"/>
    </xf>
    <xf borderId="168" fillId="0" fontId="3" numFmtId="164" xfId="0" applyAlignment="1" applyBorder="1" applyFont="1" applyNumberFormat="1">
      <alignment horizontal="center" vertical="center"/>
    </xf>
    <xf borderId="81" fillId="2" fontId="3" numFmtId="0" xfId="0" applyAlignment="1" applyBorder="1" applyFont="1">
      <alignment vertical="center"/>
    </xf>
    <xf borderId="121" fillId="2" fontId="3" numFmtId="0" xfId="0" applyAlignment="1" applyBorder="1" applyFont="1">
      <alignment vertical="center"/>
    </xf>
    <xf borderId="64" fillId="14" fontId="3" numFmtId="0" xfId="0" applyAlignment="1" applyBorder="1" applyFont="1">
      <alignment vertical="center"/>
    </xf>
    <xf borderId="169" fillId="0" fontId="1" numFmtId="164" xfId="0" applyAlignment="1" applyBorder="1" applyFont="1" applyNumberFormat="1">
      <alignment horizontal="center" vertical="center"/>
    </xf>
    <xf borderId="13" fillId="6" fontId="13" numFmtId="164" xfId="0" applyAlignment="1" applyBorder="1" applyFont="1" applyNumberFormat="1">
      <alignment horizontal="center" vertical="center"/>
    </xf>
    <xf borderId="81" fillId="4" fontId="1" numFmtId="0" xfId="0" applyAlignment="1" applyBorder="1" applyFont="1">
      <alignment vertical="center"/>
    </xf>
    <xf borderId="170" fillId="0" fontId="1" numFmtId="164" xfId="0" applyAlignment="1" applyBorder="1" applyFont="1" applyNumberFormat="1">
      <alignment horizontal="center" vertical="center"/>
    </xf>
    <xf borderId="52" fillId="6" fontId="16" numFmtId="164" xfId="0" applyAlignment="1" applyBorder="1" applyFont="1" applyNumberFormat="1">
      <alignment horizontal="center" vertical="center"/>
    </xf>
    <xf borderId="121" fillId="2" fontId="13" numFmtId="38" xfId="0" applyAlignment="1" applyBorder="1" applyFont="1" applyNumberFormat="1">
      <alignment vertical="center"/>
    </xf>
    <xf borderId="123" fillId="14" fontId="1" numFmtId="167" xfId="0" applyAlignment="1" applyBorder="1" applyFont="1" applyNumberFormat="1">
      <alignment vertical="center"/>
    </xf>
    <xf borderId="125" fillId="2" fontId="1" numFmtId="38" xfId="0" applyAlignment="1" applyBorder="1" applyFont="1" applyNumberFormat="1">
      <alignment vertical="center"/>
    </xf>
    <xf borderId="122" fillId="22" fontId="1" numFmtId="38" xfId="0" applyAlignment="1" applyBorder="1" applyFont="1" applyNumberFormat="1">
      <alignment vertical="center"/>
    </xf>
    <xf borderId="121" fillId="2" fontId="1" numFmtId="3" xfId="0" applyAlignment="1" applyBorder="1" applyFont="1" applyNumberFormat="1">
      <alignment vertical="center"/>
    </xf>
    <xf borderId="97" fillId="21" fontId="1" numFmtId="38" xfId="0" applyAlignment="1" applyBorder="1" applyFont="1" applyNumberFormat="1">
      <alignment vertical="center"/>
    </xf>
    <xf borderId="171" fillId="2" fontId="1" numFmtId="38" xfId="0" applyAlignment="1" applyBorder="1" applyFont="1" applyNumberFormat="1">
      <alignment vertical="center"/>
    </xf>
    <xf borderId="130" fillId="21" fontId="1" numFmtId="38" xfId="0" applyAlignment="1" applyBorder="1" applyFont="1" applyNumberFormat="1">
      <alignment vertical="center"/>
    </xf>
    <xf borderId="64" fillId="2" fontId="19" numFmtId="0" xfId="0" applyAlignment="1" applyBorder="1" applyFont="1">
      <alignment vertical="center"/>
    </xf>
    <xf borderId="64" fillId="23" fontId="1" numFmtId="38" xfId="0" applyAlignment="1" applyBorder="1" applyFill="1" applyFont="1" applyNumberFormat="1">
      <alignment vertical="center"/>
    </xf>
    <xf borderId="121" fillId="2" fontId="1" numFmtId="0" xfId="0" applyAlignment="1" applyBorder="1" applyFont="1">
      <alignment horizontal="center" vertical="center"/>
    </xf>
    <xf borderId="172" fillId="2" fontId="1" numFmtId="38" xfId="0" applyAlignment="1" applyBorder="1" applyFont="1" applyNumberFormat="1">
      <alignment vertical="center"/>
    </xf>
    <xf borderId="173" fillId="14" fontId="1" numFmtId="38" xfId="0" applyAlignment="1" applyBorder="1" applyFont="1" applyNumberFormat="1">
      <alignment vertical="center"/>
    </xf>
    <xf borderId="173" fillId="2" fontId="1" numFmtId="38" xfId="0" applyAlignment="1" applyBorder="1" applyFont="1" applyNumberFormat="1">
      <alignment vertical="center"/>
    </xf>
    <xf borderId="121" fillId="14" fontId="1" numFmtId="0" xfId="0" applyAlignment="1" applyBorder="1" applyFont="1">
      <alignment vertical="center"/>
    </xf>
    <xf borderId="81" fillId="14" fontId="1" numFmtId="38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3.43"/>
    <col customWidth="1" min="2" max="2" width="7.43"/>
    <col customWidth="1" min="3" max="4" width="11.71"/>
    <col customWidth="1" min="5" max="7" width="9.71"/>
    <col customWidth="1" min="8" max="8" width="11.71"/>
    <col customWidth="1" min="9" max="11" width="9.71"/>
    <col customWidth="1" min="12" max="13" width="9.0"/>
    <col customWidth="1" min="14" max="14" width="9.14"/>
    <col customWidth="1" min="15" max="27" width="9.0"/>
  </cols>
  <sheetData>
    <row r="1" ht="12.0" customHeight="1">
      <c r="A1" s="1"/>
      <c r="B1" s="2" t="s">
        <v>0</v>
      </c>
      <c r="C1" s="3">
        <f>'入出金合計表 【第17期2025年6月～】'!C391</f>
        <v>-13412075.7</v>
      </c>
      <c r="D1" s="4"/>
      <c r="E1" s="4"/>
      <c r="F1" s="4"/>
      <c r="G1" s="4"/>
      <c r="H1" s="4"/>
      <c r="I1" s="4"/>
      <c r="J1" s="4"/>
      <c r="K1" s="4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2.0" customHeight="1">
      <c r="A2" s="1"/>
      <c r="B2" s="6"/>
      <c r="C2" s="7" t="s">
        <v>1</v>
      </c>
      <c r="D2" s="8"/>
      <c r="E2" s="9"/>
      <c r="F2" s="9"/>
      <c r="G2" s="9"/>
      <c r="H2" s="9"/>
      <c r="I2" s="9"/>
      <c r="J2" s="9"/>
      <c r="K2" s="9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2.0" customHeight="1">
      <c r="A3" s="10"/>
      <c r="B3" s="11"/>
      <c r="C3" s="12" t="s">
        <v>2</v>
      </c>
      <c r="D3" s="13" t="s">
        <v>3</v>
      </c>
      <c r="E3" s="14" t="s">
        <v>4</v>
      </c>
      <c r="F3" s="15" t="s">
        <v>5</v>
      </c>
      <c r="G3" s="16" t="s">
        <v>6</v>
      </c>
      <c r="H3" s="17" t="s">
        <v>7</v>
      </c>
      <c r="I3" s="14" t="s">
        <v>4</v>
      </c>
      <c r="J3" s="16" t="s">
        <v>8</v>
      </c>
      <c r="K3" s="18" t="s">
        <v>9</v>
      </c>
      <c r="L3" s="19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 ht="12.0" customHeight="1">
      <c r="A4" s="21"/>
      <c r="B4" s="22">
        <v>44348.0</v>
      </c>
      <c r="C4" s="23">
        <f>SUM(C1+D4-H4)</f>
        <v>-14248571.7</v>
      </c>
      <c r="D4" s="24">
        <f t="shared" ref="D4:D66" si="1">E4+F4+G4</f>
        <v>0</v>
      </c>
      <c r="E4" s="25">
        <f>'入金明細【18期】 '!D3</f>
        <v>0</v>
      </c>
      <c r="F4" s="26">
        <f>'入金明細【18期】 '!M3</f>
        <v>0</v>
      </c>
      <c r="G4" s="27">
        <f>'入金明細【18期】 '!T3</f>
        <v>0</v>
      </c>
      <c r="H4" s="28">
        <f t="shared" ref="H4:H33" si="2">I4+J4+K4</f>
        <v>836496</v>
      </c>
      <c r="I4" s="29">
        <f>'出金明細【18期】'!D3</f>
        <v>0</v>
      </c>
      <c r="J4" s="30">
        <f>'出金明細【17期】'!M3</f>
        <v>0</v>
      </c>
      <c r="K4" s="31">
        <f>'出金明細【18期】'!AD3</f>
        <v>836496</v>
      </c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2.0" customHeight="1">
      <c r="A5" s="21"/>
      <c r="B5" s="32">
        <v>44349.0</v>
      </c>
      <c r="C5" s="33">
        <f t="shared" ref="C5:C33" si="3">SUM(C4+D5-H5)</f>
        <v>-14248571.7</v>
      </c>
      <c r="D5" s="34">
        <f t="shared" si="1"/>
        <v>0</v>
      </c>
      <c r="E5" s="25">
        <f>'入金明細【18期】 '!D4</f>
        <v>0</v>
      </c>
      <c r="F5" s="26">
        <f>'入金明細【18期】 '!M4</f>
        <v>0</v>
      </c>
      <c r="G5" s="27">
        <f>'入金明細【18期】 '!T4</f>
        <v>0</v>
      </c>
      <c r="H5" s="28">
        <f t="shared" si="2"/>
        <v>0</v>
      </c>
      <c r="I5" s="29">
        <f>'出金明細【18期】'!D4</f>
        <v>0</v>
      </c>
      <c r="J5" s="30">
        <f>'出金明細【18期】'!M4</f>
        <v>0</v>
      </c>
      <c r="K5" s="31">
        <f>'出金明細【18期】'!AD4</f>
        <v>0</v>
      </c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2.0" customHeight="1">
      <c r="A6" s="21"/>
      <c r="B6" s="32">
        <v>45446.0</v>
      </c>
      <c r="C6" s="33">
        <f t="shared" si="3"/>
        <v>-14248571.7</v>
      </c>
      <c r="D6" s="34">
        <f t="shared" si="1"/>
        <v>0</v>
      </c>
      <c r="E6" s="25">
        <f>'入金明細【18期】 '!D5</f>
        <v>0</v>
      </c>
      <c r="F6" s="26">
        <f>'入金明細【18期】 '!M5</f>
        <v>0</v>
      </c>
      <c r="G6" s="27">
        <f>'入金明細【18期】 '!T5</f>
        <v>0</v>
      </c>
      <c r="H6" s="28">
        <f t="shared" si="2"/>
        <v>0</v>
      </c>
      <c r="I6" s="29">
        <f>'出金明細【18期】'!D5</f>
        <v>0</v>
      </c>
      <c r="J6" s="30">
        <f>'出金明細【18期】'!M5</f>
        <v>0</v>
      </c>
      <c r="K6" s="31">
        <f>'出金明細【18期】'!AD5</f>
        <v>0</v>
      </c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2.0" customHeight="1">
      <c r="A7" s="21"/>
      <c r="B7" s="32">
        <v>44351.0</v>
      </c>
      <c r="C7" s="33">
        <f t="shared" si="3"/>
        <v>-14248571.7</v>
      </c>
      <c r="D7" s="34">
        <f t="shared" si="1"/>
        <v>0</v>
      </c>
      <c r="E7" s="25">
        <f>'入金明細【18期】 '!D6</f>
        <v>0</v>
      </c>
      <c r="F7" s="26">
        <f>'入金明細【18期】 '!M6</f>
        <v>0</v>
      </c>
      <c r="G7" s="27">
        <f>'入金明細【18期】 '!T6</f>
        <v>0</v>
      </c>
      <c r="H7" s="28">
        <f t="shared" si="2"/>
        <v>0</v>
      </c>
      <c r="I7" s="29">
        <f>'出金明細【18期】'!D6</f>
        <v>0</v>
      </c>
      <c r="J7" s="30">
        <f>'出金明細【18期】'!M6</f>
        <v>0</v>
      </c>
      <c r="K7" s="31">
        <f>'出金明細【18期】'!AD6</f>
        <v>0</v>
      </c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2.0" customHeight="1">
      <c r="A8" s="21"/>
      <c r="B8" s="32">
        <v>44352.0</v>
      </c>
      <c r="C8" s="33">
        <f t="shared" si="3"/>
        <v>-14409371.7</v>
      </c>
      <c r="D8" s="34">
        <f t="shared" si="1"/>
        <v>0</v>
      </c>
      <c r="E8" s="25">
        <f>'入金明細【18期】 '!D7</f>
        <v>0</v>
      </c>
      <c r="F8" s="26">
        <f>'入金明細【18期】 '!M7</f>
        <v>0</v>
      </c>
      <c r="G8" s="27">
        <f>'入金明細【18期】 '!T7</f>
        <v>0</v>
      </c>
      <c r="H8" s="28">
        <f t="shared" si="2"/>
        <v>160800</v>
      </c>
      <c r="I8" s="29">
        <f>'出金明細【18期】'!D7</f>
        <v>0</v>
      </c>
      <c r="J8" s="30">
        <f>'出金明細【18期】'!M7</f>
        <v>0</v>
      </c>
      <c r="K8" s="31">
        <f>'出金明細【18期】'!AD7</f>
        <v>160800</v>
      </c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2.0" customHeight="1">
      <c r="A9" s="21"/>
      <c r="B9" s="35">
        <v>44353.0</v>
      </c>
      <c r="C9" s="33">
        <f t="shared" si="3"/>
        <v>-14409371.7</v>
      </c>
      <c r="D9" s="34">
        <f t="shared" si="1"/>
        <v>0</v>
      </c>
      <c r="E9" s="25">
        <f>'入金明細【18期】 '!D8</f>
        <v>0</v>
      </c>
      <c r="F9" s="26">
        <f>'入金明細【18期】 '!M8</f>
        <v>0</v>
      </c>
      <c r="G9" s="27">
        <f>'入金明細【18期】 '!T8</f>
        <v>0</v>
      </c>
      <c r="H9" s="28">
        <f t="shared" si="2"/>
        <v>0</v>
      </c>
      <c r="I9" s="29">
        <f>'出金明細【18期】'!D8</f>
        <v>0</v>
      </c>
      <c r="J9" s="30">
        <f>'出金明細【18期】'!M8</f>
        <v>0</v>
      </c>
      <c r="K9" s="31">
        <f>'出金明細【18期】'!AD8</f>
        <v>0</v>
      </c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2.0" customHeight="1">
      <c r="A10" s="21"/>
      <c r="B10" s="35">
        <v>44354.0</v>
      </c>
      <c r="C10" s="33">
        <f t="shared" si="3"/>
        <v>-14409371.7</v>
      </c>
      <c r="D10" s="34">
        <f t="shared" si="1"/>
        <v>0</v>
      </c>
      <c r="E10" s="25">
        <f>'入金明細【18期】 '!D9</f>
        <v>0</v>
      </c>
      <c r="F10" s="26">
        <f>'入金明細【18期】 '!M9</f>
        <v>0</v>
      </c>
      <c r="G10" s="27">
        <f>'入金明細【18期】 '!T9</f>
        <v>0</v>
      </c>
      <c r="H10" s="28">
        <f t="shared" si="2"/>
        <v>0</v>
      </c>
      <c r="I10" s="29">
        <f>'出金明細【18期】'!D9</f>
        <v>0</v>
      </c>
      <c r="J10" s="30">
        <f>'出金明細【18期】'!M9</f>
        <v>0</v>
      </c>
      <c r="K10" s="31">
        <f>'出金明細【18期】'!AD9</f>
        <v>0</v>
      </c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2.0" customHeight="1">
      <c r="A11" s="21"/>
      <c r="B11" s="32">
        <v>44355.0</v>
      </c>
      <c r="C11" s="33">
        <f t="shared" si="3"/>
        <v>-14409371.7</v>
      </c>
      <c r="D11" s="34">
        <f t="shared" si="1"/>
        <v>0</v>
      </c>
      <c r="E11" s="25">
        <f>'入金明細【18期】 '!D10</f>
        <v>0</v>
      </c>
      <c r="F11" s="26">
        <f>'入金明細【18期】 '!M10</f>
        <v>0</v>
      </c>
      <c r="G11" s="27">
        <f>'入金明細【18期】 '!T10</f>
        <v>0</v>
      </c>
      <c r="H11" s="28">
        <f t="shared" si="2"/>
        <v>0</v>
      </c>
      <c r="I11" s="29">
        <f>'出金明細【18期】'!D10</f>
        <v>0</v>
      </c>
      <c r="J11" s="30">
        <f>'出金明細【18期】'!M10</f>
        <v>0</v>
      </c>
      <c r="K11" s="31">
        <f>'出金明細【18期】'!AD10</f>
        <v>0</v>
      </c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0" customHeight="1">
      <c r="A12" s="21"/>
      <c r="B12" s="32">
        <v>44356.0</v>
      </c>
      <c r="C12" s="33">
        <f t="shared" si="3"/>
        <v>-18115460.7</v>
      </c>
      <c r="D12" s="34">
        <f t="shared" si="1"/>
        <v>0</v>
      </c>
      <c r="E12" s="25">
        <f>'入金明細【18期】 '!D11</f>
        <v>0</v>
      </c>
      <c r="F12" s="26">
        <f>'入金明細【18期】 '!M11</f>
        <v>0</v>
      </c>
      <c r="G12" s="27">
        <f>'入金明細【18期】 '!T11</f>
        <v>0</v>
      </c>
      <c r="H12" s="28">
        <f t="shared" si="2"/>
        <v>3706089</v>
      </c>
      <c r="I12" s="29">
        <f>'出金明細【18期】'!D11</f>
        <v>0</v>
      </c>
      <c r="J12" s="30">
        <f>'出金明細【18期】'!M11</f>
        <v>0</v>
      </c>
      <c r="K12" s="31">
        <f>'出金明細【18期】'!AD11</f>
        <v>3706089</v>
      </c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2.0" customHeight="1">
      <c r="A13" s="21"/>
      <c r="B13" s="32">
        <v>44357.0</v>
      </c>
      <c r="C13" s="33">
        <f t="shared" si="3"/>
        <v>-18115460.7</v>
      </c>
      <c r="D13" s="34">
        <f t="shared" si="1"/>
        <v>0</v>
      </c>
      <c r="E13" s="25">
        <f>'入金明細【18期】 '!D12</f>
        <v>0</v>
      </c>
      <c r="F13" s="26">
        <f>'入金明細【18期】 '!M12</f>
        <v>0</v>
      </c>
      <c r="G13" s="27">
        <f>'入金明細【18期】 '!T12</f>
        <v>0</v>
      </c>
      <c r="H13" s="28">
        <f t="shared" si="2"/>
        <v>0</v>
      </c>
      <c r="I13" s="29">
        <f>'出金明細【18期】'!D12</f>
        <v>0</v>
      </c>
      <c r="J13" s="30">
        <f>'出金明細【18期】'!M12</f>
        <v>0</v>
      </c>
      <c r="K13" s="31">
        <f>'出金明細【18期】'!AD12</f>
        <v>0</v>
      </c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2.0" customHeight="1">
      <c r="A14" s="21"/>
      <c r="B14" s="32">
        <v>44358.0</v>
      </c>
      <c r="C14" s="33">
        <f t="shared" si="3"/>
        <v>-18115460.7</v>
      </c>
      <c r="D14" s="34">
        <f t="shared" si="1"/>
        <v>0</v>
      </c>
      <c r="E14" s="25">
        <f>'入金明細【18期】 '!D13</f>
        <v>0</v>
      </c>
      <c r="F14" s="26">
        <f>'入金明細【18期】 '!M13</f>
        <v>0</v>
      </c>
      <c r="G14" s="27">
        <f>'入金明細【18期】 '!T13</f>
        <v>0</v>
      </c>
      <c r="H14" s="28">
        <f t="shared" si="2"/>
        <v>0</v>
      </c>
      <c r="I14" s="29">
        <f>'出金明細【18期】'!D13</f>
        <v>0</v>
      </c>
      <c r="J14" s="30">
        <f>'出金明細【18期】'!M13</f>
        <v>0</v>
      </c>
      <c r="K14" s="31">
        <f>'出金明細【18期】'!AD13</f>
        <v>0</v>
      </c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2.0" customHeight="1">
      <c r="A15" s="21"/>
      <c r="B15" s="32">
        <v>44359.0</v>
      </c>
      <c r="C15" s="33">
        <f t="shared" si="3"/>
        <v>-18115460.7</v>
      </c>
      <c r="D15" s="34">
        <f t="shared" si="1"/>
        <v>0</v>
      </c>
      <c r="E15" s="25">
        <f>'入金明細【18期】 '!D14</f>
        <v>0</v>
      </c>
      <c r="F15" s="26">
        <f>'入金明細【18期】 '!M14</f>
        <v>0</v>
      </c>
      <c r="G15" s="27">
        <f>'入金明細【18期】 '!T14</f>
        <v>0</v>
      </c>
      <c r="H15" s="28">
        <f t="shared" si="2"/>
        <v>0</v>
      </c>
      <c r="I15" s="29">
        <f>'出金明細【18期】'!D14</f>
        <v>0</v>
      </c>
      <c r="J15" s="30">
        <f>'出金明細【18期】'!M14</f>
        <v>0</v>
      </c>
      <c r="K15" s="31">
        <f>'出金明細【18期】'!AD14</f>
        <v>0</v>
      </c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2.0" customHeight="1">
      <c r="A16" s="21"/>
      <c r="B16" s="35">
        <v>44360.0</v>
      </c>
      <c r="C16" s="33">
        <f t="shared" si="3"/>
        <v>-18115460.7</v>
      </c>
      <c r="D16" s="34">
        <f t="shared" si="1"/>
        <v>0</v>
      </c>
      <c r="E16" s="25">
        <f>'入金明細【18期】 '!D15</f>
        <v>0</v>
      </c>
      <c r="F16" s="26">
        <f>'入金明細【18期】 '!M15</f>
        <v>0</v>
      </c>
      <c r="G16" s="27">
        <f>'入金明細【18期】 '!T15</f>
        <v>0</v>
      </c>
      <c r="H16" s="28">
        <f t="shared" si="2"/>
        <v>0</v>
      </c>
      <c r="I16" s="29">
        <f>'出金明細【18期】'!D15</f>
        <v>0</v>
      </c>
      <c r="J16" s="30">
        <f>'出金明細【18期】'!M15</f>
        <v>0</v>
      </c>
      <c r="K16" s="31">
        <f>'出金明細【18期】'!AD15</f>
        <v>0</v>
      </c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2.0" customHeight="1">
      <c r="A17" s="21"/>
      <c r="B17" s="35">
        <v>44361.0</v>
      </c>
      <c r="C17" s="33">
        <f t="shared" si="3"/>
        <v>-18115460.7</v>
      </c>
      <c r="D17" s="34">
        <f t="shared" si="1"/>
        <v>0</v>
      </c>
      <c r="E17" s="25">
        <f>'入金明細【18期】 '!D16</f>
        <v>0</v>
      </c>
      <c r="F17" s="26">
        <f>'入金明細【18期】 '!M16</f>
        <v>0</v>
      </c>
      <c r="G17" s="27">
        <f>'入金明細【18期】 '!T16</f>
        <v>0</v>
      </c>
      <c r="H17" s="28">
        <f t="shared" si="2"/>
        <v>0</v>
      </c>
      <c r="I17" s="29">
        <f>'出金明細【18期】'!D16</f>
        <v>0</v>
      </c>
      <c r="J17" s="30">
        <f>'出金明細【18期】'!M16</f>
        <v>0</v>
      </c>
      <c r="K17" s="31">
        <f>'出金明細【18期】'!AD16</f>
        <v>0</v>
      </c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2.0" customHeight="1">
      <c r="A18" s="21"/>
      <c r="B18" s="32">
        <v>44362.0</v>
      </c>
      <c r="C18" s="33">
        <f t="shared" si="3"/>
        <v>-18115460.7</v>
      </c>
      <c r="D18" s="34">
        <f t="shared" si="1"/>
        <v>0</v>
      </c>
      <c r="E18" s="25">
        <f>'入金明細【18期】 '!D17</f>
        <v>0</v>
      </c>
      <c r="F18" s="26">
        <f>'入金明細【18期】 '!M17</f>
        <v>0</v>
      </c>
      <c r="G18" s="27">
        <f>'入金明細【18期】 '!T17</f>
        <v>0</v>
      </c>
      <c r="H18" s="28">
        <f t="shared" si="2"/>
        <v>0</v>
      </c>
      <c r="I18" s="29">
        <f>'出金明細【18期】'!D17</f>
        <v>0</v>
      </c>
      <c r="J18" s="30">
        <f>'出金明細【18期】'!M17</f>
        <v>0</v>
      </c>
      <c r="K18" s="31">
        <f>'出金明細【18期】'!AD17</f>
        <v>0</v>
      </c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2.0" customHeight="1">
      <c r="A19" s="21"/>
      <c r="B19" s="32">
        <v>44363.0</v>
      </c>
      <c r="C19" s="33">
        <f t="shared" si="3"/>
        <v>-18115460.7</v>
      </c>
      <c r="D19" s="34">
        <f t="shared" si="1"/>
        <v>0</v>
      </c>
      <c r="E19" s="25">
        <f>'入金明細【18期】 '!D18</f>
        <v>0</v>
      </c>
      <c r="F19" s="26">
        <f>'入金明細【18期】 '!M18</f>
        <v>0</v>
      </c>
      <c r="G19" s="27">
        <f>'入金明細【18期】 '!T18</f>
        <v>0</v>
      </c>
      <c r="H19" s="28">
        <f t="shared" si="2"/>
        <v>0</v>
      </c>
      <c r="I19" s="29">
        <f>'出金明細【18期】'!D18</f>
        <v>0</v>
      </c>
      <c r="J19" s="30">
        <f>'出金明細【18期】'!M18</f>
        <v>0</v>
      </c>
      <c r="K19" s="31">
        <f>'出金明細【18期】'!AD18</f>
        <v>0</v>
      </c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2.0" customHeight="1">
      <c r="A20" s="21"/>
      <c r="B20" s="32">
        <v>44364.0</v>
      </c>
      <c r="C20" s="33">
        <f t="shared" si="3"/>
        <v>-18115460.7</v>
      </c>
      <c r="D20" s="34">
        <f t="shared" si="1"/>
        <v>0</v>
      </c>
      <c r="E20" s="25">
        <f>'入金明細【18期】 '!D19</f>
        <v>0</v>
      </c>
      <c r="F20" s="26">
        <f>'入金明細【18期】 '!M19</f>
        <v>0</v>
      </c>
      <c r="G20" s="27">
        <f>'入金明細【18期】 '!T19</f>
        <v>0</v>
      </c>
      <c r="H20" s="28">
        <f t="shared" si="2"/>
        <v>0</v>
      </c>
      <c r="I20" s="29">
        <f>'出金明細【18期】'!D19</f>
        <v>0</v>
      </c>
      <c r="J20" s="30">
        <f>'出金明細【18期】'!M19</f>
        <v>0</v>
      </c>
      <c r="K20" s="31">
        <f>'出金明細【18期】'!AD19</f>
        <v>0</v>
      </c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2.0" customHeight="1">
      <c r="A21" s="21"/>
      <c r="B21" s="32">
        <v>44365.0</v>
      </c>
      <c r="C21" s="33">
        <f t="shared" si="3"/>
        <v>-18115460.7</v>
      </c>
      <c r="D21" s="34">
        <f t="shared" si="1"/>
        <v>0</v>
      </c>
      <c r="E21" s="25">
        <f>'入金明細【18期】 '!D20</f>
        <v>0</v>
      </c>
      <c r="F21" s="26">
        <f>'入金明細【18期】 '!M20</f>
        <v>0</v>
      </c>
      <c r="G21" s="27">
        <f>'入金明細【18期】 '!T20</f>
        <v>0</v>
      </c>
      <c r="H21" s="28">
        <f t="shared" si="2"/>
        <v>0</v>
      </c>
      <c r="I21" s="29">
        <f>'出金明細【18期】'!D20</f>
        <v>0</v>
      </c>
      <c r="J21" s="30">
        <f>'出金明細【18期】'!M20</f>
        <v>0</v>
      </c>
      <c r="K21" s="31">
        <f>'出金明細【18期】'!AD20</f>
        <v>0</v>
      </c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2.0" customHeight="1">
      <c r="A22" s="21"/>
      <c r="B22" s="32">
        <v>44366.0</v>
      </c>
      <c r="C22" s="33">
        <f t="shared" si="3"/>
        <v>-18115460.7</v>
      </c>
      <c r="D22" s="34">
        <f t="shared" si="1"/>
        <v>0</v>
      </c>
      <c r="E22" s="25">
        <f>'入金明細【18期】 '!D21</f>
        <v>0</v>
      </c>
      <c r="F22" s="26">
        <f>'入金明細【18期】 '!M21</f>
        <v>0</v>
      </c>
      <c r="G22" s="27">
        <f>'入金明細【18期】 '!T21</f>
        <v>0</v>
      </c>
      <c r="H22" s="28">
        <f t="shared" si="2"/>
        <v>0</v>
      </c>
      <c r="I22" s="29">
        <f>'出金明細【18期】'!D21</f>
        <v>0</v>
      </c>
      <c r="J22" s="30">
        <f>'出金明細【18期】'!M21</f>
        <v>0</v>
      </c>
      <c r="K22" s="31">
        <f>'出金明細【18期】'!AD21</f>
        <v>0</v>
      </c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2.0" customHeight="1">
      <c r="A23" s="21"/>
      <c r="B23" s="35">
        <v>44367.0</v>
      </c>
      <c r="C23" s="33">
        <f t="shared" si="3"/>
        <v>-18115460.7</v>
      </c>
      <c r="D23" s="34">
        <f t="shared" si="1"/>
        <v>0</v>
      </c>
      <c r="E23" s="25">
        <f>'入金明細【18期】 '!D22</f>
        <v>0</v>
      </c>
      <c r="F23" s="26">
        <f>'入金明細【18期】 '!M22</f>
        <v>0</v>
      </c>
      <c r="G23" s="27">
        <f>'入金明細【18期】 '!T22</f>
        <v>0</v>
      </c>
      <c r="H23" s="28">
        <f t="shared" si="2"/>
        <v>0</v>
      </c>
      <c r="I23" s="29">
        <f>'出金明細【18期】'!D22</f>
        <v>0</v>
      </c>
      <c r="J23" s="30">
        <f>'出金明細【18期】'!M22</f>
        <v>0</v>
      </c>
      <c r="K23" s="31">
        <f>'出金明細【18期】'!AD22</f>
        <v>0</v>
      </c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2.0" customHeight="1">
      <c r="A24" s="21"/>
      <c r="B24" s="35">
        <v>44368.0</v>
      </c>
      <c r="C24" s="33">
        <f t="shared" si="3"/>
        <v>-18148460.7</v>
      </c>
      <c r="D24" s="34">
        <f t="shared" si="1"/>
        <v>0</v>
      </c>
      <c r="E24" s="25">
        <f>'入金明細【18期】 '!D23</f>
        <v>0</v>
      </c>
      <c r="F24" s="26">
        <f>'入金明細【18期】 '!M23</f>
        <v>0</v>
      </c>
      <c r="G24" s="27">
        <f>'入金明細【18期】 '!T23</f>
        <v>0</v>
      </c>
      <c r="H24" s="28">
        <f t="shared" si="2"/>
        <v>33000</v>
      </c>
      <c r="I24" s="29">
        <f>'出金明細【18期】'!D23</f>
        <v>0</v>
      </c>
      <c r="J24" s="30">
        <f>'出金明細【18期】'!M23</f>
        <v>0</v>
      </c>
      <c r="K24" s="31">
        <f>'出金明細【18期】'!AD23</f>
        <v>33000</v>
      </c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2.0" customHeight="1">
      <c r="A25" s="21"/>
      <c r="B25" s="32">
        <v>44369.0</v>
      </c>
      <c r="C25" s="33">
        <f t="shared" si="3"/>
        <v>-18182762.7</v>
      </c>
      <c r="D25" s="34">
        <f t="shared" si="1"/>
        <v>0</v>
      </c>
      <c r="E25" s="25">
        <f>'入金明細【18期】 '!D24</f>
        <v>0</v>
      </c>
      <c r="F25" s="26">
        <f>'入金明細【18期】 '!M24</f>
        <v>0</v>
      </c>
      <c r="G25" s="27">
        <f>'入金明細【18期】 '!T24</f>
        <v>0</v>
      </c>
      <c r="H25" s="28">
        <f t="shared" si="2"/>
        <v>34302</v>
      </c>
      <c r="I25" s="29">
        <f>'出金明細【18期】'!D24</f>
        <v>0</v>
      </c>
      <c r="J25" s="30">
        <f>'出金明細【18期】'!M24</f>
        <v>0</v>
      </c>
      <c r="K25" s="31">
        <f>'出金明細【18期】'!AD24</f>
        <v>34302</v>
      </c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2.0" customHeight="1">
      <c r="A26" s="21"/>
      <c r="B26" s="32">
        <v>44370.0</v>
      </c>
      <c r="C26" s="33">
        <f t="shared" si="3"/>
        <v>-18221765.7</v>
      </c>
      <c r="D26" s="34">
        <f t="shared" si="1"/>
        <v>0</v>
      </c>
      <c r="E26" s="25">
        <f>'入金明細【18期】 '!D25</f>
        <v>0</v>
      </c>
      <c r="F26" s="26">
        <f>'入金明細【18期】 '!M25</f>
        <v>0</v>
      </c>
      <c r="G26" s="27">
        <f>'入金明細【18期】 '!T25</f>
        <v>0</v>
      </c>
      <c r="H26" s="28">
        <f t="shared" si="2"/>
        <v>39003</v>
      </c>
      <c r="I26" s="29">
        <f>'出金明細【18期】'!D25</f>
        <v>0</v>
      </c>
      <c r="J26" s="30">
        <f>'出金明細【18期】'!M25</f>
        <v>0</v>
      </c>
      <c r="K26" s="31">
        <f>'出金明細【18期】'!AD25</f>
        <v>39003</v>
      </c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2.0" customHeight="1">
      <c r="A27" s="21"/>
      <c r="B27" s="32">
        <v>44371.0</v>
      </c>
      <c r="C27" s="33">
        <f t="shared" si="3"/>
        <v>-18221765.7</v>
      </c>
      <c r="D27" s="34">
        <f t="shared" si="1"/>
        <v>0</v>
      </c>
      <c r="E27" s="25">
        <f>'入金明細【18期】 '!D26</f>
        <v>0</v>
      </c>
      <c r="F27" s="26">
        <f>'入金明細【18期】 '!M26</f>
        <v>0</v>
      </c>
      <c r="G27" s="27">
        <f>'入金明細【18期】 '!T26</f>
        <v>0</v>
      </c>
      <c r="H27" s="28">
        <f t="shared" si="2"/>
        <v>0</v>
      </c>
      <c r="I27" s="29">
        <f>'出金明細【18期】'!D26</f>
        <v>0</v>
      </c>
      <c r="J27" s="30">
        <f>'出金明細【18期】'!M26</f>
        <v>0</v>
      </c>
      <c r="K27" s="31">
        <f>'出金明細【18期】'!AD26</f>
        <v>0</v>
      </c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2.0" customHeight="1">
      <c r="A28" s="21"/>
      <c r="B28" s="32">
        <v>44372.0</v>
      </c>
      <c r="C28" s="33">
        <f t="shared" si="3"/>
        <v>-20271165.7</v>
      </c>
      <c r="D28" s="34">
        <f t="shared" si="1"/>
        <v>0</v>
      </c>
      <c r="E28" s="25">
        <f>'入金明細【18期】 '!D27</f>
        <v>0</v>
      </c>
      <c r="F28" s="26">
        <f>'入金明細【18期】 '!M27</f>
        <v>0</v>
      </c>
      <c r="G28" s="27">
        <f>'入金明細【18期】 '!T27</f>
        <v>0</v>
      </c>
      <c r="H28" s="28">
        <f t="shared" si="2"/>
        <v>2049400</v>
      </c>
      <c r="I28" s="29">
        <f>'出金明細【18期】'!D27</f>
        <v>0</v>
      </c>
      <c r="J28" s="30">
        <f>'出金明細【18期】'!M27</f>
        <v>1845000</v>
      </c>
      <c r="K28" s="31">
        <f>'出金明細【18期】'!AD27</f>
        <v>204400</v>
      </c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2.0" customHeight="1">
      <c r="A29" s="21"/>
      <c r="B29" s="32">
        <v>44373.0</v>
      </c>
      <c r="C29" s="33">
        <f t="shared" si="3"/>
        <v>-20807323.7</v>
      </c>
      <c r="D29" s="34">
        <f t="shared" si="1"/>
        <v>0</v>
      </c>
      <c r="E29" s="25">
        <f>'入金明細【18期】 '!D28</f>
        <v>0</v>
      </c>
      <c r="F29" s="26">
        <f>'入金明細【18期】 '!M28</f>
        <v>0</v>
      </c>
      <c r="G29" s="27">
        <f>'入金明細【18期】 '!T28</f>
        <v>0</v>
      </c>
      <c r="H29" s="28">
        <f t="shared" si="2"/>
        <v>536158</v>
      </c>
      <c r="I29" s="29">
        <f>'出金明細【18期】'!D28</f>
        <v>0</v>
      </c>
      <c r="J29" s="30">
        <f>'出金明細【18期】'!M28</f>
        <v>0</v>
      </c>
      <c r="K29" s="31">
        <f>'出金明細【18期】'!AD28</f>
        <v>536158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2.0" customHeight="1">
      <c r="A30" s="21"/>
      <c r="B30" s="35">
        <v>44374.0</v>
      </c>
      <c r="C30" s="33">
        <f t="shared" si="3"/>
        <v>-20807323.7</v>
      </c>
      <c r="D30" s="34">
        <f t="shared" si="1"/>
        <v>0</v>
      </c>
      <c r="E30" s="25">
        <f>'入金明細【18期】 '!D29</f>
        <v>0</v>
      </c>
      <c r="F30" s="26">
        <f>'入金明細【18期】 '!M29</f>
        <v>0</v>
      </c>
      <c r="G30" s="27">
        <f>'入金明細【18期】 '!T29</f>
        <v>0</v>
      </c>
      <c r="H30" s="28">
        <f t="shared" si="2"/>
        <v>0</v>
      </c>
      <c r="I30" s="29">
        <f>'出金明細【18期】'!D29</f>
        <v>0</v>
      </c>
      <c r="J30" s="30">
        <f>'出金明細【18期】'!M29</f>
        <v>0</v>
      </c>
      <c r="K30" s="31">
        <f>'出金明細【18期】'!AD29</f>
        <v>0</v>
      </c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2.0" customHeight="1">
      <c r="A31" s="21"/>
      <c r="B31" s="35">
        <v>44375.0</v>
      </c>
      <c r="C31" s="33">
        <f t="shared" si="3"/>
        <v>-21186108.7</v>
      </c>
      <c r="D31" s="34">
        <f t="shared" si="1"/>
        <v>0</v>
      </c>
      <c r="E31" s="25">
        <f>'入金明細【18期】 '!D30</f>
        <v>0</v>
      </c>
      <c r="F31" s="26">
        <f>'入金明細【18期】 '!M30</f>
        <v>0</v>
      </c>
      <c r="G31" s="27">
        <f>'入金明細【18期】 '!T30</f>
        <v>0</v>
      </c>
      <c r="H31" s="28">
        <f t="shared" si="2"/>
        <v>378785</v>
      </c>
      <c r="I31" s="29">
        <f>'出金明細【18期】'!D30</f>
        <v>378785</v>
      </c>
      <c r="J31" s="30">
        <f>'出金明細【18期】'!M30</f>
        <v>0</v>
      </c>
      <c r="K31" s="31">
        <f>'出金明細【18期】'!AD30</f>
        <v>0</v>
      </c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2.0" customHeight="1">
      <c r="A32" s="21"/>
      <c r="B32" s="32">
        <v>44376.0</v>
      </c>
      <c r="C32" s="33">
        <f t="shared" si="3"/>
        <v>-25266420.7</v>
      </c>
      <c r="D32" s="34">
        <f t="shared" si="1"/>
        <v>0</v>
      </c>
      <c r="E32" s="25">
        <f>'入金明細【18期】 '!D31</f>
        <v>0</v>
      </c>
      <c r="F32" s="26">
        <f>'入金明細【18期】 '!M31</f>
        <v>0</v>
      </c>
      <c r="G32" s="27">
        <f>'入金明細【18期】 '!T31</f>
        <v>0</v>
      </c>
      <c r="H32" s="28">
        <f t="shared" si="2"/>
        <v>4080312</v>
      </c>
      <c r="I32" s="29">
        <f>'出金明細【18期】'!D31</f>
        <v>2420247</v>
      </c>
      <c r="J32" s="30">
        <f>'出金明細【18期】'!M31</f>
        <v>0</v>
      </c>
      <c r="K32" s="31">
        <f>'出金明細【18期】'!AD31</f>
        <v>1660065</v>
      </c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2.0" customHeight="1">
      <c r="A33" s="21"/>
      <c r="B33" s="36">
        <v>44377.0</v>
      </c>
      <c r="C33" s="37">
        <f t="shared" si="3"/>
        <v>-27736908.7</v>
      </c>
      <c r="D33" s="38">
        <f t="shared" si="1"/>
        <v>0</v>
      </c>
      <c r="E33" s="25">
        <f>'入金明細【18期】 '!D32</f>
        <v>0</v>
      </c>
      <c r="F33" s="26">
        <f>'入金明細【18期】 '!M32</f>
        <v>0</v>
      </c>
      <c r="G33" s="27">
        <f>'入金明細【18期】 '!T32</f>
        <v>0</v>
      </c>
      <c r="H33" s="28">
        <f t="shared" si="2"/>
        <v>2470488</v>
      </c>
      <c r="I33" s="29">
        <f>'出金明細【18期】'!D32</f>
        <v>2470488</v>
      </c>
      <c r="J33" s="30">
        <f>'出金明細【18期】'!M32</f>
        <v>0</v>
      </c>
      <c r="K33" s="31">
        <f>'出金明細【18期】'!AD32</f>
        <v>0</v>
      </c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2.0" customHeight="1">
      <c r="A34" s="21"/>
      <c r="B34" s="39" t="s">
        <v>10</v>
      </c>
      <c r="C34" s="40">
        <f t="shared" ref="C34:C35" si="5">SUM(D34-H34)</f>
        <v>-14324833</v>
      </c>
      <c r="D34" s="41">
        <f t="shared" si="1"/>
        <v>0</v>
      </c>
      <c r="E34" s="42">
        <f t="shared" ref="E34:K34" si="4">SUM(E4:E33)</f>
        <v>0</v>
      </c>
      <c r="F34" s="43">
        <f t="shared" si="4"/>
        <v>0</v>
      </c>
      <c r="G34" s="44">
        <f t="shared" si="4"/>
        <v>0</v>
      </c>
      <c r="H34" s="45">
        <f t="shared" si="4"/>
        <v>14324833</v>
      </c>
      <c r="I34" s="42">
        <f t="shared" si="4"/>
        <v>5269520</v>
      </c>
      <c r="J34" s="43">
        <f t="shared" si="4"/>
        <v>1845000</v>
      </c>
      <c r="K34" s="46">
        <f t="shared" si="4"/>
        <v>7210313</v>
      </c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2.0" customHeight="1">
      <c r="A35" s="21"/>
      <c r="B35" s="39" t="s">
        <v>11</v>
      </c>
      <c r="C35" s="40">
        <f t="shared" si="5"/>
        <v>-14324833</v>
      </c>
      <c r="D35" s="47">
        <f t="shared" si="1"/>
        <v>0</v>
      </c>
      <c r="E35" s="42">
        <f t="shared" ref="E35:K35" si="6">E2+E34</f>
        <v>0</v>
      </c>
      <c r="F35" s="43">
        <f t="shared" si="6"/>
        <v>0</v>
      </c>
      <c r="G35" s="44">
        <f t="shared" si="6"/>
        <v>0</v>
      </c>
      <c r="H35" s="45">
        <f t="shared" si="6"/>
        <v>14324833</v>
      </c>
      <c r="I35" s="42">
        <f t="shared" si="6"/>
        <v>5269520</v>
      </c>
      <c r="J35" s="43">
        <f t="shared" si="6"/>
        <v>1845000</v>
      </c>
      <c r="K35" s="46">
        <f t="shared" si="6"/>
        <v>7210313</v>
      </c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2.0" customHeight="1">
      <c r="A36" s="21"/>
      <c r="B36" s="22">
        <v>44378.0</v>
      </c>
      <c r="C36" s="23">
        <f>SUM(C33+D36-H36)</f>
        <v>-27819104.7</v>
      </c>
      <c r="D36" s="24">
        <f t="shared" si="1"/>
        <v>0</v>
      </c>
      <c r="E36" s="48">
        <f>'入金明細【18期】 '!D35</f>
        <v>0</v>
      </c>
      <c r="F36" s="26">
        <f>'入金明細【18期】 '!M35</f>
        <v>0</v>
      </c>
      <c r="G36" s="27">
        <f>'入金明細【18期】 '!T35</f>
        <v>0</v>
      </c>
      <c r="H36" s="28">
        <f t="shared" ref="H36:H66" si="7">I36+J36+K36</f>
        <v>82196</v>
      </c>
      <c r="I36" s="49">
        <f>'出金明細【18期】'!D35</f>
        <v>0</v>
      </c>
      <c r="J36" s="50">
        <f>'出金明細【18期】'!M35</f>
        <v>0</v>
      </c>
      <c r="K36" s="51">
        <f>'出金明細【18期】'!AD35</f>
        <v>82196</v>
      </c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2.0" customHeight="1">
      <c r="A37" s="21"/>
      <c r="B37" s="32">
        <v>45109.0</v>
      </c>
      <c r="C37" s="33">
        <f t="shared" ref="C37:C66" si="8">SUM(C36+D37-H37)</f>
        <v>-27848584.7</v>
      </c>
      <c r="D37" s="34">
        <f t="shared" si="1"/>
        <v>0</v>
      </c>
      <c r="E37" s="48">
        <f>'入金明細【18期】 '!D36</f>
        <v>0</v>
      </c>
      <c r="F37" s="26">
        <f>'入金明細【18期】 '!M36</f>
        <v>0</v>
      </c>
      <c r="G37" s="27">
        <f>'入金明細【18期】 '!T36</f>
        <v>0</v>
      </c>
      <c r="H37" s="28">
        <f t="shared" si="7"/>
        <v>29480</v>
      </c>
      <c r="I37" s="52">
        <f>'出金明細【18期】'!D36</f>
        <v>0</v>
      </c>
      <c r="J37" s="30">
        <f>'出金明細【18期】'!M36</f>
        <v>0</v>
      </c>
      <c r="K37" s="31">
        <f>'出金明細【18期】'!AD36</f>
        <v>29480</v>
      </c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2.0" customHeight="1">
      <c r="A38" s="21"/>
      <c r="B38" s="32">
        <v>45110.0</v>
      </c>
      <c r="C38" s="33">
        <f t="shared" si="8"/>
        <v>-27848584.7</v>
      </c>
      <c r="D38" s="34">
        <f t="shared" si="1"/>
        <v>0</v>
      </c>
      <c r="E38" s="48">
        <f>'入金明細【18期】 '!D37</f>
        <v>0</v>
      </c>
      <c r="F38" s="26">
        <f>'入金明細【18期】 '!M37</f>
        <v>0</v>
      </c>
      <c r="G38" s="27">
        <f>'入金明細【18期】 '!T37</f>
        <v>0</v>
      </c>
      <c r="H38" s="28">
        <f t="shared" si="7"/>
        <v>0</v>
      </c>
      <c r="I38" s="52">
        <f>'出金明細【18期】'!D37</f>
        <v>0</v>
      </c>
      <c r="J38" s="30">
        <f>'出金明細【18期】'!M37</f>
        <v>0</v>
      </c>
      <c r="K38" s="31">
        <f>'出金明細【18期】'!AD37</f>
        <v>0</v>
      </c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2.0" customHeight="1">
      <c r="A39" s="21"/>
      <c r="B39" s="35">
        <v>45111.0</v>
      </c>
      <c r="C39" s="33">
        <f t="shared" si="8"/>
        <v>-27848584.7</v>
      </c>
      <c r="D39" s="34">
        <f t="shared" si="1"/>
        <v>0</v>
      </c>
      <c r="E39" s="48">
        <f>'入金明細【18期】 '!D38</f>
        <v>0</v>
      </c>
      <c r="F39" s="26">
        <f>'入金明細【18期】 '!M38</f>
        <v>0</v>
      </c>
      <c r="G39" s="27">
        <f>'入金明細【18期】 '!T38</f>
        <v>0</v>
      </c>
      <c r="H39" s="28">
        <f t="shared" si="7"/>
        <v>0</v>
      </c>
      <c r="I39" s="52">
        <f>'出金明細【18期】'!D38</f>
        <v>0</v>
      </c>
      <c r="J39" s="30">
        <f>'出金明細【18期】'!M38</f>
        <v>0</v>
      </c>
      <c r="K39" s="31">
        <f>'出金明細【18期】'!AD38</f>
        <v>0</v>
      </c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2.0" customHeight="1">
      <c r="A40" s="21"/>
      <c r="B40" s="35">
        <v>45112.0</v>
      </c>
      <c r="C40" s="33">
        <f t="shared" si="8"/>
        <v>-27936584.7</v>
      </c>
      <c r="D40" s="34">
        <f t="shared" si="1"/>
        <v>0</v>
      </c>
      <c r="E40" s="48">
        <f>'入金明細【18期】 '!D39</f>
        <v>0</v>
      </c>
      <c r="F40" s="26">
        <f>'入金明細【18期】 '!M39</f>
        <v>0</v>
      </c>
      <c r="G40" s="27">
        <f>'入金明細【18期】 '!T39</f>
        <v>0</v>
      </c>
      <c r="H40" s="28">
        <f t="shared" si="7"/>
        <v>88000</v>
      </c>
      <c r="I40" s="52">
        <f>'出金明細【18期】'!D39</f>
        <v>0</v>
      </c>
      <c r="J40" s="30">
        <f>'出金明細【18期】'!M39</f>
        <v>0</v>
      </c>
      <c r="K40" s="31">
        <f>'出金明細【18期】'!AD39</f>
        <v>88000</v>
      </c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2.0" customHeight="1">
      <c r="A41" s="21"/>
      <c r="B41" s="32">
        <v>45113.0</v>
      </c>
      <c r="C41" s="33">
        <f t="shared" si="8"/>
        <v>-27936584.7</v>
      </c>
      <c r="D41" s="34">
        <f t="shared" si="1"/>
        <v>0</v>
      </c>
      <c r="E41" s="48">
        <f>'入金明細【18期】 '!D40</f>
        <v>0</v>
      </c>
      <c r="F41" s="26">
        <f>'入金明細【18期】 '!M40</f>
        <v>0</v>
      </c>
      <c r="G41" s="27">
        <f>'入金明細【18期】 '!T40</f>
        <v>0</v>
      </c>
      <c r="H41" s="28">
        <f t="shared" si="7"/>
        <v>0</v>
      </c>
      <c r="I41" s="52">
        <f>'出金明細【18期】'!D40</f>
        <v>0</v>
      </c>
      <c r="J41" s="30">
        <f>'出金明細【18期】'!M40</f>
        <v>0</v>
      </c>
      <c r="K41" s="31">
        <f>'出金明細【18期】'!AD40</f>
        <v>0</v>
      </c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2.0" customHeight="1">
      <c r="A42" s="21"/>
      <c r="B42" s="32">
        <v>45114.0</v>
      </c>
      <c r="C42" s="33">
        <f t="shared" si="8"/>
        <v>-27936584.7</v>
      </c>
      <c r="D42" s="34">
        <f t="shared" si="1"/>
        <v>0</v>
      </c>
      <c r="E42" s="48">
        <f>'入金明細【18期】 '!D41</f>
        <v>0</v>
      </c>
      <c r="F42" s="26">
        <f>'入金明細【18期】 '!M41</f>
        <v>0</v>
      </c>
      <c r="G42" s="27">
        <f>'入金明細【18期】 '!T41</f>
        <v>0</v>
      </c>
      <c r="H42" s="28">
        <f t="shared" si="7"/>
        <v>0</v>
      </c>
      <c r="I42" s="52">
        <f>'出金明細【18期】'!D41</f>
        <v>0</v>
      </c>
      <c r="J42" s="30">
        <f>'出金明細【18期】'!M41</f>
        <v>0</v>
      </c>
      <c r="K42" s="31">
        <f>'出金明細【18期】'!AD41</f>
        <v>0</v>
      </c>
      <c r="L42" s="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2.0" customHeight="1">
      <c r="A43" s="21"/>
      <c r="B43" s="32">
        <v>45115.0</v>
      </c>
      <c r="C43" s="33">
        <f t="shared" si="8"/>
        <v>-27936584.7</v>
      </c>
      <c r="D43" s="34">
        <f t="shared" si="1"/>
        <v>0</v>
      </c>
      <c r="E43" s="48">
        <f>'入金明細【18期】 '!D42</f>
        <v>0</v>
      </c>
      <c r="F43" s="26">
        <f>'入金明細【18期】 '!M42</f>
        <v>0</v>
      </c>
      <c r="G43" s="27">
        <f>'入金明細【18期】 '!T42</f>
        <v>0</v>
      </c>
      <c r="H43" s="28">
        <f t="shared" si="7"/>
        <v>0</v>
      </c>
      <c r="I43" s="52">
        <f>'出金明細【18期】'!D42</f>
        <v>0</v>
      </c>
      <c r="J43" s="30">
        <f>'出金明細【18期】'!M42</f>
        <v>0</v>
      </c>
      <c r="K43" s="31">
        <f>'出金明細【18期】'!AD42</f>
        <v>0</v>
      </c>
      <c r="L43" s="5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2.0" customHeight="1">
      <c r="A44" s="21"/>
      <c r="B44" s="32">
        <v>45116.0</v>
      </c>
      <c r="C44" s="33">
        <f t="shared" si="8"/>
        <v>-31642673.7</v>
      </c>
      <c r="D44" s="34">
        <f t="shared" si="1"/>
        <v>0</v>
      </c>
      <c r="E44" s="48">
        <f>'入金明細【18期】 '!D43</f>
        <v>0</v>
      </c>
      <c r="F44" s="26">
        <f>'入金明細【18期】 '!M43</f>
        <v>0</v>
      </c>
      <c r="G44" s="27">
        <f>'入金明細【18期】 '!T43</f>
        <v>0</v>
      </c>
      <c r="H44" s="28">
        <f t="shared" si="7"/>
        <v>3706089</v>
      </c>
      <c r="I44" s="52">
        <f>'出金明細【18期】'!D43</f>
        <v>0</v>
      </c>
      <c r="J44" s="30">
        <f>'出金明細【18期】'!M43</f>
        <v>0</v>
      </c>
      <c r="K44" s="31">
        <f>'出金明細【18期】'!AD43</f>
        <v>3706089</v>
      </c>
      <c r="L44" s="5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2.0" customHeight="1">
      <c r="A45" s="21"/>
      <c r="B45" s="32">
        <v>45117.0</v>
      </c>
      <c r="C45" s="33">
        <f t="shared" si="8"/>
        <v>-31642673.7</v>
      </c>
      <c r="D45" s="34">
        <f t="shared" si="1"/>
        <v>0</v>
      </c>
      <c r="E45" s="48">
        <f>'入金明細【18期】 '!D44</f>
        <v>0</v>
      </c>
      <c r="F45" s="26">
        <f>'入金明細【18期】 '!M44</f>
        <v>0</v>
      </c>
      <c r="G45" s="27">
        <f>'入金明細【18期】 '!T44</f>
        <v>0</v>
      </c>
      <c r="H45" s="28">
        <f t="shared" si="7"/>
        <v>0</v>
      </c>
      <c r="I45" s="52">
        <f>'出金明細【18期】'!D44</f>
        <v>0</v>
      </c>
      <c r="J45" s="30">
        <f>'出金明細【18期】'!M44</f>
        <v>0</v>
      </c>
      <c r="K45" s="31">
        <f>'出金明細【18期】'!AD44</f>
        <v>0</v>
      </c>
      <c r="L45" s="5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2.0" customHeight="1">
      <c r="A46" s="21"/>
      <c r="B46" s="35">
        <v>45118.0</v>
      </c>
      <c r="C46" s="33">
        <f t="shared" si="8"/>
        <v>-31642673.7</v>
      </c>
      <c r="D46" s="34">
        <f t="shared" si="1"/>
        <v>0</v>
      </c>
      <c r="E46" s="48">
        <f>'入金明細【18期】 '!D45</f>
        <v>0</v>
      </c>
      <c r="F46" s="26">
        <f>'入金明細【18期】 '!M45</f>
        <v>0</v>
      </c>
      <c r="G46" s="27">
        <f>'入金明細【18期】 '!T45</f>
        <v>0</v>
      </c>
      <c r="H46" s="28">
        <f t="shared" si="7"/>
        <v>0</v>
      </c>
      <c r="I46" s="52">
        <f>'出金明細【18期】'!D45</f>
        <v>0</v>
      </c>
      <c r="J46" s="30">
        <f>'出金明細【18期】'!M45</f>
        <v>0</v>
      </c>
      <c r="K46" s="31">
        <f>'出金明細【18期】'!AD45</f>
        <v>0</v>
      </c>
      <c r="L46" s="5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2.0" customHeight="1">
      <c r="A47" s="21"/>
      <c r="B47" s="35">
        <v>45119.0</v>
      </c>
      <c r="C47" s="33">
        <f t="shared" si="8"/>
        <v>-31642673.7</v>
      </c>
      <c r="D47" s="34">
        <f t="shared" si="1"/>
        <v>0</v>
      </c>
      <c r="E47" s="48">
        <f>'入金明細【18期】 '!D46</f>
        <v>0</v>
      </c>
      <c r="F47" s="26">
        <f>'入金明細【18期】 '!M46</f>
        <v>0</v>
      </c>
      <c r="G47" s="27">
        <f>'入金明細【18期】 '!T46</f>
        <v>0</v>
      </c>
      <c r="H47" s="28">
        <f t="shared" si="7"/>
        <v>0</v>
      </c>
      <c r="I47" s="52">
        <f>'出金明細【18期】'!D46</f>
        <v>0</v>
      </c>
      <c r="J47" s="30">
        <f>'出金明細【18期】'!M46</f>
        <v>0</v>
      </c>
      <c r="K47" s="31">
        <f>'出金明細【18期】'!AD46</f>
        <v>0</v>
      </c>
      <c r="L47" s="5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2.0" customHeight="1">
      <c r="A48" s="21"/>
      <c r="B48" s="32">
        <v>45120.0</v>
      </c>
      <c r="C48" s="33">
        <f t="shared" si="8"/>
        <v>-31642673.7</v>
      </c>
      <c r="D48" s="34">
        <f t="shared" si="1"/>
        <v>0</v>
      </c>
      <c r="E48" s="48">
        <f>'入金明細【18期】 '!D47</f>
        <v>0</v>
      </c>
      <c r="F48" s="26">
        <f>'入金明細【18期】 '!M47</f>
        <v>0</v>
      </c>
      <c r="G48" s="27">
        <f>'入金明細【18期】 '!T47</f>
        <v>0</v>
      </c>
      <c r="H48" s="28">
        <f t="shared" si="7"/>
        <v>0</v>
      </c>
      <c r="I48" s="52">
        <f>'出金明細【18期】'!D47</f>
        <v>0</v>
      </c>
      <c r="J48" s="30">
        <f>'出金明細【18期】'!M47</f>
        <v>0</v>
      </c>
      <c r="K48" s="31">
        <f>'出金明細【18期】'!AD47</f>
        <v>0</v>
      </c>
      <c r="L48" s="5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2.0" customHeight="1">
      <c r="A49" s="21"/>
      <c r="B49" s="32">
        <v>45121.0</v>
      </c>
      <c r="C49" s="33">
        <f t="shared" si="8"/>
        <v>-31642673.7</v>
      </c>
      <c r="D49" s="34">
        <f t="shared" si="1"/>
        <v>0</v>
      </c>
      <c r="E49" s="48">
        <f>'入金明細【18期】 '!D48</f>
        <v>0</v>
      </c>
      <c r="F49" s="26">
        <f>'入金明細【18期】 '!M48</f>
        <v>0</v>
      </c>
      <c r="G49" s="27">
        <f>'入金明細【18期】 '!T48</f>
        <v>0</v>
      </c>
      <c r="H49" s="28">
        <f t="shared" si="7"/>
        <v>0</v>
      </c>
      <c r="I49" s="52">
        <f>'出金明細【18期】'!D48</f>
        <v>0</v>
      </c>
      <c r="J49" s="30">
        <f>'出金明細【18期】'!M48</f>
        <v>0</v>
      </c>
      <c r="K49" s="31">
        <f>'出金明細【18期】'!AD48</f>
        <v>0</v>
      </c>
      <c r="L49" s="5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2.0" customHeight="1">
      <c r="A50" s="21"/>
      <c r="B50" s="32">
        <v>45122.0</v>
      </c>
      <c r="C50" s="33">
        <f t="shared" si="8"/>
        <v>-31642673.7</v>
      </c>
      <c r="D50" s="34">
        <f t="shared" si="1"/>
        <v>0</v>
      </c>
      <c r="E50" s="48">
        <f>'入金明細【18期】 '!D49</f>
        <v>0</v>
      </c>
      <c r="F50" s="26">
        <f>'入金明細【18期】 '!M49</f>
        <v>0</v>
      </c>
      <c r="G50" s="27">
        <f>'入金明細【18期】 '!T49</f>
        <v>0</v>
      </c>
      <c r="H50" s="28">
        <f t="shared" si="7"/>
        <v>0</v>
      </c>
      <c r="I50" s="52">
        <f>'出金明細【18期】'!D49</f>
        <v>0</v>
      </c>
      <c r="J50" s="30">
        <f>'出金明細【18期】'!M49</f>
        <v>0</v>
      </c>
      <c r="K50" s="31">
        <f>'出金明細【18期】'!AD49</f>
        <v>0</v>
      </c>
      <c r="L50" s="5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2.0" customHeight="1">
      <c r="A51" s="21"/>
      <c r="B51" s="32">
        <v>45123.0</v>
      </c>
      <c r="C51" s="33">
        <f t="shared" si="8"/>
        <v>-31642673.7</v>
      </c>
      <c r="D51" s="34">
        <f t="shared" si="1"/>
        <v>0</v>
      </c>
      <c r="E51" s="48">
        <f>'入金明細【18期】 '!D50</f>
        <v>0</v>
      </c>
      <c r="F51" s="26">
        <f>'入金明細【18期】 '!M50</f>
        <v>0</v>
      </c>
      <c r="G51" s="27">
        <f>'入金明細【18期】 '!T50</f>
        <v>0</v>
      </c>
      <c r="H51" s="28">
        <f t="shared" si="7"/>
        <v>0</v>
      </c>
      <c r="I51" s="52">
        <f>'出金明細【18期】'!D50</f>
        <v>0</v>
      </c>
      <c r="J51" s="30">
        <f>'出金明細【18期】'!M50</f>
        <v>0</v>
      </c>
      <c r="K51" s="31">
        <f>'出金明細【18期】'!AD50</f>
        <v>0</v>
      </c>
      <c r="L51" s="5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2.0" customHeight="1">
      <c r="A52" s="21"/>
      <c r="B52" s="32">
        <v>45124.0</v>
      </c>
      <c r="C52" s="33">
        <f t="shared" si="8"/>
        <v>-31642673.7</v>
      </c>
      <c r="D52" s="34">
        <f t="shared" si="1"/>
        <v>0</v>
      </c>
      <c r="E52" s="48">
        <f>'入金明細【18期】 '!D51</f>
        <v>0</v>
      </c>
      <c r="F52" s="26">
        <f>'入金明細【18期】 '!M51</f>
        <v>0</v>
      </c>
      <c r="G52" s="27">
        <f>'入金明細【18期】 '!T51</f>
        <v>0</v>
      </c>
      <c r="H52" s="28">
        <f t="shared" si="7"/>
        <v>0</v>
      </c>
      <c r="I52" s="52">
        <f>'出金明細【18期】'!D51</f>
        <v>0</v>
      </c>
      <c r="J52" s="30">
        <f>'出金明細【18期】'!M51</f>
        <v>0</v>
      </c>
      <c r="K52" s="31">
        <f>'出金明細【18期】'!AD51</f>
        <v>0</v>
      </c>
      <c r="L52" s="5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2.0" customHeight="1">
      <c r="A53" s="21"/>
      <c r="B53" s="35">
        <v>45125.0</v>
      </c>
      <c r="C53" s="33">
        <f t="shared" si="8"/>
        <v>-31642673.7</v>
      </c>
      <c r="D53" s="34">
        <f t="shared" si="1"/>
        <v>0</v>
      </c>
      <c r="E53" s="48">
        <f>'入金明細【18期】 '!D52</f>
        <v>0</v>
      </c>
      <c r="F53" s="26">
        <f>'入金明細【18期】 '!M52</f>
        <v>0</v>
      </c>
      <c r="G53" s="27">
        <f>'入金明細【18期】 '!T52</f>
        <v>0</v>
      </c>
      <c r="H53" s="28">
        <f t="shared" si="7"/>
        <v>0</v>
      </c>
      <c r="I53" s="52">
        <f>'出金明細【18期】'!D52</f>
        <v>0</v>
      </c>
      <c r="J53" s="30">
        <f>'出金明細【18期】'!M52</f>
        <v>0</v>
      </c>
      <c r="K53" s="31">
        <f>'出金明細【18期】'!AD52</f>
        <v>0</v>
      </c>
      <c r="L53" s="5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2.0" customHeight="1">
      <c r="A54" s="21"/>
      <c r="B54" s="35">
        <v>45126.0</v>
      </c>
      <c r="C54" s="33">
        <f t="shared" si="8"/>
        <v>-31662198.7</v>
      </c>
      <c r="D54" s="34">
        <f t="shared" si="1"/>
        <v>0</v>
      </c>
      <c r="E54" s="48">
        <f>'入金明細【18期】 '!D53</f>
        <v>0</v>
      </c>
      <c r="F54" s="26">
        <f>'入金明細【18期】 '!M53</f>
        <v>0</v>
      </c>
      <c r="G54" s="27">
        <f>'入金明細【18期】 '!T53</f>
        <v>0</v>
      </c>
      <c r="H54" s="28">
        <f t="shared" si="7"/>
        <v>19525</v>
      </c>
      <c r="I54" s="52">
        <f>'出金明細【18期】'!D53</f>
        <v>0</v>
      </c>
      <c r="J54" s="30">
        <f>'出金明細【18期】'!M53</f>
        <v>0</v>
      </c>
      <c r="K54" s="31">
        <f>'出金明細【18期】'!AD53</f>
        <v>19525</v>
      </c>
      <c r="L54" s="5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2.0" customHeight="1">
      <c r="A55" s="21"/>
      <c r="B55" s="35">
        <v>45127.0</v>
      </c>
      <c r="C55" s="33">
        <f t="shared" si="8"/>
        <v>-31662198.7</v>
      </c>
      <c r="D55" s="34">
        <f t="shared" si="1"/>
        <v>0</v>
      </c>
      <c r="E55" s="48">
        <f>'入金明細【18期】 '!D54</f>
        <v>0</v>
      </c>
      <c r="F55" s="26">
        <f>'入金明細【18期】 '!M54</f>
        <v>0</v>
      </c>
      <c r="G55" s="27">
        <f>'入金明細【18期】 '!T54</f>
        <v>0</v>
      </c>
      <c r="H55" s="28">
        <f t="shared" si="7"/>
        <v>0</v>
      </c>
      <c r="I55" s="52">
        <f>'出金明細【18期】'!D54</f>
        <v>0</v>
      </c>
      <c r="J55" s="30">
        <f>'出金明細【18期】'!M54</f>
        <v>0</v>
      </c>
      <c r="K55" s="31">
        <f>'出金明細【18期】'!AD54</f>
        <v>0</v>
      </c>
      <c r="L55" s="5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2.0" customHeight="1">
      <c r="A56" s="21"/>
      <c r="B56" s="32">
        <v>45128.0</v>
      </c>
      <c r="C56" s="33">
        <f t="shared" si="8"/>
        <v>-31695198.7</v>
      </c>
      <c r="D56" s="34">
        <f t="shared" si="1"/>
        <v>0</v>
      </c>
      <c r="E56" s="48">
        <f>'入金明細【18期】 '!D55</f>
        <v>0</v>
      </c>
      <c r="F56" s="26">
        <f>'入金明細【18期】 '!M55</f>
        <v>0</v>
      </c>
      <c r="G56" s="27">
        <f>'入金明細【18期】 '!T55</f>
        <v>0</v>
      </c>
      <c r="H56" s="28">
        <f t="shared" si="7"/>
        <v>33000</v>
      </c>
      <c r="I56" s="52">
        <f>'出金明細【18期】'!D55</f>
        <v>0</v>
      </c>
      <c r="J56" s="30">
        <f>'出金明細【18期】'!M55</f>
        <v>0</v>
      </c>
      <c r="K56" s="31">
        <f>'出金明細【18期】'!AD55</f>
        <v>33000</v>
      </c>
      <c r="L56" s="5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2.0" customHeight="1">
      <c r="A57" s="21"/>
      <c r="B57" s="32">
        <v>45129.0</v>
      </c>
      <c r="C57" s="33">
        <f t="shared" si="8"/>
        <v>-31707358.7</v>
      </c>
      <c r="D57" s="34">
        <f t="shared" si="1"/>
        <v>0</v>
      </c>
      <c r="E57" s="48">
        <f>'入金明細【18期】 '!D56</f>
        <v>0</v>
      </c>
      <c r="F57" s="26">
        <f>'入金明細【18期】 '!M56</f>
        <v>0</v>
      </c>
      <c r="G57" s="27">
        <f>'入金明細【18期】 '!T56</f>
        <v>0</v>
      </c>
      <c r="H57" s="28">
        <f t="shared" si="7"/>
        <v>12160</v>
      </c>
      <c r="I57" s="52">
        <f>'出金明細【18期】'!D56</f>
        <v>0</v>
      </c>
      <c r="J57" s="30">
        <f>'出金明細【18期】'!M56</f>
        <v>0</v>
      </c>
      <c r="K57" s="31">
        <f>'出金明細【18期】'!AD56</f>
        <v>12160</v>
      </c>
      <c r="L57" s="5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2.0" customHeight="1">
      <c r="A58" s="21"/>
      <c r="B58" s="32">
        <v>45130.0</v>
      </c>
      <c r="C58" s="33">
        <f t="shared" si="8"/>
        <v>-31746361.7</v>
      </c>
      <c r="D58" s="34">
        <f t="shared" si="1"/>
        <v>0</v>
      </c>
      <c r="E58" s="48">
        <f>'入金明細【18期】 '!D57</f>
        <v>0</v>
      </c>
      <c r="F58" s="26">
        <f>'入金明細【18期】 '!M57</f>
        <v>0</v>
      </c>
      <c r="G58" s="27">
        <f>'入金明細【18期】 '!T57</f>
        <v>0</v>
      </c>
      <c r="H58" s="28">
        <f t="shared" si="7"/>
        <v>39003</v>
      </c>
      <c r="I58" s="52">
        <f>'出金明細【18期】'!D57</f>
        <v>0</v>
      </c>
      <c r="J58" s="30">
        <f>'出金明細【18期】'!M57</f>
        <v>0</v>
      </c>
      <c r="K58" s="31">
        <f>'出金明細【18期】'!AD57</f>
        <v>39003</v>
      </c>
      <c r="L58" s="5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2.0" customHeight="1">
      <c r="A59" s="21"/>
      <c r="B59" s="32">
        <v>45131.0</v>
      </c>
      <c r="C59" s="33">
        <f t="shared" si="8"/>
        <v>-33641361.7</v>
      </c>
      <c r="D59" s="34">
        <f t="shared" si="1"/>
        <v>0</v>
      </c>
      <c r="E59" s="48">
        <f>'入金明細【18期】 '!D58</f>
        <v>0</v>
      </c>
      <c r="F59" s="26">
        <f>'入金明細【18期】 '!M58</f>
        <v>0</v>
      </c>
      <c r="G59" s="27">
        <f>'入金明細【18期】 '!T58</f>
        <v>0</v>
      </c>
      <c r="H59" s="28">
        <f t="shared" si="7"/>
        <v>1895000</v>
      </c>
      <c r="I59" s="52">
        <f>'出金明細【18期】'!D58</f>
        <v>0</v>
      </c>
      <c r="J59" s="30">
        <f>'出金明細【18期】'!M58</f>
        <v>1895000</v>
      </c>
      <c r="K59" s="31">
        <f>'出金明細【18期】'!AD58</f>
        <v>0</v>
      </c>
      <c r="L59" s="5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2.0" customHeight="1">
      <c r="A60" s="21"/>
      <c r="B60" s="35">
        <v>45132.0</v>
      </c>
      <c r="C60" s="33">
        <f t="shared" si="8"/>
        <v>-33845761.7</v>
      </c>
      <c r="D60" s="34">
        <f t="shared" si="1"/>
        <v>0</v>
      </c>
      <c r="E60" s="48">
        <f>'入金明細【18期】 '!D59</f>
        <v>0</v>
      </c>
      <c r="F60" s="26">
        <f>'入金明細【18期】 '!M59</f>
        <v>0</v>
      </c>
      <c r="G60" s="27">
        <f>'入金明細【18期】 '!T59</f>
        <v>0</v>
      </c>
      <c r="H60" s="28">
        <f t="shared" si="7"/>
        <v>204400</v>
      </c>
      <c r="I60" s="52">
        <f>'出金明細【18期】'!D59</f>
        <v>0</v>
      </c>
      <c r="J60" s="30">
        <f>'出金明細【18期】'!M59</f>
        <v>0</v>
      </c>
      <c r="K60" s="31">
        <f>'出金明細【18期】'!AD59</f>
        <v>204400</v>
      </c>
      <c r="L60" s="5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2.0" customHeight="1">
      <c r="A61" s="21"/>
      <c r="B61" s="35">
        <v>45133.0</v>
      </c>
      <c r="C61" s="33">
        <f t="shared" si="8"/>
        <v>-34377189.7</v>
      </c>
      <c r="D61" s="34">
        <f t="shared" si="1"/>
        <v>0</v>
      </c>
      <c r="E61" s="48">
        <f>'入金明細【18期】 '!D60</f>
        <v>0</v>
      </c>
      <c r="F61" s="26">
        <f>'入金明細【18期】 '!M60</f>
        <v>0</v>
      </c>
      <c r="G61" s="27">
        <f>'入金明細【18期】 '!T60</f>
        <v>0</v>
      </c>
      <c r="H61" s="28">
        <f t="shared" si="7"/>
        <v>531428</v>
      </c>
      <c r="I61" s="52">
        <f>'出金明細【18期】'!D60</f>
        <v>0</v>
      </c>
      <c r="J61" s="30">
        <f>'出金明細【18期】'!M60</f>
        <v>0</v>
      </c>
      <c r="K61" s="31">
        <f>'出金明細【18期】'!AD60</f>
        <v>531428</v>
      </c>
      <c r="L61" s="5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2.0" customHeight="1">
      <c r="A62" s="21"/>
      <c r="B62" s="32">
        <v>45134.0</v>
      </c>
      <c r="C62" s="33">
        <f t="shared" si="8"/>
        <v>-34377189.7</v>
      </c>
      <c r="D62" s="34">
        <f t="shared" si="1"/>
        <v>0</v>
      </c>
      <c r="E62" s="48">
        <f>'入金明細【18期】 '!D61</f>
        <v>0</v>
      </c>
      <c r="F62" s="26">
        <f>'入金明細【18期】 '!M61</f>
        <v>0</v>
      </c>
      <c r="G62" s="27">
        <f>'入金明細【18期】 '!T61</f>
        <v>0</v>
      </c>
      <c r="H62" s="28">
        <f t="shared" si="7"/>
        <v>0</v>
      </c>
      <c r="I62" s="52">
        <f>'出金明細【18期】'!D61</f>
        <v>0</v>
      </c>
      <c r="J62" s="30">
        <f>'出金明細【18期】'!M61</f>
        <v>0</v>
      </c>
      <c r="K62" s="31">
        <f>'出金明細【18期】'!AD61</f>
        <v>0</v>
      </c>
      <c r="L62" s="5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2.0" customHeight="1">
      <c r="A63" s="21"/>
      <c r="B63" s="32">
        <v>45135.0</v>
      </c>
      <c r="C63" s="33">
        <f t="shared" si="8"/>
        <v>-34377189.7</v>
      </c>
      <c r="D63" s="34">
        <f t="shared" si="1"/>
        <v>0</v>
      </c>
      <c r="E63" s="48">
        <f>'入金明細【18期】 '!D62</f>
        <v>0</v>
      </c>
      <c r="F63" s="26">
        <f>'入金明細【18期】 '!M62</f>
        <v>0</v>
      </c>
      <c r="G63" s="27">
        <f>'入金明細【18期】 '!T62</f>
        <v>0</v>
      </c>
      <c r="H63" s="28">
        <f t="shared" si="7"/>
        <v>0</v>
      </c>
      <c r="I63" s="52">
        <f>'出金明細【18期】'!D62</f>
        <v>0</v>
      </c>
      <c r="J63" s="30">
        <f>'出金明細【18期】'!M62</f>
        <v>0</v>
      </c>
      <c r="K63" s="31">
        <f>'出金明細【18期】'!AD62</f>
        <v>0</v>
      </c>
      <c r="L63" s="5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2.0" customHeight="1">
      <c r="A64" s="21"/>
      <c r="B64" s="32">
        <v>45136.0</v>
      </c>
      <c r="C64" s="33">
        <f t="shared" si="8"/>
        <v>-61416039.7</v>
      </c>
      <c r="D64" s="34">
        <f t="shared" si="1"/>
        <v>0</v>
      </c>
      <c r="E64" s="48">
        <f>'入金明細【18期】 '!D63</f>
        <v>0</v>
      </c>
      <c r="F64" s="26">
        <f>'入金明細【18期】 '!M63</f>
        <v>0</v>
      </c>
      <c r="G64" s="27">
        <f>'入金明細【18期】 '!T63</f>
        <v>0</v>
      </c>
      <c r="H64" s="28">
        <f t="shared" si="7"/>
        <v>27038850</v>
      </c>
      <c r="I64" s="52">
        <f>'出金明細【18期】'!D63</f>
        <v>25378785</v>
      </c>
      <c r="J64" s="30">
        <f>'出金明細【18期】'!M63</f>
        <v>0</v>
      </c>
      <c r="K64" s="31">
        <f>'出金明細【18期】'!AD63</f>
        <v>1660065</v>
      </c>
      <c r="L64" s="5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2.0" customHeight="1">
      <c r="A65" s="21"/>
      <c r="B65" s="32">
        <v>45137.0</v>
      </c>
      <c r="C65" s="33">
        <f t="shared" si="8"/>
        <v>-63836286.7</v>
      </c>
      <c r="D65" s="38">
        <f t="shared" si="1"/>
        <v>0</v>
      </c>
      <c r="E65" s="48">
        <f>'入金明細【18期】 '!D64</f>
        <v>0</v>
      </c>
      <c r="F65" s="26">
        <f>'入金明細【18期】 '!M64</f>
        <v>0</v>
      </c>
      <c r="G65" s="27">
        <f>'入金明細【18期】 '!T64</f>
        <v>0</v>
      </c>
      <c r="H65" s="28">
        <f t="shared" si="7"/>
        <v>2420247</v>
      </c>
      <c r="I65" s="52">
        <f>'出金明細【18期】'!D64</f>
        <v>2420247</v>
      </c>
      <c r="J65" s="30">
        <f>'出金明細【18期】'!M64</f>
        <v>0</v>
      </c>
      <c r="K65" s="31">
        <f>'出金明細【18期】'!AD64</f>
        <v>0</v>
      </c>
      <c r="L65" s="5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2.0" customHeight="1">
      <c r="A66" s="21"/>
      <c r="B66" s="36">
        <v>45138.0</v>
      </c>
      <c r="C66" s="33">
        <f t="shared" si="8"/>
        <v>-66306774.7</v>
      </c>
      <c r="D66" s="38">
        <f t="shared" si="1"/>
        <v>0</v>
      </c>
      <c r="E66" s="48">
        <f>'入金明細【18期】 '!D65</f>
        <v>0</v>
      </c>
      <c r="F66" s="26">
        <f>'入金明細【18期】 '!M65</f>
        <v>0</v>
      </c>
      <c r="G66" s="27">
        <f>'入金明細【18期】 '!T65</f>
        <v>0</v>
      </c>
      <c r="H66" s="28">
        <f t="shared" si="7"/>
        <v>2470488</v>
      </c>
      <c r="I66" s="54">
        <f>'出金明細【18期】'!D65</f>
        <v>2470488</v>
      </c>
      <c r="J66" s="55">
        <f>'出金明細【18期】'!M65</f>
        <v>0</v>
      </c>
      <c r="K66" s="56">
        <f>'出金明細【18期】'!AD65</f>
        <v>0</v>
      </c>
      <c r="L66" s="5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2.0" customHeight="1">
      <c r="A67" s="21"/>
      <c r="B67" s="11" t="s">
        <v>12</v>
      </c>
      <c r="C67" s="40">
        <f t="shared" ref="C67:C68" si="10">SUM(D67-H67)</f>
        <v>-38569866</v>
      </c>
      <c r="D67" s="47">
        <f t="shared" ref="D67:K67" si="9">SUM(D36:D66)</f>
        <v>0</v>
      </c>
      <c r="E67" s="42">
        <f t="shared" si="9"/>
        <v>0</v>
      </c>
      <c r="F67" s="43">
        <f t="shared" si="9"/>
        <v>0</v>
      </c>
      <c r="G67" s="44">
        <f t="shared" si="9"/>
        <v>0</v>
      </c>
      <c r="H67" s="45">
        <f t="shared" si="9"/>
        <v>38569866</v>
      </c>
      <c r="I67" s="42">
        <f t="shared" si="9"/>
        <v>30269520</v>
      </c>
      <c r="J67" s="43">
        <f t="shared" si="9"/>
        <v>1895000</v>
      </c>
      <c r="K67" s="46">
        <f t="shared" si="9"/>
        <v>6405346</v>
      </c>
      <c r="L67" s="5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2.0" customHeight="1">
      <c r="A68" s="21"/>
      <c r="B68" s="11" t="s">
        <v>11</v>
      </c>
      <c r="C68" s="40">
        <f t="shared" si="10"/>
        <v>-52894699</v>
      </c>
      <c r="D68" s="47">
        <f t="shared" ref="D68:K68" si="11">D35+D67</f>
        <v>0</v>
      </c>
      <c r="E68" s="42">
        <f t="shared" si="11"/>
        <v>0</v>
      </c>
      <c r="F68" s="43">
        <f t="shared" si="11"/>
        <v>0</v>
      </c>
      <c r="G68" s="44">
        <f t="shared" si="11"/>
        <v>0</v>
      </c>
      <c r="H68" s="45">
        <f t="shared" si="11"/>
        <v>52894699</v>
      </c>
      <c r="I68" s="42">
        <f t="shared" si="11"/>
        <v>35539040</v>
      </c>
      <c r="J68" s="43">
        <f t="shared" si="11"/>
        <v>3740000</v>
      </c>
      <c r="K68" s="46">
        <f t="shared" si="11"/>
        <v>13615659</v>
      </c>
      <c r="L68" s="5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2.0" customHeight="1">
      <c r="A69" s="21"/>
      <c r="B69" s="57">
        <v>45139.0</v>
      </c>
      <c r="C69" s="58">
        <f>SUM(C66+D69-H69)</f>
        <v>-66388970.7</v>
      </c>
      <c r="D69" s="24">
        <f t="shared" ref="D69:D99" si="12">E69+F69+G69</f>
        <v>0</v>
      </c>
      <c r="E69" s="49">
        <f>'入金明細【18期】 '!D68</f>
        <v>0</v>
      </c>
      <c r="F69" s="50" t="str">
        <f>'入金明細【18期】 '!M68</f>
        <v/>
      </c>
      <c r="G69" s="51">
        <f>'入金明細【18期】 '!T68</f>
        <v>0</v>
      </c>
      <c r="H69" s="28">
        <f t="shared" ref="H69:H99" si="13">I69+J69+K69</f>
        <v>82196</v>
      </c>
      <c r="I69" s="52">
        <f>'出金明細【18期】'!D68</f>
        <v>0</v>
      </c>
      <c r="J69" s="30">
        <f>'出金明細【18期】'!M68</f>
        <v>0</v>
      </c>
      <c r="K69" s="31">
        <f>'出金明細【18期】'!AD68</f>
        <v>82196</v>
      </c>
      <c r="L69" s="53"/>
      <c r="M69" s="21"/>
      <c r="N69" s="5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2.0" customHeight="1">
      <c r="A70" s="21"/>
      <c r="B70" s="35">
        <v>45140.0</v>
      </c>
      <c r="C70" s="33">
        <f t="shared" ref="C70:C99" si="14">SUM(C69+D70-H70)</f>
        <v>-66418450.7</v>
      </c>
      <c r="D70" s="34">
        <f t="shared" si="12"/>
        <v>0</v>
      </c>
      <c r="E70" s="52">
        <f>'入金明細【18期】 '!D69</f>
        <v>0</v>
      </c>
      <c r="F70" s="30" t="str">
        <f>'入金明細【18期】 '!M69</f>
        <v/>
      </c>
      <c r="G70" s="31">
        <f>'入金明細【18期】 '!T69</f>
        <v>0</v>
      </c>
      <c r="H70" s="28">
        <f t="shared" si="13"/>
        <v>29480</v>
      </c>
      <c r="I70" s="52">
        <f>'出金明細【18期】'!D69</f>
        <v>0</v>
      </c>
      <c r="J70" s="30">
        <f>'出金明細【18期】'!M69</f>
        <v>0</v>
      </c>
      <c r="K70" s="31">
        <f>'出金明細【18期】'!AD69</f>
        <v>29480</v>
      </c>
      <c r="L70" s="5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2.0" customHeight="1">
      <c r="A71" s="21"/>
      <c r="B71" s="32">
        <v>45141.0</v>
      </c>
      <c r="C71" s="33">
        <f t="shared" si="14"/>
        <v>-66418450.7</v>
      </c>
      <c r="D71" s="34">
        <f t="shared" si="12"/>
        <v>0</v>
      </c>
      <c r="E71" s="52">
        <f>'入金明細【18期】 '!D70</f>
        <v>0</v>
      </c>
      <c r="F71" s="30" t="str">
        <f>'入金明細【18期】 '!M70</f>
        <v/>
      </c>
      <c r="G71" s="31">
        <f>'入金明細【18期】 '!T70</f>
        <v>0</v>
      </c>
      <c r="H71" s="28">
        <f t="shared" si="13"/>
        <v>0</v>
      </c>
      <c r="I71" s="52">
        <f>'出金明細【18期】'!D70</f>
        <v>0</v>
      </c>
      <c r="J71" s="30">
        <f>'出金明細【18期】'!M70</f>
        <v>0</v>
      </c>
      <c r="K71" s="31">
        <f>'出金明細【18期】'!AD70</f>
        <v>0</v>
      </c>
      <c r="L71" s="5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2.0" customHeight="1">
      <c r="A72" s="21"/>
      <c r="B72" s="32">
        <v>45142.0</v>
      </c>
      <c r="C72" s="33">
        <f t="shared" si="14"/>
        <v>-66418450.7</v>
      </c>
      <c r="D72" s="34">
        <f t="shared" si="12"/>
        <v>0</v>
      </c>
      <c r="E72" s="52">
        <f>'入金明細【18期】 '!D71</f>
        <v>0</v>
      </c>
      <c r="F72" s="30" t="str">
        <f>'入金明細【18期】 '!M71</f>
        <v/>
      </c>
      <c r="G72" s="31">
        <f>'入金明細【18期】 '!T71</f>
        <v>0</v>
      </c>
      <c r="H72" s="28">
        <f t="shared" si="13"/>
        <v>0</v>
      </c>
      <c r="I72" s="52">
        <f>'出金明細【18期】'!D71</f>
        <v>0</v>
      </c>
      <c r="J72" s="30">
        <f>'出金明細【18期】'!M71</f>
        <v>0</v>
      </c>
      <c r="K72" s="31">
        <f>'出金明細【18期】'!AD71</f>
        <v>0</v>
      </c>
      <c r="L72" s="5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2.0" customHeight="1">
      <c r="A73" s="21"/>
      <c r="B73" s="32">
        <v>45143.0</v>
      </c>
      <c r="C73" s="33">
        <f t="shared" si="14"/>
        <v>-66506450.7</v>
      </c>
      <c r="D73" s="34">
        <f t="shared" si="12"/>
        <v>0</v>
      </c>
      <c r="E73" s="52">
        <f>'入金明細【18期】 '!D72</f>
        <v>0</v>
      </c>
      <c r="F73" s="30">
        <f>'入金明細【18期】 '!M72</f>
        <v>0</v>
      </c>
      <c r="G73" s="31">
        <f>'入金明細【18期】 '!T72</f>
        <v>0</v>
      </c>
      <c r="H73" s="28">
        <f t="shared" si="13"/>
        <v>88000</v>
      </c>
      <c r="I73" s="52">
        <f>'出金明細【18期】'!D72</f>
        <v>0</v>
      </c>
      <c r="J73" s="30">
        <f>'出金明細【18期】'!M72</f>
        <v>0</v>
      </c>
      <c r="K73" s="31">
        <f>'出金明細【18期】'!AD72</f>
        <v>88000</v>
      </c>
      <c r="L73" s="5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2.0" customHeight="1">
      <c r="A74" s="21"/>
      <c r="B74" s="32">
        <v>45144.0</v>
      </c>
      <c r="C74" s="33">
        <f t="shared" si="14"/>
        <v>-66506450.7</v>
      </c>
      <c r="D74" s="34">
        <f t="shared" si="12"/>
        <v>0</v>
      </c>
      <c r="E74" s="52">
        <f>'入金明細【18期】 '!D73</f>
        <v>0</v>
      </c>
      <c r="F74" s="30">
        <f>'入金明細【18期】 '!M73</f>
        <v>0</v>
      </c>
      <c r="G74" s="31">
        <f>'入金明細【18期】 '!T73</f>
        <v>0</v>
      </c>
      <c r="H74" s="28">
        <f t="shared" si="13"/>
        <v>0</v>
      </c>
      <c r="I74" s="52">
        <f>'出金明細【18期】'!D73</f>
        <v>0</v>
      </c>
      <c r="J74" s="30">
        <f>'出金明細【18期】'!M73</f>
        <v>0</v>
      </c>
      <c r="K74" s="31">
        <f>'出金明細【18期】'!AD73</f>
        <v>0</v>
      </c>
      <c r="L74" s="5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2.0" customHeight="1">
      <c r="A75" s="21"/>
      <c r="B75" s="32">
        <v>45145.0</v>
      </c>
      <c r="C75" s="33">
        <f t="shared" si="14"/>
        <v>-66506450.7</v>
      </c>
      <c r="D75" s="34">
        <f t="shared" si="12"/>
        <v>0</v>
      </c>
      <c r="E75" s="52">
        <f>'入金明細【18期】 '!D74</f>
        <v>0</v>
      </c>
      <c r="F75" s="30">
        <f>'入金明細【18期】 '!M74</f>
        <v>0</v>
      </c>
      <c r="G75" s="31">
        <f>'入金明細【18期】 '!T74</f>
        <v>0</v>
      </c>
      <c r="H75" s="28">
        <f t="shared" si="13"/>
        <v>0</v>
      </c>
      <c r="I75" s="52">
        <f>'出金明細【18期】'!D74</f>
        <v>0</v>
      </c>
      <c r="J75" s="30">
        <f>'出金明細【18期】'!M74</f>
        <v>0</v>
      </c>
      <c r="K75" s="31">
        <f>'出金明細【18期】'!AD74</f>
        <v>0</v>
      </c>
      <c r="L75" s="5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2.0" customHeight="1">
      <c r="A76" s="21"/>
      <c r="B76" s="35">
        <v>45146.0</v>
      </c>
      <c r="C76" s="33">
        <f t="shared" si="14"/>
        <v>-66506450.7</v>
      </c>
      <c r="D76" s="34">
        <f t="shared" si="12"/>
        <v>0</v>
      </c>
      <c r="E76" s="52">
        <f>'入金明細【18期】 '!D75</f>
        <v>0</v>
      </c>
      <c r="F76" s="30">
        <f>'入金明細【18期】 '!M75</f>
        <v>0</v>
      </c>
      <c r="G76" s="31">
        <f>'入金明細【18期】 '!T75</f>
        <v>0</v>
      </c>
      <c r="H76" s="28">
        <f t="shared" si="13"/>
        <v>0</v>
      </c>
      <c r="I76" s="52">
        <f>'出金明細【18期】'!D75</f>
        <v>0</v>
      </c>
      <c r="J76" s="30">
        <f>'出金明細【18期】'!M75</f>
        <v>0</v>
      </c>
      <c r="K76" s="31">
        <f>'出金明細【18期】'!AD75</f>
        <v>0</v>
      </c>
      <c r="L76" s="5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2.0" customHeight="1">
      <c r="A77" s="21"/>
      <c r="B77" s="35">
        <v>45147.0</v>
      </c>
      <c r="C77" s="33">
        <f t="shared" si="14"/>
        <v>-70412539.7</v>
      </c>
      <c r="D77" s="34">
        <f t="shared" si="12"/>
        <v>0</v>
      </c>
      <c r="E77" s="52">
        <f>'入金明細【18期】 '!D76</f>
        <v>0</v>
      </c>
      <c r="F77" s="30">
        <f>'入金明細【18期】 '!M76</f>
        <v>0</v>
      </c>
      <c r="G77" s="31">
        <f>'入金明細【18期】 '!T76</f>
        <v>0</v>
      </c>
      <c r="H77" s="28">
        <f t="shared" si="13"/>
        <v>3906089</v>
      </c>
      <c r="I77" s="52">
        <f>'出金明細【18期】'!D76</f>
        <v>0</v>
      </c>
      <c r="J77" s="30">
        <f>'出金明細【18期】'!M76</f>
        <v>0</v>
      </c>
      <c r="K77" s="31">
        <f>'出金明細【18期】'!AD76</f>
        <v>3906089</v>
      </c>
      <c r="L77" s="5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2.0" customHeight="1">
      <c r="A78" s="21"/>
      <c r="B78" s="32">
        <v>45148.0</v>
      </c>
      <c r="C78" s="33">
        <f t="shared" si="14"/>
        <v>-70412539.7</v>
      </c>
      <c r="D78" s="34">
        <f t="shared" si="12"/>
        <v>0</v>
      </c>
      <c r="E78" s="52">
        <f>'入金明細【18期】 '!D77</f>
        <v>0</v>
      </c>
      <c r="F78" s="30">
        <f>'入金明細【18期】 '!M77</f>
        <v>0</v>
      </c>
      <c r="G78" s="31">
        <f>'入金明細【18期】 '!T77</f>
        <v>0</v>
      </c>
      <c r="H78" s="28">
        <f t="shared" si="13"/>
        <v>0</v>
      </c>
      <c r="I78" s="52">
        <f>'出金明細【18期】'!D77</f>
        <v>0</v>
      </c>
      <c r="J78" s="30">
        <f>'出金明細【18期】'!M77</f>
        <v>0</v>
      </c>
      <c r="K78" s="31">
        <f>'出金明細【18期】'!AD77</f>
        <v>0</v>
      </c>
      <c r="L78" s="5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2.0" customHeight="1">
      <c r="A79" s="21"/>
      <c r="B79" s="35">
        <v>45149.0</v>
      </c>
      <c r="C79" s="33">
        <f t="shared" si="14"/>
        <v>-70412539.7</v>
      </c>
      <c r="D79" s="34">
        <f t="shared" si="12"/>
        <v>0</v>
      </c>
      <c r="E79" s="52">
        <f>'入金明細【18期】 '!D78</f>
        <v>0</v>
      </c>
      <c r="F79" s="30">
        <f>'入金明細【18期】 '!M78</f>
        <v>0</v>
      </c>
      <c r="G79" s="31">
        <f>'入金明細【18期】 '!T78</f>
        <v>0</v>
      </c>
      <c r="H79" s="28">
        <f t="shared" si="13"/>
        <v>0</v>
      </c>
      <c r="I79" s="52">
        <f>'出金明細【18期】'!D78</f>
        <v>0</v>
      </c>
      <c r="J79" s="30">
        <f>'出金明細【18期】'!M78</f>
        <v>0</v>
      </c>
      <c r="K79" s="31">
        <f>'出金明細【18期】'!AD78</f>
        <v>0</v>
      </c>
      <c r="L79" s="5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2.0" customHeight="1">
      <c r="A80" s="21"/>
      <c r="B80" s="32">
        <v>45150.0</v>
      </c>
      <c r="C80" s="33">
        <f t="shared" si="14"/>
        <v>-70412539.7</v>
      </c>
      <c r="D80" s="34">
        <f t="shared" si="12"/>
        <v>0</v>
      </c>
      <c r="E80" s="52">
        <f>'入金明細【18期】 '!D79</f>
        <v>0</v>
      </c>
      <c r="F80" s="30">
        <f>'入金明細【18期】 '!M79</f>
        <v>0</v>
      </c>
      <c r="G80" s="31">
        <f>'入金明細【18期】 '!T79</f>
        <v>0</v>
      </c>
      <c r="H80" s="28">
        <f t="shared" si="13"/>
        <v>0</v>
      </c>
      <c r="I80" s="52">
        <f>'出金明細【18期】'!D79</f>
        <v>0</v>
      </c>
      <c r="J80" s="30">
        <f>'出金明細【18期】'!M79</f>
        <v>0</v>
      </c>
      <c r="K80" s="31">
        <f>'出金明細【18期】'!AD79</f>
        <v>0</v>
      </c>
      <c r="L80" s="5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2.0" customHeight="1">
      <c r="A81" s="21"/>
      <c r="B81" s="32">
        <v>45151.0</v>
      </c>
      <c r="C81" s="33">
        <f t="shared" si="14"/>
        <v>-70412539.7</v>
      </c>
      <c r="D81" s="34">
        <f t="shared" si="12"/>
        <v>0</v>
      </c>
      <c r="E81" s="52">
        <f>'入金明細【18期】 '!D80</f>
        <v>0</v>
      </c>
      <c r="F81" s="30">
        <f>'入金明細【18期】 '!M80</f>
        <v>0</v>
      </c>
      <c r="G81" s="31">
        <f>'入金明細【18期】 '!T80</f>
        <v>0</v>
      </c>
      <c r="H81" s="28">
        <f t="shared" si="13"/>
        <v>0</v>
      </c>
      <c r="I81" s="52">
        <f>'出金明細【18期】'!D80</f>
        <v>0</v>
      </c>
      <c r="J81" s="30">
        <f>'出金明細【18期】'!M80</f>
        <v>0</v>
      </c>
      <c r="K81" s="31">
        <f>'出金明細【18期】'!AD80</f>
        <v>0</v>
      </c>
      <c r="L81" s="5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2.0" customHeight="1">
      <c r="A82" s="21"/>
      <c r="B82" s="32">
        <v>45152.0</v>
      </c>
      <c r="C82" s="33">
        <f t="shared" si="14"/>
        <v>-70412539.7</v>
      </c>
      <c r="D82" s="34">
        <f t="shared" si="12"/>
        <v>0</v>
      </c>
      <c r="E82" s="52">
        <f>'入金明細【18期】 '!D81</f>
        <v>0</v>
      </c>
      <c r="F82" s="30">
        <f>'入金明細【18期】 '!M81</f>
        <v>0</v>
      </c>
      <c r="G82" s="31">
        <f>'入金明細【18期】 '!T81</f>
        <v>0</v>
      </c>
      <c r="H82" s="28">
        <f t="shared" si="13"/>
        <v>0</v>
      </c>
      <c r="I82" s="52">
        <f>'出金明細【18期】'!D81</f>
        <v>0</v>
      </c>
      <c r="J82" s="30">
        <f>'出金明細【18期】'!M81</f>
        <v>0</v>
      </c>
      <c r="K82" s="31">
        <f>'出金明細【18期】'!AD81</f>
        <v>0</v>
      </c>
      <c r="L82" s="5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2.0" customHeight="1">
      <c r="A83" s="21"/>
      <c r="B83" s="35">
        <v>45153.0</v>
      </c>
      <c r="C83" s="33">
        <f t="shared" si="14"/>
        <v>-70412539.7</v>
      </c>
      <c r="D83" s="34">
        <f t="shared" si="12"/>
        <v>0</v>
      </c>
      <c r="E83" s="52">
        <f>'入金明細【18期】 '!D82</f>
        <v>0</v>
      </c>
      <c r="F83" s="30">
        <f>'入金明細【18期】 '!M82</f>
        <v>0</v>
      </c>
      <c r="G83" s="31">
        <f>'入金明細【18期】 '!T82</f>
        <v>0</v>
      </c>
      <c r="H83" s="28">
        <f t="shared" si="13"/>
        <v>0</v>
      </c>
      <c r="I83" s="52">
        <f>'出金明細【18期】'!D82</f>
        <v>0</v>
      </c>
      <c r="J83" s="30">
        <f>'出金明細【18期】'!M82</f>
        <v>0</v>
      </c>
      <c r="K83" s="31">
        <f>'出金明細【18期】'!AD82</f>
        <v>0</v>
      </c>
      <c r="L83" s="5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2.0" customHeight="1">
      <c r="A84" s="21"/>
      <c r="B84" s="35">
        <v>45154.0</v>
      </c>
      <c r="C84" s="33">
        <f t="shared" si="14"/>
        <v>-70412539.7</v>
      </c>
      <c r="D84" s="34">
        <f t="shared" si="12"/>
        <v>0</v>
      </c>
      <c r="E84" s="52">
        <f>'入金明細【18期】 '!D83</f>
        <v>0</v>
      </c>
      <c r="F84" s="30">
        <f>'入金明細【18期】 '!M83</f>
        <v>0</v>
      </c>
      <c r="G84" s="31">
        <f>'入金明細【18期】 '!T83</f>
        <v>0</v>
      </c>
      <c r="H84" s="28">
        <f t="shared" si="13"/>
        <v>0</v>
      </c>
      <c r="I84" s="52">
        <f>'出金明細【18期】'!D83</f>
        <v>0</v>
      </c>
      <c r="J84" s="30">
        <f>'出金明細【18期】'!M83</f>
        <v>0</v>
      </c>
      <c r="K84" s="31">
        <f>'出金明細【18期】'!AD83</f>
        <v>0</v>
      </c>
      <c r="L84" s="5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2.0" customHeight="1">
      <c r="A85" s="21"/>
      <c r="B85" s="32">
        <v>45155.0</v>
      </c>
      <c r="C85" s="33">
        <f t="shared" si="14"/>
        <v>-70412539.7</v>
      </c>
      <c r="D85" s="34">
        <f t="shared" si="12"/>
        <v>0</v>
      </c>
      <c r="E85" s="52">
        <f>'入金明細【18期】 '!D84</f>
        <v>0</v>
      </c>
      <c r="F85" s="30">
        <f>'入金明細【18期】 '!M84</f>
        <v>0</v>
      </c>
      <c r="G85" s="31">
        <f>'入金明細【18期】 '!T84</f>
        <v>0</v>
      </c>
      <c r="H85" s="28">
        <f t="shared" si="13"/>
        <v>0</v>
      </c>
      <c r="I85" s="52">
        <f>'出金明細【18期】'!D84</f>
        <v>0</v>
      </c>
      <c r="J85" s="30">
        <f>'出金明細【18期】'!M84</f>
        <v>0</v>
      </c>
      <c r="K85" s="31">
        <f>'出金明細【18期】'!AD84</f>
        <v>0</v>
      </c>
      <c r="L85" s="5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2.0" customHeight="1">
      <c r="A86" s="21"/>
      <c r="B86" s="32">
        <v>45156.0</v>
      </c>
      <c r="C86" s="33">
        <f t="shared" si="14"/>
        <v>-70412539.7</v>
      </c>
      <c r="D86" s="34">
        <f t="shared" si="12"/>
        <v>0</v>
      </c>
      <c r="E86" s="52">
        <f>'入金明細【18期】 '!D85</f>
        <v>0</v>
      </c>
      <c r="F86" s="30">
        <f>'入金明細【18期】 '!M85</f>
        <v>0</v>
      </c>
      <c r="G86" s="31">
        <f>'入金明細【18期】 '!T85</f>
        <v>0</v>
      </c>
      <c r="H86" s="28">
        <f t="shared" si="13"/>
        <v>0</v>
      </c>
      <c r="I86" s="52">
        <f>'出金明細【18期】'!D85</f>
        <v>0</v>
      </c>
      <c r="J86" s="30">
        <f>'出金明細【18期】'!M85</f>
        <v>0</v>
      </c>
      <c r="K86" s="31">
        <f>'出金明細【18期】'!AD85</f>
        <v>0</v>
      </c>
      <c r="L86" s="5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2.0" customHeight="1">
      <c r="A87" s="21"/>
      <c r="B87" s="32">
        <v>45157.0</v>
      </c>
      <c r="C87" s="33">
        <f t="shared" si="14"/>
        <v>-70432064.7</v>
      </c>
      <c r="D87" s="34">
        <f t="shared" si="12"/>
        <v>0</v>
      </c>
      <c r="E87" s="52">
        <f>'入金明細【18期】 '!D86</f>
        <v>0</v>
      </c>
      <c r="F87" s="30">
        <f>'入金明細【18期】 '!M86</f>
        <v>0</v>
      </c>
      <c r="G87" s="31">
        <f>'入金明細【18期】 '!T86</f>
        <v>0</v>
      </c>
      <c r="H87" s="28">
        <f t="shared" si="13"/>
        <v>19525</v>
      </c>
      <c r="I87" s="52">
        <f>'出金明細【18期】'!D86</f>
        <v>0</v>
      </c>
      <c r="J87" s="30">
        <f>'出金明細【18期】'!M86</f>
        <v>0</v>
      </c>
      <c r="K87" s="31">
        <f>'出金明細【18期】'!AD86</f>
        <v>19525</v>
      </c>
      <c r="L87" s="5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2.0" customHeight="1">
      <c r="A88" s="21"/>
      <c r="B88" s="32">
        <v>45158.0</v>
      </c>
      <c r="C88" s="33">
        <f t="shared" si="14"/>
        <v>-70432064.7</v>
      </c>
      <c r="D88" s="34">
        <f t="shared" si="12"/>
        <v>0</v>
      </c>
      <c r="E88" s="52">
        <f>'入金明細【18期】 '!D87</f>
        <v>0</v>
      </c>
      <c r="F88" s="30">
        <f>'入金明細【18期】 '!M87</f>
        <v>0</v>
      </c>
      <c r="G88" s="31">
        <f>'入金明細【18期】 '!T87</f>
        <v>0</v>
      </c>
      <c r="H88" s="28">
        <f t="shared" si="13"/>
        <v>0</v>
      </c>
      <c r="I88" s="52">
        <f>'出金明細【18期】'!D87</f>
        <v>0</v>
      </c>
      <c r="J88" s="30">
        <f>'出金明細【18期】'!M87</f>
        <v>0</v>
      </c>
      <c r="K88" s="31">
        <f>'出金明細【18期】'!AD87</f>
        <v>0</v>
      </c>
      <c r="L88" s="5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2.0" customHeight="1">
      <c r="A89" s="21"/>
      <c r="B89" s="32">
        <v>45159.0</v>
      </c>
      <c r="C89" s="33">
        <f t="shared" si="14"/>
        <v>-70465064.7</v>
      </c>
      <c r="D89" s="34">
        <f t="shared" si="12"/>
        <v>0</v>
      </c>
      <c r="E89" s="52">
        <f>'入金明細【18期】 '!D88</f>
        <v>0</v>
      </c>
      <c r="F89" s="30">
        <f>'入金明細【18期】 '!M88</f>
        <v>0</v>
      </c>
      <c r="G89" s="31">
        <f>'入金明細【18期】 '!T88</f>
        <v>0</v>
      </c>
      <c r="H89" s="28">
        <f t="shared" si="13"/>
        <v>33000</v>
      </c>
      <c r="I89" s="52">
        <f>'出金明細【18期】'!D88</f>
        <v>0</v>
      </c>
      <c r="J89" s="30">
        <f>'出金明細【18期】'!M88</f>
        <v>0</v>
      </c>
      <c r="K89" s="31">
        <f>'出金明細【18期】'!AD88</f>
        <v>33000</v>
      </c>
      <c r="L89" s="5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2.0" customHeight="1">
      <c r="A90" s="21"/>
      <c r="B90" s="35">
        <v>45160.0</v>
      </c>
      <c r="C90" s="33">
        <f t="shared" si="14"/>
        <v>-70477224.7</v>
      </c>
      <c r="D90" s="34">
        <f t="shared" si="12"/>
        <v>0</v>
      </c>
      <c r="E90" s="52">
        <f>'入金明細【18期】 '!D89</f>
        <v>0</v>
      </c>
      <c r="F90" s="30">
        <f>'入金明細【18期】 '!M89</f>
        <v>0</v>
      </c>
      <c r="G90" s="31">
        <f>'入金明細【18期】 '!T89</f>
        <v>0</v>
      </c>
      <c r="H90" s="28">
        <f t="shared" si="13"/>
        <v>12160</v>
      </c>
      <c r="I90" s="52">
        <f>'出金明細【18期】'!D89</f>
        <v>0</v>
      </c>
      <c r="J90" s="30">
        <f>'出金明細【18期】'!M89</f>
        <v>0</v>
      </c>
      <c r="K90" s="31">
        <f>'出金明細【18期】'!AD89</f>
        <v>12160</v>
      </c>
      <c r="L90" s="5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2.0" customHeight="1">
      <c r="A91" s="21"/>
      <c r="B91" s="35">
        <v>45161.0</v>
      </c>
      <c r="C91" s="33">
        <f t="shared" si="14"/>
        <v>-70516227.7</v>
      </c>
      <c r="D91" s="34">
        <f t="shared" si="12"/>
        <v>0</v>
      </c>
      <c r="E91" s="52">
        <f>'入金明細【18期】 '!D90</f>
        <v>0</v>
      </c>
      <c r="F91" s="30">
        <f>'入金明細【18期】 '!M90</f>
        <v>0</v>
      </c>
      <c r="G91" s="31">
        <f>'入金明細【18期】 '!T90</f>
        <v>0</v>
      </c>
      <c r="H91" s="28">
        <f t="shared" si="13"/>
        <v>39003</v>
      </c>
      <c r="I91" s="52">
        <f>'出金明細【18期】'!D90</f>
        <v>0</v>
      </c>
      <c r="J91" s="30">
        <f>'出金明細【18期】'!M90</f>
        <v>0</v>
      </c>
      <c r="K91" s="31">
        <f>'出金明細【18期】'!AD90</f>
        <v>39003</v>
      </c>
      <c r="L91" s="5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2.0" customHeight="1">
      <c r="A92" s="21"/>
      <c r="B92" s="32">
        <v>45162.0</v>
      </c>
      <c r="C92" s="33">
        <f t="shared" si="14"/>
        <v>-70516227.7</v>
      </c>
      <c r="D92" s="34">
        <f t="shared" si="12"/>
        <v>0</v>
      </c>
      <c r="E92" s="52">
        <f>'入金明細【18期】 '!D91</f>
        <v>0</v>
      </c>
      <c r="F92" s="30">
        <f>'入金明細【18期】 '!M91</f>
        <v>0</v>
      </c>
      <c r="G92" s="31">
        <f>'入金明細【18期】 '!T91</f>
        <v>0</v>
      </c>
      <c r="H92" s="28">
        <f t="shared" si="13"/>
        <v>0</v>
      </c>
      <c r="I92" s="52">
        <f>'出金明細【18期】'!D91</f>
        <v>0</v>
      </c>
      <c r="J92" s="30">
        <f>'出金明細【18期】'!M91</f>
        <v>0</v>
      </c>
      <c r="K92" s="31">
        <f>'出金明細【18期】'!AD91</f>
        <v>0</v>
      </c>
      <c r="L92" s="5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2.0" customHeight="1">
      <c r="A93" s="21"/>
      <c r="B93" s="32">
        <v>45163.0</v>
      </c>
      <c r="C93" s="33">
        <f t="shared" si="14"/>
        <v>-72465627.7</v>
      </c>
      <c r="D93" s="34">
        <f t="shared" si="12"/>
        <v>0</v>
      </c>
      <c r="E93" s="52">
        <f>'入金明細【18期】 '!D92</f>
        <v>0</v>
      </c>
      <c r="F93" s="30">
        <f>'入金明細【18期】 '!M92</f>
        <v>0</v>
      </c>
      <c r="G93" s="31">
        <f>'入金明細【18期】 '!T92</f>
        <v>0</v>
      </c>
      <c r="H93" s="28">
        <f t="shared" si="13"/>
        <v>1949400</v>
      </c>
      <c r="I93" s="52">
        <f>'出金明細【18期】'!D92</f>
        <v>0</v>
      </c>
      <c r="J93" s="30">
        <f>'出金明細【18期】'!M92</f>
        <v>1745000</v>
      </c>
      <c r="K93" s="31">
        <f>'出金明細【18期】'!AD92</f>
        <v>204400</v>
      </c>
      <c r="L93" s="5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2.0" customHeight="1">
      <c r="A94" s="21"/>
      <c r="B94" s="32">
        <v>45164.0</v>
      </c>
      <c r="C94" s="33">
        <f t="shared" si="14"/>
        <v>-72997055.7</v>
      </c>
      <c r="D94" s="34">
        <f t="shared" si="12"/>
        <v>0</v>
      </c>
      <c r="E94" s="52">
        <f>'入金明細【18期】 '!D93</f>
        <v>0</v>
      </c>
      <c r="F94" s="30">
        <f>'入金明細【18期】 '!M93</f>
        <v>0</v>
      </c>
      <c r="G94" s="31">
        <f>'入金明細【18期】 '!T93</f>
        <v>0</v>
      </c>
      <c r="H94" s="28">
        <f t="shared" si="13"/>
        <v>531428</v>
      </c>
      <c r="I94" s="60">
        <f>'出金明細【18期】'!D93</f>
        <v>0</v>
      </c>
      <c r="J94" s="61">
        <f>'出金明細【18期】'!M93</f>
        <v>0</v>
      </c>
      <c r="K94" s="62">
        <f>'出金明細【18期】'!AD93</f>
        <v>531428</v>
      </c>
      <c r="L94" s="5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2.0" customHeight="1">
      <c r="A95" s="21"/>
      <c r="B95" s="32">
        <v>45165.0</v>
      </c>
      <c r="C95" s="63">
        <f t="shared" si="14"/>
        <v>-72997055.7</v>
      </c>
      <c r="D95" s="34">
        <f t="shared" si="12"/>
        <v>0</v>
      </c>
      <c r="E95" s="52">
        <f>'入金明細【18期】 '!D94</f>
        <v>0</v>
      </c>
      <c r="F95" s="30">
        <f>'入金明細【18期】 '!M94</f>
        <v>0</v>
      </c>
      <c r="G95" s="31">
        <f>'入金明細【18期】 '!T94</f>
        <v>0</v>
      </c>
      <c r="H95" s="28">
        <f t="shared" si="13"/>
        <v>0</v>
      </c>
      <c r="I95" s="60">
        <f>'出金明細【18期】'!D94</f>
        <v>0</v>
      </c>
      <c r="J95" s="61">
        <f>'出金明細【18期】'!M94</f>
        <v>0</v>
      </c>
      <c r="K95" s="62">
        <f>'出金明細【18期】'!AD94</f>
        <v>0</v>
      </c>
      <c r="L95" s="5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2.0" customHeight="1">
      <c r="A96" s="21"/>
      <c r="B96" s="32">
        <v>45166.0</v>
      </c>
      <c r="C96" s="63">
        <f t="shared" si="14"/>
        <v>-72997055.7</v>
      </c>
      <c r="D96" s="34">
        <f t="shared" si="12"/>
        <v>0</v>
      </c>
      <c r="E96" s="60">
        <f>'入金明細【18期】 '!D95</f>
        <v>0</v>
      </c>
      <c r="F96" s="61">
        <f>'入金明細【18期】 '!M95</f>
        <v>0</v>
      </c>
      <c r="G96" s="62">
        <f>'入金明細【18期】 '!T95</f>
        <v>0</v>
      </c>
      <c r="H96" s="28">
        <f t="shared" si="13"/>
        <v>0</v>
      </c>
      <c r="I96" s="60">
        <f>'出金明細【18期】'!D95</f>
        <v>0</v>
      </c>
      <c r="J96" s="61">
        <f>'出金明細【18期】'!M95</f>
        <v>0</v>
      </c>
      <c r="K96" s="62">
        <f>'出金明細【18期】'!AD95</f>
        <v>0</v>
      </c>
      <c r="L96" s="5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2.0" customHeight="1">
      <c r="A97" s="21"/>
      <c r="B97" s="35">
        <v>45167.0</v>
      </c>
      <c r="C97" s="63">
        <f t="shared" si="14"/>
        <v>-75035905.7</v>
      </c>
      <c r="D97" s="34">
        <f t="shared" si="12"/>
        <v>0</v>
      </c>
      <c r="E97" s="60">
        <f>'入金明細【18期】 '!D96</f>
        <v>0</v>
      </c>
      <c r="F97" s="61">
        <f>'入金明細【18期】 '!M96</f>
        <v>0</v>
      </c>
      <c r="G97" s="62">
        <f>'入金明細【18期】 '!T96</f>
        <v>0</v>
      </c>
      <c r="H97" s="28">
        <f t="shared" si="13"/>
        <v>2038850</v>
      </c>
      <c r="I97" s="60">
        <f>'出金明細【18期】'!D96</f>
        <v>378785</v>
      </c>
      <c r="J97" s="61">
        <f>'出金明細【18期】'!M96</f>
        <v>0</v>
      </c>
      <c r="K97" s="62">
        <f>'出金明細【18期】'!AD96</f>
        <v>1660065</v>
      </c>
      <c r="L97" s="5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2.0" customHeight="1">
      <c r="A98" s="21"/>
      <c r="B98" s="35">
        <v>45168.0</v>
      </c>
      <c r="C98" s="63">
        <f t="shared" si="14"/>
        <v>-77456152.7</v>
      </c>
      <c r="D98" s="34">
        <f t="shared" si="12"/>
        <v>0</v>
      </c>
      <c r="E98" s="60">
        <f>'入金明細【18期】 '!D97</f>
        <v>0</v>
      </c>
      <c r="F98" s="61">
        <f>'入金明細【18期】 '!M97</f>
        <v>0</v>
      </c>
      <c r="G98" s="62">
        <f>'入金明細【18期】 '!T97</f>
        <v>0</v>
      </c>
      <c r="H98" s="28">
        <f t="shared" si="13"/>
        <v>2420247</v>
      </c>
      <c r="I98" s="60">
        <f>'出金明細【18期】'!D97</f>
        <v>2420247</v>
      </c>
      <c r="J98" s="61">
        <f>'出金明細【18期】'!M97</f>
        <v>0</v>
      </c>
      <c r="K98" s="62">
        <f>'出金明細【18期】'!AD97</f>
        <v>0</v>
      </c>
      <c r="L98" s="5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2.0" customHeight="1">
      <c r="A99" s="21"/>
      <c r="B99" s="36">
        <v>45169.0</v>
      </c>
      <c r="C99" s="64">
        <f t="shared" si="14"/>
        <v>-79926640.7</v>
      </c>
      <c r="D99" s="34">
        <f t="shared" si="12"/>
        <v>0</v>
      </c>
      <c r="E99" s="65">
        <f>'入金明細【18期】 '!D98</f>
        <v>0</v>
      </c>
      <c r="F99" s="66">
        <f>'入金明細【18期】 '!M98</f>
        <v>0</v>
      </c>
      <c r="G99" s="67">
        <f>'入金明細【18期】 '!T98</f>
        <v>0</v>
      </c>
      <c r="H99" s="28">
        <f t="shared" si="13"/>
        <v>2470488</v>
      </c>
      <c r="I99" s="60">
        <f>'出金明細【18期】'!D98</f>
        <v>2470488</v>
      </c>
      <c r="J99" s="61">
        <f>'出金明細【18期】'!M98</f>
        <v>0</v>
      </c>
      <c r="K99" s="62">
        <f>'出金明細【18期】'!AD98</f>
        <v>0</v>
      </c>
      <c r="L99" s="5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2.0" customHeight="1">
      <c r="A100" s="21"/>
      <c r="B100" s="11" t="s">
        <v>13</v>
      </c>
      <c r="C100" s="68">
        <f t="shared" ref="C100:C101" si="16">SUM(D100-H100)</f>
        <v>-13619866</v>
      </c>
      <c r="D100" s="47">
        <f t="shared" ref="D100:K100" si="15">SUM(D69:D99)</f>
        <v>0</v>
      </c>
      <c r="E100" s="69">
        <f t="shared" si="15"/>
        <v>0</v>
      </c>
      <c r="F100" s="70">
        <f t="shared" si="15"/>
        <v>0</v>
      </c>
      <c r="G100" s="71">
        <f t="shared" si="15"/>
        <v>0</v>
      </c>
      <c r="H100" s="45">
        <f t="shared" si="15"/>
        <v>13619866</v>
      </c>
      <c r="I100" s="69">
        <f t="shared" si="15"/>
        <v>5269520</v>
      </c>
      <c r="J100" s="70">
        <f t="shared" si="15"/>
        <v>1745000</v>
      </c>
      <c r="K100" s="72">
        <f t="shared" si="15"/>
        <v>6605346</v>
      </c>
      <c r="L100" s="5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2.0" customHeight="1">
      <c r="A101" s="21"/>
      <c r="B101" s="11" t="s">
        <v>11</v>
      </c>
      <c r="C101" s="68">
        <f t="shared" si="16"/>
        <v>-66514565</v>
      </c>
      <c r="D101" s="47">
        <f t="shared" ref="D101:K101" si="17">D68+D100</f>
        <v>0</v>
      </c>
      <c r="E101" s="69">
        <f t="shared" si="17"/>
        <v>0</v>
      </c>
      <c r="F101" s="70">
        <f t="shared" si="17"/>
        <v>0</v>
      </c>
      <c r="G101" s="71">
        <f t="shared" si="17"/>
        <v>0</v>
      </c>
      <c r="H101" s="45">
        <f t="shared" si="17"/>
        <v>66514565</v>
      </c>
      <c r="I101" s="69">
        <f t="shared" si="17"/>
        <v>40808560</v>
      </c>
      <c r="J101" s="70">
        <f t="shared" si="17"/>
        <v>5485000</v>
      </c>
      <c r="K101" s="72">
        <f t="shared" si="17"/>
        <v>20221005</v>
      </c>
      <c r="L101" s="5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2.0" customHeight="1">
      <c r="A102" s="21"/>
      <c r="B102" s="73">
        <v>44440.0</v>
      </c>
      <c r="C102" s="74">
        <f>SUM(C99+D102-H102)</f>
        <v>-79926640.7</v>
      </c>
      <c r="D102" s="41">
        <f t="shared" ref="D102:D131" si="18">E102+F102+G102</f>
        <v>0</v>
      </c>
      <c r="E102" s="75">
        <f>'入金明細【18期】 '!D101</f>
        <v>0</v>
      </c>
      <c r="F102" s="76">
        <f>'入金明細【18期】 '!M101</f>
        <v>0</v>
      </c>
      <c r="G102" s="77">
        <f>'入金明細【18期】 '!T101</f>
        <v>0</v>
      </c>
      <c r="H102" s="28">
        <f t="shared" ref="H102:H131" si="19">I102+J102+K102</f>
        <v>0</v>
      </c>
      <c r="I102" s="75">
        <f>'出金明細【18期】'!D101</f>
        <v>0</v>
      </c>
      <c r="J102" s="76">
        <f>'出金明細【18期】'!M101</f>
        <v>0</v>
      </c>
      <c r="K102" s="77">
        <f>'出金明細【18期】'!AD101</f>
        <v>0</v>
      </c>
      <c r="L102" s="5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2.0" customHeight="1">
      <c r="A103" s="21"/>
      <c r="B103" s="78">
        <v>44441.0</v>
      </c>
      <c r="C103" s="63">
        <f t="shared" ref="C103:C131" si="20">SUM(C102+D103-H103)</f>
        <v>-79926640.7</v>
      </c>
      <c r="D103" s="34">
        <f t="shared" si="18"/>
        <v>0</v>
      </c>
      <c r="E103" s="52">
        <f>'入金明細【18期】 '!D102</f>
        <v>0</v>
      </c>
      <c r="F103" s="30">
        <f>'入金明細【18期】 '!M102</f>
        <v>0</v>
      </c>
      <c r="G103" s="31">
        <f>'入金明細【18期】 '!T102</f>
        <v>0</v>
      </c>
      <c r="H103" s="28">
        <f t="shared" si="19"/>
        <v>0</v>
      </c>
      <c r="I103" s="60">
        <f>'出金明細【18期】'!D102</f>
        <v>0</v>
      </c>
      <c r="J103" s="61">
        <f>'出金明細【18期】'!M102</f>
        <v>0</v>
      </c>
      <c r="K103" s="62">
        <f>'出金明細【18期】'!AD102</f>
        <v>0</v>
      </c>
      <c r="L103" s="5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2.75" customHeight="1">
      <c r="A104" s="21"/>
      <c r="B104" s="78">
        <v>44442.0</v>
      </c>
      <c r="C104" s="63">
        <f t="shared" si="20"/>
        <v>-79926640.7</v>
      </c>
      <c r="D104" s="34">
        <f t="shared" si="18"/>
        <v>0</v>
      </c>
      <c r="E104" s="52">
        <f>'入金明細【18期】 '!D103</f>
        <v>0</v>
      </c>
      <c r="F104" s="30">
        <f>'入金明細【18期】 '!M103</f>
        <v>0</v>
      </c>
      <c r="G104" s="31">
        <f>'入金明細【18期】 '!T103</f>
        <v>0</v>
      </c>
      <c r="H104" s="28">
        <f t="shared" si="19"/>
        <v>0</v>
      </c>
      <c r="I104" s="52">
        <f>'出金明細【18期】'!D103</f>
        <v>0</v>
      </c>
      <c r="J104" s="30">
        <f>'出金明細【18期】'!M103</f>
        <v>0</v>
      </c>
      <c r="K104" s="31">
        <f>'出金明細【18期】'!AD103</f>
        <v>0</v>
      </c>
      <c r="L104" s="5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2.75" customHeight="1">
      <c r="A105" s="21"/>
      <c r="B105" s="78">
        <v>44443.0</v>
      </c>
      <c r="C105" s="63">
        <f t="shared" si="20"/>
        <v>-79926640.7</v>
      </c>
      <c r="D105" s="34">
        <f t="shared" si="18"/>
        <v>0</v>
      </c>
      <c r="E105" s="52">
        <f>'入金明細【18期】 '!D104</f>
        <v>0</v>
      </c>
      <c r="F105" s="30">
        <f>'入金明細【18期】 '!M104</f>
        <v>0</v>
      </c>
      <c r="G105" s="31">
        <f>'入金明細【18期】 '!T104</f>
        <v>0</v>
      </c>
      <c r="H105" s="28">
        <f t="shared" si="19"/>
        <v>0</v>
      </c>
      <c r="I105" s="52">
        <f>'出金明細【18期】'!D104</f>
        <v>0</v>
      </c>
      <c r="J105" s="30">
        <f>'出金明細【18期】'!M104</f>
        <v>0</v>
      </c>
      <c r="K105" s="31">
        <f>'出金明細【18期】'!AD104</f>
        <v>0</v>
      </c>
      <c r="L105" s="5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2.75" customHeight="1">
      <c r="A106" s="21"/>
      <c r="B106" s="78">
        <v>44444.0</v>
      </c>
      <c r="C106" s="63">
        <f t="shared" si="20"/>
        <v>-79926640.7</v>
      </c>
      <c r="D106" s="34">
        <f t="shared" si="18"/>
        <v>0</v>
      </c>
      <c r="E106" s="52">
        <f>'入金明細【18期】 '!D105</f>
        <v>0</v>
      </c>
      <c r="F106" s="30">
        <f>'入金明細【18期】 '!M105</f>
        <v>0</v>
      </c>
      <c r="G106" s="31">
        <f>'入金明細【18期】 '!T105</f>
        <v>0</v>
      </c>
      <c r="H106" s="28">
        <f t="shared" si="19"/>
        <v>0</v>
      </c>
      <c r="I106" s="52">
        <f>'出金明細【18期】'!D105</f>
        <v>0</v>
      </c>
      <c r="J106" s="30">
        <f>'出金明細【18期】'!M105</f>
        <v>0</v>
      </c>
      <c r="K106" s="31">
        <f>'出金明細【18期】'!AD105</f>
        <v>0</v>
      </c>
      <c r="L106" s="5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2.75" customHeight="1">
      <c r="A107" s="21"/>
      <c r="B107" s="78">
        <v>44445.0</v>
      </c>
      <c r="C107" s="63">
        <f t="shared" si="20"/>
        <v>-79926640.7</v>
      </c>
      <c r="D107" s="34">
        <f t="shared" si="18"/>
        <v>0</v>
      </c>
      <c r="E107" s="52">
        <f>'入金明細【18期】 '!D106</f>
        <v>0</v>
      </c>
      <c r="F107" s="30">
        <f>'入金明細【18期】 '!M106</f>
        <v>0</v>
      </c>
      <c r="G107" s="31">
        <f>'入金明細【18期】 '!T106</f>
        <v>0</v>
      </c>
      <c r="H107" s="28">
        <f t="shared" si="19"/>
        <v>0</v>
      </c>
      <c r="I107" s="52">
        <f>'出金明細【18期】'!D106</f>
        <v>0</v>
      </c>
      <c r="J107" s="30">
        <f>'出金明細【18期】'!M106</f>
        <v>0</v>
      </c>
      <c r="K107" s="31">
        <f>'出金明細【18期】'!AD106</f>
        <v>0</v>
      </c>
      <c r="L107" s="5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2.75" customHeight="1">
      <c r="A108" s="21"/>
      <c r="B108" s="78">
        <v>44446.0</v>
      </c>
      <c r="C108" s="63">
        <f t="shared" si="20"/>
        <v>-79926640.7</v>
      </c>
      <c r="D108" s="34">
        <f t="shared" si="18"/>
        <v>0</v>
      </c>
      <c r="E108" s="52">
        <f>'入金明細【18期】 '!D107</f>
        <v>0</v>
      </c>
      <c r="F108" s="30">
        <f>'入金明細【18期】 '!M107</f>
        <v>0</v>
      </c>
      <c r="G108" s="31">
        <f>'入金明細【18期】 '!T107</f>
        <v>0</v>
      </c>
      <c r="H108" s="28">
        <f t="shared" si="19"/>
        <v>0</v>
      </c>
      <c r="I108" s="52">
        <f>'出金明細【18期】'!D107</f>
        <v>0</v>
      </c>
      <c r="J108" s="30">
        <f>'出金明細【18期】'!M107</f>
        <v>0</v>
      </c>
      <c r="K108" s="31">
        <f>'出金明細【18期】'!AD107</f>
        <v>0</v>
      </c>
      <c r="L108" s="5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2.75" customHeight="1">
      <c r="A109" s="21"/>
      <c r="B109" s="78">
        <v>44447.0</v>
      </c>
      <c r="C109" s="63">
        <f t="shared" si="20"/>
        <v>-79926640.7</v>
      </c>
      <c r="D109" s="34">
        <f t="shared" si="18"/>
        <v>0</v>
      </c>
      <c r="E109" s="52">
        <f>'入金明細【18期】 '!D108</f>
        <v>0</v>
      </c>
      <c r="F109" s="30">
        <f>'入金明細【18期】 '!M108</f>
        <v>0</v>
      </c>
      <c r="G109" s="31">
        <f>'入金明細【18期】 '!T108</f>
        <v>0</v>
      </c>
      <c r="H109" s="28">
        <f t="shared" si="19"/>
        <v>0</v>
      </c>
      <c r="I109" s="52">
        <f>'出金明細【18期】'!D108</f>
        <v>0</v>
      </c>
      <c r="J109" s="30">
        <f>'出金明細【18期】'!M108</f>
        <v>0</v>
      </c>
      <c r="K109" s="31">
        <f>'出金明細【18期】'!AD108</f>
        <v>0</v>
      </c>
      <c r="L109" s="5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2.75" customHeight="1">
      <c r="A110" s="21"/>
      <c r="B110" s="78">
        <v>44448.0</v>
      </c>
      <c r="C110" s="63">
        <f t="shared" si="20"/>
        <v>-79926640.7</v>
      </c>
      <c r="D110" s="34">
        <f t="shared" si="18"/>
        <v>0</v>
      </c>
      <c r="E110" s="52">
        <f>'入金明細【18期】 '!D109</f>
        <v>0</v>
      </c>
      <c r="F110" s="30">
        <f>'入金明細【18期】 '!M109</f>
        <v>0</v>
      </c>
      <c r="G110" s="31">
        <f>'入金明細【18期】 '!T109</f>
        <v>0</v>
      </c>
      <c r="H110" s="28">
        <f t="shared" si="19"/>
        <v>0</v>
      </c>
      <c r="I110" s="52">
        <f>'出金明細【18期】'!D109</f>
        <v>0</v>
      </c>
      <c r="J110" s="30">
        <f>'出金明細【18期】'!M109</f>
        <v>0</v>
      </c>
      <c r="K110" s="31">
        <f>'出金明細【18期】'!AD109</f>
        <v>0</v>
      </c>
      <c r="L110" s="5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2.75" customHeight="1">
      <c r="A111" s="21"/>
      <c r="B111" s="78">
        <v>44449.0</v>
      </c>
      <c r="C111" s="63">
        <f t="shared" si="20"/>
        <v>-79926640.7</v>
      </c>
      <c r="D111" s="34">
        <f t="shared" si="18"/>
        <v>0</v>
      </c>
      <c r="E111" s="52">
        <f>'入金明細【18期】 '!D110</f>
        <v>0</v>
      </c>
      <c r="F111" s="30">
        <f>'入金明細【18期】 '!M110</f>
        <v>0</v>
      </c>
      <c r="G111" s="31">
        <f>'入金明細【18期】 '!T110</f>
        <v>0</v>
      </c>
      <c r="H111" s="28">
        <f t="shared" si="19"/>
        <v>0</v>
      </c>
      <c r="I111" s="52">
        <f>'出金明細【18期】'!D110</f>
        <v>0</v>
      </c>
      <c r="J111" s="30">
        <f>'出金明細【18期】'!M110</f>
        <v>0</v>
      </c>
      <c r="K111" s="31">
        <f>'出金明細【18期】'!AD110</f>
        <v>0</v>
      </c>
      <c r="L111" s="5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2.75" customHeight="1">
      <c r="A112" s="21"/>
      <c r="B112" s="78">
        <v>44450.0</v>
      </c>
      <c r="C112" s="63">
        <f t="shared" si="20"/>
        <v>-79926640.7</v>
      </c>
      <c r="D112" s="34">
        <f t="shared" si="18"/>
        <v>0</v>
      </c>
      <c r="E112" s="52">
        <f>'入金明細【18期】 '!D111</f>
        <v>0</v>
      </c>
      <c r="F112" s="30">
        <f>'入金明細【18期】 '!M111</f>
        <v>0</v>
      </c>
      <c r="G112" s="31">
        <f>'入金明細【18期】 '!T111</f>
        <v>0</v>
      </c>
      <c r="H112" s="28">
        <f t="shared" si="19"/>
        <v>0</v>
      </c>
      <c r="I112" s="52">
        <f>'出金明細【18期】'!D111</f>
        <v>0</v>
      </c>
      <c r="J112" s="30">
        <f>'出金明細【18期】'!M111</f>
        <v>0</v>
      </c>
      <c r="K112" s="31">
        <f>'出金明細【18期】'!AD111</f>
        <v>0</v>
      </c>
      <c r="L112" s="5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2.75" customHeight="1">
      <c r="A113" s="21"/>
      <c r="B113" s="78">
        <v>44451.0</v>
      </c>
      <c r="C113" s="63">
        <f t="shared" si="20"/>
        <v>-79926640.7</v>
      </c>
      <c r="D113" s="34">
        <f t="shared" si="18"/>
        <v>0</v>
      </c>
      <c r="E113" s="52">
        <f>'入金明細【18期】 '!D112</f>
        <v>0</v>
      </c>
      <c r="F113" s="30">
        <f>'入金明細【18期】 '!M112</f>
        <v>0</v>
      </c>
      <c r="G113" s="31">
        <f>'入金明細【18期】 '!T112</f>
        <v>0</v>
      </c>
      <c r="H113" s="28">
        <f t="shared" si="19"/>
        <v>0</v>
      </c>
      <c r="I113" s="52">
        <f>'出金明細【18期】'!D112</f>
        <v>0</v>
      </c>
      <c r="J113" s="30">
        <f>'出金明細【18期】'!M112</f>
        <v>0</v>
      </c>
      <c r="K113" s="31">
        <f>'出金明細【18期】'!AD112</f>
        <v>0</v>
      </c>
      <c r="L113" s="5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2.75" customHeight="1">
      <c r="A114" s="21"/>
      <c r="B114" s="78">
        <v>44452.0</v>
      </c>
      <c r="C114" s="63">
        <f t="shared" si="20"/>
        <v>-79926640.7</v>
      </c>
      <c r="D114" s="34">
        <f t="shared" si="18"/>
        <v>0</v>
      </c>
      <c r="E114" s="52">
        <f>'入金明細【18期】 '!D113</f>
        <v>0</v>
      </c>
      <c r="F114" s="30">
        <f>'入金明細【18期】 '!M113</f>
        <v>0</v>
      </c>
      <c r="G114" s="31">
        <f>'入金明細【18期】 '!T113</f>
        <v>0</v>
      </c>
      <c r="H114" s="28">
        <f t="shared" si="19"/>
        <v>0</v>
      </c>
      <c r="I114" s="52">
        <f>'出金明細【18期】'!D113</f>
        <v>0</v>
      </c>
      <c r="J114" s="30">
        <f>'出金明細【18期】'!M113</f>
        <v>0</v>
      </c>
      <c r="K114" s="31">
        <f>'出金明細【18期】'!AD113</f>
        <v>0</v>
      </c>
      <c r="L114" s="5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2.75" customHeight="1">
      <c r="A115" s="21"/>
      <c r="B115" s="78">
        <v>44453.0</v>
      </c>
      <c r="C115" s="63">
        <f t="shared" si="20"/>
        <v>-79926640.7</v>
      </c>
      <c r="D115" s="34">
        <f t="shared" si="18"/>
        <v>0</v>
      </c>
      <c r="E115" s="52">
        <f>'入金明細【18期】 '!D114</f>
        <v>0</v>
      </c>
      <c r="F115" s="30">
        <f>'入金明細【18期】 '!M114</f>
        <v>0</v>
      </c>
      <c r="G115" s="31">
        <f>'入金明細【18期】 '!T114</f>
        <v>0</v>
      </c>
      <c r="H115" s="28">
        <f t="shared" si="19"/>
        <v>0</v>
      </c>
      <c r="I115" s="52">
        <f>'出金明細【18期】'!D114</f>
        <v>0</v>
      </c>
      <c r="J115" s="30">
        <f>'出金明細【18期】'!M114</f>
        <v>0</v>
      </c>
      <c r="K115" s="31">
        <f>'出金明細【18期】'!AD114</f>
        <v>0</v>
      </c>
      <c r="L115" s="5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2.75" customHeight="1">
      <c r="A116" s="21"/>
      <c r="B116" s="78">
        <v>44454.0</v>
      </c>
      <c r="C116" s="63">
        <f t="shared" si="20"/>
        <v>-79926640.7</v>
      </c>
      <c r="D116" s="34">
        <f t="shared" si="18"/>
        <v>0</v>
      </c>
      <c r="E116" s="52">
        <f>'入金明細【18期】 '!D115</f>
        <v>0</v>
      </c>
      <c r="F116" s="30">
        <f>'入金明細【18期】 '!M115</f>
        <v>0</v>
      </c>
      <c r="G116" s="31">
        <f>'入金明細【18期】 '!T115</f>
        <v>0</v>
      </c>
      <c r="H116" s="28">
        <f t="shared" si="19"/>
        <v>0</v>
      </c>
      <c r="I116" s="52">
        <f>'出金明細【18期】'!D115</f>
        <v>0</v>
      </c>
      <c r="J116" s="30">
        <f>'出金明細【18期】'!M115</f>
        <v>0</v>
      </c>
      <c r="K116" s="31">
        <f>'出金明細【18期】'!AD115</f>
        <v>0</v>
      </c>
      <c r="L116" s="5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2.75" customHeight="1">
      <c r="A117" s="21"/>
      <c r="B117" s="78">
        <v>44455.0</v>
      </c>
      <c r="C117" s="63">
        <f t="shared" si="20"/>
        <v>-79926640.7</v>
      </c>
      <c r="D117" s="34">
        <f t="shared" si="18"/>
        <v>0</v>
      </c>
      <c r="E117" s="52">
        <f>'入金明細【18期】 '!D116</f>
        <v>0</v>
      </c>
      <c r="F117" s="30">
        <f>'入金明細【18期】 '!M116</f>
        <v>0</v>
      </c>
      <c r="G117" s="31">
        <f>'入金明細【18期】 '!T116</f>
        <v>0</v>
      </c>
      <c r="H117" s="28">
        <f t="shared" si="19"/>
        <v>0</v>
      </c>
      <c r="I117" s="52">
        <f>'出金明細【18期】'!D116</f>
        <v>0</v>
      </c>
      <c r="J117" s="30">
        <f>'出金明細【18期】'!M116</f>
        <v>0</v>
      </c>
      <c r="K117" s="31">
        <f>'出金明細【18期】'!AD116</f>
        <v>0</v>
      </c>
      <c r="L117" s="5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2.75" customHeight="1">
      <c r="A118" s="21"/>
      <c r="B118" s="78">
        <v>44456.0</v>
      </c>
      <c r="C118" s="63">
        <f t="shared" si="20"/>
        <v>-79926640.7</v>
      </c>
      <c r="D118" s="34">
        <f t="shared" si="18"/>
        <v>0</v>
      </c>
      <c r="E118" s="52">
        <f>'入金明細【18期】 '!D117</f>
        <v>0</v>
      </c>
      <c r="F118" s="30">
        <f>'入金明細【18期】 '!M117</f>
        <v>0</v>
      </c>
      <c r="G118" s="31">
        <f>'入金明細【18期】 '!T117</f>
        <v>0</v>
      </c>
      <c r="H118" s="28">
        <f t="shared" si="19"/>
        <v>0</v>
      </c>
      <c r="I118" s="52">
        <f>'出金明細【18期】'!D117</f>
        <v>0</v>
      </c>
      <c r="J118" s="30">
        <f>'出金明細【18期】'!M117</f>
        <v>0</v>
      </c>
      <c r="K118" s="31">
        <f>'出金明細【18期】'!AD117</f>
        <v>0</v>
      </c>
      <c r="L118" s="5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2.75" customHeight="1">
      <c r="A119" s="21"/>
      <c r="B119" s="78">
        <v>44457.0</v>
      </c>
      <c r="C119" s="63">
        <f t="shared" si="20"/>
        <v>-79926640.7</v>
      </c>
      <c r="D119" s="34">
        <f t="shared" si="18"/>
        <v>0</v>
      </c>
      <c r="E119" s="52">
        <f>'入金明細【18期】 '!D118</f>
        <v>0</v>
      </c>
      <c r="F119" s="30">
        <f>'入金明細【18期】 '!M118</f>
        <v>0</v>
      </c>
      <c r="G119" s="31">
        <f>'入金明細【18期】 '!T118</f>
        <v>0</v>
      </c>
      <c r="H119" s="28">
        <f t="shared" si="19"/>
        <v>0</v>
      </c>
      <c r="I119" s="52">
        <f>'出金明細【18期】'!D118</f>
        <v>0</v>
      </c>
      <c r="J119" s="30">
        <f>'出金明細【18期】'!M118</f>
        <v>0</v>
      </c>
      <c r="K119" s="31">
        <f>'出金明細【18期】'!AD118</f>
        <v>0</v>
      </c>
      <c r="L119" s="5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2.75" customHeight="1">
      <c r="A120" s="21"/>
      <c r="B120" s="78">
        <v>44458.0</v>
      </c>
      <c r="C120" s="63">
        <f t="shared" si="20"/>
        <v>-79926640.7</v>
      </c>
      <c r="D120" s="34">
        <f t="shared" si="18"/>
        <v>0</v>
      </c>
      <c r="E120" s="52">
        <f>'入金明細【18期】 '!D119</f>
        <v>0</v>
      </c>
      <c r="F120" s="30">
        <f>'入金明細【18期】 '!M119</f>
        <v>0</v>
      </c>
      <c r="G120" s="31">
        <f>'入金明細【18期】 '!T119</f>
        <v>0</v>
      </c>
      <c r="H120" s="28">
        <f t="shared" si="19"/>
        <v>0</v>
      </c>
      <c r="I120" s="52">
        <f>'出金明細【18期】'!D119</f>
        <v>0</v>
      </c>
      <c r="J120" s="30">
        <f>'出金明細【18期】'!M119</f>
        <v>0</v>
      </c>
      <c r="K120" s="31">
        <f>'出金明細【18期】'!AD119</f>
        <v>0</v>
      </c>
      <c r="L120" s="5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2.75" customHeight="1">
      <c r="A121" s="21"/>
      <c r="B121" s="78">
        <v>44459.0</v>
      </c>
      <c r="C121" s="63">
        <f t="shared" si="20"/>
        <v>-79926640.7</v>
      </c>
      <c r="D121" s="34">
        <f t="shared" si="18"/>
        <v>0</v>
      </c>
      <c r="E121" s="52">
        <f>'入金明細【18期】 '!D120</f>
        <v>0</v>
      </c>
      <c r="F121" s="30">
        <f>'入金明細【18期】 '!M120</f>
        <v>0</v>
      </c>
      <c r="G121" s="31">
        <f>'入金明細【18期】 '!T120</f>
        <v>0</v>
      </c>
      <c r="H121" s="28">
        <f t="shared" si="19"/>
        <v>0</v>
      </c>
      <c r="I121" s="52">
        <f>'出金明細【18期】'!D120</f>
        <v>0</v>
      </c>
      <c r="J121" s="30">
        <f>'出金明細【18期】'!M120</f>
        <v>0</v>
      </c>
      <c r="K121" s="31">
        <f>'出金明細【18期】'!AD120</f>
        <v>0</v>
      </c>
      <c r="L121" s="5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2.75" customHeight="1">
      <c r="A122" s="21"/>
      <c r="B122" s="78">
        <v>44460.0</v>
      </c>
      <c r="C122" s="63">
        <f t="shared" si="20"/>
        <v>-79926640.7</v>
      </c>
      <c r="D122" s="34">
        <f t="shared" si="18"/>
        <v>0</v>
      </c>
      <c r="E122" s="52">
        <f>'入金明細【18期】 '!D121</f>
        <v>0</v>
      </c>
      <c r="F122" s="30">
        <f>'入金明細【18期】 '!M121</f>
        <v>0</v>
      </c>
      <c r="G122" s="31">
        <f>'入金明細【18期】 '!T121</f>
        <v>0</v>
      </c>
      <c r="H122" s="28">
        <f t="shared" si="19"/>
        <v>0</v>
      </c>
      <c r="I122" s="52">
        <f>'出金明細【18期】'!D121</f>
        <v>0</v>
      </c>
      <c r="J122" s="30">
        <f>'出金明細【18期】'!M121</f>
        <v>0</v>
      </c>
      <c r="K122" s="31">
        <f>'出金明細【18期】'!AD121</f>
        <v>0</v>
      </c>
      <c r="L122" s="5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2.75" customHeight="1">
      <c r="A123" s="21"/>
      <c r="B123" s="78">
        <v>44461.0</v>
      </c>
      <c r="C123" s="63">
        <f t="shared" si="20"/>
        <v>-79926640.7</v>
      </c>
      <c r="D123" s="34">
        <f t="shared" si="18"/>
        <v>0</v>
      </c>
      <c r="E123" s="52">
        <f>'入金明細【18期】 '!D122</f>
        <v>0</v>
      </c>
      <c r="F123" s="30">
        <f>'入金明細【18期】 '!M122</f>
        <v>0</v>
      </c>
      <c r="G123" s="31">
        <f>'入金明細【18期】 '!T122</f>
        <v>0</v>
      </c>
      <c r="H123" s="28">
        <f t="shared" si="19"/>
        <v>0</v>
      </c>
      <c r="I123" s="52">
        <f>'出金明細【18期】'!D122</f>
        <v>0</v>
      </c>
      <c r="J123" s="30">
        <f>'出金明細【18期】'!M122</f>
        <v>0</v>
      </c>
      <c r="K123" s="31">
        <f>'出金明細【18期】'!AD122</f>
        <v>0</v>
      </c>
      <c r="L123" s="5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2.75" customHeight="1">
      <c r="A124" s="21"/>
      <c r="B124" s="78">
        <v>44462.0</v>
      </c>
      <c r="C124" s="63">
        <f t="shared" si="20"/>
        <v>-79926640.7</v>
      </c>
      <c r="D124" s="34">
        <f t="shared" si="18"/>
        <v>0</v>
      </c>
      <c r="E124" s="52">
        <f>'入金明細【18期】 '!D123</f>
        <v>0</v>
      </c>
      <c r="F124" s="30">
        <f>'入金明細【18期】 '!M123</f>
        <v>0</v>
      </c>
      <c r="G124" s="31">
        <f>'入金明細【18期】 '!T123</f>
        <v>0</v>
      </c>
      <c r="H124" s="28">
        <f t="shared" si="19"/>
        <v>0</v>
      </c>
      <c r="I124" s="52">
        <f>'出金明細【18期】'!D123</f>
        <v>0</v>
      </c>
      <c r="J124" s="30">
        <f>'出金明細【18期】'!M123</f>
        <v>0</v>
      </c>
      <c r="K124" s="31">
        <f>'出金明細【18期】'!AD123</f>
        <v>0</v>
      </c>
      <c r="L124" s="5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2.75" customHeight="1">
      <c r="A125" s="21"/>
      <c r="B125" s="78">
        <v>44463.0</v>
      </c>
      <c r="C125" s="63">
        <f t="shared" si="20"/>
        <v>-79926640.7</v>
      </c>
      <c r="D125" s="34">
        <f t="shared" si="18"/>
        <v>0</v>
      </c>
      <c r="E125" s="52">
        <f>'入金明細【18期】 '!D124</f>
        <v>0</v>
      </c>
      <c r="F125" s="30">
        <f>'入金明細【18期】 '!M124</f>
        <v>0</v>
      </c>
      <c r="G125" s="31">
        <f>'入金明細【18期】 '!T124</f>
        <v>0</v>
      </c>
      <c r="H125" s="28">
        <f t="shared" si="19"/>
        <v>0</v>
      </c>
      <c r="I125" s="52">
        <f>'出金明細【18期】'!D124</f>
        <v>0</v>
      </c>
      <c r="J125" s="30">
        <f>'出金明細【18期】'!M124</f>
        <v>0</v>
      </c>
      <c r="K125" s="31">
        <f>'出金明細【18期】'!AD124</f>
        <v>0</v>
      </c>
      <c r="L125" s="5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2.75" customHeight="1">
      <c r="A126" s="21"/>
      <c r="B126" s="78">
        <v>44464.0</v>
      </c>
      <c r="C126" s="63">
        <f t="shared" si="20"/>
        <v>-81871640.7</v>
      </c>
      <c r="D126" s="34">
        <f t="shared" si="18"/>
        <v>0</v>
      </c>
      <c r="E126" s="52">
        <f>'入金明細【18期】 '!D125</f>
        <v>0</v>
      </c>
      <c r="F126" s="30">
        <f>'入金明細【18期】 '!M125</f>
        <v>0</v>
      </c>
      <c r="G126" s="31">
        <f>'入金明細【18期】 '!T125</f>
        <v>0</v>
      </c>
      <c r="H126" s="28">
        <f t="shared" si="19"/>
        <v>1945000</v>
      </c>
      <c r="I126" s="52">
        <f>'出金明細【18期】'!D125</f>
        <v>0</v>
      </c>
      <c r="J126" s="30">
        <f>'出金明細【18期】'!M125</f>
        <v>1745000</v>
      </c>
      <c r="K126" s="31">
        <f>'出金明細【18期】'!AD125</f>
        <v>200000</v>
      </c>
      <c r="L126" s="5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2.75" customHeight="1">
      <c r="A127" s="21" t="s">
        <v>14</v>
      </c>
      <c r="B127" s="78">
        <v>44465.0</v>
      </c>
      <c r="C127" s="63">
        <f t="shared" si="20"/>
        <v>-81871640.7</v>
      </c>
      <c r="D127" s="34">
        <f t="shared" si="18"/>
        <v>0</v>
      </c>
      <c r="E127" s="52">
        <f>'入金明細【18期】 '!D126</f>
        <v>0</v>
      </c>
      <c r="F127" s="30">
        <f>'入金明細【18期】 '!M126</f>
        <v>0</v>
      </c>
      <c r="G127" s="31">
        <f>'入金明細【18期】 '!T126</f>
        <v>0</v>
      </c>
      <c r="H127" s="28">
        <f t="shared" si="19"/>
        <v>0</v>
      </c>
      <c r="I127" s="52">
        <f>'出金明細【18期】'!D126</f>
        <v>0</v>
      </c>
      <c r="J127" s="30">
        <f>'出金明細【18期】'!M126</f>
        <v>0</v>
      </c>
      <c r="K127" s="31">
        <f>'出金明細【18期】'!AD126</f>
        <v>0</v>
      </c>
      <c r="L127" s="5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2.75" customHeight="1">
      <c r="A128" s="21"/>
      <c r="B128" s="78">
        <v>44466.0</v>
      </c>
      <c r="C128" s="63">
        <f t="shared" si="20"/>
        <v>-81871640.7</v>
      </c>
      <c r="D128" s="34">
        <f t="shared" si="18"/>
        <v>0</v>
      </c>
      <c r="E128" s="52">
        <f>'入金明細【18期】 '!D127</f>
        <v>0</v>
      </c>
      <c r="F128" s="30">
        <f>'入金明細【18期】 '!M127</f>
        <v>0</v>
      </c>
      <c r="G128" s="31">
        <f>'入金明細【18期】 '!T127</f>
        <v>0</v>
      </c>
      <c r="H128" s="28">
        <f t="shared" si="19"/>
        <v>0</v>
      </c>
      <c r="I128" s="52">
        <f>'出金明細【18期】'!D127</f>
        <v>0</v>
      </c>
      <c r="J128" s="30">
        <f>'出金明細【18期】'!M127</f>
        <v>0</v>
      </c>
      <c r="K128" s="31">
        <f>'出金明細【18期】'!AD127</f>
        <v>0</v>
      </c>
      <c r="L128" s="5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2.75" customHeight="1">
      <c r="A129" s="21"/>
      <c r="B129" s="78">
        <v>44467.0</v>
      </c>
      <c r="C129" s="63">
        <f t="shared" si="20"/>
        <v>-82250425.7</v>
      </c>
      <c r="D129" s="34">
        <f t="shared" si="18"/>
        <v>0</v>
      </c>
      <c r="E129" s="52">
        <f>'入金明細【18期】 '!D128</f>
        <v>0</v>
      </c>
      <c r="F129" s="30">
        <f>'入金明細【18期】 '!M128</f>
        <v>0</v>
      </c>
      <c r="G129" s="31">
        <f>'入金明細【18期】 '!T128</f>
        <v>0</v>
      </c>
      <c r="H129" s="28">
        <f t="shared" si="19"/>
        <v>378785</v>
      </c>
      <c r="I129" s="52">
        <f>'出金明細【18期】'!D128</f>
        <v>378785</v>
      </c>
      <c r="J129" s="30">
        <f>'出金明細【18期】'!M128</f>
        <v>0</v>
      </c>
      <c r="K129" s="31">
        <f>'出金明細【18期】'!AD128</f>
        <v>0</v>
      </c>
      <c r="L129" s="5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2.75" customHeight="1">
      <c r="A130" s="21"/>
      <c r="B130" s="78">
        <v>44468.0</v>
      </c>
      <c r="C130" s="63">
        <f t="shared" si="20"/>
        <v>-84670672.7</v>
      </c>
      <c r="D130" s="34">
        <f t="shared" si="18"/>
        <v>0</v>
      </c>
      <c r="E130" s="52">
        <f>'入金明細【18期】 '!D129</f>
        <v>0</v>
      </c>
      <c r="F130" s="30">
        <f>'入金明細【18期】 '!M129</f>
        <v>0</v>
      </c>
      <c r="G130" s="31">
        <f>'入金明細【18期】 '!T129</f>
        <v>0</v>
      </c>
      <c r="H130" s="28">
        <f t="shared" si="19"/>
        <v>2420247</v>
      </c>
      <c r="I130" s="52">
        <f>'出金明細【18期】'!D129</f>
        <v>2420247</v>
      </c>
      <c r="J130" s="30">
        <f>'出金明細【18期】'!M129</f>
        <v>0</v>
      </c>
      <c r="K130" s="31">
        <f>'出金明細【18期】'!AD129</f>
        <v>0</v>
      </c>
      <c r="L130" s="5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2.75" customHeight="1">
      <c r="A131" s="21"/>
      <c r="B131" s="79">
        <v>44469.0</v>
      </c>
      <c r="C131" s="64">
        <f t="shared" si="20"/>
        <v>-87141160.7</v>
      </c>
      <c r="D131" s="34">
        <f t="shared" si="18"/>
        <v>0</v>
      </c>
      <c r="E131" s="54">
        <f>'入金明細【18期】 '!D130</f>
        <v>0</v>
      </c>
      <c r="F131" s="55">
        <f>'入金明細【18期】 '!M130</f>
        <v>0</v>
      </c>
      <c r="G131" s="56">
        <f>'入金明細【18期】 '!T130</f>
        <v>0</v>
      </c>
      <c r="H131" s="80">
        <f t="shared" si="19"/>
        <v>2470488</v>
      </c>
      <c r="I131" s="54">
        <f>'出金明細【18期】'!D130</f>
        <v>2470488</v>
      </c>
      <c r="J131" s="55">
        <f>'出金明細【18期】'!M130</f>
        <v>0</v>
      </c>
      <c r="K131" s="56">
        <f>'出金明細【18期】'!AD130</f>
        <v>0</v>
      </c>
      <c r="L131" s="5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2.75" customHeight="1">
      <c r="A132" s="21"/>
      <c r="B132" s="11" t="s">
        <v>15</v>
      </c>
      <c r="C132" s="68">
        <f t="shared" ref="C132:C133" si="22">SUM(D132-H132)</f>
        <v>-7214520</v>
      </c>
      <c r="D132" s="47">
        <f t="shared" ref="D132:K132" si="21">SUM(D102:D131)</f>
        <v>0</v>
      </c>
      <c r="E132" s="81">
        <f t="shared" si="21"/>
        <v>0</v>
      </c>
      <c r="F132" s="43">
        <f t="shared" si="21"/>
        <v>0</v>
      </c>
      <c r="G132" s="44">
        <f t="shared" si="21"/>
        <v>0</v>
      </c>
      <c r="H132" s="45">
        <f t="shared" si="21"/>
        <v>7214520</v>
      </c>
      <c r="I132" s="42">
        <f t="shared" si="21"/>
        <v>5269520</v>
      </c>
      <c r="J132" s="43">
        <f t="shared" si="21"/>
        <v>1745000</v>
      </c>
      <c r="K132" s="46">
        <f t="shared" si="21"/>
        <v>200000</v>
      </c>
      <c r="L132" s="5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2.75" customHeight="1">
      <c r="A133" s="21"/>
      <c r="B133" s="11" t="s">
        <v>11</v>
      </c>
      <c r="C133" s="68">
        <f t="shared" si="22"/>
        <v>-73729085</v>
      </c>
      <c r="D133" s="47">
        <f t="shared" ref="D133:K133" si="23">D101+D132</f>
        <v>0</v>
      </c>
      <c r="E133" s="81">
        <f t="shared" si="23"/>
        <v>0</v>
      </c>
      <c r="F133" s="43">
        <f t="shared" si="23"/>
        <v>0</v>
      </c>
      <c r="G133" s="44">
        <f t="shared" si="23"/>
        <v>0</v>
      </c>
      <c r="H133" s="45">
        <f t="shared" si="23"/>
        <v>73729085</v>
      </c>
      <c r="I133" s="42">
        <f t="shared" si="23"/>
        <v>46078080</v>
      </c>
      <c r="J133" s="43">
        <f t="shared" si="23"/>
        <v>7230000</v>
      </c>
      <c r="K133" s="46">
        <f t="shared" si="23"/>
        <v>20421005</v>
      </c>
      <c r="L133" s="5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2.75" customHeight="1">
      <c r="A134" s="21"/>
      <c r="B134" s="73">
        <v>44470.0</v>
      </c>
      <c r="C134" s="74">
        <f>SUM(C131+D134-H134)</f>
        <v>-87141160.7</v>
      </c>
      <c r="D134" s="41">
        <f t="shared" ref="D134:D164" si="24">E134+F134+G134</f>
        <v>0</v>
      </c>
      <c r="E134" s="82">
        <f>'入金明細【18期】 '!D133</f>
        <v>0</v>
      </c>
      <c r="F134" s="83" t="str">
        <f>'入金明細【18期】 '!M133</f>
        <v/>
      </c>
      <c r="G134" s="84">
        <f>'入金明細【18期】 '!T133</f>
        <v>0</v>
      </c>
      <c r="H134" s="85">
        <f t="shared" ref="H134:H164" si="25">I134+J134+K134</f>
        <v>0</v>
      </c>
      <c r="I134" s="86">
        <f>'出金明細【18期】'!D133</f>
        <v>0</v>
      </c>
      <c r="J134" s="83">
        <f>'出金明細【18期】'!M133</f>
        <v>0</v>
      </c>
      <c r="K134" s="87">
        <f>'出金明細【18期】'!AD133</f>
        <v>0</v>
      </c>
      <c r="L134" s="5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2.75" customHeight="1">
      <c r="A135" s="21"/>
      <c r="B135" s="78">
        <v>44471.0</v>
      </c>
      <c r="C135" s="63">
        <f t="shared" ref="C135:C164" si="26">SUM(C134+D135-H135)</f>
        <v>-87141160.7</v>
      </c>
      <c r="D135" s="34">
        <f t="shared" si="24"/>
        <v>0</v>
      </c>
      <c r="E135" s="82">
        <f>'入金明細【18期】 '!D134</f>
        <v>0</v>
      </c>
      <c r="F135" s="83" t="str">
        <f>'入金明細【18期】 '!M134</f>
        <v/>
      </c>
      <c r="G135" s="84">
        <f>'入金明細【18期】 '!T134</f>
        <v>0</v>
      </c>
      <c r="H135" s="28">
        <f t="shared" si="25"/>
        <v>0</v>
      </c>
      <c r="I135" s="86">
        <f>'出金明細【18期】'!D134</f>
        <v>0</v>
      </c>
      <c r="J135" s="83">
        <f>'出金明細【18期】'!M134</f>
        <v>0</v>
      </c>
      <c r="K135" s="87">
        <f>'出金明細【18期】'!AD134</f>
        <v>0</v>
      </c>
      <c r="L135" s="5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2.75" customHeight="1">
      <c r="A136" s="21"/>
      <c r="B136" s="78">
        <v>44472.0</v>
      </c>
      <c r="C136" s="63">
        <f t="shared" si="26"/>
        <v>-87141160.7</v>
      </c>
      <c r="D136" s="34">
        <f t="shared" si="24"/>
        <v>0</v>
      </c>
      <c r="E136" s="82">
        <f>'入金明細【18期】 '!D135</f>
        <v>0</v>
      </c>
      <c r="F136" s="83">
        <f>'入金明細【18期】 '!M135</f>
        <v>0</v>
      </c>
      <c r="G136" s="84">
        <f>'入金明細【18期】 '!T135</f>
        <v>0</v>
      </c>
      <c r="H136" s="28">
        <f t="shared" si="25"/>
        <v>0</v>
      </c>
      <c r="I136" s="86">
        <f>'出金明細【18期】'!D135</f>
        <v>0</v>
      </c>
      <c r="J136" s="83">
        <f>'出金明細【18期】'!M135</f>
        <v>0</v>
      </c>
      <c r="K136" s="87">
        <f>'出金明細【18期】'!AD135</f>
        <v>0</v>
      </c>
      <c r="L136" s="5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2.75" customHeight="1">
      <c r="A137" s="21"/>
      <c r="B137" s="78">
        <v>44473.0</v>
      </c>
      <c r="C137" s="63">
        <f t="shared" si="26"/>
        <v>-87141160.7</v>
      </c>
      <c r="D137" s="34">
        <f t="shared" si="24"/>
        <v>0</v>
      </c>
      <c r="E137" s="82">
        <f>'入金明細【18期】 '!D136</f>
        <v>0</v>
      </c>
      <c r="F137" s="83">
        <f>'入金明細【18期】 '!M136</f>
        <v>0</v>
      </c>
      <c r="G137" s="84">
        <f>'入金明細【18期】 '!T136</f>
        <v>0</v>
      </c>
      <c r="H137" s="28">
        <f t="shared" si="25"/>
        <v>0</v>
      </c>
      <c r="I137" s="86">
        <f>'出金明細【18期】'!D136</f>
        <v>0</v>
      </c>
      <c r="J137" s="83">
        <f>'出金明細【18期】'!M136</f>
        <v>0</v>
      </c>
      <c r="K137" s="87">
        <f>'出金明細【18期】'!AD136</f>
        <v>0</v>
      </c>
      <c r="L137" s="5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2.75" customHeight="1">
      <c r="A138" s="21"/>
      <c r="B138" s="78">
        <v>44474.0</v>
      </c>
      <c r="C138" s="63">
        <f t="shared" si="26"/>
        <v>-87141160.7</v>
      </c>
      <c r="D138" s="34">
        <f t="shared" si="24"/>
        <v>0</v>
      </c>
      <c r="E138" s="82">
        <f>'入金明細【18期】 '!D137</f>
        <v>0</v>
      </c>
      <c r="F138" s="83">
        <f>'入金明細【18期】 '!M137</f>
        <v>0</v>
      </c>
      <c r="G138" s="84">
        <f>'入金明細【18期】 '!T137</f>
        <v>0</v>
      </c>
      <c r="H138" s="28">
        <f t="shared" si="25"/>
        <v>0</v>
      </c>
      <c r="I138" s="86">
        <f>'出金明細【18期】'!D137</f>
        <v>0</v>
      </c>
      <c r="J138" s="83">
        <f>'出金明細【18期】'!M137</f>
        <v>0</v>
      </c>
      <c r="K138" s="87">
        <f>'出金明細【18期】'!AD137</f>
        <v>0</v>
      </c>
      <c r="L138" s="5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2.75" customHeight="1">
      <c r="A139" s="21"/>
      <c r="B139" s="78">
        <v>44475.0</v>
      </c>
      <c r="C139" s="63">
        <f t="shared" si="26"/>
        <v>-87141160.7</v>
      </c>
      <c r="D139" s="34">
        <f t="shared" si="24"/>
        <v>0</v>
      </c>
      <c r="E139" s="82">
        <f>'入金明細【18期】 '!D138</f>
        <v>0</v>
      </c>
      <c r="F139" s="83">
        <f>'入金明細【18期】 '!M138</f>
        <v>0</v>
      </c>
      <c r="G139" s="84">
        <f>'入金明細【18期】 '!T138</f>
        <v>0</v>
      </c>
      <c r="H139" s="28">
        <f t="shared" si="25"/>
        <v>0</v>
      </c>
      <c r="I139" s="86">
        <f>'出金明細【18期】'!D138</f>
        <v>0</v>
      </c>
      <c r="J139" s="83">
        <f>'出金明細【18期】'!M138</f>
        <v>0</v>
      </c>
      <c r="K139" s="87">
        <f>'出金明細【18期】'!AD138</f>
        <v>0</v>
      </c>
      <c r="L139" s="5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2.75" customHeight="1">
      <c r="A140" s="21"/>
      <c r="B140" s="78">
        <v>44476.0</v>
      </c>
      <c r="C140" s="63">
        <f t="shared" si="26"/>
        <v>-87141160.7</v>
      </c>
      <c r="D140" s="34">
        <f t="shared" si="24"/>
        <v>0</v>
      </c>
      <c r="E140" s="82">
        <f>'入金明細【18期】 '!D139</f>
        <v>0</v>
      </c>
      <c r="F140" s="83">
        <f>'入金明細【18期】 '!M139</f>
        <v>0</v>
      </c>
      <c r="G140" s="84">
        <f>'入金明細【18期】 '!T139</f>
        <v>0</v>
      </c>
      <c r="H140" s="28">
        <f t="shared" si="25"/>
        <v>0</v>
      </c>
      <c r="I140" s="86">
        <f>'出金明細【18期】'!D139</f>
        <v>0</v>
      </c>
      <c r="J140" s="83">
        <f>'出金明細【18期】'!M139</f>
        <v>0</v>
      </c>
      <c r="K140" s="87">
        <f>'出金明細【18期】'!AD139</f>
        <v>0</v>
      </c>
      <c r="L140" s="5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2.75" customHeight="1">
      <c r="A141" s="21"/>
      <c r="B141" s="78">
        <v>44477.0</v>
      </c>
      <c r="C141" s="63">
        <f t="shared" si="26"/>
        <v>-87141160.7</v>
      </c>
      <c r="D141" s="34">
        <f t="shared" si="24"/>
        <v>0</v>
      </c>
      <c r="E141" s="82">
        <f>'入金明細【18期】 '!D140</f>
        <v>0</v>
      </c>
      <c r="F141" s="83">
        <f>'入金明細【18期】 '!M140</f>
        <v>0</v>
      </c>
      <c r="G141" s="84">
        <f>'入金明細【18期】 '!T140</f>
        <v>0</v>
      </c>
      <c r="H141" s="28">
        <f t="shared" si="25"/>
        <v>0</v>
      </c>
      <c r="I141" s="86">
        <f>'出金明細【18期】'!D140</f>
        <v>0</v>
      </c>
      <c r="J141" s="83">
        <f>'出金明細【18期】'!M140</f>
        <v>0</v>
      </c>
      <c r="K141" s="87">
        <f>'出金明細【18期】'!AD140</f>
        <v>0</v>
      </c>
      <c r="L141" s="5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2.75" customHeight="1">
      <c r="A142" s="21"/>
      <c r="B142" s="78">
        <v>44478.0</v>
      </c>
      <c r="C142" s="63">
        <f t="shared" si="26"/>
        <v>-87141160.7</v>
      </c>
      <c r="D142" s="34">
        <f t="shared" si="24"/>
        <v>0</v>
      </c>
      <c r="E142" s="82">
        <f>'入金明細【18期】 '!D141</f>
        <v>0</v>
      </c>
      <c r="F142" s="83">
        <f>'入金明細【18期】 '!M141</f>
        <v>0</v>
      </c>
      <c r="G142" s="84">
        <f>'入金明細【18期】 '!T141</f>
        <v>0</v>
      </c>
      <c r="H142" s="28">
        <f t="shared" si="25"/>
        <v>0</v>
      </c>
      <c r="I142" s="86">
        <f>'出金明細【18期】'!D141</f>
        <v>0</v>
      </c>
      <c r="J142" s="83">
        <f>'出金明細【18期】'!M141</f>
        <v>0</v>
      </c>
      <c r="K142" s="87">
        <f>'出金明細【18期】'!AD141</f>
        <v>0</v>
      </c>
      <c r="L142" s="5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2.75" customHeight="1">
      <c r="A143" s="21"/>
      <c r="B143" s="78">
        <v>44479.0</v>
      </c>
      <c r="C143" s="63">
        <f t="shared" si="26"/>
        <v>-87141160.7</v>
      </c>
      <c r="D143" s="34">
        <f t="shared" si="24"/>
        <v>0</v>
      </c>
      <c r="E143" s="82">
        <f>'入金明細【18期】 '!D142</f>
        <v>0</v>
      </c>
      <c r="F143" s="83">
        <f>'入金明細【18期】 '!M142</f>
        <v>0</v>
      </c>
      <c r="G143" s="84">
        <f>'入金明細【18期】 '!T142</f>
        <v>0</v>
      </c>
      <c r="H143" s="28">
        <f t="shared" si="25"/>
        <v>0</v>
      </c>
      <c r="I143" s="86">
        <f>'出金明細【18期】'!D142</f>
        <v>0</v>
      </c>
      <c r="J143" s="83">
        <f>'出金明細【18期】'!M142</f>
        <v>0</v>
      </c>
      <c r="K143" s="87">
        <f>'出金明細【18期】'!AD142</f>
        <v>0</v>
      </c>
      <c r="L143" s="5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2.75" customHeight="1">
      <c r="A144" s="21"/>
      <c r="B144" s="78">
        <v>44480.0</v>
      </c>
      <c r="C144" s="63">
        <f t="shared" si="26"/>
        <v>-87141160.7</v>
      </c>
      <c r="D144" s="34">
        <f t="shared" si="24"/>
        <v>0</v>
      </c>
      <c r="E144" s="82">
        <f>'入金明細【18期】 '!D143</f>
        <v>0</v>
      </c>
      <c r="F144" s="83">
        <f>'入金明細【18期】 '!M143</f>
        <v>0</v>
      </c>
      <c r="G144" s="84">
        <f>'入金明細【18期】 '!T143</f>
        <v>0</v>
      </c>
      <c r="H144" s="28">
        <f t="shared" si="25"/>
        <v>0</v>
      </c>
      <c r="I144" s="86">
        <f>'出金明細【18期】'!D143</f>
        <v>0</v>
      </c>
      <c r="J144" s="83">
        <f>'出金明細【18期】'!M143</f>
        <v>0</v>
      </c>
      <c r="K144" s="87">
        <f>'出金明細【18期】'!AD143</f>
        <v>0</v>
      </c>
      <c r="L144" s="5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2.75" customHeight="1">
      <c r="A145" s="21"/>
      <c r="B145" s="78">
        <v>44481.0</v>
      </c>
      <c r="C145" s="63">
        <f t="shared" si="26"/>
        <v>-87141160.7</v>
      </c>
      <c r="D145" s="34">
        <f t="shared" si="24"/>
        <v>0</v>
      </c>
      <c r="E145" s="82">
        <f>'入金明細【18期】 '!D144</f>
        <v>0</v>
      </c>
      <c r="F145" s="83">
        <f>'入金明細【18期】 '!M144</f>
        <v>0</v>
      </c>
      <c r="G145" s="84">
        <f>'入金明細【18期】 '!T144</f>
        <v>0</v>
      </c>
      <c r="H145" s="28">
        <f t="shared" si="25"/>
        <v>0</v>
      </c>
      <c r="I145" s="86">
        <f>'出金明細【18期】'!D144</f>
        <v>0</v>
      </c>
      <c r="J145" s="83">
        <f>'出金明細【18期】'!M144</f>
        <v>0</v>
      </c>
      <c r="K145" s="87">
        <f>'出金明細【18期】'!AD144</f>
        <v>0</v>
      </c>
      <c r="L145" s="5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2.75" customHeight="1">
      <c r="A146" s="21"/>
      <c r="B146" s="78">
        <v>44482.0</v>
      </c>
      <c r="C146" s="63">
        <f t="shared" si="26"/>
        <v>-87141160.7</v>
      </c>
      <c r="D146" s="34">
        <f t="shared" si="24"/>
        <v>0</v>
      </c>
      <c r="E146" s="82">
        <f>'入金明細【18期】 '!D145</f>
        <v>0</v>
      </c>
      <c r="F146" s="83">
        <f>'入金明細【18期】 '!M145</f>
        <v>0</v>
      </c>
      <c r="G146" s="84">
        <f>'入金明細【18期】 '!T145</f>
        <v>0</v>
      </c>
      <c r="H146" s="28">
        <f t="shared" si="25"/>
        <v>0</v>
      </c>
      <c r="I146" s="86">
        <f>'出金明細【18期】'!D145</f>
        <v>0</v>
      </c>
      <c r="J146" s="83">
        <f>'出金明細【18期】'!M145</f>
        <v>0</v>
      </c>
      <c r="K146" s="87">
        <f>'出金明細【18期】'!AD145</f>
        <v>0</v>
      </c>
      <c r="L146" s="5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2.75" customHeight="1">
      <c r="A147" s="21"/>
      <c r="B147" s="78">
        <v>44483.0</v>
      </c>
      <c r="C147" s="63">
        <f t="shared" si="26"/>
        <v>-87141160.7</v>
      </c>
      <c r="D147" s="34">
        <f t="shared" si="24"/>
        <v>0</v>
      </c>
      <c r="E147" s="82">
        <f>'入金明細【18期】 '!D146</f>
        <v>0</v>
      </c>
      <c r="F147" s="83">
        <f>'入金明細【18期】 '!M146</f>
        <v>0</v>
      </c>
      <c r="G147" s="84">
        <f>'入金明細【18期】 '!T146</f>
        <v>0</v>
      </c>
      <c r="H147" s="28">
        <f t="shared" si="25"/>
        <v>0</v>
      </c>
      <c r="I147" s="86">
        <f>'出金明細【18期】'!D146</f>
        <v>0</v>
      </c>
      <c r="J147" s="83">
        <f>'出金明細【18期】'!M146</f>
        <v>0</v>
      </c>
      <c r="K147" s="87">
        <f>'出金明細【18期】'!AD146</f>
        <v>0</v>
      </c>
      <c r="L147" s="5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2.75" customHeight="1">
      <c r="A148" s="21"/>
      <c r="B148" s="78">
        <v>44484.0</v>
      </c>
      <c r="C148" s="63">
        <f t="shared" si="26"/>
        <v>-87141160.7</v>
      </c>
      <c r="D148" s="34">
        <f t="shared" si="24"/>
        <v>0</v>
      </c>
      <c r="E148" s="82">
        <f>'入金明細【18期】 '!D147</f>
        <v>0</v>
      </c>
      <c r="F148" s="83">
        <f>'入金明細【18期】 '!M147</f>
        <v>0</v>
      </c>
      <c r="G148" s="84">
        <f>'入金明細【18期】 '!T147</f>
        <v>0</v>
      </c>
      <c r="H148" s="28">
        <f t="shared" si="25"/>
        <v>0</v>
      </c>
      <c r="I148" s="86">
        <f>'出金明細【18期】'!D147</f>
        <v>0</v>
      </c>
      <c r="J148" s="83">
        <f>'出金明細【18期】'!M147</f>
        <v>0</v>
      </c>
      <c r="K148" s="87">
        <f>'出金明細【18期】'!AD147</f>
        <v>0</v>
      </c>
      <c r="L148" s="5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2.75" customHeight="1">
      <c r="A149" s="21"/>
      <c r="B149" s="78">
        <v>44485.0</v>
      </c>
      <c r="C149" s="63">
        <f t="shared" si="26"/>
        <v>-87141160.7</v>
      </c>
      <c r="D149" s="34">
        <f t="shared" si="24"/>
        <v>0</v>
      </c>
      <c r="E149" s="82">
        <f>'入金明細【18期】 '!D148</f>
        <v>0</v>
      </c>
      <c r="F149" s="83">
        <f>'入金明細【18期】 '!M148</f>
        <v>0</v>
      </c>
      <c r="G149" s="84">
        <f>'入金明細【18期】 '!T148</f>
        <v>0</v>
      </c>
      <c r="H149" s="28">
        <f t="shared" si="25"/>
        <v>0</v>
      </c>
      <c r="I149" s="86">
        <f>'出金明細【18期】'!D148</f>
        <v>0</v>
      </c>
      <c r="J149" s="83">
        <f>'出金明細【18期】'!M148</f>
        <v>0</v>
      </c>
      <c r="K149" s="87">
        <f>'出金明細【18期】'!AD148</f>
        <v>0</v>
      </c>
      <c r="L149" s="5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2.75" customHeight="1">
      <c r="A150" s="21"/>
      <c r="B150" s="78">
        <v>44486.0</v>
      </c>
      <c r="C150" s="63">
        <f t="shared" si="26"/>
        <v>-87141160.7</v>
      </c>
      <c r="D150" s="34">
        <f t="shared" si="24"/>
        <v>0</v>
      </c>
      <c r="E150" s="82">
        <f>'入金明細【18期】 '!D149</f>
        <v>0</v>
      </c>
      <c r="F150" s="83">
        <f>'入金明細【18期】 '!M149</f>
        <v>0</v>
      </c>
      <c r="G150" s="84">
        <f>'入金明細【18期】 '!T149</f>
        <v>0</v>
      </c>
      <c r="H150" s="28">
        <f t="shared" si="25"/>
        <v>0</v>
      </c>
      <c r="I150" s="86">
        <f>'出金明細【18期】'!D149</f>
        <v>0</v>
      </c>
      <c r="J150" s="83">
        <f>'出金明細【18期】'!M149</f>
        <v>0</v>
      </c>
      <c r="K150" s="87">
        <f>'出金明細【18期】'!AD149</f>
        <v>0</v>
      </c>
      <c r="L150" s="5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2.75" customHeight="1">
      <c r="A151" s="21"/>
      <c r="B151" s="78">
        <v>44487.0</v>
      </c>
      <c r="C151" s="63">
        <f t="shared" si="26"/>
        <v>-87141160.7</v>
      </c>
      <c r="D151" s="34">
        <f t="shared" si="24"/>
        <v>0</v>
      </c>
      <c r="E151" s="82">
        <f>'入金明細【18期】 '!D150</f>
        <v>0</v>
      </c>
      <c r="F151" s="83">
        <f>'入金明細【18期】 '!M150</f>
        <v>0</v>
      </c>
      <c r="G151" s="84">
        <f>'入金明細【18期】 '!T150</f>
        <v>0</v>
      </c>
      <c r="H151" s="28">
        <f t="shared" si="25"/>
        <v>0</v>
      </c>
      <c r="I151" s="86">
        <f>'出金明細【18期】'!D150</f>
        <v>0</v>
      </c>
      <c r="J151" s="83">
        <f>'出金明細【18期】'!M150</f>
        <v>0</v>
      </c>
      <c r="K151" s="87">
        <f>'出金明細【18期】'!AD150</f>
        <v>0</v>
      </c>
      <c r="L151" s="5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2.75" customHeight="1">
      <c r="A152" s="21"/>
      <c r="B152" s="78">
        <v>44488.0</v>
      </c>
      <c r="C152" s="63">
        <f t="shared" si="26"/>
        <v>-87141160.7</v>
      </c>
      <c r="D152" s="34">
        <f t="shared" si="24"/>
        <v>0</v>
      </c>
      <c r="E152" s="82">
        <f>'入金明細【18期】 '!D151</f>
        <v>0</v>
      </c>
      <c r="F152" s="83">
        <f>'入金明細【18期】 '!M151</f>
        <v>0</v>
      </c>
      <c r="G152" s="84">
        <f>'入金明細【18期】 '!T151</f>
        <v>0</v>
      </c>
      <c r="H152" s="28">
        <f t="shared" si="25"/>
        <v>0</v>
      </c>
      <c r="I152" s="86">
        <f>'出金明細【18期】'!D151</f>
        <v>0</v>
      </c>
      <c r="J152" s="83">
        <f>'出金明細【18期】'!M151</f>
        <v>0</v>
      </c>
      <c r="K152" s="87">
        <f>'出金明細【18期】'!AD151</f>
        <v>0</v>
      </c>
      <c r="L152" s="5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2.75" customHeight="1">
      <c r="A153" s="21"/>
      <c r="B153" s="78">
        <v>44489.0</v>
      </c>
      <c r="C153" s="63">
        <f t="shared" si="26"/>
        <v>-87141160.7</v>
      </c>
      <c r="D153" s="34">
        <f t="shared" si="24"/>
        <v>0</v>
      </c>
      <c r="E153" s="82">
        <f>'入金明細【18期】 '!D152</f>
        <v>0</v>
      </c>
      <c r="F153" s="83">
        <f>'入金明細【18期】 '!M152</f>
        <v>0</v>
      </c>
      <c r="G153" s="84">
        <f>'入金明細【18期】 '!T152</f>
        <v>0</v>
      </c>
      <c r="H153" s="28">
        <f t="shared" si="25"/>
        <v>0</v>
      </c>
      <c r="I153" s="86">
        <f>'出金明細【18期】'!D152</f>
        <v>0</v>
      </c>
      <c r="J153" s="83">
        <f>'出金明細【18期】'!M152</f>
        <v>0</v>
      </c>
      <c r="K153" s="87">
        <f>'出金明細【18期】'!AD152</f>
        <v>0</v>
      </c>
      <c r="L153" s="5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2.75" customHeight="1">
      <c r="A154" s="21"/>
      <c r="B154" s="78">
        <v>44490.0</v>
      </c>
      <c r="C154" s="63">
        <f t="shared" si="26"/>
        <v>-87141160.7</v>
      </c>
      <c r="D154" s="34">
        <f t="shared" si="24"/>
        <v>0</v>
      </c>
      <c r="E154" s="82">
        <f>'入金明細【18期】 '!D153</f>
        <v>0</v>
      </c>
      <c r="F154" s="83">
        <f>'入金明細【18期】 '!M153</f>
        <v>0</v>
      </c>
      <c r="G154" s="84">
        <f>'入金明細【18期】 '!T153</f>
        <v>0</v>
      </c>
      <c r="H154" s="28">
        <f t="shared" si="25"/>
        <v>0</v>
      </c>
      <c r="I154" s="86">
        <f>'出金明細【18期】'!D153</f>
        <v>0</v>
      </c>
      <c r="J154" s="83">
        <f>'出金明細【18期】'!M153</f>
        <v>0</v>
      </c>
      <c r="K154" s="87">
        <f>'出金明細【18期】'!AD153</f>
        <v>0</v>
      </c>
      <c r="L154" s="5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2.75" customHeight="1">
      <c r="A155" s="21"/>
      <c r="B155" s="78">
        <v>44491.0</v>
      </c>
      <c r="C155" s="63">
        <f t="shared" si="26"/>
        <v>-87141160.7</v>
      </c>
      <c r="D155" s="34">
        <f t="shared" si="24"/>
        <v>0</v>
      </c>
      <c r="E155" s="82">
        <f>'入金明細【18期】 '!D154</f>
        <v>0</v>
      </c>
      <c r="F155" s="83">
        <f>'入金明細【18期】 '!M154</f>
        <v>0</v>
      </c>
      <c r="G155" s="84">
        <f>'入金明細【18期】 '!T154</f>
        <v>0</v>
      </c>
      <c r="H155" s="28">
        <f t="shared" si="25"/>
        <v>0</v>
      </c>
      <c r="I155" s="86">
        <f>'出金明細【18期】'!D154</f>
        <v>0</v>
      </c>
      <c r="J155" s="83">
        <f>'出金明細【18期】'!M154</f>
        <v>0</v>
      </c>
      <c r="K155" s="87">
        <f>'出金明細【18期】'!AD154</f>
        <v>0</v>
      </c>
      <c r="L155" s="5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2.75" customHeight="1">
      <c r="A156" s="21"/>
      <c r="B156" s="78">
        <v>44492.0</v>
      </c>
      <c r="C156" s="63">
        <f t="shared" si="26"/>
        <v>-87141160.7</v>
      </c>
      <c r="D156" s="34">
        <f t="shared" si="24"/>
        <v>0</v>
      </c>
      <c r="E156" s="82">
        <f>'入金明細【18期】 '!D155</f>
        <v>0</v>
      </c>
      <c r="F156" s="83">
        <f>'入金明細【18期】 '!M155</f>
        <v>0</v>
      </c>
      <c r="G156" s="84">
        <f>'入金明細【18期】 '!T155</f>
        <v>0</v>
      </c>
      <c r="H156" s="28">
        <f t="shared" si="25"/>
        <v>0</v>
      </c>
      <c r="I156" s="86">
        <f>'出金明細【18期】'!D155</f>
        <v>0</v>
      </c>
      <c r="J156" s="83">
        <f>'出金明細【18期】'!M155</f>
        <v>0</v>
      </c>
      <c r="K156" s="87">
        <f>'出金明細【18期】'!AD155</f>
        <v>0</v>
      </c>
      <c r="L156" s="5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2.75" customHeight="1">
      <c r="A157" s="21"/>
      <c r="B157" s="78">
        <v>44493.0</v>
      </c>
      <c r="C157" s="63">
        <f t="shared" si="26"/>
        <v>-87141160.7</v>
      </c>
      <c r="D157" s="34">
        <f t="shared" si="24"/>
        <v>0</v>
      </c>
      <c r="E157" s="82">
        <f>'入金明細【18期】 '!D156</f>
        <v>0</v>
      </c>
      <c r="F157" s="83">
        <f>'入金明細【18期】 '!M156</f>
        <v>0</v>
      </c>
      <c r="G157" s="84">
        <f>'入金明細【18期】 '!T156</f>
        <v>0</v>
      </c>
      <c r="H157" s="28">
        <f t="shared" si="25"/>
        <v>0</v>
      </c>
      <c r="I157" s="86">
        <f>'出金明細【18期】'!D156</f>
        <v>0</v>
      </c>
      <c r="J157" s="83">
        <f>'出金明細【18期】'!M156</f>
        <v>0</v>
      </c>
      <c r="K157" s="87">
        <f>'出金明細【18期】'!AD156</f>
        <v>0</v>
      </c>
      <c r="L157" s="5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2.75" customHeight="1">
      <c r="A158" s="21"/>
      <c r="B158" s="78">
        <v>44494.0</v>
      </c>
      <c r="C158" s="63">
        <f t="shared" si="26"/>
        <v>-87341160.7</v>
      </c>
      <c r="D158" s="34">
        <f t="shared" si="24"/>
        <v>0</v>
      </c>
      <c r="E158" s="82">
        <f>'入金明細【18期】 '!D157</f>
        <v>0</v>
      </c>
      <c r="F158" s="83">
        <f>'入金明細【18期】 '!M157</f>
        <v>0</v>
      </c>
      <c r="G158" s="84">
        <f>'入金明細【18期】 '!T157</f>
        <v>0</v>
      </c>
      <c r="H158" s="28">
        <f t="shared" si="25"/>
        <v>200000</v>
      </c>
      <c r="I158" s="86">
        <f>'出金明細【18期】'!D157</f>
        <v>0</v>
      </c>
      <c r="J158" s="83">
        <f>'出金明細【18期】'!M157</f>
        <v>0</v>
      </c>
      <c r="K158" s="87">
        <f>'出金明細【18期】'!AD157</f>
        <v>200000</v>
      </c>
      <c r="L158" s="5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2.75" customHeight="1">
      <c r="A159" s="21"/>
      <c r="B159" s="78">
        <v>44495.0</v>
      </c>
      <c r="C159" s="63">
        <f t="shared" si="26"/>
        <v>-87341160.7</v>
      </c>
      <c r="D159" s="34">
        <f t="shared" si="24"/>
        <v>0</v>
      </c>
      <c r="E159" s="82">
        <f>'入金明細【18期】 '!D158</f>
        <v>0</v>
      </c>
      <c r="F159" s="83">
        <f>'入金明細【18期】 '!M158</f>
        <v>0</v>
      </c>
      <c r="G159" s="84">
        <f>'入金明細【18期】 '!T158</f>
        <v>0</v>
      </c>
      <c r="H159" s="28">
        <f t="shared" si="25"/>
        <v>0</v>
      </c>
      <c r="I159" s="86">
        <f>'出金明細【18期】'!D158</f>
        <v>0</v>
      </c>
      <c r="J159" s="83">
        <f>'出金明細【18期】'!M158</f>
        <v>0</v>
      </c>
      <c r="K159" s="87">
        <f>'出金明細【18期】'!AD158</f>
        <v>0</v>
      </c>
      <c r="L159" s="5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2.75" customHeight="1">
      <c r="A160" s="21"/>
      <c r="B160" s="78">
        <v>44496.0</v>
      </c>
      <c r="C160" s="63">
        <f t="shared" si="26"/>
        <v>-87341160.7</v>
      </c>
      <c r="D160" s="34">
        <f t="shared" si="24"/>
        <v>0</v>
      </c>
      <c r="E160" s="82">
        <f>'入金明細【18期】 '!D159</f>
        <v>0</v>
      </c>
      <c r="F160" s="83">
        <f>'入金明細【18期】 '!M159</f>
        <v>0</v>
      </c>
      <c r="G160" s="84">
        <f>'入金明細【18期】 '!T159</f>
        <v>0</v>
      </c>
      <c r="H160" s="28">
        <f t="shared" si="25"/>
        <v>0</v>
      </c>
      <c r="I160" s="86">
        <f>'出金明細【18期】'!D159</f>
        <v>0</v>
      </c>
      <c r="J160" s="83">
        <f>'出金明細【18期】'!M159</f>
        <v>0</v>
      </c>
      <c r="K160" s="87">
        <f>'出金明細【18期】'!AD159</f>
        <v>0</v>
      </c>
      <c r="L160" s="5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2.75" customHeight="1">
      <c r="A161" s="21"/>
      <c r="B161" s="78">
        <v>44497.0</v>
      </c>
      <c r="C161" s="63">
        <f t="shared" si="26"/>
        <v>-87341160.7</v>
      </c>
      <c r="D161" s="34">
        <f t="shared" si="24"/>
        <v>0</v>
      </c>
      <c r="E161" s="82">
        <f>'入金明細【18期】 '!D160</f>
        <v>0</v>
      </c>
      <c r="F161" s="83">
        <f>'入金明細【18期】 '!M160</f>
        <v>0</v>
      </c>
      <c r="G161" s="84">
        <f>'入金明細【18期】 '!T160</f>
        <v>0</v>
      </c>
      <c r="H161" s="28">
        <f t="shared" si="25"/>
        <v>0</v>
      </c>
      <c r="I161" s="86">
        <f>'出金明細【18期】'!D160</f>
        <v>0</v>
      </c>
      <c r="J161" s="83">
        <f>'出金明細【18期】'!M160</f>
        <v>0</v>
      </c>
      <c r="K161" s="87">
        <f>'出金明細【18期】'!AD160</f>
        <v>0</v>
      </c>
      <c r="L161" s="5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2.75" customHeight="1">
      <c r="A162" s="21"/>
      <c r="B162" s="78">
        <v>44498.0</v>
      </c>
      <c r="C162" s="63">
        <f t="shared" si="26"/>
        <v>-87341160.7</v>
      </c>
      <c r="D162" s="34">
        <f t="shared" si="24"/>
        <v>0</v>
      </c>
      <c r="E162" s="82">
        <f>'入金明細【18期】 '!D161</f>
        <v>0</v>
      </c>
      <c r="F162" s="83">
        <f>'入金明細【18期】 '!M161</f>
        <v>0</v>
      </c>
      <c r="G162" s="84">
        <f>'入金明細【18期】 '!T161</f>
        <v>0</v>
      </c>
      <c r="H162" s="28">
        <f t="shared" si="25"/>
        <v>0</v>
      </c>
      <c r="I162" s="86">
        <f>'出金明細【18期】'!D161</f>
        <v>0</v>
      </c>
      <c r="J162" s="83">
        <f>'出金明細【18期】'!M161</f>
        <v>0</v>
      </c>
      <c r="K162" s="87">
        <f>'出金明細【18期】'!AD161</f>
        <v>0</v>
      </c>
      <c r="L162" s="5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2.75" customHeight="1">
      <c r="A163" s="21"/>
      <c r="B163" s="78">
        <v>44499.0</v>
      </c>
      <c r="C163" s="63">
        <f t="shared" si="26"/>
        <v>-87341160.7</v>
      </c>
      <c r="D163" s="34">
        <f t="shared" si="24"/>
        <v>0</v>
      </c>
      <c r="E163" s="82">
        <f>'入金明細【18期】 '!D162</f>
        <v>0</v>
      </c>
      <c r="F163" s="83">
        <f>'入金明細【18期】 '!M162</f>
        <v>0</v>
      </c>
      <c r="G163" s="84">
        <f>'入金明細【18期】 '!T162</f>
        <v>0</v>
      </c>
      <c r="H163" s="28">
        <f t="shared" si="25"/>
        <v>0</v>
      </c>
      <c r="I163" s="86">
        <f>'出金明細【18期】'!D162</f>
        <v>0</v>
      </c>
      <c r="J163" s="83">
        <f>'出金明細【18期】'!M162</f>
        <v>0</v>
      </c>
      <c r="K163" s="87">
        <f>'出金明細【18期】'!AD162</f>
        <v>0</v>
      </c>
      <c r="L163" s="5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2.75" customHeight="1">
      <c r="A164" s="21"/>
      <c r="B164" s="88">
        <v>44500.0</v>
      </c>
      <c r="C164" s="64">
        <f t="shared" si="26"/>
        <v>-87341160.7</v>
      </c>
      <c r="D164" s="34">
        <f t="shared" si="24"/>
        <v>0</v>
      </c>
      <c r="E164" s="82">
        <f>'入金明細【18期】 '!D163</f>
        <v>0</v>
      </c>
      <c r="F164" s="83">
        <f>'入金明細【18期】 '!M163</f>
        <v>0</v>
      </c>
      <c r="G164" s="84">
        <f>'入金明細【18期】 '!T163</f>
        <v>0</v>
      </c>
      <c r="H164" s="28">
        <f t="shared" si="25"/>
        <v>0</v>
      </c>
      <c r="I164" s="86">
        <f>'出金明細【18期】'!D163</f>
        <v>0</v>
      </c>
      <c r="J164" s="83">
        <f>'出金明細【18期】'!M163</f>
        <v>0</v>
      </c>
      <c r="K164" s="87">
        <f>'出金明細【18期】'!AD163</f>
        <v>0</v>
      </c>
      <c r="L164" s="5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2.75" customHeight="1">
      <c r="A165" s="21"/>
      <c r="B165" s="11" t="s">
        <v>16</v>
      </c>
      <c r="C165" s="68">
        <f t="shared" ref="C165:C166" si="27">SUM(D165-H165)</f>
        <v>-200000</v>
      </c>
      <c r="D165" s="47">
        <f>SUM(D134:D164)</f>
        <v>0</v>
      </c>
      <c r="E165" s="81"/>
      <c r="F165" s="43"/>
      <c r="G165" s="44"/>
      <c r="H165" s="45">
        <f>SUM(H134:H164)</f>
        <v>200000</v>
      </c>
      <c r="I165" s="42"/>
      <c r="J165" s="43"/>
      <c r="K165" s="46"/>
      <c r="L165" s="5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2.75" customHeight="1">
      <c r="A166" s="21"/>
      <c r="B166" s="11" t="s">
        <v>11</v>
      </c>
      <c r="C166" s="68">
        <f t="shared" si="27"/>
        <v>-73929085</v>
      </c>
      <c r="D166" s="47">
        <f>D133+D165</f>
        <v>0</v>
      </c>
      <c r="E166" s="81"/>
      <c r="F166" s="43"/>
      <c r="G166" s="44"/>
      <c r="H166" s="45">
        <f>H133+H165</f>
        <v>73929085</v>
      </c>
      <c r="I166" s="42"/>
      <c r="J166" s="43"/>
      <c r="K166" s="46"/>
      <c r="L166" s="5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2.75" customHeight="1">
      <c r="A167" s="21"/>
      <c r="B167" s="73">
        <v>44501.0</v>
      </c>
      <c r="C167" s="74">
        <f>SUM(C164+D167-H167)</f>
        <v>-87341160.7</v>
      </c>
      <c r="D167" s="41">
        <f t="shared" ref="D167:D196" si="28">E167+F167+G167</f>
        <v>0</v>
      </c>
      <c r="E167" s="82">
        <f>'入金明細【18期】 '!D165</f>
        <v>0</v>
      </c>
      <c r="F167" s="83">
        <f>'入金明細【18期】 '!M165</f>
        <v>0</v>
      </c>
      <c r="G167" s="84">
        <f>'入金明細【18期】 '!T165</f>
        <v>0</v>
      </c>
      <c r="H167" s="85">
        <f t="shared" ref="H167:H196" si="29">I167+J167+K167</f>
        <v>0</v>
      </c>
      <c r="I167" s="86">
        <f>'出金明細【18期】'!D165</f>
        <v>0</v>
      </c>
      <c r="J167" s="83">
        <f>'出金明細【18期】'!M165</f>
        <v>0</v>
      </c>
      <c r="K167" s="87">
        <f>'出金明細【18期】'!AD165</f>
        <v>0</v>
      </c>
      <c r="L167" s="5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2.75" customHeight="1">
      <c r="A168" s="21"/>
      <c r="B168" s="78">
        <v>44502.0</v>
      </c>
      <c r="C168" s="63">
        <f t="shared" ref="C168:C196" si="30">SUM(C167+D168-H168)</f>
        <v>-87341160.7</v>
      </c>
      <c r="D168" s="34">
        <f t="shared" si="28"/>
        <v>0</v>
      </c>
      <c r="E168" s="82">
        <f>'入金明細【18期】 '!D166</f>
        <v>0</v>
      </c>
      <c r="F168" s="83">
        <f>'入金明細【18期】 '!M166</f>
        <v>0</v>
      </c>
      <c r="G168" s="84">
        <f>'入金明細【18期】 '!T166</f>
        <v>0</v>
      </c>
      <c r="H168" s="28">
        <f t="shared" si="29"/>
        <v>0</v>
      </c>
      <c r="I168" s="86">
        <f>'出金明細【18期】'!D166</f>
        <v>0</v>
      </c>
      <c r="J168" s="83">
        <f>'出金明細【18期】'!M166</f>
        <v>0</v>
      </c>
      <c r="K168" s="87">
        <f>'出金明細【18期】'!AD166</f>
        <v>0</v>
      </c>
      <c r="L168" s="5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2.75" customHeight="1">
      <c r="A169" s="21"/>
      <c r="B169" s="78">
        <v>44503.0</v>
      </c>
      <c r="C169" s="63">
        <f t="shared" si="30"/>
        <v>-87341160.7</v>
      </c>
      <c r="D169" s="34">
        <f t="shared" si="28"/>
        <v>0</v>
      </c>
      <c r="E169" s="82">
        <f>'入金明細【18期】 '!D167</f>
        <v>0</v>
      </c>
      <c r="F169" s="83">
        <f>'入金明細【18期】 '!M167</f>
        <v>0</v>
      </c>
      <c r="G169" s="84">
        <f>'入金明細【18期】 '!T167</f>
        <v>0</v>
      </c>
      <c r="H169" s="28">
        <f t="shared" si="29"/>
        <v>0</v>
      </c>
      <c r="I169" s="86">
        <f>'出金明細【18期】'!D167</f>
        <v>0</v>
      </c>
      <c r="J169" s="83">
        <f>'出金明細【18期】'!M167</f>
        <v>0</v>
      </c>
      <c r="K169" s="87">
        <f>'出金明細【18期】'!AD167</f>
        <v>0</v>
      </c>
      <c r="L169" s="5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2.75" customHeight="1">
      <c r="A170" s="21"/>
      <c r="B170" s="78">
        <v>44504.0</v>
      </c>
      <c r="C170" s="63">
        <f t="shared" si="30"/>
        <v>-87341160.7</v>
      </c>
      <c r="D170" s="34">
        <f t="shared" si="28"/>
        <v>0</v>
      </c>
      <c r="E170" s="82">
        <f>'入金明細【18期】 '!D168</f>
        <v>0</v>
      </c>
      <c r="F170" s="83">
        <f>'入金明細【18期】 '!M168</f>
        <v>0</v>
      </c>
      <c r="G170" s="84">
        <f>'入金明細【18期】 '!T168</f>
        <v>0</v>
      </c>
      <c r="H170" s="28">
        <f t="shared" si="29"/>
        <v>0</v>
      </c>
      <c r="I170" s="86">
        <f>'出金明細【18期】'!D168</f>
        <v>0</v>
      </c>
      <c r="J170" s="83">
        <f>'出金明細【18期】'!M168</f>
        <v>0</v>
      </c>
      <c r="K170" s="87">
        <f>'出金明細【18期】'!AD168</f>
        <v>0</v>
      </c>
      <c r="L170" s="5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2.75" customHeight="1">
      <c r="A171" s="21"/>
      <c r="B171" s="78">
        <v>44505.0</v>
      </c>
      <c r="C171" s="63">
        <f t="shared" si="30"/>
        <v>-87341160.7</v>
      </c>
      <c r="D171" s="34">
        <f t="shared" si="28"/>
        <v>0</v>
      </c>
      <c r="E171" s="82">
        <f>'入金明細【18期】 '!D169</f>
        <v>0</v>
      </c>
      <c r="F171" s="83">
        <f>'入金明細【18期】 '!M169</f>
        <v>0</v>
      </c>
      <c r="G171" s="84">
        <f>'入金明細【18期】 '!T169</f>
        <v>0</v>
      </c>
      <c r="H171" s="28">
        <f t="shared" si="29"/>
        <v>0</v>
      </c>
      <c r="I171" s="86">
        <f>'出金明細【18期】'!D169</f>
        <v>0</v>
      </c>
      <c r="J171" s="83">
        <f>'出金明細【18期】'!M169</f>
        <v>0</v>
      </c>
      <c r="K171" s="87">
        <f>'出金明細【18期】'!AD169</f>
        <v>0</v>
      </c>
      <c r="L171" s="5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2.75" customHeight="1">
      <c r="A172" s="21"/>
      <c r="B172" s="78">
        <v>44506.0</v>
      </c>
      <c r="C172" s="63">
        <f t="shared" si="30"/>
        <v>-87341160.7</v>
      </c>
      <c r="D172" s="34">
        <f t="shared" si="28"/>
        <v>0</v>
      </c>
      <c r="E172" s="82">
        <f>'入金明細【18期】 '!D170</f>
        <v>0</v>
      </c>
      <c r="F172" s="83">
        <f>'入金明細【18期】 '!M170</f>
        <v>0</v>
      </c>
      <c r="G172" s="84">
        <f>'入金明細【18期】 '!T170</f>
        <v>0</v>
      </c>
      <c r="H172" s="28">
        <f t="shared" si="29"/>
        <v>0</v>
      </c>
      <c r="I172" s="86">
        <f>'出金明細【18期】'!D170</f>
        <v>0</v>
      </c>
      <c r="J172" s="83">
        <f>'出金明細【18期】'!M170</f>
        <v>0</v>
      </c>
      <c r="K172" s="87">
        <f>'出金明細【18期】'!AD170</f>
        <v>0</v>
      </c>
      <c r="L172" s="5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2.75" customHeight="1">
      <c r="A173" s="21"/>
      <c r="B173" s="78">
        <v>44507.0</v>
      </c>
      <c r="C173" s="63">
        <f t="shared" si="30"/>
        <v>-87341160.7</v>
      </c>
      <c r="D173" s="34">
        <f t="shared" si="28"/>
        <v>0</v>
      </c>
      <c r="E173" s="82">
        <f>'入金明細【18期】 '!D171</f>
        <v>0</v>
      </c>
      <c r="F173" s="83">
        <f>'入金明細【18期】 '!M171</f>
        <v>0</v>
      </c>
      <c r="G173" s="84">
        <f>'入金明細【18期】 '!T171</f>
        <v>0</v>
      </c>
      <c r="H173" s="28">
        <f t="shared" si="29"/>
        <v>0</v>
      </c>
      <c r="I173" s="86">
        <f>'出金明細【18期】'!D171</f>
        <v>0</v>
      </c>
      <c r="J173" s="83">
        <f>'出金明細【18期】'!M171</f>
        <v>0</v>
      </c>
      <c r="K173" s="87">
        <f>'出金明細【18期】'!AD171</f>
        <v>0</v>
      </c>
      <c r="L173" s="5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2.75" customHeight="1">
      <c r="A174" s="21"/>
      <c r="B174" s="78">
        <v>44508.0</v>
      </c>
      <c r="C174" s="63">
        <f t="shared" si="30"/>
        <v>-87341160.7</v>
      </c>
      <c r="D174" s="34">
        <f t="shared" si="28"/>
        <v>0</v>
      </c>
      <c r="E174" s="82">
        <f>'入金明細【18期】 '!D172</f>
        <v>0</v>
      </c>
      <c r="F174" s="83">
        <f>'入金明細【18期】 '!M172</f>
        <v>0</v>
      </c>
      <c r="G174" s="84">
        <f>'入金明細【18期】 '!T172</f>
        <v>0</v>
      </c>
      <c r="H174" s="28">
        <f t="shared" si="29"/>
        <v>0</v>
      </c>
      <c r="I174" s="86">
        <f>'出金明細【18期】'!D172</f>
        <v>0</v>
      </c>
      <c r="J174" s="83">
        <f>'出金明細【18期】'!M172</f>
        <v>0</v>
      </c>
      <c r="K174" s="87">
        <f>'出金明細【18期】'!AD172</f>
        <v>0</v>
      </c>
      <c r="L174" s="5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2.75" customHeight="1">
      <c r="A175" s="21"/>
      <c r="B175" s="78">
        <v>44509.0</v>
      </c>
      <c r="C175" s="63">
        <f t="shared" si="30"/>
        <v>-87341160.7</v>
      </c>
      <c r="D175" s="34">
        <f t="shared" si="28"/>
        <v>0</v>
      </c>
      <c r="E175" s="82">
        <f>'入金明細【18期】 '!D173</f>
        <v>0</v>
      </c>
      <c r="F175" s="83">
        <f>'入金明細【18期】 '!M173</f>
        <v>0</v>
      </c>
      <c r="G175" s="84">
        <f>'入金明細【18期】 '!T173</f>
        <v>0</v>
      </c>
      <c r="H175" s="28">
        <f t="shared" si="29"/>
        <v>0</v>
      </c>
      <c r="I175" s="86">
        <f>'出金明細【18期】'!D173</f>
        <v>0</v>
      </c>
      <c r="J175" s="83">
        <f>'出金明細【18期】'!M173</f>
        <v>0</v>
      </c>
      <c r="K175" s="87">
        <f>'出金明細【18期】'!AD173</f>
        <v>0</v>
      </c>
      <c r="L175" s="5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2.75" customHeight="1">
      <c r="A176" s="21"/>
      <c r="B176" s="78">
        <v>44510.0</v>
      </c>
      <c r="C176" s="63">
        <f t="shared" si="30"/>
        <v>-87341160.7</v>
      </c>
      <c r="D176" s="34">
        <f t="shared" si="28"/>
        <v>0</v>
      </c>
      <c r="E176" s="82">
        <f>'入金明細【18期】 '!D174</f>
        <v>0</v>
      </c>
      <c r="F176" s="83">
        <f>'入金明細【18期】 '!M174</f>
        <v>0</v>
      </c>
      <c r="G176" s="84">
        <f>'入金明細【18期】 '!T174</f>
        <v>0</v>
      </c>
      <c r="H176" s="28">
        <f t="shared" si="29"/>
        <v>0</v>
      </c>
      <c r="I176" s="86">
        <f>'出金明細【18期】'!D174</f>
        <v>0</v>
      </c>
      <c r="J176" s="83">
        <f>'出金明細【18期】'!M174</f>
        <v>0</v>
      </c>
      <c r="K176" s="87">
        <f>'出金明細【18期】'!AD174</f>
        <v>0</v>
      </c>
      <c r="L176" s="5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2.75" customHeight="1">
      <c r="A177" s="21"/>
      <c r="B177" s="78">
        <v>44511.0</v>
      </c>
      <c r="C177" s="63">
        <f t="shared" si="30"/>
        <v>-87341160.7</v>
      </c>
      <c r="D177" s="34">
        <f t="shared" si="28"/>
        <v>0</v>
      </c>
      <c r="E177" s="82">
        <f>'入金明細【18期】 '!D175</f>
        <v>0</v>
      </c>
      <c r="F177" s="83">
        <f>'入金明細【18期】 '!M175</f>
        <v>0</v>
      </c>
      <c r="G177" s="84">
        <f>'入金明細【18期】 '!T175</f>
        <v>0</v>
      </c>
      <c r="H177" s="28">
        <f t="shared" si="29"/>
        <v>0</v>
      </c>
      <c r="I177" s="86">
        <f>'出金明細【18期】'!D175</f>
        <v>0</v>
      </c>
      <c r="J177" s="83">
        <f>'出金明細【18期】'!M175</f>
        <v>0</v>
      </c>
      <c r="K177" s="87">
        <f>'出金明細【18期】'!AD175</f>
        <v>0</v>
      </c>
      <c r="L177" s="5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2.75" customHeight="1">
      <c r="A178" s="21"/>
      <c r="B178" s="78">
        <v>44512.0</v>
      </c>
      <c r="C178" s="63">
        <f t="shared" si="30"/>
        <v>-87341160.7</v>
      </c>
      <c r="D178" s="34">
        <f t="shared" si="28"/>
        <v>0</v>
      </c>
      <c r="E178" s="82">
        <f>'入金明細【18期】 '!D176</f>
        <v>0</v>
      </c>
      <c r="F178" s="83">
        <f>'入金明細【18期】 '!M176</f>
        <v>0</v>
      </c>
      <c r="G178" s="84">
        <f>'入金明細【18期】 '!T176</f>
        <v>0</v>
      </c>
      <c r="H178" s="28">
        <f t="shared" si="29"/>
        <v>0</v>
      </c>
      <c r="I178" s="86">
        <f>'出金明細【18期】'!D176</f>
        <v>0</v>
      </c>
      <c r="J178" s="83">
        <f>'出金明細【18期】'!M176</f>
        <v>0</v>
      </c>
      <c r="K178" s="87">
        <f>'出金明細【18期】'!AD176</f>
        <v>0</v>
      </c>
      <c r="L178" s="5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2.75" customHeight="1">
      <c r="A179" s="21"/>
      <c r="B179" s="78">
        <v>44513.0</v>
      </c>
      <c r="C179" s="63">
        <f t="shared" si="30"/>
        <v>-87341160.7</v>
      </c>
      <c r="D179" s="34">
        <f t="shared" si="28"/>
        <v>0</v>
      </c>
      <c r="E179" s="82">
        <f>'入金明細【18期】 '!D177</f>
        <v>0</v>
      </c>
      <c r="F179" s="83">
        <f>'入金明細【18期】 '!M177</f>
        <v>0</v>
      </c>
      <c r="G179" s="84">
        <f>'入金明細【18期】 '!T177</f>
        <v>0</v>
      </c>
      <c r="H179" s="28">
        <f t="shared" si="29"/>
        <v>0</v>
      </c>
      <c r="I179" s="86">
        <f>'出金明細【18期】'!D177</f>
        <v>0</v>
      </c>
      <c r="J179" s="83">
        <f>'出金明細【18期】'!M177</f>
        <v>0</v>
      </c>
      <c r="K179" s="87">
        <f>'出金明細【18期】'!AD177</f>
        <v>0</v>
      </c>
      <c r="L179" s="5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2.75" customHeight="1">
      <c r="A180" s="21"/>
      <c r="B180" s="78">
        <v>44514.0</v>
      </c>
      <c r="C180" s="63">
        <f t="shared" si="30"/>
        <v>-87341160.7</v>
      </c>
      <c r="D180" s="34">
        <f t="shared" si="28"/>
        <v>0</v>
      </c>
      <c r="E180" s="82">
        <f>'入金明細【18期】 '!D178</f>
        <v>0</v>
      </c>
      <c r="F180" s="83">
        <f>'入金明細【18期】 '!M178</f>
        <v>0</v>
      </c>
      <c r="G180" s="84">
        <f>'入金明細【18期】 '!T178</f>
        <v>0</v>
      </c>
      <c r="H180" s="28">
        <f t="shared" si="29"/>
        <v>0</v>
      </c>
      <c r="I180" s="86">
        <f>'出金明細【18期】'!D178</f>
        <v>0</v>
      </c>
      <c r="J180" s="83">
        <f>'出金明細【18期】'!M178</f>
        <v>0</v>
      </c>
      <c r="K180" s="87">
        <f>'出金明細【18期】'!AD178</f>
        <v>0</v>
      </c>
      <c r="L180" s="5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2.75" customHeight="1">
      <c r="A181" s="21"/>
      <c r="B181" s="78">
        <v>44515.0</v>
      </c>
      <c r="C181" s="63">
        <f t="shared" si="30"/>
        <v>-87341160.7</v>
      </c>
      <c r="D181" s="34">
        <f t="shared" si="28"/>
        <v>0</v>
      </c>
      <c r="E181" s="82">
        <f>'入金明細【18期】 '!D179</f>
        <v>0</v>
      </c>
      <c r="F181" s="83">
        <f>'入金明細【18期】 '!M179</f>
        <v>0</v>
      </c>
      <c r="G181" s="84">
        <f>'入金明細【18期】 '!T179</f>
        <v>0</v>
      </c>
      <c r="H181" s="28">
        <f t="shared" si="29"/>
        <v>0</v>
      </c>
      <c r="I181" s="86">
        <f>'出金明細【18期】'!D179</f>
        <v>0</v>
      </c>
      <c r="J181" s="83">
        <f>'出金明細【18期】'!M179</f>
        <v>0</v>
      </c>
      <c r="K181" s="87">
        <f>'出金明細【18期】'!AD179</f>
        <v>0</v>
      </c>
      <c r="L181" s="5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2.75" customHeight="1">
      <c r="A182" s="21"/>
      <c r="B182" s="78">
        <v>44516.0</v>
      </c>
      <c r="C182" s="63">
        <f t="shared" si="30"/>
        <v>-87341160.7</v>
      </c>
      <c r="D182" s="34">
        <f t="shared" si="28"/>
        <v>0</v>
      </c>
      <c r="E182" s="82">
        <f>'入金明細【18期】 '!D180</f>
        <v>0</v>
      </c>
      <c r="F182" s="83">
        <f>'入金明細【18期】 '!M180</f>
        <v>0</v>
      </c>
      <c r="G182" s="84">
        <f>'入金明細【18期】 '!T180</f>
        <v>0</v>
      </c>
      <c r="H182" s="28">
        <f t="shared" si="29"/>
        <v>0</v>
      </c>
      <c r="I182" s="86">
        <f>'出金明細【18期】'!D180</f>
        <v>0</v>
      </c>
      <c r="J182" s="83">
        <f>'出金明細【18期】'!M180</f>
        <v>0</v>
      </c>
      <c r="K182" s="87">
        <f>'出金明細【18期】'!AD180</f>
        <v>0</v>
      </c>
      <c r="L182" s="5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2.75" customHeight="1">
      <c r="A183" s="21"/>
      <c r="B183" s="78">
        <v>44517.0</v>
      </c>
      <c r="C183" s="63">
        <f t="shared" si="30"/>
        <v>-87341160.7</v>
      </c>
      <c r="D183" s="34">
        <f t="shared" si="28"/>
        <v>0</v>
      </c>
      <c r="E183" s="82">
        <f>'入金明細【18期】 '!D181</f>
        <v>0</v>
      </c>
      <c r="F183" s="83">
        <f>'入金明細【18期】 '!M181</f>
        <v>0</v>
      </c>
      <c r="G183" s="84">
        <f>'入金明細【18期】 '!T181</f>
        <v>0</v>
      </c>
      <c r="H183" s="28">
        <f t="shared" si="29"/>
        <v>0</v>
      </c>
      <c r="I183" s="86">
        <f>'出金明細【18期】'!D181</f>
        <v>0</v>
      </c>
      <c r="J183" s="83">
        <f>'出金明細【18期】'!M181</f>
        <v>0</v>
      </c>
      <c r="K183" s="87">
        <f>'出金明細【18期】'!AD181</f>
        <v>0</v>
      </c>
      <c r="L183" s="5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2.75" customHeight="1">
      <c r="A184" s="21"/>
      <c r="B184" s="78">
        <v>44518.0</v>
      </c>
      <c r="C184" s="63">
        <f t="shared" si="30"/>
        <v>-87341160.7</v>
      </c>
      <c r="D184" s="34">
        <f t="shared" si="28"/>
        <v>0</v>
      </c>
      <c r="E184" s="82">
        <f>'入金明細【18期】 '!D182</f>
        <v>0</v>
      </c>
      <c r="F184" s="83">
        <f>'入金明細【18期】 '!M182</f>
        <v>0</v>
      </c>
      <c r="G184" s="84">
        <f>'入金明細【18期】 '!T182</f>
        <v>0</v>
      </c>
      <c r="H184" s="28">
        <f t="shared" si="29"/>
        <v>0</v>
      </c>
      <c r="I184" s="86">
        <f>'出金明細【18期】'!D182</f>
        <v>0</v>
      </c>
      <c r="J184" s="83">
        <f>'出金明細【18期】'!M182</f>
        <v>0</v>
      </c>
      <c r="K184" s="87">
        <f>'出金明細【18期】'!AD182</f>
        <v>0</v>
      </c>
      <c r="L184" s="5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2.75" customHeight="1">
      <c r="A185" s="21"/>
      <c r="B185" s="78">
        <v>44519.0</v>
      </c>
      <c r="C185" s="63">
        <f t="shared" si="30"/>
        <v>-87341160.7</v>
      </c>
      <c r="D185" s="34">
        <f t="shared" si="28"/>
        <v>0</v>
      </c>
      <c r="E185" s="82">
        <f>'入金明細【18期】 '!D183</f>
        <v>0</v>
      </c>
      <c r="F185" s="83">
        <f>'入金明細【18期】 '!M183</f>
        <v>0</v>
      </c>
      <c r="G185" s="84">
        <f>'入金明細【18期】 '!T183</f>
        <v>0</v>
      </c>
      <c r="H185" s="28">
        <f t="shared" si="29"/>
        <v>0</v>
      </c>
      <c r="I185" s="86">
        <f>'出金明細【18期】'!D183</f>
        <v>0</v>
      </c>
      <c r="J185" s="83">
        <f>'出金明細【18期】'!M183</f>
        <v>0</v>
      </c>
      <c r="K185" s="87">
        <f>'出金明細【18期】'!AD183</f>
        <v>0</v>
      </c>
      <c r="L185" s="5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2.75" customHeight="1">
      <c r="A186" s="21"/>
      <c r="B186" s="78">
        <v>44520.0</v>
      </c>
      <c r="C186" s="63">
        <f t="shared" si="30"/>
        <v>-87341160.7</v>
      </c>
      <c r="D186" s="34">
        <f t="shared" si="28"/>
        <v>0</v>
      </c>
      <c r="E186" s="82">
        <f>'入金明細【18期】 '!D184</f>
        <v>0</v>
      </c>
      <c r="F186" s="83">
        <f>'入金明細【18期】 '!M184</f>
        <v>0</v>
      </c>
      <c r="G186" s="84">
        <f>'入金明細【18期】 '!T184</f>
        <v>0</v>
      </c>
      <c r="H186" s="28">
        <f t="shared" si="29"/>
        <v>0</v>
      </c>
      <c r="I186" s="86">
        <f>'出金明細【18期】'!D184</f>
        <v>0</v>
      </c>
      <c r="J186" s="83">
        <f>'出金明細【18期】'!M184</f>
        <v>0</v>
      </c>
      <c r="K186" s="87">
        <f>'出金明細【18期】'!AD184</f>
        <v>0</v>
      </c>
      <c r="L186" s="5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2.75" customHeight="1">
      <c r="A187" s="21"/>
      <c r="B187" s="78">
        <v>44521.0</v>
      </c>
      <c r="C187" s="63">
        <f t="shared" si="30"/>
        <v>-87341160.7</v>
      </c>
      <c r="D187" s="34">
        <f t="shared" si="28"/>
        <v>0</v>
      </c>
      <c r="E187" s="82">
        <f>'入金明細【18期】 '!D185</f>
        <v>0</v>
      </c>
      <c r="F187" s="83">
        <f>'入金明細【18期】 '!M185</f>
        <v>0</v>
      </c>
      <c r="G187" s="84">
        <f>'入金明細【18期】 '!T185</f>
        <v>0</v>
      </c>
      <c r="H187" s="28">
        <f t="shared" si="29"/>
        <v>0</v>
      </c>
      <c r="I187" s="86">
        <f>'出金明細【18期】'!D185</f>
        <v>0</v>
      </c>
      <c r="J187" s="83">
        <f>'出金明細【18期】'!M185</f>
        <v>0</v>
      </c>
      <c r="K187" s="87">
        <f>'出金明細【18期】'!AD185</f>
        <v>0</v>
      </c>
      <c r="L187" s="5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2.75" customHeight="1">
      <c r="A188" s="21"/>
      <c r="B188" s="78">
        <v>44522.0</v>
      </c>
      <c r="C188" s="63">
        <f t="shared" si="30"/>
        <v>-87341160.7</v>
      </c>
      <c r="D188" s="34">
        <f t="shared" si="28"/>
        <v>0</v>
      </c>
      <c r="E188" s="82">
        <f>'入金明細【18期】 '!D186</f>
        <v>0</v>
      </c>
      <c r="F188" s="83">
        <f>'入金明細【18期】 '!M186</f>
        <v>0</v>
      </c>
      <c r="G188" s="84">
        <f>'入金明細【18期】 '!T186</f>
        <v>0</v>
      </c>
      <c r="H188" s="28">
        <f t="shared" si="29"/>
        <v>0</v>
      </c>
      <c r="I188" s="86">
        <f>'出金明細【18期】'!D186</f>
        <v>0</v>
      </c>
      <c r="J188" s="83">
        <f>'出金明細【18期】'!M186</f>
        <v>0</v>
      </c>
      <c r="K188" s="87">
        <f>'出金明細【18期】'!AD186</f>
        <v>0</v>
      </c>
      <c r="L188" s="5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2.75" customHeight="1">
      <c r="A189" s="21"/>
      <c r="B189" s="78">
        <v>44523.0</v>
      </c>
      <c r="C189" s="63">
        <f t="shared" si="30"/>
        <v>-87341160.7</v>
      </c>
      <c r="D189" s="34">
        <f t="shared" si="28"/>
        <v>0</v>
      </c>
      <c r="E189" s="82">
        <f>'入金明細【18期】 '!D187</f>
        <v>0</v>
      </c>
      <c r="F189" s="83">
        <f>'入金明細【18期】 '!M187</f>
        <v>0</v>
      </c>
      <c r="G189" s="84">
        <f>'入金明細【18期】 '!T187</f>
        <v>0</v>
      </c>
      <c r="H189" s="28">
        <f t="shared" si="29"/>
        <v>0</v>
      </c>
      <c r="I189" s="86">
        <f>'出金明細【18期】'!D187</f>
        <v>0</v>
      </c>
      <c r="J189" s="83">
        <f>'出金明細【18期】'!M187</f>
        <v>0</v>
      </c>
      <c r="K189" s="87">
        <f>'出金明細【18期】'!AD187</f>
        <v>0</v>
      </c>
      <c r="L189" s="5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2.75" customHeight="1">
      <c r="A190" s="21"/>
      <c r="B190" s="78">
        <v>44524.0</v>
      </c>
      <c r="C190" s="63">
        <f t="shared" si="30"/>
        <v>-87341160.7</v>
      </c>
      <c r="D190" s="34">
        <f t="shared" si="28"/>
        <v>0</v>
      </c>
      <c r="E190" s="82">
        <f>'入金明細【18期】 '!D188</f>
        <v>0</v>
      </c>
      <c r="F190" s="83">
        <f>'入金明細【18期】 '!M188</f>
        <v>0</v>
      </c>
      <c r="G190" s="84">
        <f>'入金明細【18期】 '!T188</f>
        <v>0</v>
      </c>
      <c r="H190" s="28">
        <f t="shared" si="29"/>
        <v>0</v>
      </c>
      <c r="I190" s="86">
        <f>'出金明細【18期】'!D188</f>
        <v>0</v>
      </c>
      <c r="J190" s="83">
        <f>'出金明細【18期】'!M188</f>
        <v>0</v>
      </c>
      <c r="K190" s="87">
        <f>'出金明細【18期】'!AD188</f>
        <v>0</v>
      </c>
      <c r="L190" s="5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2.75" customHeight="1">
      <c r="A191" s="21"/>
      <c r="B191" s="78">
        <v>44525.0</v>
      </c>
      <c r="C191" s="63">
        <f t="shared" si="30"/>
        <v>-87341160.7</v>
      </c>
      <c r="D191" s="34">
        <f t="shared" si="28"/>
        <v>0</v>
      </c>
      <c r="E191" s="82">
        <f>'入金明細【18期】 '!D189</f>
        <v>0</v>
      </c>
      <c r="F191" s="83">
        <f>'入金明細【18期】 '!M189</f>
        <v>0</v>
      </c>
      <c r="G191" s="84">
        <f>'入金明細【18期】 '!T189</f>
        <v>0</v>
      </c>
      <c r="H191" s="28">
        <f t="shared" si="29"/>
        <v>0</v>
      </c>
      <c r="I191" s="86">
        <f>'出金明細【18期】'!D189</f>
        <v>0</v>
      </c>
      <c r="J191" s="83">
        <f>'出金明細【18期】'!M189</f>
        <v>0</v>
      </c>
      <c r="K191" s="87">
        <f>'出金明細【18期】'!AD189</f>
        <v>0</v>
      </c>
      <c r="L191" s="5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2.75" customHeight="1">
      <c r="A192" s="21"/>
      <c r="B192" s="78">
        <v>44526.0</v>
      </c>
      <c r="C192" s="63">
        <f t="shared" si="30"/>
        <v>-87541160.7</v>
      </c>
      <c r="D192" s="34">
        <f t="shared" si="28"/>
        <v>0</v>
      </c>
      <c r="E192" s="82">
        <f>'入金明細【18期】 '!D190</f>
        <v>0</v>
      </c>
      <c r="F192" s="83">
        <f>'入金明細【18期】 '!M190</f>
        <v>0</v>
      </c>
      <c r="G192" s="84">
        <f>'入金明細【18期】 '!T190</f>
        <v>0</v>
      </c>
      <c r="H192" s="28">
        <f t="shared" si="29"/>
        <v>200000</v>
      </c>
      <c r="I192" s="86">
        <f>'出金明細【18期】'!D190</f>
        <v>0</v>
      </c>
      <c r="J192" s="83">
        <f>'出金明細【18期】'!M190</f>
        <v>0</v>
      </c>
      <c r="K192" s="87">
        <f>'出金明細【18期】'!AD190</f>
        <v>200000</v>
      </c>
      <c r="L192" s="5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2.75" customHeight="1">
      <c r="A193" s="21"/>
      <c r="B193" s="78">
        <v>44527.0</v>
      </c>
      <c r="C193" s="63">
        <f t="shared" si="30"/>
        <v>-87541160.7</v>
      </c>
      <c r="D193" s="34">
        <f t="shared" si="28"/>
        <v>0</v>
      </c>
      <c r="E193" s="82">
        <f>'入金明細【18期】 '!D191</f>
        <v>0</v>
      </c>
      <c r="F193" s="83">
        <f>'入金明細【18期】 '!M191</f>
        <v>0</v>
      </c>
      <c r="G193" s="84">
        <f>'入金明細【18期】 '!T191</f>
        <v>0</v>
      </c>
      <c r="H193" s="28">
        <f t="shared" si="29"/>
        <v>0</v>
      </c>
      <c r="I193" s="86">
        <f>'出金明細【18期】'!D191</f>
        <v>0</v>
      </c>
      <c r="J193" s="83">
        <f>'出金明細【18期】'!M191</f>
        <v>0</v>
      </c>
      <c r="K193" s="87">
        <f>'出金明細【18期】'!AD191</f>
        <v>0</v>
      </c>
      <c r="L193" s="5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2.75" customHeight="1">
      <c r="A194" s="21"/>
      <c r="B194" s="78">
        <v>44528.0</v>
      </c>
      <c r="C194" s="63">
        <f t="shared" si="30"/>
        <v>-87541160.7</v>
      </c>
      <c r="D194" s="34">
        <f t="shared" si="28"/>
        <v>0</v>
      </c>
      <c r="E194" s="82">
        <f>'入金明細【18期】 '!D192</f>
        <v>0</v>
      </c>
      <c r="F194" s="83">
        <f>'入金明細【18期】 '!M192</f>
        <v>0</v>
      </c>
      <c r="G194" s="84">
        <f>'入金明細【18期】 '!T192</f>
        <v>0</v>
      </c>
      <c r="H194" s="28">
        <f t="shared" si="29"/>
        <v>0</v>
      </c>
      <c r="I194" s="86">
        <f>'出金明細【18期】'!D192</f>
        <v>0</v>
      </c>
      <c r="J194" s="83">
        <f>'出金明細【18期】'!M192</f>
        <v>0</v>
      </c>
      <c r="K194" s="87">
        <f>'出金明細【18期】'!AD192</f>
        <v>0</v>
      </c>
      <c r="L194" s="5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2.75" customHeight="1">
      <c r="A195" s="21"/>
      <c r="B195" s="78">
        <v>44529.0</v>
      </c>
      <c r="C195" s="63">
        <f t="shared" si="30"/>
        <v>-87541160.7</v>
      </c>
      <c r="D195" s="34">
        <f t="shared" si="28"/>
        <v>0</v>
      </c>
      <c r="E195" s="82">
        <f>'入金明細【18期】 '!D193</f>
        <v>0</v>
      </c>
      <c r="F195" s="83">
        <f>'入金明細【18期】 '!M193</f>
        <v>0</v>
      </c>
      <c r="G195" s="84">
        <f>'入金明細【18期】 '!T193</f>
        <v>0</v>
      </c>
      <c r="H195" s="28">
        <f t="shared" si="29"/>
        <v>0</v>
      </c>
      <c r="I195" s="86">
        <f>'出金明細【18期】'!D193</f>
        <v>0</v>
      </c>
      <c r="J195" s="83">
        <f>'出金明細【18期】'!M193</f>
        <v>0</v>
      </c>
      <c r="K195" s="87">
        <f>'出金明細【18期】'!AD193</f>
        <v>0</v>
      </c>
      <c r="L195" s="5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2.75" customHeight="1">
      <c r="A196" s="21"/>
      <c r="B196" s="88">
        <v>44530.0</v>
      </c>
      <c r="C196" s="89">
        <f t="shared" si="30"/>
        <v>-87541160.7</v>
      </c>
      <c r="D196" s="34">
        <f t="shared" si="28"/>
        <v>0</v>
      </c>
      <c r="E196" s="82">
        <f>'入金明細【18期】 '!D194</f>
        <v>0</v>
      </c>
      <c r="F196" s="83">
        <f>'入金明細【18期】 '!M194</f>
        <v>0</v>
      </c>
      <c r="G196" s="84">
        <f>'入金明細【18期】 '!T194</f>
        <v>0</v>
      </c>
      <c r="H196" s="28">
        <f t="shared" si="29"/>
        <v>0</v>
      </c>
      <c r="I196" s="86">
        <f>'出金明細【18期】'!D194</f>
        <v>0</v>
      </c>
      <c r="J196" s="83">
        <f>'出金明細【18期】'!M194</f>
        <v>0</v>
      </c>
      <c r="K196" s="87">
        <f>'出金明細【18期】'!AD194</f>
        <v>0</v>
      </c>
      <c r="L196" s="5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2.75" customHeight="1">
      <c r="A197" s="21"/>
      <c r="B197" s="90" t="s">
        <v>17</v>
      </c>
      <c r="C197" s="68">
        <f t="shared" ref="C197:C198" si="31">SUM(D197-H197)</f>
        <v>-200000</v>
      </c>
      <c r="D197" s="91">
        <f>SUM(D167:D196)</f>
        <v>0</v>
      </c>
      <c r="E197" s="92"/>
      <c r="F197" s="93"/>
      <c r="G197" s="94"/>
      <c r="H197" s="95">
        <f>SUM(H167:H196)</f>
        <v>200000</v>
      </c>
      <c r="I197" s="96"/>
      <c r="J197" s="93"/>
      <c r="K197" s="97"/>
      <c r="L197" s="5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2.75" customHeight="1">
      <c r="A198" s="21"/>
      <c r="B198" s="11" t="s">
        <v>11</v>
      </c>
      <c r="C198" s="68">
        <f t="shared" si="31"/>
        <v>-74129085</v>
      </c>
      <c r="D198" s="47">
        <f>D166+D197</f>
        <v>0</v>
      </c>
      <c r="E198" s="81"/>
      <c r="F198" s="43"/>
      <c r="G198" s="44"/>
      <c r="H198" s="45">
        <f>H166+H197</f>
        <v>74129085</v>
      </c>
      <c r="I198" s="42"/>
      <c r="J198" s="43"/>
      <c r="K198" s="46"/>
      <c r="L198" s="5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2.75" customHeight="1">
      <c r="A199" s="21"/>
      <c r="B199" s="22">
        <v>44531.0</v>
      </c>
      <c r="C199" s="74">
        <f>SUM(C196+D199-H199)</f>
        <v>-87541160.7</v>
      </c>
      <c r="D199" s="41">
        <f t="shared" ref="D199:D229" si="32">E199+F199+G199</f>
        <v>0</v>
      </c>
      <c r="E199" s="49">
        <f>'入金明細【18期】 '!D196</f>
        <v>0</v>
      </c>
      <c r="F199" s="50">
        <f>'入金明細【18期】 '!M196</f>
        <v>0</v>
      </c>
      <c r="G199" s="50">
        <f>'入金明細【18期】 '!T196</f>
        <v>0</v>
      </c>
      <c r="H199" s="98">
        <f t="shared" ref="H199:H229" si="33">I199+J199+K199</f>
        <v>0</v>
      </c>
      <c r="I199" s="49">
        <f>'出金明細【18期】'!D196</f>
        <v>0</v>
      </c>
      <c r="J199" s="50">
        <f>'出金明細【18期】'!M196</f>
        <v>0</v>
      </c>
      <c r="K199" s="51">
        <f>'出金明細【18期】'!AD196</f>
        <v>0</v>
      </c>
      <c r="L199" s="5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2.75" customHeight="1">
      <c r="A200" s="21"/>
      <c r="B200" s="32">
        <v>44532.0</v>
      </c>
      <c r="C200" s="63">
        <f t="shared" ref="C200:C229" si="34">SUM(C199+D200-H200)</f>
        <v>-87541160.7</v>
      </c>
      <c r="D200" s="34">
        <f t="shared" si="32"/>
        <v>0</v>
      </c>
      <c r="E200" s="52">
        <f>'入金明細【18期】 '!D197</f>
        <v>0</v>
      </c>
      <c r="F200" s="30">
        <f>'入金明細【18期】 '!M197</f>
        <v>0</v>
      </c>
      <c r="G200" s="30">
        <f>'入金明細【18期】 '!T197</f>
        <v>0</v>
      </c>
      <c r="H200" s="99">
        <f t="shared" si="33"/>
        <v>0</v>
      </c>
      <c r="I200" s="52">
        <f>'出金明細【18期】'!D197</f>
        <v>0</v>
      </c>
      <c r="J200" s="30">
        <f>'出金明細【18期】'!M197</f>
        <v>0</v>
      </c>
      <c r="K200" s="31">
        <f>'出金明細【18期】'!AD197</f>
        <v>0</v>
      </c>
      <c r="L200" s="5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2.75" customHeight="1">
      <c r="A201" s="21"/>
      <c r="B201" s="32">
        <v>44533.0</v>
      </c>
      <c r="C201" s="63">
        <f t="shared" si="34"/>
        <v>-87541160.7</v>
      </c>
      <c r="D201" s="34">
        <f t="shared" si="32"/>
        <v>0</v>
      </c>
      <c r="E201" s="52">
        <f>'入金明細【18期】 '!D198</f>
        <v>0</v>
      </c>
      <c r="F201" s="30">
        <f>'入金明細【18期】 '!M198</f>
        <v>0</v>
      </c>
      <c r="G201" s="30">
        <f>'入金明細【18期】 '!T198</f>
        <v>0</v>
      </c>
      <c r="H201" s="99">
        <f t="shared" si="33"/>
        <v>0</v>
      </c>
      <c r="I201" s="52">
        <f>'出金明細【18期】'!D198</f>
        <v>0</v>
      </c>
      <c r="J201" s="30">
        <f>'出金明細【18期】'!M198</f>
        <v>0</v>
      </c>
      <c r="K201" s="31">
        <f>'出金明細【18期】'!AD198</f>
        <v>0</v>
      </c>
      <c r="L201" s="5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2.75" customHeight="1">
      <c r="A202" s="21"/>
      <c r="B202" s="32">
        <v>44534.0</v>
      </c>
      <c r="C202" s="63">
        <f t="shared" si="34"/>
        <v>-87541160.7</v>
      </c>
      <c r="D202" s="34">
        <f t="shared" si="32"/>
        <v>0</v>
      </c>
      <c r="E202" s="52">
        <f>'入金明細【18期】 '!D199</f>
        <v>0</v>
      </c>
      <c r="F202" s="30">
        <f>'入金明細【18期】 '!M199</f>
        <v>0</v>
      </c>
      <c r="G202" s="30">
        <f>'入金明細【18期】 '!T199</f>
        <v>0</v>
      </c>
      <c r="H202" s="99">
        <f t="shared" si="33"/>
        <v>0</v>
      </c>
      <c r="I202" s="52">
        <f>'出金明細【18期】'!D199</f>
        <v>0</v>
      </c>
      <c r="J202" s="30">
        <f>'出金明細【18期】'!M199</f>
        <v>0</v>
      </c>
      <c r="K202" s="31">
        <f>'出金明細【18期】'!AD199</f>
        <v>0</v>
      </c>
      <c r="L202" s="5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2.75" customHeight="1">
      <c r="A203" s="21"/>
      <c r="B203" s="32">
        <v>44535.0</v>
      </c>
      <c r="C203" s="63">
        <f t="shared" si="34"/>
        <v>-87541160.7</v>
      </c>
      <c r="D203" s="34">
        <f t="shared" si="32"/>
        <v>0</v>
      </c>
      <c r="E203" s="52">
        <f>'入金明細【18期】 '!D200</f>
        <v>0</v>
      </c>
      <c r="F203" s="30">
        <f>'入金明細【18期】 '!M200</f>
        <v>0</v>
      </c>
      <c r="G203" s="30">
        <f>'入金明細【18期】 '!T200</f>
        <v>0</v>
      </c>
      <c r="H203" s="99">
        <f t="shared" si="33"/>
        <v>0</v>
      </c>
      <c r="I203" s="52">
        <f>'出金明細【18期】'!D200</f>
        <v>0</v>
      </c>
      <c r="J203" s="30">
        <f>'出金明細【18期】'!M200</f>
        <v>0</v>
      </c>
      <c r="K203" s="31">
        <f>'出金明細【18期】'!AD200</f>
        <v>0</v>
      </c>
      <c r="L203" s="5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2.75" customHeight="1">
      <c r="A204" s="21"/>
      <c r="B204" s="32">
        <v>44536.0</v>
      </c>
      <c r="C204" s="63">
        <f t="shared" si="34"/>
        <v>-87541160.7</v>
      </c>
      <c r="D204" s="34">
        <f t="shared" si="32"/>
        <v>0</v>
      </c>
      <c r="E204" s="52">
        <f>'入金明細【18期】 '!D201</f>
        <v>0</v>
      </c>
      <c r="F204" s="30">
        <f>'入金明細【18期】 '!M201</f>
        <v>0</v>
      </c>
      <c r="G204" s="30">
        <f>'入金明細【18期】 '!T201</f>
        <v>0</v>
      </c>
      <c r="H204" s="99">
        <f t="shared" si="33"/>
        <v>0</v>
      </c>
      <c r="I204" s="52">
        <f>'出金明細【18期】'!D201</f>
        <v>0</v>
      </c>
      <c r="J204" s="30">
        <f>'出金明細【18期】'!M201</f>
        <v>0</v>
      </c>
      <c r="K204" s="31">
        <f>'出金明細【18期】'!AD201</f>
        <v>0</v>
      </c>
      <c r="L204" s="5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2.75" customHeight="1">
      <c r="A205" s="21"/>
      <c r="B205" s="32">
        <v>44537.0</v>
      </c>
      <c r="C205" s="63">
        <f t="shared" si="34"/>
        <v>-87541160.7</v>
      </c>
      <c r="D205" s="34">
        <f t="shared" si="32"/>
        <v>0</v>
      </c>
      <c r="E205" s="52">
        <f>'入金明細【18期】 '!D202</f>
        <v>0</v>
      </c>
      <c r="F205" s="30">
        <f>'入金明細【18期】 '!M202</f>
        <v>0</v>
      </c>
      <c r="G205" s="30">
        <f>'入金明細【18期】 '!T202</f>
        <v>0</v>
      </c>
      <c r="H205" s="99">
        <f t="shared" si="33"/>
        <v>0</v>
      </c>
      <c r="I205" s="52">
        <f>'出金明細【18期】'!D202</f>
        <v>0</v>
      </c>
      <c r="J205" s="30">
        <f>'出金明細【18期】'!M202</f>
        <v>0</v>
      </c>
      <c r="K205" s="31">
        <f>'出金明細【18期】'!AD202</f>
        <v>0</v>
      </c>
      <c r="L205" s="5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2.75" customHeight="1">
      <c r="A206" s="21"/>
      <c r="B206" s="32">
        <v>44538.0</v>
      </c>
      <c r="C206" s="63">
        <f t="shared" si="34"/>
        <v>-87541160.7</v>
      </c>
      <c r="D206" s="34">
        <f t="shared" si="32"/>
        <v>0</v>
      </c>
      <c r="E206" s="52">
        <f>'入金明細【18期】 '!D203</f>
        <v>0</v>
      </c>
      <c r="F206" s="30">
        <f>'入金明細【18期】 '!M203</f>
        <v>0</v>
      </c>
      <c r="G206" s="30">
        <f>'入金明細【18期】 '!T203</f>
        <v>0</v>
      </c>
      <c r="H206" s="99">
        <f t="shared" si="33"/>
        <v>0</v>
      </c>
      <c r="I206" s="52">
        <f>'出金明細【18期】'!D203</f>
        <v>0</v>
      </c>
      <c r="J206" s="30">
        <f>'出金明細【18期】'!M203</f>
        <v>0</v>
      </c>
      <c r="K206" s="31">
        <f>'出金明細【18期】'!AD203</f>
        <v>0</v>
      </c>
      <c r="L206" s="5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2.75" customHeight="1">
      <c r="A207" s="21"/>
      <c r="B207" s="32">
        <v>44539.0</v>
      </c>
      <c r="C207" s="63">
        <f t="shared" si="34"/>
        <v>-87541160.7</v>
      </c>
      <c r="D207" s="34">
        <f t="shared" si="32"/>
        <v>0</v>
      </c>
      <c r="E207" s="52">
        <f>'入金明細【18期】 '!D204</f>
        <v>0</v>
      </c>
      <c r="F207" s="30">
        <f>'入金明細【18期】 '!M204</f>
        <v>0</v>
      </c>
      <c r="G207" s="30">
        <f>'入金明細【18期】 '!T204</f>
        <v>0</v>
      </c>
      <c r="H207" s="99">
        <f t="shared" si="33"/>
        <v>0</v>
      </c>
      <c r="I207" s="52">
        <f>'出金明細【18期】'!D204</f>
        <v>0</v>
      </c>
      <c r="J207" s="30">
        <f>'出金明細【18期】'!M204</f>
        <v>0</v>
      </c>
      <c r="K207" s="31">
        <f>'出金明細【18期】'!AD204</f>
        <v>0</v>
      </c>
      <c r="L207" s="5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2.75" customHeight="1">
      <c r="A208" s="21"/>
      <c r="B208" s="32">
        <v>44540.0</v>
      </c>
      <c r="C208" s="63">
        <f t="shared" si="34"/>
        <v>-87541160.7</v>
      </c>
      <c r="D208" s="34">
        <f t="shared" si="32"/>
        <v>0</v>
      </c>
      <c r="E208" s="52">
        <f>'入金明細【18期】 '!D205</f>
        <v>0</v>
      </c>
      <c r="F208" s="30">
        <f>'入金明細【18期】 '!M205</f>
        <v>0</v>
      </c>
      <c r="G208" s="30">
        <f>'入金明細【18期】 '!T205</f>
        <v>0</v>
      </c>
      <c r="H208" s="99">
        <f t="shared" si="33"/>
        <v>0</v>
      </c>
      <c r="I208" s="52">
        <f>'出金明細【18期】'!D205</f>
        <v>0</v>
      </c>
      <c r="J208" s="30">
        <f>'出金明細【18期】'!M205</f>
        <v>0</v>
      </c>
      <c r="K208" s="31">
        <f>'出金明細【18期】'!AD205</f>
        <v>0</v>
      </c>
      <c r="L208" s="5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2.75" customHeight="1">
      <c r="A209" s="21"/>
      <c r="B209" s="32">
        <v>44541.0</v>
      </c>
      <c r="C209" s="63">
        <f t="shared" si="34"/>
        <v>-87541160.7</v>
      </c>
      <c r="D209" s="34">
        <f t="shared" si="32"/>
        <v>0</v>
      </c>
      <c r="E209" s="52">
        <f>'入金明細【18期】 '!D206</f>
        <v>0</v>
      </c>
      <c r="F209" s="30">
        <f>'入金明細【18期】 '!M206</f>
        <v>0</v>
      </c>
      <c r="G209" s="30">
        <f>'入金明細【18期】 '!T206</f>
        <v>0</v>
      </c>
      <c r="H209" s="99">
        <f t="shared" si="33"/>
        <v>0</v>
      </c>
      <c r="I209" s="52">
        <f>'出金明細【18期】'!D206</f>
        <v>0</v>
      </c>
      <c r="J209" s="30">
        <f>'出金明細【18期】'!M206</f>
        <v>0</v>
      </c>
      <c r="K209" s="31">
        <f>'出金明細【18期】'!AD206</f>
        <v>0</v>
      </c>
      <c r="L209" s="5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2.75" customHeight="1">
      <c r="A210" s="21"/>
      <c r="B210" s="32">
        <v>44542.0</v>
      </c>
      <c r="C210" s="63">
        <f t="shared" si="34"/>
        <v>-87541160.7</v>
      </c>
      <c r="D210" s="34">
        <f t="shared" si="32"/>
        <v>0</v>
      </c>
      <c r="E210" s="52">
        <f>'入金明細【18期】 '!D207</f>
        <v>0</v>
      </c>
      <c r="F210" s="30">
        <f>'入金明細【18期】 '!M207</f>
        <v>0</v>
      </c>
      <c r="G210" s="30">
        <f>'入金明細【18期】 '!T207</f>
        <v>0</v>
      </c>
      <c r="H210" s="99">
        <f t="shared" si="33"/>
        <v>0</v>
      </c>
      <c r="I210" s="52">
        <f>'出金明細【18期】'!D207</f>
        <v>0</v>
      </c>
      <c r="J210" s="30">
        <f>'出金明細【18期】'!M207</f>
        <v>0</v>
      </c>
      <c r="K210" s="31">
        <f>'出金明細【18期】'!AD207</f>
        <v>0</v>
      </c>
      <c r="L210" s="5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2.75" customHeight="1">
      <c r="A211" s="21"/>
      <c r="B211" s="32">
        <v>44543.0</v>
      </c>
      <c r="C211" s="63">
        <f t="shared" si="34"/>
        <v>-87541160.7</v>
      </c>
      <c r="D211" s="34">
        <f t="shared" si="32"/>
        <v>0</v>
      </c>
      <c r="E211" s="52">
        <f>'入金明細【18期】 '!D208</f>
        <v>0</v>
      </c>
      <c r="F211" s="30">
        <f>'入金明細【18期】 '!M208</f>
        <v>0</v>
      </c>
      <c r="G211" s="30">
        <f>'入金明細【18期】 '!T208</f>
        <v>0</v>
      </c>
      <c r="H211" s="99">
        <f t="shared" si="33"/>
        <v>0</v>
      </c>
      <c r="I211" s="52">
        <f>'出金明細【18期】'!D208</f>
        <v>0</v>
      </c>
      <c r="J211" s="30">
        <f>'出金明細【18期】'!M208</f>
        <v>0</v>
      </c>
      <c r="K211" s="31">
        <f>'出金明細【18期】'!AD208</f>
        <v>0</v>
      </c>
      <c r="L211" s="5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2.75" customHeight="1">
      <c r="A212" s="21"/>
      <c r="B212" s="32">
        <v>44544.0</v>
      </c>
      <c r="C212" s="63">
        <f t="shared" si="34"/>
        <v>-87541160.7</v>
      </c>
      <c r="D212" s="34">
        <f t="shared" si="32"/>
        <v>0</v>
      </c>
      <c r="E212" s="52">
        <f>'入金明細【18期】 '!D209</f>
        <v>0</v>
      </c>
      <c r="F212" s="30">
        <f>'入金明細【18期】 '!M209</f>
        <v>0</v>
      </c>
      <c r="G212" s="30">
        <f>'入金明細【18期】 '!T209</f>
        <v>0</v>
      </c>
      <c r="H212" s="99">
        <f t="shared" si="33"/>
        <v>0</v>
      </c>
      <c r="I212" s="52">
        <f>'出金明細【18期】'!D209</f>
        <v>0</v>
      </c>
      <c r="J212" s="30">
        <f>'出金明細【18期】'!M209</f>
        <v>0</v>
      </c>
      <c r="K212" s="31">
        <f>'出金明細【18期】'!AD209</f>
        <v>0</v>
      </c>
      <c r="L212" s="5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2.75" customHeight="1">
      <c r="A213" s="21"/>
      <c r="B213" s="32">
        <v>44545.0</v>
      </c>
      <c r="C213" s="63">
        <f t="shared" si="34"/>
        <v>-87541160.7</v>
      </c>
      <c r="D213" s="34">
        <f t="shared" si="32"/>
        <v>0</v>
      </c>
      <c r="E213" s="52">
        <f>'入金明細【18期】 '!D210</f>
        <v>0</v>
      </c>
      <c r="F213" s="30">
        <f>'入金明細【18期】 '!M210</f>
        <v>0</v>
      </c>
      <c r="G213" s="30">
        <f>'入金明細【18期】 '!T210</f>
        <v>0</v>
      </c>
      <c r="H213" s="99">
        <f t="shared" si="33"/>
        <v>0</v>
      </c>
      <c r="I213" s="52">
        <f>'出金明細【18期】'!D210</f>
        <v>0</v>
      </c>
      <c r="J213" s="30">
        <f>'出金明細【18期】'!M210</f>
        <v>0</v>
      </c>
      <c r="K213" s="31">
        <f>'出金明細【18期】'!AD210</f>
        <v>0</v>
      </c>
      <c r="L213" s="5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2.75" customHeight="1">
      <c r="A214" s="21"/>
      <c r="B214" s="32">
        <v>44546.0</v>
      </c>
      <c r="C214" s="63">
        <f t="shared" si="34"/>
        <v>-87541160.7</v>
      </c>
      <c r="D214" s="34">
        <f t="shared" si="32"/>
        <v>0</v>
      </c>
      <c r="E214" s="52">
        <f>'入金明細【18期】 '!D211</f>
        <v>0</v>
      </c>
      <c r="F214" s="30">
        <f>'入金明細【18期】 '!M211</f>
        <v>0</v>
      </c>
      <c r="G214" s="30">
        <f>'入金明細【18期】 '!T211</f>
        <v>0</v>
      </c>
      <c r="H214" s="99">
        <f t="shared" si="33"/>
        <v>0</v>
      </c>
      <c r="I214" s="52">
        <f>'出金明細【18期】'!D211</f>
        <v>0</v>
      </c>
      <c r="J214" s="30">
        <f>'出金明細【18期】'!M211</f>
        <v>0</v>
      </c>
      <c r="K214" s="31">
        <f>'出金明細【18期】'!AD211</f>
        <v>0</v>
      </c>
      <c r="L214" s="5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2.75" customHeight="1">
      <c r="A215" s="21"/>
      <c r="B215" s="32">
        <v>44547.0</v>
      </c>
      <c r="C215" s="63">
        <f t="shared" si="34"/>
        <v>-87541160.7</v>
      </c>
      <c r="D215" s="34">
        <f t="shared" si="32"/>
        <v>0</v>
      </c>
      <c r="E215" s="52">
        <f>'入金明細【18期】 '!D212</f>
        <v>0</v>
      </c>
      <c r="F215" s="30">
        <f>'入金明細【18期】 '!M212</f>
        <v>0</v>
      </c>
      <c r="G215" s="30">
        <f>'入金明細【18期】 '!T212</f>
        <v>0</v>
      </c>
      <c r="H215" s="99">
        <f t="shared" si="33"/>
        <v>0</v>
      </c>
      <c r="I215" s="52">
        <f>'出金明細【18期】'!D212</f>
        <v>0</v>
      </c>
      <c r="J215" s="30">
        <f>'出金明細【18期】'!M212</f>
        <v>0</v>
      </c>
      <c r="K215" s="31">
        <f>'出金明細【18期】'!AD212</f>
        <v>0</v>
      </c>
      <c r="L215" s="5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2.75" customHeight="1">
      <c r="A216" s="21"/>
      <c r="B216" s="32">
        <v>44548.0</v>
      </c>
      <c r="C216" s="63">
        <f t="shared" si="34"/>
        <v>-87541160.7</v>
      </c>
      <c r="D216" s="34">
        <f t="shared" si="32"/>
        <v>0</v>
      </c>
      <c r="E216" s="52">
        <f>'入金明細【18期】 '!D213</f>
        <v>0</v>
      </c>
      <c r="F216" s="30">
        <f>'入金明細【18期】 '!M213</f>
        <v>0</v>
      </c>
      <c r="G216" s="30">
        <f>'入金明細【18期】 '!T213</f>
        <v>0</v>
      </c>
      <c r="H216" s="99">
        <f t="shared" si="33"/>
        <v>0</v>
      </c>
      <c r="I216" s="52">
        <f>'出金明細【18期】'!D213</f>
        <v>0</v>
      </c>
      <c r="J216" s="30">
        <f>'出金明細【18期】'!M213</f>
        <v>0</v>
      </c>
      <c r="K216" s="31">
        <f>'出金明細【18期】'!AD213</f>
        <v>0</v>
      </c>
      <c r="L216" s="5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2.75" customHeight="1">
      <c r="A217" s="21"/>
      <c r="B217" s="32">
        <v>44549.0</v>
      </c>
      <c r="C217" s="63">
        <f t="shared" si="34"/>
        <v>-87541160.7</v>
      </c>
      <c r="D217" s="34">
        <f t="shared" si="32"/>
        <v>0</v>
      </c>
      <c r="E217" s="52">
        <f>'入金明細【18期】 '!D214</f>
        <v>0</v>
      </c>
      <c r="F217" s="30">
        <f>'入金明細【18期】 '!M214</f>
        <v>0</v>
      </c>
      <c r="G217" s="30">
        <f>'入金明細【18期】 '!T214</f>
        <v>0</v>
      </c>
      <c r="H217" s="99">
        <f t="shared" si="33"/>
        <v>0</v>
      </c>
      <c r="I217" s="52">
        <f>'出金明細【18期】'!D214</f>
        <v>0</v>
      </c>
      <c r="J217" s="30">
        <f>'出金明細【18期】'!M214</f>
        <v>0</v>
      </c>
      <c r="K217" s="31">
        <f>'出金明細【18期】'!AD214</f>
        <v>0</v>
      </c>
      <c r="L217" s="5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2.75" customHeight="1">
      <c r="A218" s="21"/>
      <c r="B218" s="32">
        <v>44550.0</v>
      </c>
      <c r="C218" s="63">
        <f t="shared" si="34"/>
        <v>-87541160.7</v>
      </c>
      <c r="D218" s="34">
        <f t="shared" si="32"/>
        <v>0</v>
      </c>
      <c r="E218" s="52">
        <f>'入金明細【18期】 '!D215</f>
        <v>0</v>
      </c>
      <c r="F218" s="30">
        <f>'入金明細【18期】 '!M215</f>
        <v>0</v>
      </c>
      <c r="G218" s="30">
        <f>'入金明細【18期】 '!T215</f>
        <v>0</v>
      </c>
      <c r="H218" s="99">
        <f t="shared" si="33"/>
        <v>0</v>
      </c>
      <c r="I218" s="52">
        <f>'出金明細【18期】'!D215</f>
        <v>0</v>
      </c>
      <c r="J218" s="30">
        <f>'出金明細【18期】'!M215</f>
        <v>0</v>
      </c>
      <c r="K218" s="31">
        <f>'出金明細【18期】'!AD215</f>
        <v>0</v>
      </c>
      <c r="L218" s="5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2.75" customHeight="1">
      <c r="A219" s="21"/>
      <c r="B219" s="32">
        <v>44551.0</v>
      </c>
      <c r="C219" s="63">
        <f t="shared" si="34"/>
        <v>-87541160.7</v>
      </c>
      <c r="D219" s="34">
        <f t="shared" si="32"/>
        <v>0</v>
      </c>
      <c r="E219" s="52">
        <f>'入金明細【18期】 '!D216</f>
        <v>0</v>
      </c>
      <c r="F219" s="30">
        <f>'入金明細【18期】 '!M216</f>
        <v>0</v>
      </c>
      <c r="G219" s="30">
        <f>'入金明細【18期】 '!T216</f>
        <v>0</v>
      </c>
      <c r="H219" s="99">
        <f t="shared" si="33"/>
        <v>0</v>
      </c>
      <c r="I219" s="52">
        <f>'出金明細【18期】'!D216</f>
        <v>0</v>
      </c>
      <c r="J219" s="30">
        <f>'出金明細【18期】'!M216</f>
        <v>0</v>
      </c>
      <c r="K219" s="31">
        <f>'出金明細【18期】'!AD216</f>
        <v>0</v>
      </c>
      <c r="L219" s="5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2.75" customHeight="1">
      <c r="A220" s="21"/>
      <c r="B220" s="32">
        <v>44552.0</v>
      </c>
      <c r="C220" s="63">
        <f t="shared" si="34"/>
        <v>-87541160.7</v>
      </c>
      <c r="D220" s="34">
        <f t="shared" si="32"/>
        <v>0</v>
      </c>
      <c r="E220" s="52">
        <f>'入金明細【18期】 '!D217</f>
        <v>0</v>
      </c>
      <c r="F220" s="30">
        <f>'入金明細【18期】 '!M217</f>
        <v>0</v>
      </c>
      <c r="G220" s="30">
        <f>'入金明細【18期】 '!T217</f>
        <v>0</v>
      </c>
      <c r="H220" s="99">
        <f t="shared" si="33"/>
        <v>0</v>
      </c>
      <c r="I220" s="52">
        <f>'出金明細【18期】'!D217</f>
        <v>0</v>
      </c>
      <c r="J220" s="30">
        <f>'出金明細【18期】'!M217</f>
        <v>0</v>
      </c>
      <c r="K220" s="31">
        <f>'出金明細【18期】'!AD217</f>
        <v>0</v>
      </c>
      <c r="L220" s="5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2.75" customHeight="1">
      <c r="A221" s="21"/>
      <c r="B221" s="32">
        <v>44553.0</v>
      </c>
      <c r="C221" s="63">
        <f t="shared" si="34"/>
        <v>-87541160.7</v>
      </c>
      <c r="D221" s="34">
        <f t="shared" si="32"/>
        <v>0</v>
      </c>
      <c r="E221" s="52">
        <f>'入金明細【18期】 '!D218</f>
        <v>0</v>
      </c>
      <c r="F221" s="30">
        <f>'入金明細【18期】 '!M218</f>
        <v>0</v>
      </c>
      <c r="G221" s="30">
        <f>'入金明細【18期】 '!T218</f>
        <v>0</v>
      </c>
      <c r="H221" s="99">
        <f t="shared" si="33"/>
        <v>0</v>
      </c>
      <c r="I221" s="52">
        <f>'出金明細【18期】'!D218</f>
        <v>0</v>
      </c>
      <c r="J221" s="30">
        <f>'出金明細【18期】'!M218</f>
        <v>0</v>
      </c>
      <c r="K221" s="31">
        <f>'出金明細【18期】'!AD218</f>
        <v>0</v>
      </c>
      <c r="L221" s="5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2.75" customHeight="1">
      <c r="A222" s="21"/>
      <c r="B222" s="32">
        <v>44554.0</v>
      </c>
      <c r="C222" s="63">
        <f t="shared" si="34"/>
        <v>-87541160.7</v>
      </c>
      <c r="D222" s="34">
        <f t="shared" si="32"/>
        <v>0</v>
      </c>
      <c r="E222" s="52">
        <f>'入金明細【18期】 '!D219</f>
        <v>0</v>
      </c>
      <c r="F222" s="30">
        <f>'入金明細【18期】 '!M219</f>
        <v>0</v>
      </c>
      <c r="G222" s="30">
        <f>'入金明細【18期】 '!T219</f>
        <v>0</v>
      </c>
      <c r="H222" s="99">
        <f t="shared" si="33"/>
        <v>0</v>
      </c>
      <c r="I222" s="52">
        <f>'出金明細【18期】'!D219</f>
        <v>0</v>
      </c>
      <c r="J222" s="30">
        <f>'出金明細【18期】'!M219</f>
        <v>0</v>
      </c>
      <c r="K222" s="31">
        <f>'出金明細【18期】'!AD219</f>
        <v>0</v>
      </c>
      <c r="L222" s="5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2.75" customHeight="1">
      <c r="A223" s="21"/>
      <c r="B223" s="32">
        <v>44555.0</v>
      </c>
      <c r="C223" s="63">
        <f t="shared" si="34"/>
        <v>-87741160.7</v>
      </c>
      <c r="D223" s="34">
        <f t="shared" si="32"/>
        <v>0</v>
      </c>
      <c r="E223" s="52">
        <f>'入金明細【18期】 '!D220</f>
        <v>0</v>
      </c>
      <c r="F223" s="30">
        <f>'入金明細【18期】 '!M220</f>
        <v>0</v>
      </c>
      <c r="G223" s="30">
        <f>'入金明細【18期】 '!T220</f>
        <v>0</v>
      </c>
      <c r="H223" s="99">
        <f t="shared" si="33"/>
        <v>200000</v>
      </c>
      <c r="I223" s="52">
        <f>'出金明細【18期】'!D220</f>
        <v>0</v>
      </c>
      <c r="J223" s="30">
        <f>'出金明細【18期】'!M220</f>
        <v>0</v>
      </c>
      <c r="K223" s="31">
        <f>'出金明細【18期】'!AD220</f>
        <v>200000</v>
      </c>
      <c r="L223" s="5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2.75" customHeight="1">
      <c r="A224" s="21"/>
      <c r="B224" s="32">
        <v>44556.0</v>
      </c>
      <c r="C224" s="63">
        <f t="shared" si="34"/>
        <v>-87741160.7</v>
      </c>
      <c r="D224" s="34">
        <f t="shared" si="32"/>
        <v>0</v>
      </c>
      <c r="E224" s="52">
        <f>'入金明細【18期】 '!D221</f>
        <v>0</v>
      </c>
      <c r="F224" s="30">
        <f>'入金明細【18期】 '!M221</f>
        <v>0</v>
      </c>
      <c r="G224" s="30">
        <f>'入金明細【18期】 '!T221</f>
        <v>0</v>
      </c>
      <c r="H224" s="99">
        <f t="shared" si="33"/>
        <v>0</v>
      </c>
      <c r="I224" s="52">
        <f>'出金明細【18期】'!D221</f>
        <v>0</v>
      </c>
      <c r="J224" s="30">
        <f>'出金明細【18期】'!M221</f>
        <v>0</v>
      </c>
      <c r="K224" s="31">
        <f>'出金明細【18期】'!AD221</f>
        <v>0</v>
      </c>
      <c r="L224" s="5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2.75" customHeight="1">
      <c r="A225" s="21"/>
      <c r="B225" s="32">
        <v>44557.0</v>
      </c>
      <c r="C225" s="63">
        <f t="shared" si="34"/>
        <v>-87741160.7</v>
      </c>
      <c r="D225" s="34">
        <f t="shared" si="32"/>
        <v>0</v>
      </c>
      <c r="E225" s="52">
        <f>'入金明細【18期】 '!D222</f>
        <v>0</v>
      </c>
      <c r="F225" s="30">
        <f>'入金明細【18期】 '!M222</f>
        <v>0</v>
      </c>
      <c r="G225" s="30">
        <f>'入金明細【18期】 '!T222</f>
        <v>0</v>
      </c>
      <c r="H225" s="99">
        <f t="shared" si="33"/>
        <v>0</v>
      </c>
      <c r="I225" s="52">
        <f>'出金明細【18期】'!D222</f>
        <v>0</v>
      </c>
      <c r="J225" s="30">
        <f>'出金明細【18期】'!M222</f>
        <v>0</v>
      </c>
      <c r="K225" s="31">
        <f>'出金明細【18期】'!AD222</f>
        <v>0</v>
      </c>
      <c r="L225" s="5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2.75" customHeight="1">
      <c r="A226" s="21"/>
      <c r="B226" s="32">
        <v>44558.0</v>
      </c>
      <c r="C226" s="63">
        <f t="shared" si="34"/>
        <v>-87741160.7</v>
      </c>
      <c r="D226" s="34">
        <f t="shared" si="32"/>
        <v>0</v>
      </c>
      <c r="E226" s="52">
        <f>'入金明細【18期】 '!D223</f>
        <v>0</v>
      </c>
      <c r="F226" s="30">
        <f>'入金明細【18期】 '!M223</f>
        <v>0</v>
      </c>
      <c r="G226" s="30">
        <f>'入金明細【18期】 '!T223</f>
        <v>0</v>
      </c>
      <c r="H226" s="99">
        <f t="shared" si="33"/>
        <v>0</v>
      </c>
      <c r="I226" s="52">
        <f>'出金明細【18期】'!D223</f>
        <v>0</v>
      </c>
      <c r="J226" s="30">
        <f>'出金明細【18期】'!M223</f>
        <v>0</v>
      </c>
      <c r="K226" s="31">
        <f>'出金明細【18期】'!AD223</f>
        <v>0</v>
      </c>
      <c r="L226" s="5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2.75" customHeight="1">
      <c r="A227" s="21"/>
      <c r="B227" s="32">
        <v>44559.0</v>
      </c>
      <c r="C227" s="63">
        <f t="shared" si="34"/>
        <v>-87741160.7</v>
      </c>
      <c r="D227" s="34">
        <f t="shared" si="32"/>
        <v>0</v>
      </c>
      <c r="E227" s="52">
        <f>'入金明細【18期】 '!D224</f>
        <v>0</v>
      </c>
      <c r="F227" s="30">
        <f>'入金明細【18期】 '!M224</f>
        <v>0</v>
      </c>
      <c r="G227" s="30">
        <f>'入金明細【18期】 '!T224</f>
        <v>0</v>
      </c>
      <c r="H227" s="99">
        <f t="shared" si="33"/>
        <v>0</v>
      </c>
      <c r="I227" s="52">
        <f>'出金明細【18期】'!D224</f>
        <v>0</v>
      </c>
      <c r="J227" s="30">
        <f>'出金明細【18期】'!M224</f>
        <v>0</v>
      </c>
      <c r="K227" s="31">
        <f>'出金明細【18期】'!AD224</f>
        <v>0</v>
      </c>
      <c r="L227" s="5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2.75" customHeight="1">
      <c r="A228" s="21"/>
      <c r="B228" s="32">
        <v>44560.0</v>
      </c>
      <c r="C228" s="63">
        <f t="shared" si="34"/>
        <v>-87741160.7</v>
      </c>
      <c r="D228" s="34">
        <f t="shared" si="32"/>
        <v>0</v>
      </c>
      <c r="E228" s="52">
        <f>'入金明細【18期】 '!D225</f>
        <v>0</v>
      </c>
      <c r="F228" s="30">
        <f>'入金明細【18期】 '!M225</f>
        <v>0</v>
      </c>
      <c r="G228" s="30">
        <f>'入金明細【18期】 '!T225</f>
        <v>0</v>
      </c>
      <c r="H228" s="99">
        <f t="shared" si="33"/>
        <v>0</v>
      </c>
      <c r="I228" s="52">
        <f>'出金明細【18期】'!D225</f>
        <v>0</v>
      </c>
      <c r="J228" s="30">
        <f>'出金明細【18期】'!M225</f>
        <v>0</v>
      </c>
      <c r="K228" s="31">
        <f>'出金明細【18期】'!AD225</f>
        <v>0</v>
      </c>
      <c r="L228" s="5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2.75" customHeight="1">
      <c r="A229" s="21"/>
      <c r="B229" s="36">
        <v>44561.0</v>
      </c>
      <c r="C229" s="63">
        <f t="shared" si="34"/>
        <v>-87741160.7</v>
      </c>
      <c r="D229" s="34">
        <f t="shared" si="32"/>
        <v>0</v>
      </c>
      <c r="E229" s="54">
        <f>'入金明細【18期】 '!D226</f>
        <v>0</v>
      </c>
      <c r="F229" s="55">
        <f>'入金明細【18期】 '!M226</f>
        <v>0</v>
      </c>
      <c r="G229" s="55">
        <f>'入金明細【18期】 '!T226</f>
        <v>0</v>
      </c>
      <c r="H229" s="99">
        <f t="shared" si="33"/>
        <v>0</v>
      </c>
      <c r="I229" s="54">
        <f>'出金明細【18期】'!D226</f>
        <v>0</v>
      </c>
      <c r="J229" s="55">
        <f>'出金明細【18期】'!M226</f>
        <v>0</v>
      </c>
      <c r="K229" s="56">
        <f>'出金明細【18期】'!AD226</f>
        <v>0</v>
      </c>
      <c r="L229" s="5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2.75" customHeight="1">
      <c r="A230" s="21"/>
      <c r="B230" s="100" t="s">
        <v>18</v>
      </c>
      <c r="C230" s="68">
        <f t="shared" ref="C230:C231" si="35">SUM(D230-H230)</f>
        <v>-200000</v>
      </c>
      <c r="D230" s="91">
        <f>SUM(D199:D229)</f>
        <v>0</v>
      </c>
      <c r="E230" s="92"/>
      <c r="F230" s="93"/>
      <c r="G230" s="93"/>
      <c r="H230" s="101">
        <f>SUM(H199:H229)</f>
        <v>200000</v>
      </c>
      <c r="I230" s="96"/>
      <c r="J230" s="93"/>
      <c r="K230" s="97"/>
      <c r="L230" s="5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2.75" customHeight="1">
      <c r="A231" s="21"/>
      <c r="B231" s="11" t="s">
        <v>11</v>
      </c>
      <c r="C231" s="68">
        <f t="shared" si="35"/>
        <v>-74329085</v>
      </c>
      <c r="D231" s="47">
        <f>D198+D230</f>
        <v>0</v>
      </c>
      <c r="E231" s="81"/>
      <c r="F231" s="43"/>
      <c r="G231" s="44"/>
      <c r="H231" s="102">
        <f>H198+H230</f>
        <v>74329085</v>
      </c>
      <c r="I231" s="42"/>
      <c r="J231" s="43"/>
      <c r="K231" s="46"/>
      <c r="L231" s="5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2.75" customHeight="1">
      <c r="A232" s="21"/>
      <c r="B232" s="22">
        <v>44562.0</v>
      </c>
      <c r="C232" s="74">
        <f>C229+D232-H232</f>
        <v>-87741160.7</v>
      </c>
      <c r="D232" s="41">
        <f t="shared" ref="D232:D262" si="36">E232+F232+G232</f>
        <v>0</v>
      </c>
      <c r="E232" s="49">
        <f>'入金明細【18期】 '!D228</f>
        <v>0</v>
      </c>
      <c r="F232" s="50">
        <f>'入金明細【18期】 '!M228</f>
        <v>0</v>
      </c>
      <c r="G232" s="50">
        <f>'入金明細【18期】 '!T228</f>
        <v>0</v>
      </c>
      <c r="H232" s="98">
        <f t="shared" ref="H232:H262" si="37">I232+J232+K232</f>
        <v>0</v>
      </c>
      <c r="I232" s="49">
        <f>'出金明細【18期】'!D228</f>
        <v>0</v>
      </c>
      <c r="J232" s="50">
        <f>'出金明細【18期】'!M228</f>
        <v>0</v>
      </c>
      <c r="K232" s="51">
        <f>'出金明細【18期】'!AD228</f>
        <v>0</v>
      </c>
      <c r="L232" s="5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2.75" customHeight="1">
      <c r="A233" s="21"/>
      <c r="B233" s="32">
        <v>44563.0</v>
      </c>
      <c r="C233" s="63">
        <f t="shared" ref="C233:C262" si="38">C232+D233-H233</f>
        <v>-87741160.7</v>
      </c>
      <c r="D233" s="34">
        <f t="shared" si="36"/>
        <v>0</v>
      </c>
      <c r="E233" s="52">
        <f>'入金明細【18期】 '!D229</f>
        <v>0</v>
      </c>
      <c r="F233" s="30">
        <f>'入金明細【18期】 '!M229</f>
        <v>0</v>
      </c>
      <c r="G233" s="30">
        <f>'入金明細【18期】 '!T229</f>
        <v>0</v>
      </c>
      <c r="H233" s="99">
        <f t="shared" si="37"/>
        <v>0</v>
      </c>
      <c r="I233" s="52">
        <f>'出金明細【18期】'!D229</f>
        <v>0</v>
      </c>
      <c r="J233" s="30">
        <f>'出金明細【18期】'!M229</f>
        <v>0</v>
      </c>
      <c r="K233" s="31">
        <f>'出金明細【18期】'!AD229</f>
        <v>0</v>
      </c>
      <c r="L233" s="5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2.75" customHeight="1">
      <c r="A234" s="21"/>
      <c r="B234" s="32">
        <v>44564.0</v>
      </c>
      <c r="C234" s="63">
        <f t="shared" si="38"/>
        <v>-87741160.7</v>
      </c>
      <c r="D234" s="34">
        <f t="shared" si="36"/>
        <v>0</v>
      </c>
      <c r="E234" s="52">
        <f>'入金明細【18期】 '!D230</f>
        <v>0</v>
      </c>
      <c r="F234" s="30">
        <f>'入金明細【18期】 '!M230</f>
        <v>0</v>
      </c>
      <c r="G234" s="30">
        <f>'入金明細【18期】 '!T230</f>
        <v>0</v>
      </c>
      <c r="H234" s="99">
        <f t="shared" si="37"/>
        <v>0</v>
      </c>
      <c r="I234" s="52">
        <f>'出金明細【18期】'!D230</f>
        <v>0</v>
      </c>
      <c r="J234" s="30">
        <f>'出金明細【18期】'!M230</f>
        <v>0</v>
      </c>
      <c r="K234" s="31">
        <f>'出金明細【18期】'!AD230</f>
        <v>0</v>
      </c>
      <c r="L234" s="5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2.75" customHeight="1">
      <c r="A235" s="21"/>
      <c r="B235" s="32">
        <v>44565.0</v>
      </c>
      <c r="C235" s="63">
        <f t="shared" si="38"/>
        <v>-87741160.7</v>
      </c>
      <c r="D235" s="34">
        <f t="shared" si="36"/>
        <v>0</v>
      </c>
      <c r="E235" s="52">
        <f>'入金明細【18期】 '!D231</f>
        <v>0</v>
      </c>
      <c r="F235" s="30">
        <f>'入金明細【18期】 '!M231</f>
        <v>0</v>
      </c>
      <c r="G235" s="30">
        <f>'入金明細【18期】 '!T231</f>
        <v>0</v>
      </c>
      <c r="H235" s="99">
        <f t="shared" si="37"/>
        <v>0</v>
      </c>
      <c r="I235" s="52">
        <f>'出金明細【18期】'!D231</f>
        <v>0</v>
      </c>
      <c r="J235" s="30">
        <f>'出金明細【18期】'!M231</f>
        <v>0</v>
      </c>
      <c r="K235" s="31">
        <f>'出金明細【18期】'!AD231</f>
        <v>0</v>
      </c>
      <c r="L235" s="5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2.75" customHeight="1">
      <c r="A236" s="21"/>
      <c r="B236" s="32">
        <v>44566.0</v>
      </c>
      <c r="C236" s="63">
        <f t="shared" si="38"/>
        <v>-87741160.7</v>
      </c>
      <c r="D236" s="34">
        <f t="shared" si="36"/>
        <v>0</v>
      </c>
      <c r="E236" s="52">
        <f>'入金明細【18期】 '!D232</f>
        <v>0</v>
      </c>
      <c r="F236" s="30">
        <f>'入金明細【18期】 '!M232</f>
        <v>0</v>
      </c>
      <c r="G236" s="30">
        <f>'入金明細【18期】 '!T232</f>
        <v>0</v>
      </c>
      <c r="H236" s="99">
        <f t="shared" si="37"/>
        <v>0</v>
      </c>
      <c r="I236" s="52">
        <f>'出金明細【18期】'!D232</f>
        <v>0</v>
      </c>
      <c r="J236" s="30">
        <f>'出金明細【18期】'!M232</f>
        <v>0</v>
      </c>
      <c r="K236" s="31">
        <f>'出金明細【18期】'!AD232</f>
        <v>0</v>
      </c>
      <c r="L236" s="5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2.75" customHeight="1">
      <c r="A237" s="21"/>
      <c r="B237" s="32">
        <v>44567.0</v>
      </c>
      <c r="C237" s="63">
        <f t="shared" si="38"/>
        <v>-87741160.7</v>
      </c>
      <c r="D237" s="34">
        <f t="shared" si="36"/>
        <v>0</v>
      </c>
      <c r="E237" s="52">
        <f>'入金明細【18期】 '!D233</f>
        <v>0</v>
      </c>
      <c r="F237" s="30">
        <f>'入金明細【18期】 '!M233</f>
        <v>0</v>
      </c>
      <c r="G237" s="30">
        <f>'入金明細【18期】 '!T233</f>
        <v>0</v>
      </c>
      <c r="H237" s="99">
        <f t="shared" si="37"/>
        <v>0</v>
      </c>
      <c r="I237" s="52">
        <f>'出金明細【18期】'!D233</f>
        <v>0</v>
      </c>
      <c r="J237" s="30">
        <f>'出金明細【18期】'!M233</f>
        <v>0</v>
      </c>
      <c r="K237" s="31">
        <f>'出金明細【18期】'!AD233</f>
        <v>0</v>
      </c>
      <c r="L237" s="5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2.75" customHeight="1">
      <c r="A238" s="21"/>
      <c r="B238" s="32">
        <v>44568.0</v>
      </c>
      <c r="C238" s="63">
        <f t="shared" si="38"/>
        <v>-87741160.7</v>
      </c>
      <c r="D238" s="34">
        <f t="shared" si="36"/>
        <v>0</v>
      </c>
      <c r="E238" s="52">
        <f>'入金明細【18期】 '!D234</f>
        <v>0</v>
      </c>
      <c r="F238" s="30">
        <f>'入金明細【18期】 '!M234</f>
        <v>0</v>
      </c>
      <c r="G238" s="30">
        <f>'入金明細【18期】 '!T234</f>
        <v>0</v>
      </c>
      <c r="H238" s="99">
        <f t="shared" si="37"/>
        <v>0</v>
      </c>
      <c r="I238" s="52">
        <f>'出金明細【18期】'!D234</f>
        <v>0</v>
      </c>
      <c r="J238" s="30">
        <f>'出金明細【18期】'!M234</f>
        <v>0</v>
      </c>
      <c r="K238" s="31">
        <f>'出金明細【18期】'!AD234</f>
        <v>0</v>
      </c>
      <c r="L238" s="5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2.75" customHeight="1">
      <c r="A239" s="21"/>
      <c r="B239" s="32">
        <v>44569.0</v>
      </c>
      <c r="C239" s="63">
        <f t="shared" si="38"/>
        <v>-87741160.7</v>
      </c>
      <c r="D239" s="34">
        <f t="shared" si="36"/>
        <v>0</v>
      </c>
      <c r="E239" s="52">
        <f>'入金明細【18期】 '!D235</f>
        <v>0</v>
      </c>
      <c r="F239" s="30">
        <f>'入金明細【18期】 '!M235</f>
        <v>0</v>
      </c>
      <c r="G239" s="30">
        <f>'入金明細【18期】 '!T235</f>
        <v>0</v>
      </c>
      <c r="H239" s="99">
        <f t="shared" si="37"/>
        <v>0</v>
      </c>
      <c r="I239" s="52">
        <f>'出金明細【18期】'!D235</f>
        <v>0</v>
      </c>
      <c r="J239" s="30">
        <f>'出金明細【18期】'!M235</f>
        <v>0</v>
      </c>
      <c r="K239" s="31">
        <f>'出金明細【18期】'!AD235</f>
        <v>0</v>
      </c>
      <c r="L239" s="5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2.75" customHeight="1">
      <c r="A240" s="21"/>
      <c r="B240" s="32">
        <v>44570.0</v>
      </c>
      <c r="C240" s="63">
        <f t="shared" si="38"/>
        <v>-87741160.7</v>
      </c>
      <c r="D240" s="34">
        <f t="shared" si="36"/>
        <v>0</v>
      </c>
      <c r="E240" s="52">
        <f>'入金明細【18期】 '!D236</f>
        <v>0</v>
      </c>
      <c r="F240" s="30">
        <f>'入金明細【18期】 '!M236</f>
        <v>0</v>
      </c>
      <c r="G240" s="30">
        <f>'入金明細【18期】 '!T236</f>
        <v>0</v>
      </c>
      <c r="H240" s="99">
        <f t="shared" si="37"/>
        <v>0</v>
      </c>
      <c r="I240" s="52">
        <f>'出金明細【18期】'!D236</f>
        <v>0</v>
      </c>
      <c r="J240" s="30">
        <f>'出金明細【18期】'!M236</f>
        <v>0</v>
      </c>
      <c r="K240" s="31">
        <f>'出金明細【18期】'!AD236</f>
        <v>0</v>
      </c>
      <c r="L240" s="5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2.75" customHeight="1">
      <c r="A241" s="21"/>
      <c r="B241" s="32">
        <v>44571.0</v>
      </c>
      <c r="C241" s="63">
        <f t="shared" si="38"/>
        <v>-87741160.7</v>
      </c>
      <c r="D241" s="34">
        <f t="shared" si="36"/>
        <v>0</v>
      </c>
      <c r="E241" s="52">
        <f>'入金明細【18期】 '!D237</f>
        <v>0</v>
      </c>
      <c r="F241" s="30">
        <f>'入金明細【18期】 '!M237</f>
        <v>0</v>
      </c>
      <c r="G241" s="30">
        <f>'入金明細【18期】 '!T237</f>
        <v>0</v>
      </c>
      <c r="H241" s="99">
        <f t="shared" si="37"/>
        <v>0</v>
      </c>
      <c r="I241" s="52">
        <f>'出金明細【18期】'!D237</f>
        <v>0</v>
      </c>
      <c r="J241" s="30">
        <f>'出金明細【18期】'!M237</f>
        <v>0</v>
      </c>
      <c r="K241" s="31">
        <f>'出金明細【18期】'!AD237</f>
        <v>0</v>
      </c>
      <c r="L241" s="5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2.75" customHeight="1">
      <c r="A242" s="21"/>
      <c r="B242" s="32">
        <v>44572.0</v>
      </c>
      <c r="C242" s="63">
        <f t="shared" si="38"/>
        <v>-87741160.7</v>
      </c>
      <c r="D242" s="34">
        <f t="shared" si="36"/>
        <v>0</v>
      </c>
      <c r="E242" s="52">
        <f>'入金明細【18期】 '!D238</f>
        <v>0</v>
      </c>
      <c r="F242" s="30">
        <f>'入金明細【18期】 '!M238</f>
        <v>0</v>
      </c>
      <c r="G242" s="30">
        <f>'入金明細【18期】 '!T238</f>
        <v>0</v>
      </c>
      <c r="H242" s="99">
        <f t="shared" si="37"/>
        <v>0</v>
      </c>
      <c r="I242" s="52">
        <f>'出金明細【18期】'!D238</f>
        <v>0</v>
      </c>
      <c r="J242" s="30">
        <f>'出金明細【18期】'!M238</f>
        <v>0</v>
      </c>
      <c r="K242" s="31">
        <f>'出金明細【18期】'!AD238</f>
        <v>0</v>
      </c>
      <c r="L242" s="5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2.75" customHeight="1">
      <c r="A243" s="21"/>
      <c r="B243" s="32">
        <v>44573.0</v>
      </c>
      <c r="C243" s="63">
        <f t="shared" si="38"/>
        <v>-87741160.7</v>
      </c>
      <c r="D243" s="34">
        <f t="shared" si="36"/>
        <v>0</v>
      </c>
      <c r="E243" s="52">
        <f>'入金明細【18期】 '!D239</f>
        <v>0</v>
      </c>
      <c r="F243" s="30">
        <f>'入金明細【18期】 '!M239</f>
        <v>0</v>
      </c>
      <c r="G243" s="30">
        <f>'入金明細【18期】 '!T239</f>
        <v>0</v>
      </c>
      <c r="H243" s="99">
        <f t="shared" si="37"/>
        <v>0</v>
      </c>
      <c r="I243" s="52">
        <f>'出金明細【18期】'!D239</f>
        <v>0</v>
      </c>
      <c r="J243" s="30">
        <f>'出金明細【18期】'!M239</f>
        <v>0</v>
      </c>
      <c r="K243" s="31">
        <f>'出金明細【18期】'!AD239</f>
        <v>0</v>
      </c>
      <c r="L243" s="5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2.75" customHeight="1">
      <c r="A244" s="21"/>
      <c r="B244" s="32">
        <v>44574.0</v>
      </c>
      <c r="C244" s="63">
        <f t="shared" si="38"/>
        <v>-87741160.7</v>
      </c>
      <c r="D244" s="34">
        <f t="shared" si="36"/>
        <v>0</v>
      </c>
      <c r="E244" s="52">
        <f>'入金明細【18期】 '!D240</f>
        <v>0</v>
      </c>
      <c r="F244" s="30">
        <f>'入金明細【18期】 '!M240</f>
        <v>0</v>
      </c>
      <c r="G244" s="30">
        <f>'入金明細【18期】 '!T240</f>
        <v>0</v>
      </c>
      <c r="H244" s="99">
        <f t="shared" si="37"/>
        <v>0</v>
      </c>
      <c r="I244" s="52">
        <f>'出金明細【18期】'!D240</f>
        <v>0</v>
      </c>
      <c r="J244" s="30">
        <f>'出金明細【18期】'!M240</f>
        <v>0</v>
      </c>
      <c r="K244" s="31">
        <f>'出金明細【18期】'!AD240</f>
        <v>0</v>
      </c>
      <c r="L244" s="5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2.75" customHeight="1">
      <c r="A245" s="21"/>
      <c r="B245" s="32">
        <v>44575.0</v>
      </c>
      <c r="C245" s="63">
        <f t="shared" si="38"/>
        <v>-87741160.7</v>
      </c>
      <c r="D245" s="34">
        <f t="shared" si="36"/>
        <v>0</v>
      </c>
      <c r="E245" s="52">
        <f>'入金明細【18期】 '!D241</f>
        <v>0</v>
      </c>
      <c r="F245" s="30">
        <f>'入金明細【18期】 '!M241</f>
        <v>0</v>
      </c>
      <c r="G245" s="30">
        <f>'入金明細【18期】 '!T241</f>
        <v>0</v>
      </c>
      <c r="H245" s="99">
        <f t="shared" si="37"/>
        <v>0</v>
      </c>
      <c r="I245" s="52">
        <f>'出金明細【18期】'!D241</f>
        <v>0</v>
      </c>
      <c r="J245" s="30">
        <f>'出金明細【18期】'!M241</f>
        <v>0</v>
      </c>
      <c r="K245" s="31">
        <f>'出金明細【18期】'!AD241</f>
        <v>0</v>
      </c>
      <c r="L245" s="5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2.75" customHeight="1">
      <c r="A246" s="21"/>
      <c r="B246" s="32">
        <v>44576.0</v>
      </c>
      <c r="C246" s="63">
        <f t="shared" si="38"/>
        <v>-87741160.7</v>
      </c>
      <c r="D246" s="34">
        <f t="shared" si="36"/>
        <v>0</v>
      </c>
      <c r="E246" s="52">
        <f>'入金明細【18期】 '!D242</f>
        <v>0</v>
      </c>
      <c r="F246" s="30">
        <f>'入金明細【18期】 '!M242</f>
        <v>0</v>
      </c>
      <c r="G246" s="30">
        <f>'入金明細【18期】 '!T242</f>
        <v>0</v>
      </c>
      <c r="H246" s="99">
        <f t="shared" si="37"/>
        <v>0</v>
      </c>
      <c r="I246" s="52">
        <f>'出金明細【18期】'!D242</f>
        <v>0</v>
      </c>
      <c r="J246" s="30">
        <f>'出金明細【18期】'!M242</f>
        <v>0</v>
      </c>
      <c r="K246" s="31">
        <f>'出金明細【18期】'!AD242</f>
        <v>0</v>
      </c>
      <c r="L246" s="5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2.75" customHeight="1">
      <c r="A247" s="21"/>
      <c r="B247" s="32">
        <v>44577.0</v>
      </c>
      <c r="C247" s="63">
        <f t="shared" si="38"/>
        <v>-87741160.7</v>
      </c>
      <c r="D247" s="34">
        <f t="shared" si="36"/>
        <v>0</v>
      </c>
      <c r="E247" s="52">
        <f>'入金明細【18期】 '!D243</f>
        <v>0</v>
      </c>
      <c r="F247" s="30">
        <f>'入金明細【18期】 '!M243</f>
        <v>0</v>
      </c>
      <c r="G247" s="30">
        <f>'入金明細【18期】 '!T243</f>
        <v>0</v>
      </c>
      <c r="H247" s="99">
        <f t="shared" si="37"/>
        <v>0</v>
      </c>
      <c r="I247" s="52">
        <f>'出金明細【18期】'!D243</f>
        <v>0</v>
      </c>
      <c r="J247" s="30">
        <f>'出金明細【18期】'!M243</f>
        <v>0</v>
      </c>
      <c r="K247" s="31">
        <f>'出金明細【18期】'!AD243</f>
        <v>0</v>
      </c>
      <c r="L247" s="5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2.75" customHeight="1">
      <c r="A248" s="21"/>
      <c r="B248" s="32">
        <v>44578.0</v>
      </c>
      <c r="C248" s="63">
        <f t="shared" si="38"/>
        <v>-87741160.7</v>
      </c>
      <c r="D248" s="34">
        <f t="shared" si="36"/>
        <v>0</v>
      </c>
      <c r="E248" s="52">
        <f>'入金明細【18期】 '!D244</f>
        <v>0</v>
      </c>
      <c r="F248" s="30">
        <f>'入金明細【18期】 '!M244</f>
        <v>0</v>
      </c>
      <c r="G248" s="30">
        <f>'入金明細【18期】 '!T244</f>
        <v>0</v>
      </c>
      <c r="H248" s="99">
        <f t="shared" si="37"/>
        <v>0</v>
      </c>
      <c r="I248" s="52">
        <f>'出金明細【18期】'!D244</f>
        <v>0</v>
      </c>
      <c r="J248" s="30">
        <f>'出金明細【18期】'!M244</f>
        <v>0</v>
      </c>
      <c r="K248" s="31">
        <f>'出金明細【18期】'!AD244</f>
        <v>0</v>
      </c>
      <c r="L248" s="5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2.75" customHeight="1">
      <c r="A249" s="21"/>
      <c r="B249" s="32">
        <v>44579.0</v>
      </c>
      <c r="C249" s="63">
        <f t="shared" si="38"/>
        <v>-87741160.7</v>
      </c>
      <c r="D249" s="34">
        <f t="shared" si="36"/>
        <v>0</v>
      </c>
      <c r="E249" s="52">
        <f>'入金明細【18期】 '!D245</f>
        <v>0</v>
      </c>
      <c r="F249" s="30">
        <f>'入金明細【18期】 '!M245</f>
        <v>0</v>
      </c>
      <c r="G249" s="30">
        <f>'入金明細【18期】 '!T245</f>
        <v>0</v>
      </c>
      <c r="H249" s="99">
        <f t="shared" si="37"/>
        <v>0</v>
      </c>
      <c r="I249" s="52">
        <f>'出金明細【18期】'!D245</f>
        <v>0</v>
      </c>
      <c r="J249" s="30">
        <f>'出金明細【18期】'!M245</f>
        <v>0</v>
      </c>
      <c r="K249" s="31">
        <f>'出金明細【18期】'!AD245</f>
        <v>0</v>
      </c>
      <c r="L249" s="5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2.75" customHeight="1">
      <c r="A250" s="21"/>
      <c r="B250" s="32">
        <v>44580.0</v>
      </c>
      <c r="C250" s="63">
        <f t="shared" si="38"/>
        <v>-87741160.7</v>
      </c>
      <c r="D250" s="34">
        <f t="shared" si="36"/>
        <v>0</v>
      </c>
      <c r="E250" s="52">
        <f>'入金明細【18期】 '!D246</f>
        <v>0</v>
      </c>
      <c r="F250" s="30">
        <f>'入金明細【18期】 '!M246</f>
        <v>0</v>
      </c>
      <c r="G250" s="30">
        <f>'入金明細【18期】 '!T246</f>
        <v>0</v>
      </c>
      <c r="H250" s="99">
        <f t="shared" si="37"/>
        <v>0</v>
      </c>
      <c r="I250" s="52">
        <f>'出金明細【18期】'!D246</f>
        <v>0</v>
      </c>
      <c r="J250" s="30">
        <f>'出金明細【18期】'!M246</f>
        <v>0</v>
      </c>
      <c r="K250" s="31">
        <f>'出金明細【18期】'!AD246</f>
        <v>0</v>
      </c>
      <c r="L250" s="5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2.75" customHeight="1">
      <c r="A251" s="21"/>
      <c r="B251" s="32">
        <v>44581.0</v>
      </c>
      <c r="C251" s="63">
        <f t="shared" si="38"/>
        <v>-87741160.7</v>
      </c>
      <c r="D251" s="34">
        <f t="shared" si="36"/>
        <v>0</v>
      </c>
      <c r="E251" s="52">
        <f>'入金明細【18期】 '!D247</f>
        <v>0</v>
      </c>
      <c r="F251" s="30">
        <f>'入金明細【18期】 '!M247</f>
        <v>0</v>
      </c>
      <c r="G251" s="30">
        <f>'入金明細【18期】 '!T247</f>
        <v>0</v>
      </c>
      <c r="H251" s="99">
        <f t="shared" si="37"/>
        <v>0</v>
      </c>
      <c r="I251" s="52">
        <f>'出金明細【18期】'!D247</f>
        <v>0</v>
      </c>
      <c r="J251" s="30">
        <f>'出金明細【18期】'!M247</f>
        <v>0</v>
      </c>
      <c r="K251" s="31">
        <f>'出金明細【18期】'!AD247</f>
        <v>0</v>
      </c>
      <c r="L251" s="5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2.75" customHeight="1">
      <c r="A252" s="21"/>
      <c r="B252" s="32">
        <v>44582.0</v>
      </c>
      <c r="C252" s="63">
        <f t="shared" si="38"/>
        <v>-87741160.7</v>
      </c>
      <c r="D252" s="34">
        <f t="shared" si="36"/>
        <v>0</v>
      </c>
      <c r="E252" s="52">
        <f>'入金明細【18期】 '!D248</f>
        <v>0</v>
      </c>
      <c r="F252" s="30">
        <f>'入金明細【18期】 '!M248</f>
        <v>0</v>
      </c>
      <c r="G252" s="30">
        <f>'入金明細【18期】 '!T248</f>
        <v>0</v>
      </c>
      <c r="H252" s="99">
        <f t="shared" si="37"/>
        <v>0</v>
      </c>
      <c r="I252" s="52">
        <f>'出金明細【18期】'!D248</f>
        <v>0</v>
      </c>
      <c r="J252" s="30">
        <f>'出金明細【18期】'!M248</f>
        <v>0</v>
      </c>
      <c r="K252" s="31">
        <f>'出金明細【18期】'!AD248</f>
        <v>0</v>
      </c>
      <c r="L252" s="5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2.75" customHeight="1">
      <c r="A253" s="21"/>
      <c r="B253" s="32">
        <v>44583.0</v>
      </c>
      <c r="C253" s="63">
        <f t="shared" si="38"/>
        <v>-87741160.7</v>
      </c>
      <c r="D253" s="34">
        <f t="shared" si="36"/>
        <v>0</v>
      </c>
      <c r="E253" s="52">
        <f>'入金明細【18期】 '!D249</f>
        <v>0</v>
      </c>
      <c r="F253" s="30">
        <f>'入金明細【18期】 '!M249</f>
        <v>0</v>
      </c>
      <c r="G253" s="30">
        <f>'入金明細【18期】 '!T249</f>
        <v>0</v>
      </c>
      <c r="H253" s="99">
        <f t="shared" si="37"/>
        <v>0</v>
      </c>
      <c r="I253" s="52">
        <f>'出金明細【18期】'!D249</f>
        <v>0</v>
      </c>
      <c r="J253" s="30">
        <f>'出金明細【18期】'!M249</f>
        <v>0</v>
      </c>
      <c r="K253" s="31">
        <f>'出金明細【18期】'!AD249</f>
        <v>0</v>
      </c>
      <c r="L253" s="5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12.75" customHeight="1">
      <c r="A254" s="21"/>
      <c r="B254" s="32">
        <v>44584.0</v>
      </c>
      <c r="C254" s="63">
        <f t="shared" si="38"/>
        <v>-87741160.7</v>
      </c>
      <c r="D254" s="34">
        <f t="shared" si="36"/>
        <v>0</v>
      </c>
      <c r="E254" s="52">
        <f>'入金明細【18期】 '!D250</f>
        <v>0</v>
      </c>
      <c r="F254" s="30">
        <f>'入金明細【18期】 '!M250</f>
        <v>0</v>
      </c>
      <c r="G254" s="30">
        <f>'入金明細【18期】 '!T250</f>
        <v>0</v>
      </c>
      <c r="H254" s="99">
        <f t="shared" si="37"/>
        <v>0</v>
      </c>
      <c r="I254" s="52">
        <f>'出金明細【18期】'!D250</f>
        <v>0</v>
      </c>
      <c r="J254" s="30">
        <f>'出金明細【18期】'!M250</f>
        <v>0</v>
      </c>
      <c r="K254" s="31">
        <f>'出金明細【18期】'!AD250</f>
        <v>0</v>
      </c>
      <c r="L254" s="5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12.75" customHeight="1">
      <c r="A255" s="21"/>
      <c r="B255" s="32">
        <v>44585.0</v>
      </c>
      <c r="C255" s="63">
        <f t="shared" si="38"/>
        <v>-87741160.7</v>
      </c>
      <c r="D255" s="34">
        <f t="shared" si="36"/>
        <v>0</v>
      </c>
      <c r="E255" s="52">
        <f>'入金明細【18期】 '!D251</f>
        <v>0</v>
      </c>
      <c r="F255" s="30">
        <f>'入金明細【18期】 '!M251</f>
        <v>0</v>
      </c>
      <c r="G255" s="30">
        <f>'入金明細【18期】 '!T251</f>
        <v>0</v>
      </c>
      <c r="H255" s="99">
        <f t="shared" si="37"/>
        <v>0</v>
      </c>
      <c r="I255" s="52">
        <f>'出金明細【18期】'!D251</f>
        <v>0</v>
      </c>
      <c r="J255" s="30">
        <f>'出金明細【18期】'!M251</f>
        <v>0</v>
      </c>
      <c r="K255" s="31">
        <f>'出金明細【18期】'!AD251</f>
        <v>0</v>
      </c>
      <c r="L255" s="5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12.75" customHeight="1">
      <c r="A256" s="21"/>
      <c r="B256" s="32">
        <v>44586.0</v>
      </c>
      <c r="C256" s="63">
        <f t="shared" si="38"/>
        <v>-87941160.7</v>
      </c>
      <c r="D256" s="34">
        <f t="shared" si="36"/>
        <v>0</v>
      </c>
      <c r="E256" s="52">
        <f>'入金明細【18期】 '!D252</f>
        <v>0</v>
      </c>
      <c r="F256" s="30">
        <f>'入金明細【18期】 '!M252</f>
        <v>0</v>
      </c>
      <c r="G256" s="30">
        <f>'入金明細【18期】 '!T252</f>
        <v>0</v>
      </c>
      <c r="H256" s="99">
        <f t="shared" si="37"/>
        <v>200000</v>
      </c>
      <c r="I256" s="52">
        <f>'出金明細【18期】'!D252</f>
        <v>0</v>
      </c>
      <c r="J256" s="30">
        <f>'出金明細【18期】'!M252</f>
        <v>0</v>
      </c>
      <c r="K256" s="31">
        <f>'出金明細【18期】'!AD252</f>
        <v>200000</v>
      </c>
      <c r="L256" s="5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12.75" customHeight="1">
      <c r="A257" s="1"/>
      <c r="B257" s="32">
        <v>44587.0</v>
      </c>
      <c r="C257" s="63">
        <f t="shared" si="38"/>
        <v>-87941160.7</v>
      </c>
      <c r="D257" s="103">
        <f t="shared" si="36"/>
        <v>0</v>
      </c>
      <c r="E257" s="52">
        <f>'入金明細【18期】 '!D253</f>
        <v>0</v>
      </c>
      <c r="F257" s="30">
        <f>'入金明細【18期】 '!M253</f>
        <v>0</v>
      </c>
      <c r="G257" s="30">
        <f>'入金明細【18期】 '!T253</f>
        <v>0</v>
      </c>
      <c r="H257" s="104">
        <f t="shared" si="37"/>
        <v>0</v>
      </c>
      <c r="I257" s="52">
        <f>'出金明細【18期】'!D253</f>
        <v>0</v>
      </c>
      <c r="J257" s="30">
        <f>'出金明細【18期】'!M253</f>
        <v>0</v>
      </c>
      <c r="K257" s="31">
        <f>'出金明細【18期】'!AD253</f>
        <v>0</v>
      </c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2.75" customHeight="1">
      <c r="A258" s="21"/>
      <c r="B258" s="32">
        <v>44588.0</v>
      </c>
      <c r="C258" s="63">
        <f t="shared" si="38"/>
        <v>-87941160.7</v>
      </c>
      <c r="D258" s="34">
        <f t="shared" si="36"/>
        <v>0</v>
      </c>
      <c r="E258" s="52">
        <f>'入金明細【18期】 '!D254</f>
        <v>0</v>
      </c>
      <c r="F258" s="30">
        <f>'入金明細【18期】 '!M254</f>
        <v>0</v>
      </c>
      <c r="G258" s="30">
        <f>'入金明細【18期】 '!T254</f>
        <v>0</v>
      </c>
      <c r="H258" s="99">
        <f t="shared" si="37"/>
        <v>0</v>
      </c>
      <c r="I258" s="52">
        <f>'出金明細【18期】'!D254</f>
        <v>0</v>
      </c>
      <c r="J258" s="30">
        <f>'出金明細【18期】'!M254</f>
        <v>0</v>
      </c>
      <c r="K258" s="31">
        <f>'出金明細【18期】'!AD254</f>
        <v>0</v>
      </c>
      <c r="L258" s="5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12.75" customHeight="1">
      <c r="A259" s="21"/>
      <c r="B259" s="32">
        <v>44589.0</v>
      </c>
      <c r="C259" s="63">
        <f t="shared" si="38"/>
        <v>-87941160.7</v>
      </c>
      <c r="D259" s="34">
        <f t="shared" si="36"/>
        <v>0</v>
      </c>
      <c r="E259" s="52">
        <f>'入金明細【18期】 '!D255</f>
        <v>0</v>
      </c>
      <c r="F259" s="30">
        <f>'入金明細【18期】 '!M255</f>
        <v>0</v>
      </c>
      <c r="G259" s="30">
        <f>'入金明細【18期】 '!T255</f>
        <v>0</v>
      </c>
      <c r="H259" s="99">
        <f t="shared" si="37"/>
        <v>0</v>
      </c>
      <c r="I259" s="52">
        <f>'出金明細【18期】'!D255</f>
        <v>0</v>
      </c>
      <c r="J259" s="30">
        <f>'出金明細【18期】'!M255</f>
        <v>0</v>
      </c>
      <c r="K259" s="31">
        <f>'出金明細【18期】'!AD255</f>
        <v>0</v>
      </c>
      <c r="L259" s="5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12.75" customHeight="1">
      <c r="A260" s="21"/>
      <c r="B260" s="32">
        <v>44590.0</v>
      </c>
      <c r="C260" s="63">
        <f t="shared" si="38"/>
        <v>-87941160.7</v>
      </c>
      <c r="D260" s="34">
        <f t="shared" si="36"/>
        <v>0</v>
      </c>
      <c r="E260" s="52">
        <f>'入金明細【18期】 '!D256</f>
        <v>0</v>
      </c>
      <c r="F260" s="30">
        <f>'入金明細【18期】 '!M256</f>
        <v>0</v>
      </c>
      <c r="G260" s="30">
        <f>'入金明細【18期】 '!T256</f>
        <v>0</v>
      </c>
      <c r="H260" s="99">
        <f t="shared" si="37"/>
        <v>0</v>
      </c>
      <c r="I260" s="52">
        <f>'出金明細【18期】'!D256</f>
        <v>0</v>
      </c>
      <c r="J260" s="30">
        <f>'出金明細【18期】'!M256</f>
        <v>0</v>
      </c>
      <c r="K260" s="31">
        <f>'出金明細【18期】'!AD256</f>
        <v>0</v>
      </c>
      <c r="L260" s="5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12.75" customHeight="1">
      <c r="A261" s="21"/>
      <c r="B261" s="32">
        <v>44591.0</v>
      </c>
      <c r="C261" s="63">
        <f t="shared" si="38"/>
        <v>-87941160.7</v>
      </c>
      <c r="D261" s="34">
        <f t="shared" si="36"/>
        <v>0</v>
      </c>
      <c r="E261" s="52">
        <f>'入金明細【18期】 '!D257</f>
        <v>0</v>
      </c>
      <c r="F261" s="30">
        <f>'入金明細【18期】 '!M257</f>
        <v>0</v>
      </c>
      <c r="G261" s="30">
        <f>'入金明細【18期】 '!T257</f>
        <v>0</v>
      </c>
      <c r="H261" s="99">
        <f t="shared" si="37"/>
        <v>0</v>
      </c>
      <c r="I261" s="52">
        <f>'出金明細【18期】'!D257</f>
        <v>0</v>
      </c>
      <c r="J261" s="30">
        <f>'出金明細【18期】'!M257</f>
        <v>0</v>
      </c>
      <c r="K261" s="31">
        <f>'出金明細【18期】'!AD257</f>
        <v>0</v>
      </c>
      <c r="L261" s="5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2.75" customHeight="1">
      <c r="A262" s="21"/>
      <c r="B262" s="36">
        <v>44592.0</v>
      </c>
      <c r="C262" s="89">
        <f t="shared" si="38"/>
        <v>-87941160.7</v>
      </c>
      <c r="D262" s="34">
        <f t="shared" si="36"/>
        <v>0</v>
      </c>
      <c r="E262" s="54">
        <f>'入金明細【18期】 '!D258</f>
        <v>0</v>
      </c>
      <c r="F262" s="55">
        <f>'入金明細【18期】 '!M258</f>
        <v>0</v>
      </c>
      <c r="G262" s="55">
        <f>'入金明細【18期】 '!T258</f>
        <v>0</v>
      </c>
      <c r="H262" s="99">
        <f t="shared" si="37"/>
        <v>0</v>
      </c>
      <c r="I262" s="54">
        <f>'出金明細【18期】'!D258</f>
        <v>0</v>
      </c>
      <c r="J262" s="55">
        <f>'出金明細【18期】'!M258</f>
        <v>0</v>
      </c>
      <c r="K262" s="56">
        <f>'出金明細【18期】'!AD258</f>
        <v>0</v>
      </c>
      <c r="L262" s="5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2.75" customHeight="1">
      <c r="A263" s="21"/>
      <c r="B263" s="39" t="s">
        <v>19</v>
      </c>
      <c r="C263" s="68">
        <f t="shared" ref="C263:C264" si="39">SUM(D263-H263)</f>
        <v>-200000</v>
      </c>
      <c r="D263" s="47">
        <f>SUM(D232:D262)</f>
        <v>0</v>
      </c>
      <c r="E263" s="81"/>
      <c r="F263" s="43"/>
      <c r="G263" s="43"/>
      <c r="H263" s="105">
        <f>SUM(H232:H262)</f>
        <v>200000</v>
      </c>
      <c r="I263" s="42"/>
      <c r="J263" s="26"/>
      <c r="K263" s="46"/>
      <c r="L263" s="5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2.75" customHeight="1">
      <c r="A264" s="21"/>
      <c r="B264" s="39" t="s">
        <v>11</v>
      </c>
      <c r="C264" s="68">
        <f t="shared" si="39"/>
        <v>-74529085</v>
      </c>
      <c r="D264" s="47">
        <f>D231+D263</f>
        <v>0</v>
      </c>
      <c r="E264" s="81"/>
      <c r="F264" s="43"/>
      <c r="G264" s="43"/>
      <c r="H264" s="105">
        <f>H231+H263</f>
        <v>74529085</v>
      </c>
      <c r="I264" s="42"/>
      <c r="J264" s="43"/>
      <c r="K264" s="46"/>
      <c r="L264" s="5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2.75" customHeight="1">
      <c r="A265" s="21"/>
      <c r="B265" s="22">
        <v>44593.0</v>
      </c>
      <c r="C265" s="74">
        <f>C262+D265-H265</f>
        <v>-87941160.7</v>
      </c>
      <c r="D265" s="41">
        <f t="shared" ref="D265:D293" si="40">E265+F265+G265</f>
        <v>0</v>
      </c>
      <c r="E265" s="49">
        <f>'入金明細【18期】 '!D260</f>
        <v>0</v>
      </c>
      <c r="F265" s="50">
        <f>'入金明細【18期】 '!M260</f>
        <v>0</v>
      </c>
      <c r="G265" s="50">
        <f>'入金明細【18期】 '!T260</f>
        <v>0</v>
      </c>
      <c r="H265" s="98">
        <f t="shared" ref="H265:H293" si="41">I265+J265+K265</f>
        <v>0</v>
      </c>
      <c r="I265" s="49">
        <f>'出金明細【18期】'!D260</f>
        <v>0</v>
      </c>
      <c r="J265" s="50">
        <f>'出金明細【18期】'!M260</f>
        <v>0</v>
      </c>
      <c r="K265" s="51">
        <f>'出金明細【18期】'!AD260</f>
        <v>0</v>
      </c>
      <c r="L265" s="5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2.75" customHeight="1">
      <c r="A266" s="21"/>
      <c r="B266" s="32">
        <v>44594.0</v>
      </c>
      <c r="C266" s="63">
        <f t="shared" ref="C266:C293" si="42">C265+D266-H266</f>
        <v>-87941160.7</v>
      </c>
      <c r="D266" s="34">
        <f t="shared" si="40"/>
        <v>0</v>
      </c>
      <c r="E266" s="52">
        <f>'入金明細【18期】 '!D261</f>
        <v>0</v>
      </c>
      <c r="F266" s="30">
        <f>'入金明細【18期】 '!M261</f>
        <v>0</v>
      </c>
      <c r="G266" s="30">
        <f>'入金明細【18期】 '!T261</f>
        <v>0</v>
      </c>
      <c r="H266" s="99">
        <f t="shared" si="41"/>
        <v>0</v>
      </c>
      <c r="I266" s="52">
        <f>'出金明細【18期】'!D261</f>
        <v>0</v>
      </c>
      <c r="J266" s="30">
        <f>'出金明細【18期】'!M261</f>
        <v>0</v>
      </c>
      <c r="K266" s="31">
        <f>'出金明細【18期】'!AD261</f>
        <v>0</v>
      </c>
      <c r="L266" s="5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2.75" customHeight="1">
      <c r="A267" s="21"/>
      <c r="B267" s="32">
        <v>44595.0</v>
      </c>
      <c r="C267" s="63">
        <f t="shared" si="42"/>
        <v>-87941160.7</v>
      </c>
      <c r="D267" s="34">
        <f t="shared" si="40"/>
        <v>0</v>
      </c>
      <c r="E267" s="52">
        <f>'入金明細【18期】 '!D262</f>
        <v>0</v>
      </c>
      <c r="F267" s="30">
        <f>'入金明細【18期】 '!M262</f>
        <v>0</v>
      </c>
      <c r="G267" s="30">
        <f>'入金明細【18期】 '!T262</f>
        <v>0</v>
      </c>
      <c r="H267" s="99">
        <f t="shared" si="41"/>
        <v>0</v>
      </c>
      <c r="I267" s="52">
        <f>'出金明細【18期】'!D262</f>
        <v>0</v>
      </c>
      <c r="J267" s="30">
        <f>'出金明細【18期】'!M262</f>
        <v>0</v>
      </c>
      <c r="K267" s="31">
        <f>'出金明細【18期】'!AD262</f>
        <v>0</v>
      </c>
      <c r="L267" s="5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2.75" customHeight="1">
      <c r="A268" s="21"/>
      <c r="B268" s="32">
        <v>44596.0</v>
      </c>
      <c r="C268" s="63">
        <f t="shared" si="42"/>
        <v>-87941160.7</v>
      </c>
      <c r="D268" s="34">
        <f t="shared" si="40"/>
        <v>0</v>
      </c>
      <c r="E268" s="52">
        <f>'入金明細【18期】 '!D263</f>
        <v>0</v>
      </c>
      <c r="F268" s="30">
        <f>'入金明細【18期】 '!M263</f>
        <v>0</v>
      </c>
      <c r="G268" s="30">
        <f>'入金明細【18期】 '!T263</f>
        <v>0</v>
      </c>
      <c r="H268" s="99">
        <f t="shared" si="41"/>
        <v>0</v>
      </c>
      <c r="I268" s="52">
        <f>'出金明細【18期】'!D263</f>
        <v>0</v>
      </c>
      <c r="J268" s="30">
        <f>'出金明細【18期】'!M263</f>
        <v>0</v>
      </c>
      <c r="K268" s="31">
        <f>'出金明細【18期】'!AD263</f>
        <v>0</v>
      </c>
      <c r="L268" s="5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2.75" customHeight="1">
      <c r="A269" s="21"/>
      <c r="B269" s="32">
        <v>44597.0</v>
      </c>
      <c r="C269" s="63">
        <f t="shared" si="42"/>
        <v>-87941160.7</v>
      </c>
      <c r="D269" s="34">
        <f t="shared" si="40"/>
        <v>0</v>
      </c>
      <c r="E269" s="52">
        <f>'入金明細【18期】 '!D264</f>
        <v>0</v>
      </c>
      <c r="F269" s="30">
        <f>'入金明細【18期】 '!M264</f>
        <v>0</v>
      </c>
      <c r="G269" s="30">
        <f>'入金明細【18期】 '!T264</f>
        <v>0</v>
      </c>
      <c r="H269" s="99">
        <f t="shared" si="41"/>
        <v>0</v>
      </c>
      <c r="I269" s="52">
        <f>'出金明細【18期】'!D264</f>
        <v>0</v>
      </c>
      <c r="J269" s="30">
        <f>'出金明細【18期】'!M264</f>
        <v>0</v>
      </c>
      <c r="K269" s="31">
        <f>'出金明細【18期】'!AD264</f>
        <v>0</v>
      </c>
      <c r="L269" s="5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2.75" customHeight="1">
      <c r="A270" s="21"/>
      <c r="B270" s="32">
        <v>44598.0</v>
      </c>
      <c r="C270" s="63">
        <f t="shared" si="42"/>
        <v>-87941160.7</v>
      </c>
      <c r="D270" s="34">
        <f t="shared" si="40"/>
        <v>0</v>
      </c>
      <c r="E270" s="52">
        <f>'入金明細【18期】 '!D265</f>
        <v>0</v>
      </c>
      <c r="F270" s="30">
        <f>'入金明細【18期】 '!M265</f>
        <v>0</v>
      </c>
      <c r="G270" s="30">
        <f>'入金明細【18期】 '!T265</f>
        <v>0</v>
      </c>
      <c r="H270" s="99">
        <f t="shared" si="41"/>
        <v>0</v>
      </c>
      <c r="I270" s="52">
        <f>'出金明細【18期】'!D265</f>
        <v>0</v>
      </c>
      <c r="J270" s="30">
        <f>'出金明細【18期】'!M265</f>
        <v>0</v>
      </c>
      <c r="K270" s="31">
        <f>'出金明細【18期】'!AD265</f>
        <v>0</v>
      </c>
      <c r="L270" s="5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2.75" customHeight="1">
      <c r="A271" s="21"/>
      <c r="B271" s="32">
        <v>44599.0</v>
      </c>
      <c r="C271" s="63">
        <f t="shared" si="42"/>
        <v>-87941160.7</v>
      </c>
      <c r="D271" s="34">
        <f t="shared" si="40"/>
        <v>0</v>
      </c>
      <c r="E271" s="52">
        <f>'入金明細【18期】 '!D266</f>
        <v>0</v>
      </c>
      <c r="F271" s="30">
        <f>'入金明細【18期】 '!M266</f>
        <v>0</v>
      </c>
      <c r="G271" s="30">
        <f>'入金明細【18期】 '!T266</f>
        <v>0</v>
      </c>
      <c r="H271" s="99">
        <f t="shared" si="41"/>
        <v>0</v>
      </c>
      <c r="I271" s="52">
        <f>'出金明細【18期】'!D266</f>
        <v>0</v>
      </c>
      <c r="J271" s="30">
        <f>'出金明細【18期】'!M266</f>
        <v>0</v>
      </c>
      <c r="K271" s="31">
        <f>'出金明細【18期】'!AD266</f>
        <v>0</v>
      </c>
      <c r="L271" s="5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2.75" customHeight="1">
      <c r="A272" s="21"/>
      <c r="B272" s="32">
        <v>44600.0</v>
      </c>
      <c r="C272" s="63">
        <f t="shared" si="42"/>
        <v>-87941160.7</v>
      </c>
      <c r="D272" s="34">
        <f t="shared" si="40"/>
        <v>0</v>
      </c>
      <c r="E272" s="52">
        <f>'入金明細【18期】 '!D267</f>
        <v>0</v>
      </c>
      <c r="F272" s="30">
        <f>'入金明細【18期】 '!M267</f>
        <v>0</v>
      </c>
      <c r="G272" s="30">
        <f>'入金明細【18期】 '!T267</f>
        <v>0</v>
      </c>
      <c r="H272" s="99">
        <f t="shared" si="41"/>
        <v>0</v>
      </c>
      <c r="I272" s="52">
        <f>'出金明細【18期】'!D267</f>
        <v>0</v>
      </c>
      <c r="J272" s="30">
        <f>'出金明細【18期】'!M267</f>
        <v>0</v>
      </c>
      <c r="K272" s="31">
        <f>'出金明細【18期】'!AD267</f>
        <v>0</v>
      </c>
      <c r="L272" s="5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2.75" customHeight="1">
      <c r="A273" s="21"/>
      <c r="B273" s="32">
        <v>44601.0</v>
      </c>
      <c r="C273" s="63">
        <f t="shared" si="42"/>
        <v>-87941160.7</v>
      </c>
      <c r="D273" s="34">
        <f t="shared" si="40"/>
        <v>0</v>
      </c>
      <c r="E273" s="52">
        <f>'入金明細【18期】 '!D268</f>
        <v>0</v>
      </c>
      <c r="F273" s="30">
        <f>'入金明細【18期】 '!M268</f>
        <v>0</v>
      </c>
      <c r="G273" s="30">
        <f>'入金明細【18期】 '!T268</f>
        <v>0</v>
      </c>
      <c r="H273" s="99">
        <f t="shared" si="41"/>
        <v>0</v>
      </c>
      <c r="I273" s="52">
        <f>'出金明細【18期】'!D268</f>
        <v>0</v>
      </c>
      <c r="J273" s="30">
        <f>'出金明細【18期】'!M268</f>
        <v>0</v>
      </c>
      <c r="K273" s="31">
        <f>'出金明細【18期】'!AD268</f>
        <v>0</v>
      </c>
      <c r="L273" s="5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2.75" customHeight="1">
      <c r="A274" s="21"/>
      <c r="B274" s="32">
        <v>44602.0</v>
      </c>
      <c r="C274" s="63">
        <f t="shared" si="42"/>
        <v>-87941160.7</v>
      </c>
      <c r="D274" s="34">
        <f t="shared" si="40"/>
        <v>0</v>
      </c>
      <c r="E274" s="52">
        <f>'入金明細【18期】 '!D269</f>
        <v>0</v>
      </c>
      <c r="F274" s="30">
        <f>'入金明細【18期】 '!M269</f>
        <v>0</v>
      </c>
      <c r="G274" s="30">
        <f>'入金明細【18期】 '!T269</f>
        <v>0</v>
      </c>
      <c r="H274" s="99">
        <f t="shared" si="41"/>
        <v>0</v>
      </c>
      <c r="I274" s="52">
        <f>'出金明細【18期】'!D269</f>
        <v>0</v>
      </c>
      <c r="J274" s="30">
        <f>'出金明細【18期】'!M269</f>
        <v>0</v>
      </c>
      <c r="K274" s="31">
        <f>'出金明細【18期】'!AD269</f>
        <v>0</v>
      </c>
      <c r="L274" s="5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2.75" customHeight="1">
      <c r="A275" s="21"/>
      <c r="B275" s="32">
        <v>44603.0</v>
      </c>
      <c r="C275" s="63">
        <f t="shared" si="42"/>
        <v>-87941160.7</v>
      </c>
      <c r="D275" s="34">
        <f t="shared" si="40"/>
        <v>0</v>
      </c>
      <c r="E275" s="52">
        <f>'入金明細【18期】 '!D270</f>
        <v>0</v>
      </c>
      <c r="F275" s="30">
        <f>'入金明細【18期】 '!M270</f>
        <v>0</v>
      </c>
      <c r="G275" s="30">
        <f>'入金明細【18期】 '!T270</f>
        <v>0</v>
      </c>
      <c r="H275" s="99">
        <f t="shared" si="41"/>
        <v>0</v>
      </c>
      <c r="I275" s="52">
        <f>'出金明細【18期】'!D270</f>
        <v>0</v>
      </c>
      <c r="J275" s="30">
        <f>'出金明細【18期】'!M270</f>
        <v>0</v>
      </c>
      <c r="K275" s="31">
        <f>'出金明細【18期】'!AD270</f>
        <v>0</v>
      </c>
      <c r="L275" s="5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2.75" customHeight="1">
      <c r="A276" s="21"/>
      <c r="B276" s="32">
        <v>44604.0</v>
      </c>
      <c r="C276" s="63">
        <f t="shared" si="42"/>
        <v>-87941160.7</v>
      </c>
      <c r="D276" s="34">
        <f t="shared" si="40"/>
        <v>0</v>
      </c>
      <c r="E276" s="52">
        <f>'入金明細【18期】 '!D271</f>
        <v>0</v>
      </c>
      <c r="F276" s="30">
        <f>'入金明細【18期】 '!M271</f>
        <v>0</v>
      </c>
      <c r="G276" s="30">
        <f>'入金明細【18期】 '!T271</f>
        <v>0</v>
      </c>
      <c r="H276" s="99">
        <f t="shared" si="41"/>
        <v>0</v>
      </c>
      <c r="I276" s="52">
        <f>'出金明細【18期】'!D271</f>
        <v>0</v>
      </c>
      <c r="J276" s="30">
        <f>'出金明細【18期】'!M271</f>
        <v>0</v>
      </c>
      <c r="K276" s="31">
        <f>'出金明細【18期】'!AD271</f>
        <v>0</v>
      </c>
      <c r="L276" s="5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2.75" customHeight="1">
      <c r="A277" s="21"/>
      <c r="B277" s="32">
        <v>44605.0</v>
      </c>
      <c r="C277" s="63">
        <f t="shared" si="42"/>
        <v>-87941160.7</v>
      </c>
      <c r="D277" s="34">
        <f t="shared" si="40"/>
        <v>0</v>
      </c>
      <c r="E277" s="52">
        <f>'入金明細【18期】 '!D272</f>
        <v>0</v>
      </c>
      <c r="F277" s="30">
        <f>'入金明細【18期】 '!M272</f>
        <v>0</v>
      </c>
      <c r="G277" s="30">
        <f>'入金明細【18期】 '!T272</f>
        <v>0</v>
      </c>
      <c r="H277" s="99">
        <f t="shared" si="41"/>
        <v>0</v>
      </c>
      <c r="I277" s="52">
        <f>'出金明細【18期】'!D272</f>
        <v>0</v>
      </c>
      <c r="J277" s="30">
        <f>'出金明細【18期】'!M272</f>
        <v>0</v>
      </c>
      <c r="K277" s="31">
        <f>'出金明細【18期】'!AD272</f>
        <v>0</v>
      </c>
      <c r="L277" s="5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2.75" customHeight="1">
      <c r="A278" s="21"/>
      <c r="B278" s="32">
        <v>44606.0</v>
      </c>
      <c r="C278" s="63">
        <f t="shared" si="42"/>
        <v>-87941160.7</v>
      </c>
      <c r="D278" s="34">
        <f t="shared" si="40"/>
        <v>0</v>
      </c>
      <c r="E278" s="52">
        <f>'入金明細【18期】 '!D273</f>
        <v>0</v>
      </c>
      <c r="F278" s="30">
        <f>'入金明細【18期】 '!M273</f>
        <v>0</v>
      </c>
      <c r="G278" s="30">
        <f>'入金明細【18期】 '!T273</f>
        <v>0</v>
      </c>
      <c r="H278" s="99">
        <f t="shared" si="41"/>
        <v>0</v>
      </c>
      <c r="I278" s="52">
        <f>'出金明細【18期】'!D273</f>
        <v>0</v>
      </c>
      <c r="J278" s="30">
        <f>'出金明細【18期】'!M273</f>
        <v>0</v>
      </c>
      <c r="K278" s="31">
        <f>'出金明細【18期】'!AD273</f>
        <v>0</v>
      </c>
      <c r="L278" s="5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2.75" customHeight="1">
      <c r="A279" s="21"/>
      <c r="B279" s="32">
        <v>44607.0</v>
      </c>
      <c r="C279" s="63">
        <f t="shared" si="42"/>
        <v>-87941160.7</v>
      </c>
      <c r="D279" s="34">
        <f t="shared" si="40"/>
        <v>0</v>
      </c>
      <c r="E279" s="52">
        <f>'入金明細【18期】 '!D274</f>
        <v>0</v>
      </c>
      <c r="F279" s="30">
        <f>'入金明細【18期】 '!M274</f>
        <v>0</v>
      </c>
      <c r="G279" s="30">
        <f>'入金明細【18期】 '!T274</f>
        <v>0</v>
      </c>
      <c r="H279" s="99">
        <f t="shared" si="41"/>
        <v>0</v>
      </c>
      <c r="I279" s="52">
        <f>'出金明細【18期】'!D274</f>
        <v>0</v>
      </c>
      <c r="J279" s="30">
        <f>'出金明細【18期】'!M274</f>
        <v>0</v>
      </c>
      <c r="K279" s="31">
        <f>'出金明細【18期】'!AD274</f>
        <v>0</v>
      </c>
      <c r="L279" s="5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2.75" customHeight="1">
      <c r="A280" s="21"/>
      <c r="B280" s="32">
        <v>44608.0</v>
      </c>
      <c r="C280" s="63">
        <f t="shared" si="42"/>
        <v>-87941160.7</v>
      </c>
      <c r="D280" s="34">
        <f t="shared" si="40"/>
        <v>0</v>
      </c>
      <c r="E280" s="52">
        <f>'入金明細【18期】 '!D275</f>
        <v>0</v>
      </c>
      <c r="F280" s="30">
        <f>'入金明細【18期】 '!M275</f>
        <v>0</v>
      </c>
      <c r="G280" s="30">
        <f>'入金明細【18期】 '!T275</f>
        <v>0</v>
      </c>
      <c r="H280" s="99">
        <f t="shared" si="41"/>
        <v>0</v>
      </c>
      <c r="I280" s="52">
        <f>'出金明細【18期】'!D275</f>
        <v>0</v>
      </c>
      <c r="J280" s="30">
        <f>'出金明細【18期】'!M275</f>
        <v>0</v>
      </c>
      <c r="K280" s="31">
        <f>'出金明細【18期】'!AD275</f>
        <v>0</v>
      </c>
      <c r="L280" s="5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2.75" customHeight="1">
      <c r="A281" s="21"/>
      <c r="B281" s="32">
        <v>44609.0</v>
      </c>
      <c r="C281" s="63">
        <f t="shared" si="42"/>
        <v>-87941160.7</v>
      </c>
      <c r="D281" s="34">
        <f t="shared" si="40"/>
        <v>0</v>
      </c>
      <c r="E281" s="52">
        <f>'入金明細【18期】 '!D276</f>
        <v>0</v>
      </c>
      <c r="F281" s="30">
        <f>'入金明細【18期】 '!M276</f>
        <v>0</v>
      </c>
      <c r="G281" s="30">
        <f>'入金明細【18期】 '!T276</f>
        <v>0</v>
      </c>
      <c r="H281" s="99">
        <f t="shared" si="41"/>
        <v>0</v>
      </c>
      <c r="I281" s="52">
        <f>'出金明細【18期】'!D276</f>
        <v>0</v>
      </c>
      <c r="J281" s="30">
        <f>'出金明細【18期】'!M276</f>
        <v>0</v>
      </c>
      <c r="K281" s="31">
        <f>'出金明細【18期】'!AD276</f>
        <v>0</v>
      </c>
      <c r="L281" s="5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2.75" customHeight="1">
      <c r="A282" s="21"/>
      <c r="B282" s="32">
        <v>44610.0</v>
      </c>
      <c r="C282" s="63">
        <f t="shared" si="42"/>
        <v>-87941160.7</v>
      </c>
      <c r="D282" s="34">
        <f t="shared" si="40"/>
        <v>0</v>
      </c>
      <c r="E282" s="52">
        <f>'入金明細【18期】 '!D277</f>
        <v>0</v>
      </c>
      <c r="F282" s="30">
        <f>'入金明細【18期】 '!M277</f>
        <v>0</v>
      </c>
      <c r="G282" s="30">
        <f>'入金明細【18期】 '!T277</f>
        <v>0</v>
      </c>
      <c r="H282" s="99">
        <f t="shared" si="41"/>
        <v>0</v>
      </c>
      <c r="I282" s="52">
        <f>'出金明細【18期】'!D277</f>
        <v>0</v>
      </c>
      <c r="J282" s="30">
        <f>'出金明細【18期】'!M277</f>
        <v>0</v>
      </c>
      <c r="K282" s="31">
        <f>'出金明細【18期】'!AD277</f>
        <v>0</v>
      </c>
      <c r="L282" s="5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2.75" customHeight="1">
      <c r="A283" s="21"/>
      <c r="B283" s="32">
        <v>44611.0</v>
      </c>
      <c r="C283" s="63">
        <f t="shared" si="42"/>
        <v>-87941160.7</v>
      </c>
      <c r="D283" s="34">
        <f t="shared" si="40"/>
        <v>0</v>
      </c>
      <c r="E283" s="52">
        <f>'入金明細【18期】 '!D278</f>
        <v>0</v>
      </c>
      <c r="F283" s="30">
        <f>'入金明細【18期】 '!M278</f>
        <v>0</v>
      </c>
      <c r="G283" s="30">
        <f>'入金明細【18期】 '!T278</f>
        <v>0</v>
      </c>
      <c r="H283" s="99">
        <f t="shared" si="41"/>
        <v>0</v>
      </c>
      <c r="I283" s="52">
        <f>'出金明細【18期】'!D278</f>
        <v>0</v>
      </c>
      <c r="J283" s="30">
        <f>'出金明細【18期】'!M278</f>
        <v>0</v>
      </c>
      <c r="K283" s="31">
        <f>'出金明細【18期】'!AD278</f>
        <v>0</v>
      </c>
      <c r="L283" s="5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2.75" customHeight="1">
      <c r="A284" s="21"/>
      <c r="B284" s="32">
        <v>44612.0</v>
      </c>
      <c r="C284" s="63">
        <f t="shared" si="42"/>
        <v>-87941160.7</v>
      </c>
      <c r="D284" s="34">
        <f t="shared" si="40"/>
        <v>0</v>
      </c>
      <c r="E284" s="52">
        <f>'入金明細【18期】 '!D279</f>
        <v>0</v>
      </c>
      <c r="F284" s="30">
        <f>'入金明細【18期】 '!M279</f>
        <v>0</v>
      </c>
      <c r="G284" s="30">
        <f>'入金明細【18期】 '!T279</f>
        <v>0</v>
      </c>
      <c r="H284" s="99">
        <f t="shared" si="41"/>
        <v>0</v>
      </c>
      <c r="I284" s="52">
        <f>'出金明細【18期】'!D279</f>
        <v>0</v>
      </c>
      <c r="J284" s="30">
        <f>'出金明細【18期】'!M279</f>
        <v>0</v>
      </c>
      <c r="K284" s="31">
        <f>'出金明細【18期】'!AD279</f>
        <v>0</v>
      </c>
      <c r="L284" s="5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2.75" customHeight="1">
      <c r="A285" s="21"/>
      <c r="B285" s="32">
        <v>44613.0</v>
      </c>
      <c r="C285" s="63">
        <f t="shared" si="42"/>
        <v>-87941160.7</v>
      </c>
      <c r="D285" s="34">
        <f t="shared" si="40"/>
        <v>0</v>
      </c>
      <c r="E285" s="52">
        <f>'入金明細【18期】 '!D280</f>
        <v>0</v>
      </c>
      <c r="F285" s="30">
        <f>'入金明細【18期】 '!M280</f>
        <v>0</v>
      </c>
      <c r="G285" s="30">
        <f>'入金明細【18期】 '!T280</f>
        <v>0</v>
      </c>
      <c r="H285" s="99">
        <f t="shared" si="41"/>
        <v>0</v>
      </c>
      <c r="I285" s="52">
        <f>'出金明細【18期】'!D280</f>
        <v>0</v>
      </c>
      <c r="J285" s="30">
        <f>'出金明細【18期】'!M280</f>
        <v>0</v>
      </c>
      <c r="K285" s="31">
        <f>'出金明細【18期】'!AD280</f>
        <v>0</v>
      </c>
      <c r="L285" s="5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2.75" customHeight="1">
      <c r="A286" s="21"/>
      <c r="B286" s="32">
        <v>44614.0</v>
      </c>
      <c r="C286" s="63">
        <f t="shared" si="42"/>
        <v>-87941160.7</v>
      </c>
      <c r="D286" s="34">
        <f t="shared" si="40"/>
        <v>0</v>
      </c>
      <c r="E286" s="52">
        <f>'入金明細【18期】 '!D281</f>
        <v>0</v>
      </c>
      <c r="F286" s="30">
        <f>'入金明細【18期】 '!M281</f>
        <v>0</v>
      </c>
      <c r="G286" s="30">
        <f>'入金明細【18期】 '!T281</f>
        <v>0</v>
      </c>
      <c r="H286" s="99">
        <f t="shared" si="41"/>
        <v>0</v>
      </c>
      <c r="I286" s="52">
        <f>'出金明細【18期】'!D281</f>
        <v>0</v>
      </c>
      <c r="J286" s="30">
        <f>'出金明細【18期】'!M281</f>
        <v>0</v>
      </c>
      <c r="K286" s="31">
        <f>'出金明細【18期】'!AD281</f>
        <v>0</v>
      </c>
      <c r="L286" s="5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2.75" customHeight="1">
      <c r="A287" s="21"/>
      <c r="B287" s="32">
        <v>44615.0</v>
      </c>
      <c r="C287" s="63">
        <f t="shared" si="42"/>
        <v>-87941160.7</v>
      </c>
      <c r="D287" s="34">
        <f t="shared" si="40"/>
        <v>0</v>
      </c>
      <c r="E287" s="52">
        <f>'入金明細【18期】 '!D282</f>
        <v>0</v>
      </c>
      <c r="F287" s="30">
        <f>'入金明細【18期】 '!M282</f>
        <v>0</v>
      </c>
      <c r="G287" s="30">
        <f>'入金明細【18期】 '!T282</f>
        <v>0</v>
      </c>
      <c r="H287" s="99">
        <f t="shared" si="41"/>
        <v>0</v>
      </c>
      <c r="I287" s="52">
        <f>'出金明細【18期】'!D282</f>
        <v>0</v>
      </c>
      <c r="J287" s="30">
        <f>'出金明細【18期】'!M282</f>
        <v>0</v>
      </c>
      <c r="K287" s="31">
        <f>'出金明細【18期】'!AD282</f>
        <v>0</v>
      </c>
      <c r="L287" s="5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2.75" customHeight="1">
      <c r="A288" s="21"/>
      <c r="B288" s="32">
        <v>44616.0</v>
      </c>
      <c r="C288" s="63">
        <f t="shared" si="42"/>
        <v>-87941160.7</v>
      </c>
      <c r="D288" s="34">
        <f t="shared" si="40"/>
        <v>0</v>
      </c>
      <c r="E288" s="52">
        <f>'入金明細【18期】 '!D283</f>
        <v>0</v>
      </c>
      <c r="F288" s="30">
        <f>'入金明細【18期】 '!M283</f>
        <v>0</v>
      </c>
      <c r="G288" s="30">
        <f>'入金明細【18期】 '!T283</f>
        <v>0</v>
      </c>
      <c r="H288" s="99">
        <f t="shared" si="41"/>
        <v>0</v>
      </c>
      <c r="I288" s="52">
        <f>'出金明細【18期】'!D283</f>
        <v>0</v>
      </c>
      <c r="J288" s="30">
        <f>'出金明細【18期】'!M283</f>
        <v>0</v>
      </c>
      <c r="K288" s="31">
        <f>'出金明細【18期】'!AD283</f>
        <v>0</v>
      </c>
      <c r="L288" s="5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2.75" customHeight="1">
      <c r="A289" s="21"/>
      <c r="B289" s="32">
        <v>44617.0</v>
      </c>
      <c r="C289" s="63">
        <f t="shared" si="42"/>
        <v>-88141160.7</v>
      </c>
      <c r="D289" s="34">
        <f t="shared" si="40"/>
        <v>0</v>
      </c>
      <c r="E289" s="52">
        <f>'入金明細【18期】 '!D284</f>
        <v>0</v>
      </c>
      <c r="F289" s="30">
        <f>'入金明細【18期】 '!M284</f>
        <v>0</v>
      </c>
      <c r="G289" s="30">
        <f>'入金明細【18期】 '!T284</f>
        <v>0</v>
      </c>
      <c r="H289" s="99">
        <f t="shared" si="41"/>
        <v>200000</v>
      </c>
      <c r="I289" s="52">
        <f>'出金明細【18期】'!D284</f>
        <v>0</v>
      </c>
      <c r="J289" s="30">
        <f>'出金明細【18期】'!M284</f>
        <v>0</v>
      </c>
      <c r="K289" s="31">
        <f>'出金明細【18期】'!AD284</f>
        <v>200000</v>
      </c>
      <c r="L289" s="5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2.75" customHeight="1">
      <c r="A290" s="21"/>
      <c r="B290" s="32">
        <v>44618.0</v>
      </c>
      <c r="C290" s="63">
        <f t="shared" si="42"/>
        <v>-88141160.7</v>
      </c>
      <c r="D290" s="34">
        <f t="shared" si="40"/>
        <v>0</v>
      </c>
      <c r="E290" s="52">
        <f>'入金明細【18期】 '!D285</f>
        <v>0</v>
      </c>
      <c r="F290" s="30">
        <f>'入金明細【18期】 '!M285</f>
        <v>0</v>
      </c>
      <c r="G290" s="30">
        <f>'入金明細【18期】 '!T285</f>
        <v>0</v>
      </c>
      <c r="H290" s="99">
        <f t="shared" si="41"/>
        <v>0</v>
      </c>
      <c r="I290" s="52">
        <f>'出金明細【18期】'!D285</f>
        <v>0</v>
      </c>
      <c r="J290" s="30">
        <f>'出金明細【18期】'!M285</f>
        <v>0</v>
      </c>
      <c r="K290" s="31">
        <f>'出金明細【18期】'!AD285</f>
        <v>0</v>
      </c>
      <c r="L290" s="5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2.75" customHeight="1">
      <c r="A291" s="21"/>
      <c r="B291" s="32">
        <v>44619.0</v>
      </c>
      <c r="C291" s="63">
        <f t="shared" si="42"/>
        <v>-88141160.7</v>
      </c>
      <c r="D291" s="34">
        <f t="shared" si="40"/>
        <v>0</v>
      </c>
      <c r="E291" s="52">
        <f>'入金明細【18期】 '!D286</f>
        <v>0</v>
      </c>
      <c r="F291" s="30">
        <f>'入金明細【18期】 '!M286</f>
        <v>0</v>
      </c>
      <c r="G291" s="30">
        <f>'入金明細【18期】 '!T286</f>
        <v>0</v>
      </c>
      <c r="H291" s="99">
        <f t="shared" si="41"/>
        <v>0</v>
      </c>
      <c r="I291" s="52">
        <f>'出金明細【18期】'!D286</f>
        <v>0</v>
      </c>
      <c r="J291" s="30">
        <f>'出金明細【18期】'!M286</f>
        <v>0</v>
      </c>
      <c r="K291" s="31">
        <f>'出金明細【18期】'!AD286</f>
        <v>0</v>
      </c>
      <c r="L291" s="5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2.75" customHeight="1">
      <c r="A292" s="21"/>
      <c r="B292" s="32">
        <v>44620.0</v>
      </c>
      <c r="C292" s="63">
        <f t="shared" si="42"/>
        <v>-88141160.7</v>
      </c>
      <c r="D292" s="34">
        <f t="shared" si="40"/>
        <v>0</v>
      </c>
      <c r="E292" s="52">
        <f>'入金明細【18期】 '!D287</f>
        <v>0</v>
      </c>
      <c r="F292" s="30">
        <f>'入金明細【18期】 '!M287</f>
        <v>0</v>
      </c>
      <c r="G292" s="30">
        <f>'入金明細【18期】 '!T287</f>
        <v>0</v>
      </c>
      <c r="H292" s="99">
        <f t="shared" si="41"/>
        <v>0</v>
      </c>
      <c r="I292" s="52">
        <f>'出金明細【18期】'!D287</f>
        <v>0</v>
      </c>
      <c r="J292" s="30">
        <f>'出金明細【18期】'!M287</f>
        <v>0</v>
      </c>
      <c r="K292" s="31">
        <f>'出金明細【18期】'!AD287</f>
        <v>0</v>
      </c>
      <c r="L292" s="5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2.75" customHeight="1">
      <c r="A293" s="21"/>
      <c r="B293" s="106">
        <v>45351.0</v>
      </c>
      <c r="C293" s="107">
        <f t="shared" si="42"/>
        <v>-88141160.7</v>
      </c>
      <c r="D293" s="108">
        <f t="shared" si="40"/>
        <v>0</v>
      </c>
      <c r="E293" s="109">
        <f>'入金明細【18期】 '!D288</f>
        <v>0</v>
      </c>
      <c r="F293" s="110">
        <f>'入金明細【18期】 '!M288</f>
        <v>0</v>
      </c>
      <c r="G293" s="110">
        <f>'入金明細【18期】 '!T288</f>
        <v>0</v>
      </c>
      <c r="H293" s="111">
        <f t="shared" si="41"/>
        <v>0</v>
      </c>
      <c r="I293" s="109">
        <f>'出金明細【18期】'!D288</f>
        <v>0</v>
      </c>
      <c r="J293" s="110">
        <f>'出金明細【18期】'!M288</f>
        <v>0</v>
      </c>
      <c r="K293" s="112">
        <f>'出金明細【18期】'!AD288</f>
        <v>0</v>
      </c>
      <c r="L293" s="5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2.75" customHeight="1">
      <c r="A294" s="21"/>
      <c r="B294" s="39" t="s">
        <v>20</v>
      </c>
      <c r="C294" s="68">
        <f t="shared" ref="C294:C295" si="43">SUM(D294-H294)</f>
        <v>-200000</v>
      </c>
      <c r="D294" s="47">
        <f>SUM(D265:D293)</f>
        <v>0</v>
      </c>
      <c r="E294" s="81"/>
      <c r="F294" s="43"/>
      <c r="G294" s="43"/>
      <c r="H294" s="105">
        <f>SUM(H265:H293)</f>
        <v>200000</v>
      </c>
      <c r="I294" s="42"/>
      <c r="J294" s="43"/>
      <c r="K294" s="46"/>
      <c r="L294" s="5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2.75" customHeight="1">
      <c r="A295" s="21"/>
      <c r="B295" s="39" t="s">
        <v>11</v>
      </c>
      <c r="C295" s="68">
        <f t="shared" si="43"/>
        <v>-74729085</v>
      </c>
      <c r="D295" s="47">
        <f>D264+D294</f>
        <v>0</v>
      </c>
      <c r="E295" s="81"/>
      <c r="F295" s="43"/>
      <c r="G295" s="43"/>
      <c r="H295" s="105">
        <f>H264+H294</f>
        <v>74729085</v>
      </c>
      <c r="I295" s="42"/>
      <c r="J295" s="43"/>
      <c r="K295" s="46"/>
      <c r="L295" s="5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2.75" customHeight="1">
      <c r="A296" s="21"/>
      <c r="B296" s="22">
        <v>44621.0</v>
      </c>
      <c r="C296" s="74">
        <f>C293+D296-H296</f>
        <v>-88141160.7</v>
      </c>
      <c r="D296" s="41">
        <f t="shared" ref="D296:D326" si="44">E296+F296+G296</f>
        <v>0</v>
      </c>
      <c r="E296" s="49">
        <f>'入金明細【18期】 '!D290</f>
        <v>0</v>
      </c>
      <c r="F296" s="50">
        <f>'入金明細【18期】 '!M290</f>
        <v>0</v>
      </c>
      <c r="G296" s="50">
        <f>'入金明細【18期】 '!T290</f>
        <v>0</v>
      </c>
      <c r="H296" s="98">
        <f t="shared" ref="H296:H326" si="45">I296+J296+K296</f>
        <v>0</v>
      </c>
      <c r="I296" s="49">
        <f>'出金明細【18期】'!D290</f>
        <v>0</v>
      </c>
      <c r="J296" s="50">
        <f>'出金明細【18期】'!M290</f>
        <v>0</v>
      </c>
      <c r="K296" s="51">
        <f>'出金明細【18期】'!AD290</f>
        <v>0</v>
      </c>
      <c r="L296" s="5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2.75" customHeight="1">
      <c r="A297" s="21"/>
      <c r="B297" s="32">
        <v>44622.0</v>
      </c>
      <c r="C297" s="63">
        <f t="shared" ref="C297:C326" si="46">C296+D297-H297</f>
        <v>-88141160.7</v>
      </c>
      <c r="D297" s="34">
        <f t="shared" si="44"/>
        <v>0</v>
      </c>
      <c r="E297" s="52">
        <f>'入金明細【18期】 '!D291</f>
        <v>0</v>
      </c>
      <c r="F297" s="30">
        <f>'入金明細【18期】 '!M291</f>
        <v>0</v>
      </c>
      <c r="G297" s="30">
        <f>'入金明細【18期】 '!T291</f>
        <v>0</v>
      </c>
      <c r="H297" s="99">
        <f t="shared" si="45"/>
        <v>0</v>
      </c>
      <c r="I297" s="52">
        <f>'出金明細【18期】'!D291</f>
        <v>0</v>
      </c>
      <c r="J297" s="30">
        <f>'出金明細【18期】'!M291</f>
        <v>0</v>
      </c>
      <c r="K297" s="31">
        <f>'出金明細【18期】'!AD291</f>
        <v>0</v>
      </c>
      <c r="L297" s="5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2.75" customHeight="1">
      <c r="A298" s="21"/>
      <c r="B298" s="32">
        <v>44623.0</v>
      </c>
      <c r="C298" s="63">
        <f t="shared" si="46"/>
        <v>-88141160.7</v>
      </c>
      <c r="D298" s="34">
        <f t="shared" si="44"/>
        <v>0</v>
      </c>
      <c r="E298" s="52">
        <f>'入金明細【18期】 '!D292</f>
        <v>0</v>
      </c>
      <c r="F298" s="30">
        <f>'入金明細【18期】 '!M292</f>
        <v>0</v>
      </c>
      <c r="G298" s="30">
        <f>'入金明細【18期】 '!T292</f>
        <v>0</v>
      </c>
      <c r="H298" s="99">
        <f t="shared" si="45"/>
        <v>0</v>
      </c>
      <c r="I298" s="52">
        <f>'出金明細【18期】'!D292</f>
        <v>0</v>
      </c>
      <c r="J298" s="30">
        <f>'出金明細【18期】'!M292</f>
        <v>0</v>
      </c>
      <c r="K298" s="31">
        <f>'出金明細【18期】'!AD292</f>
        <v>0</v>
      </c>
      <c r="L298" s="5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2.75" customHeight="1">
      <c r="A299" s="21"/>
      <c r="B299" s="32">
        <v>45355.0</v>
      </c>
      <c r="C299" s="63">
        <f t="shared" si="46"/>
        <v>-88141160.7</v>
      </c>
      <c r="D299" s="34">
        <f t="shared" si="44"/>
        <v>0</v>
      </c>
      <c r="E299" s="52">
        <f>'入金明細【18期】 '!D293</f>
        <v>0</v>
      </c>
      <c r="F299" s="30">
        <f>'入金明細【18期】 '!M293</f>
        <v>0</v>
      </c>
      <c r="G299" s="30">
        <f>'入金明細【18期】 '!T293</f>
        <v>0</v>
      </c>
      <c r="H299" s="99">
        <f t="shared" si="45"/>
        <v>0</v>
      </c>
      <c r="I299" s="52">
        <f>'出金明細【18期】'!D293</f>
        <v>0</v>
      </c>
      <c r="J299" s="30">
        <f>'出金明細【18期】'!M293</f>
        <v>0</v>
      </c>
      <c r="K299" s="31">
        <f>'出金明細【18期】'!AD293</f>
        <v>0</v>
      </c>
      <c r="L299" s="5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2.75" customHeight="1">
      <c r="A300" s="21"/>
      <c r="B300" s="32">
        <v>45356.0</v>
      </c>
      <c r="C300" s="63">
        <f t="shared" si="46"/>
        <v>-88141160.7</v>
      </c>
      <c r="D300" s="34">
        <f t="shared" si="44"/>
        <v>0</v>
      </c>
      <c r="E300" s="52">
        <f>'入金明細【18期】 '!D294</f>
        <v>0</v>
      </c>
      <c r="F300" s="30">
        <f>'入金明細【18期】 '!M294</f>
        <v>0</v>
      </c>
      <c r="G300" s="30">
        <f>'入金明細【18期】 '!T294</f>
        <v>0</v>
      </c>
      <c r="H300" s="99">
        <f t="shared" si="45"/>
        <v>0</v>
      </c>
      <c r="I300" s="52">
        <f>'出金明細【18期】'!D294</f>
        <v>0</v>
      </c>
      <c r="J300" s="30">
        <f>'出金明細【18期】'!M294</f>
        <v>0</v>
      </c>
      <c r="K300" s="31">
        <f>'出金明細【18期】'!AD294</f>
        <v>0</v>
      </c>
      <c r="L300" s="5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2.75" customHeight="1">
      <c r="A301" s="21"/>
      <c r="B301" s="32">
        <v>45357.0</v>
      </c>
      <c r="C301" s="63">
        <f t="shared" si="46"/>
        <v>-88141160.7</v>
      </c>
      <c r="D301" s="34">
        <f t="shared" si="44"/>
        <v>0</v>
      </c>
      <c r="E301" s="52">
        <f>'入金明細【18期】 '!D295</f>
        <v>0</v>
      </c>
      <c r="F301" s="30">
        <f>'入金明細【18期】 '!M295</f>
        <v>0</v>
      </c>
      <c r="G301" s="30">
        <f>'入金明細【18期】 '!T295</f>
        <v>0</v>
      </c>
      <c r="H301" s="99">
        <f t="shared" si="45"/>
        <v>0</v>
      </c>
      <c r="I301" s="52">
        <f>'出金明細【18期】'!D295</f>
        <v>0</v>
      </c>
      <c r="J301" s="30">
        <f>'出金明細【18期】'!M295</f>
        <v>0</v>
      </c>
      <c r="K301" s="31">
        <f>'出金明細【18期】'!AD295</f>
        <v>0</v>
      </c>
      <c r="L301" s="5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2.75" customHeight="1">
      <c r="A302" s="21"/>
      <c r="B302" s="32">
        <v>45358.0</v>
      </c>
      <c r="C302" s="63">
        <f t="shared" si="46"/>
        <v>-88141160.7</v>
      </c>
      <c r="D302" s="34">
        <f t="shared" si="44"/>
        <v>0</v>
      </c>
      <c r="E302" s="52">
        <f>'入金明細【18期】 '!D296</f>
        <v>0</v>
      </c>
      <c r="F302" s="30">
        <f>'入金明細【18期】 '!M296</f>
        <v>0</v>
      </c>
      <c r="G302" s="30">
        <f>'入金明細【18期】 '!T296</f>
        <v>0</v>
      </c>
      <c r="H302" s="99">
        <f t="shared" si="45"/>
        <v>0</v>
      </c>
      <c r="I302" s="52">
        <f>'出金明細【18期】'!D296</f>
        <v>0</v>
      </c>
      <c r="J302" s="30">
        <f>'出金明細【18期】'!M296</f>
        <v>0</v>
      </c>
      <c r="K302" s="31">
        <f>'出金明細【18期】'!AD296</f>
        <v>0</v>
      </c>
      <c r="L302" s="5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2.75" customHeight="1">
      <c r="A303" s="21"/>
      <c r="B303" s="32">
        <v>45359.0</v>
      </c>
      <c r="C303" s="63">
        <f t="shared" si="46"/>
        <v>-88141160.7</v>
      </c>
      <c r="D303" s="34">
        <f t="shared" si="44"/>
        <v>0</v>
      </c>
      <c r="E303" s="52">
        <f>'入金明細【18期】 '!D297</f>
        <v>0</v>
      </c>
      <c r="F303" s="30">
        <f>'入金明細【18期】 '!M297</f>
        <v>0</v>
      </c>
      <c r="G303" s="30">
        <f>'入金明細【18期】 '!T297</f>
        <v>0</v>
      </c>
      <c r="H303" s="99">
        <f t="shared" si="45"/>
        <v>0</v>
      </c>
      <c r="I303" s="52">
        <f>'出金明細【18期】'!D297</f>
        <v>0</v>
      </c>
      <c r="J303" s="30">
        <f>'出金明細【18期】'!M297</f>
        <v>0</v>
      </c>
      <c r="K303" s="31">
        <f>'出金明細【18期】'!AD297</f>
        <v>0</v>
      </c>
      <c r="L303" s="5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2.75" customHeight="1">
      <c r="A304" s="21"/>
      <c r="B304" s="32">
        <v>45360.0</v>
      </c>
      <c r="C304" s="63">
        <f t="shared" si="46"/>
        <v>-88141160.7</v>
      </c>
      <c r="D304" s="34">
        <f t="shared" si="44"/>
        <v>0</v>
      </c>
      <c r="E304" s="52">
        <f>'入金明細【18期】 '!D298</f>
        <v>0</v>
      </c>
      <c r="F304" s="30">
        <f>'入金明細【18期】 '!M298</f>
        <v>0</v>
      </c>
      <c r="G304" s="30">
        <f>'入金明細【18期】 '!T298</f>
        <v>0</v>
      </c>
      <c r="H304" s="99">
        <f t="shared" si="45"/>
        <v>0</v>
      </c>
      <c r="I304" s="52">
        <f>'出金明細【18期】'!D298</f>
        <v>0</v>
      </c>
      <c r="J304" s="30">
        <f>'出金明細【18期】'!M298</f>
        <v>0</v>
      </c>
      <c r="K304" s="31">
        <f>'出金明細【18期】'!AD298</f>
        <v>0</v>
      </c>
      <c r="L304" s="5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2.75" customHeight="1">
      <c r="A305" s="21"/>
      <c r="B305" s="32">
        <v>45361.0</v>
      </c>
      <c r="C305" s="63">
        <f t="shared" si="46"/>
        <v>-88141160.7</v>
      </c>
      <c r="D305" s="34">
        <f t="shared" si="44"/>
        <v>0</v>
      </c>
      <c r="E305" s="52">
        <f>'入金明細【18期】 '!D299</f>
        <v>0</v>
      </c>
      <c r="F305" s="30">
        <f>'入金明細【18期】 '!M299</f>
        <v>0</v>
      </c>
      <c r="G305" s="30">
        <f>'入金明細【18期】 '!T299</f>
        <v>0</v>
      </c>
      <c r="H305" s="99">
        <f t="shared" si="45"/>
        <v>0</v>
      </c>
      <c r="I305" s="52">
        <f>'出金明細【18期】'!D299</f>
        <v>0</v>
      </c>
      <c r="J305" s="30">
        <f>'出金明細【18期】'!M299</f>
        <v>0</v>
      </c>
      <c r="K305" s="31">
        <f>'出金明細【18期】'!AD299</f>
        <v>0</v>
      </c>
      <c r="L305" s="5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2.75" customHeight="1">
      <c r="A306" s="21"/>
      <c r="B306" s="32">
        <v>45362.0</v>
      </c>
      <c r="C306" s="63">
        <f t="shared" si="46"/>
        <v>-88141160.7</v>
      </c>
      <c r="D306" s="34">
        <f t="shared" si="44"/>
        <v>0</v>
      </c>
      <c r="E306" s="52">
        <f>'入金明細【18期】 '!D300</f>
        <v>0</v>
      </c>
      <c r="F306" s="30">
        <f>'入金明細【18期】 '!M300</f>
        <v>0</v>
      </c>
      <c r="G306" s="30">
        <f>'入金明細【18期】 '!T300</f>
        <v>0</v>
      </c>
      <c r="H306" s="99">
        <f t="shared" si="45"/>
        <v>0</v>
      </c>
      <c r="I306" s="52">
        <f>'出金明細【18期】'!D300</f>
        <v>0</v>
      </c>
      <c r="J306" s="30">
        <f>'出金明細【18期】'!M300</f>
        <v>0</v>
      </c>
      <c r="K306" s="31">
        <f>'出金明細【18期】'!AD300</f>
        <v>0</v>
      </c>
      <c r="L306" s="5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2.75" customHeight="1">
      <c r="A307" s="21"/>
      <c r="B307" s="32">
        <v>45363.0</v>
      </c>
      <c r="C307" s="63">
        <f t="shared" si="46"/>
        <v>-88141160.7</v>
      </c>
      <c r="D307" s="34">
        <f t="shared" si="44"/>
        <v>0</v>
      </c>
      <c r="E307" s="52">
        <f>'入金明細【18期】 '!D301</f>
        <v>0</v>
      </c>
      <c r="F307" s="30">
        <f>'入金明細【18期】 '!M301</f>
        <v>0</v>
      </c>
      <c r="G307" s="30">
        <f>'入金明細【18期】 '!T301</f>
        <v>0</v>
      </c>
      <c r="H307" s="99">
        <f t="shared" si="45"/>
        <v>0</v>
      </c>
      <c r="I307" s="52">
        <f>'出金明細【18期】'!D301</f>
        <v>0</v>
      </c>
      <c r="J307" s="30">
        <f>'出金明細【18期】'!M301</f>
        <v>0</v>
      </c>
      <c r="K307" s="31">
        <f>'出金明細【18期】'!AD301</f>
        <v>0</v>
      </c>
      <c r="L307" s="5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2.75" customHeight="1">
      <c r="A308" s="21"/>
      <c r="B308" s="32">
        <v>45364.0</v>
      </c>
      <c r="C308" s="63">
        <f t="shared" si="46"/>
        <v>-88141160.7</v>
      </c>
      <c r="D308" s="34">
        <f t="shared" si="44"/>
        <v>0</v>
      </c>
      <c r="E308" s="52">
        <f>'入金明細【18期】 '!D302</f>
        <v>0</v>
      </c>
      <c r="F308" s="30">
        <f>'入金明細【18期】 '!M302</f>
        <v>0</v>
      </c>
      <c r="G308" s="30">
        <f>'入金明細【18期】 '!T302</f>
        <v>0</v>
      </c>
      <c r="H308" s="99">
        <f t="shared" si="45"/>
        <v>0</v>
      </c>
      <c r="I308" s="52">
        <f>'出金明細【18期】'!D302</f>
        <v>0</v>
      </c>
      <c r="J308" s="30">
        <f>'出金明細【18期】'!M302</f>
        <v>0</v>
      </c>
      <c r="K308" s="31">
        <f>'出金明細【18期】'!AD302</f>
        <v>0</v>
      </c>
      <c r="L308" s="5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2.75" customHeight="1">
      <c r="A309" s="21"/>
      <c r="B309" s="32">
        <v>45365.0</v>
      </c>
      <c r="C309" s="63">
        <f t="shared" si="46"/>
        <v>-88141160.7</v>
      </c>
      <c r="D309" s="34">
        <f t="shared" si="44"/>
        <v>0</v>
      </c>
      <c r="E309" s="52">
        <f>'入金明細【18期】 '!D303</f>
        <v>0</v>
      </c>
      <c r="F309" s="30">
        <f>'入金明細【18期】 '!M303</f>
        <v>0</v>
      </c>
      <c r="G309" s="30">
        <f>'入金明細【18期】 '!T303</f>
        <v>0</v>
      </c>
      <c r="H309" s="99">
        <f t="shared" si="45"/>
        <v>0</v>
      </c>
      <c r="I309" s="52">
        <f>'出金明細【18期】'!D303</f>
        <v>0</v>
      </c>
      <c r="J309" s="30">
        <f>'出金明細【18期】'!M303</f>
        <v>0</v>
      </c>
      <c r="K309" s="31">
        <f>'出金明細【18期】'!AD303</f>
        <v>0</v>
      </c>
      <c r="L309" s="5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2.75" customHeight="1">
      <c r="A310" s="21"/>
      <c r="B310" s="32">
        <v>45366.0</v>
      </c>
      <c r="C310" s="63">
        <f t="shared" si="46"/>
        <v>-88141160.7</v>
      </c>
      <c r="D310" s="34">
        <f t="shared" si="44"/>
        <v>0</v>
      </c>
      <c r="E310" s="52">
        <f>'入金明細【18期】 '!D304</f>
        <v>0</v>
      </c>
      <c r="F310" s="30">
        <f>'入金明細【18期】 '!M304</f>
        <v>0</v>
      </c>
      <c r="G310" s="30">
        <f>'入金明細【18期】 '!T304</f>
        <v>0</v>
      </c>
      <c r="H310" s="99">
        <f t="shared" si="45"/>
        <v>0</v>
      </c>
      <c r="I310" s="52">
        <f>'出金明細【18期】'!D304</f>
        <v>0</v>
      </c>
      <c r="J310" s="30">
        <f>'出金明細【18期】'!M304</f>
        <v>0</v>
      </c>
      <c r="K310" s="31">
        <f>'出金明細【18期】'!AD304</f>
        <v>0</v>
      </c>
      <c r="L310" s="5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2.75" customHeight="1">
      <c r="A311" s="21"/>
      <c r="B311" s="32">
        <v>45367.0</v>
      </c>
      <c r="C311" s="63">
        <f t="shared" si="46"/>
        <v>-88141160.7</v>
      </c>
      <c r="D311" s="34">
        <f t="shared" si="44"/>
        <v>0</v>
      </c>
      <c r="E311" s="52">
        <f>'入金明細【18期】 '!D305</f>
        <v>0</v>
      </c>
      <c r="F311" s="30">
        <f>'入金明細【18期】 '!M305</f>
        <v>0</v>
      </c>
      <c r="G311" s="30">
        <f>'入金明細【18期】 '!T305</f>
        <v>0</v>
      </c>
      <c r="H311" s="99">
        <f t="shared" si="45"/>
        <v>0</v>
      </c>
      <c r="I311" s="52">
        <f>'出金明細【18期】'!D305</f>
        <v>0</v>
      </c>
      <c r="J311" s="30">
        <f>'出金明細【18期】'!M305</f>
        <v>0</v>
      </c>
      <c r="K311" s="31">
        <f>'出金明細【18期】'!AD305</f>
        <v>0</v>
      </c>
      <c r="L311" s="5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2.75" customHeight="1">
      <c r="A312" s="21"/>
      <c r="B312" s="32">
        <v>45368.0</v>
      </c>
      <c r="C312" s="63">
        <f t="shared" si="46"/>
        <v>-88141160.7</v>
      </c>
      <c r="D312" s="34">
        <f t="shared" si="44"/>
        <v>0</v>
      </c>
      <c r="E312" s="52">
        <f>'入金明細【18期】 '!D306</f>
        <v>0</v>
      </c>
      <c r="F312" s="30">
        <f>'入金明細【18期】 '!M306</f>
        <v>0</v>
      </c>
      <c r="G312" s="30">
        <f>'入金明細【18期】 '!T306</f>
        <v>0</v>
      </c>
      <c r="H312" s="99">
        <f t="shared" si="45"/>
        <v>0</v>
      </c>
      <c r="I312" s="52">
        <f>'出金明細【18期】'!D306</f>
        <v>0</v>
      </c>
      <c r="J312" s="30">
        <f>'出金明細【18期】'!M306</f>
        <v>0</v>
      </c>
      <c r="K312" s="31">
        <f>'出金明細【18期】'!AD306</f>
        <v>0</v>
      </c>
      <c r="L312" s="5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2.75" customHeight="1">
      <c r="A313" s="21"/>
      <c r="B313" s="32">
        <v>45369.0</v>
      </c>
      <c r="C313" s="63">
        <f t="shared" si="46"/>
        <v>-88141160.7</v>
      </c>
      <c r="D313" s="34">
        <f t="shared" si="44"/>
        <v>0</v>
      </c>
      <c r="E313" s="52">
        <f>'入金明細【18期】 '!D307</f>
        <v>0</v>
      </c>
      <c r="F313" s="30">
        <f>'入金明細【18期】 '!M307</f>
        <v>0</v>
      </c>
      <c r="G313" s="30">
        <f>'入金明細【18期】 '!T307</f>
        <v>0</v>
      </c>
      <c r="H313" s="99">
        <f t="shared" si="45"/>
        <v>0</v>
      </c>
      <c r="I313" s="52">
        <f>'出金明細【18期】'!D307</f>
        <v>0</v>
      </c>
      <c r="J313" s="30">
        <f>'出金明細【18期】'!M307</f>
        <v>0</v>
      </c>
      <c r="K313" s="31">
        <f>'出金明細【18期】'!AD307</f>
        <v>0</v>
      </c>
      <c r="L313" s="5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2.75" customHeight="1">
      <c r="A314" s="21"/>
      <c r="B314" s="32">
        <v>45370.0</v>
      </c>
      <c r="C314" s="63">
        <f t="shared" si="46"/>
        <v>-88141160.7</v>
      </c>
      <c r="D314" s="34">
        <f t="shared" si="44"/>
        <v>0</v>
      </c>
      <c r="E314" s="52">
        <f>'入金明細【18期】 '!D308</f>
        <v>0</v>
      </c>
      <c r="F314" s="30">
        <f>'入金明細【18期】 '!M308</f>
        <v>0</v>
      </c>
      <c r="G314" s="30">
        <f>'入金明細【18期】 '!T308</f>
        <v>0</v>
      </c>
      <c r="H314" s="99">
        <f t="shared" si="45"/>
        <v>0</v>
      </c>
      <c r="I314" s="52">
        <f>'出金明細【18期】'!D308</f>
        <v>0</v>
      </c>
      <c r="J314" s="30">
        <f>'出金明細【18期】'!M308</f>
        <v>0</v>
      </c>
      <c r="K314" s="31">
        <f>'出金明細【18期】'!AD308</f>
        <v>0</v>
      </c>
      <c r="L314" s="5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2.75" customHeight="1">
      <c r="A315" s="21"/>
      <c r="B315" s="32">
        <v>45371.0</v>
      </c>
      <c r="C315" s="63">
        <f t="shared" si="46"/>
        <v>-88141160.7</v>
      </c>
      <c r="D315" s="34">
        <f t="shared" si="44"/>
        <v>0</v>
      </c>
      <c r="E315" s="52">
        <f>'入金明細【18期】 '!D309</f>
        <v>0</v>
      </c>
      <c r="F315" s="30">
        <f>'入金明細【18期】 '!M309</f>
        <v>0</v>
      </c>
      <c r="G315" s="30">
        <f>'入金明細【18期】 '!T309</f>
        <v>0</v>
      </c>
      <c r="H315" s="99">
        <f t="shared" si="45"/>
        <v>0</v>
      </c>
      <c r="I315" s="52">
        <f>'出金明細【18期】'!D309</f>
        <v>0</v>
      </c>
      <c r="J315" s="30">
        <f>'出金明細【18期】'!M309</f>
        <v>0</v>
      </c>
      <c r="K315" s="31">
        <f>'出金明細【18期】'!AD309</f>
        <v>0</v>
      </c>
      <c r="L315" s="5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2.75" customHeight="1">
      <c r="A316" s="21"/>
      <c r="B316" s="32">
        <v>45372.0</v>
      </c>
      <c r="C316" s="63">
        <f t="shared" si="46"/>
        <v>-88141160.7</v>
      </c>
      <c r="D316" s="34">
        <f t="shared" si="44"/>
        <v>0</v>
      </c>
      <c r="E316" s="52">
        <f>'入金明細【18期】 '!D310</f>
        <v>0</v>
      </c>
      <c r="F316" s="30">
        <f>'入金明細【18期】 '!M310</f>
        <v>0</v>
      </c>
      <c r="G316" s="30">
        <f>'入金明細【18期】 '!T310</f>
        <v>0</v>
      </c>
      <c r="H316" s="99">
        <f t="shared" si="45"/>
        <v>0</v>
      </c>
      <c r="I316" s="52">
        <f>'出金明細【18期】'!D310</f>
        <v>0</v>
      </c>
      <c r="J316" s="30">
        <f>'出金明細【18期】'!M310</f>
        <v>0</v>
      </c>
      <c r="K316" s="31">
        <f>'出金明細【18期】'!AD310</f>
        <v>0</v>
      </c>
      <c r="L316" s="5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2.75" customHeight="1">
      <c r="A317" s="21"/>
      <c r="B317" s="32">
        <v>45373.0</v>
      </c>
      <c r="C317" s="63">
        <f t="shared" si="46"/>
        <v>-88141160.7</v>
      </c>
      <c r="D317" s="34">
        <f t="shared" si="44"/>
        <v>0</v>
      </c>
      <c r="E317" s="52">
        <f>'入金明細【18期】 '!D311</f>
        <v>0</v>
      </c>
      <c r="F317" s="30">
        <f>'入金明細【18期】 '!M311</f>
        <v>0</v>
      </c>
      <c r="G317" s="30">
        <f>'入金明細【18期】 '!T311</f>
        <v>0</v>
      </c>
      <c r="H317" s="99">
        <f t="shared" si="45"/>
        <v>0</v>
      </c>
      <c r="I317" s="52">
        <f>'出金明細【18期】'!D311</f>
        <v>0</v>
      </c>
      <c r="J317" s="30">
        <f>'出金明細【18期】'!M311</f>
        <v>0</v>
      </c>
      <c r="K317" s="31">
        <f>'出金明細【18期】'!AD311</f>
        <v>0</v>
      </c>
      <c r="L317" s="5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2.75" customHeight="1">
      <c r="A318" s="21"/>
      <c r="B318" s="32">
        <v>45374.0</v>
      </c>
      <c r="C318" s="63">
        <f t="shared" si="46"/>
        <v>-88141160.7</v>
      </c>
      <c r="D318" s="34">
        <f t="shared" si="44"/>
        <v>0</v>
      </c>
      <c r="E318" s="52">
        <f>'入金明細【18期】 '!D312</f>
        <v>0</v>
      </c>
      <c r="F318" s="30">
        <f>'入金明細【18期】 '!M312</f>
        <v>0</v>
      </c>
      <c r="G318" s="30">
        <f>'入金明細【18期】 '!T312</f>
        <v>0</v>
      </c>
      <c r="H318" s="99">
        <f t="shared" si="45"/>
        <v>0</v>
      </c>
      <c r="I318" s="52">
        <f>'出金明細【18期】'!D312</f>
        <v>0</v>
      </c>
      <c r="J318" s="30">
        <f>'出金明細【18期】'!M312</f>
        <v>0</v>
      </c>
      <c r="K318" s="31">
        <f>'出金明細【18期】'!AD312</f>
        <v>0</v>
      </c>
      <c r="L318" s="5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2.75" customHeight="1">
      <c r="A319" s="21"/>
      <c r="B319" s="32">
        <v>45375.0</v>
      </c>
      <c r="C319" s="63">
        <f t="shared" si="46"/>
        <v>-88141160.7</v>
      </c>
      <c r="D319" s="34">
        <f t="shared" si="44"/>
        <v>0</v>
      </c>
      <c r="E319" s="52">
        <f>'入金明細【18期】 '!D313</f>
        <v>0</v>
      </c>
      <c r="F319" s="30">
        <f>'入金明細【18期】 '!M313</f>
        <v>0</v>
      </c>
      <c r="G319" s="30">
        <f>'入金明細【18期】 '!T313</f>
        <v>0</v>
      </c>
      <c r="H319" s="99">
        <f t="shared" si="45"/>
        <v>0</v>
      </c>
      <c r="I319" s="52">
        <f>'出金明細【18期】'!D313</f>
        <v>0</v>
      </c>
      <c r="J319" s="30">
        <f>'出金明細【18期】'!M313</f>
        <v>0</v>
      </c>
      <c r="K319" s="31">
        <f>'出金明細【18期】'!AD313</f>
        <v>0</v>
      </c>
      <c r="L319" s="5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2.75" customHeight="1">
      <c r="A320" s="21"/>
      <c r="B320" s="32">
        <v>45376.0</v>
      </c>
      <c r="C320" s="63">
        <f t="shared" si="46"/>
        <v>-88341160.7</v>
      </c>
      <c r="D320" s="34">
        <f t="shared" si="44"/>
        <v>0</v>
      </c>
      <c r="E320" s="52">
        <f>'入金明細【18期】 '!D314</f>
        <v>0</v>
      </c>
      <c r="F320" s="30">
        <f>'入金明細【18期】 '!M314</f>
        <v>0</v>
      </c>
      <c r="G320" s="30">
        <f>'入金明細【18期】 '!T314</f>
        <v>0</v>
      </c>
      <c r="H320" s="99">
        <f t="shared" si="45"/>
        <v>200000</v>
      </c>
      <c r="I320" s="52">
        <f>'出金明細【18期】'!D314</f>
        <v>0</v>
      </c>
      <c r="J320" s="30">
        <f>'出金明細【18期】'!M314</f>
        <v>0</v>
      </c>
      <c r="K320" s="31">
        <f>'出金明細【18期】'!AD314</f>
        <v>200000</v>
      </c>
      <c r="L320" s="5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2.75" customHeight="1">
      <c r="A321" s="21"/>
      <c r="B321" s="32">
        <v>45377.0</v>
      </c>
      <c r="C321" s="63">
        <f t="shared" si="46"/>
        <v>-88341160.7</v>
      </c>
      <c r="D321" s="34">
        <f t="shared" si="44"/>
        <v>0</v>
      </c>
      <c r="E321" s="52">
        <f>'入金明細【18期】 '!D315</f>
        <v>0</v>
      </c>
      <c r="F321" s="30">
        <f>'入金明細【18期】 '!M315</f>
        <v>0</v>
      </c>
      <c r="G321" s="30">
        <f>'入金明細【18期】 '!T315</f>
        <v>0</v>
      </c>
      <c r="H321" s="99">
        <f t="shared" si="45"/>
        <v>0</v>
      </c>
      <c r="I321" s="52">
        <f>'出金明細【18期】'!D315</f>
        <v>0</v>
      </c>
      <c r="J321" s="30">
        <f>'出金明細【18期】'!M315</f>
        <v>0</v>
      </c>
      <c r="K321" s="31">
        <f>'出金明細【18期】'!AD315</f>
        <v>0</v>
      </c>
      <c r="L321" s="5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2.75" customHeight="1">
      <c r="A322" s="21"/>
      <c r="B322" s="32">
        <v>45378.0</v>
      </c>
      <c r="C322" s="63">
        <f t="shared" si="46"/>
        <v>-88341160.7</v>
      </c>
      <c r="D322" s="34">
        <f t="shared" si="44"/>
        <v>0</v>
      </c>
      <c r="E322" s="52">
        <f>'入金明細【18期】 '!D316</f>
        <v>0</v>
      </c>
      <c r="F322" s="30">
        <f>'入金明細【18期】 '!M316</f>
        <v>0</v>
      </c>
      <c r="G322" s="30">
        <f>'入金明細【18期】 '!T316</f>
        <v>0</v>
      </c>
      <c r="H322" s="99">
        <f t="shared" si="45"/>
        <v>0</v>
      </c>
      <c r="I322" s="52">
        <f>'出金明細【18期】'!D316</f>
        <v>0</v>
      </c>
      <c r="J322" s="30">
        <f>'出金明細【18期】'!M316</f>
        <v>0</v>
      </c>
      <c r="K322" s="31">
        <f>'出金明細【18期】'!AD316</f>
        <v>0</v>
      </c>
      <c r="L322" s="5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2.75" customHeight="1">
      <c r="A323" s="21"/>
      <c r="B323" s="32">
        <v>45379.0</v>
      </c>
      <c r="C323" s="63">
        <f t="shared" si="46"/>
        <v>-88341160.7</v>
      </c>
      <c r="D323" s="34">
        <f t="shared" si="44"/>
        <v>0</v>
      </c>
      <c r="E323" s="52">
        <f>'入金明細【18期】 '!D317</f>
        <v>0</v>
      </c>
      <c r="F323" s="30">
        <f>'入金明細【18期】 '!M317</f>
        <v>0</v>
      </c>
      <c r="G323" s="30">
        <f>'入金明細【18期】 '!T317</f>
        <v>0</v>
      </c>
      <c r="H323" s="99">
        <f t="shared" si="45"/>
        <v>0</v>
      </c>
      <c r="I323" s="52">
        <f>'出金明細【18期】'!D317</f>
        <v>0</v>
      </c>
      <c r="J323" s="30">
        <f>'出金明細【18期】'!M317</f>
        <v>0</v>
      </c>
      <c r="K323" s="31">
        <f>'出金明細【18期】'!AD317</f>
        <v>0</v>
      </c>
      <c r="L323" s="5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2.75" customHeight="1">
      <c r="A324" s="21"/>
      <c r="B324" s="32">
        <v>45380.0</v>
      </c>
      <c r="C324" s="63">
        <f t="shared" si="46"/>
        <v>-88341160.7</v>
      </c>
      <c r="D324" s="34">
        <f t="shared" si="44"/>
        <v>0</v>
      </c>
      <c r="E324" s="52">
        <f>'入金明細【18期】 '!D318</f>
        <v>0</v>
      </c>
      <c r="F324" s="30">
        <f>'入金明細【18期】 '!M318</f>
        <v>0</v>
      </c>
      <c r="G324" s="30">
        <f>'入金明細【18期】 '!T318</f>
        <v>0</v>
      </c>
      <c r="H324" s="99">
        <f t="shared" si="45"/>
        <v>0</v>
      </c>
      <c r="I324" s="52">
        <f>'出金明細【18期】'!D318</f>
        <v>0</v>
      </c>
      <c r="J324" s="30">
        <f>'出金明細【18期】'!M318</f>
        <v>0</v>
      </c>
      <c r="K324" s="31">
        <f>'出金明細【18期】'!AD318</f>
        <v>0</v>
      </c>
      <c r="L324" s="5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2.75" customHeight="1">
      <c r="A325" s="21"/>
      <c r="B325" s="32">
        <v>45381.0</v>
      </c>
      <c r="C325" s="63">
        <f t="shared" si="46"/>
        <v>-88341160.7</v>
      </c>
      <c r="D325" s="34">
        <f t="shared" si="44"/>
        <v>0</v>
      </c>
      <c r="E325" s="52">
        <f>'入金明細【18期】 '!D319</f>
        <v>0</v>
      </c>
      <c r="F325" s="30">
        <f>'入金明細【18期】 '!M319</f>
        <v>0</v>
      </c>
      <c r="G325" s="30">
        <f>'入金明細【18期】 '!T319</f>
        <v>0</v>
      </c>
      <c r="H325" s="99">
        <f t="shared" si="45"/>
        <v>0</v>
      </c>
      <c r="I325" s="52">
        <f>'出金明細【18期】'!D319</f>
        <v>0</v>
      </c>
      <c r="J325" s="30">
        <f>'出金明細【18期】'!M319</f>
        <v>0</v>
      </c>
      <c r="K325" s="31">
        <f>'出金明細【18期】'!AD319</f>
        <v>0</v>
      </c>
      <c r="L325" s="5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2.75" customHeight="1">
      <c r="A326" s="21"/>
      <c r="B326" s="36">
        <v>45382.0</v>
      </c>
      <c r="C326" s="89">
        <f t="shared" si="46"/>
        <v>-88341160.7</v>
      </c>
      <c r="D326" s="34">
        <f t="shared" si="44"/>
        <v>0</v>
      </c>
      <c r="E326" s="54">
        <f>'入金明細【18期】 '!D320</f>
        <v>0</v>
      </c>
      <c r="F326" s="55">
        <f>'入金明細【18期】 '!M320</f>
        <v>0</v>
      </c>
      <c r="G326" s="55">
        <f>'入金明細【18期】 '!T320</f>
        <v>0</v>
      </c>
      <c r="H326" s="99">
        <f t="shared" si="45"/>
        <v>0</v>
      </c>
      <c r="I326" s="54">
        <f>'出金明細【18期】'!D320</f>
        <v>0</v>
      </c>
      <c r="J326" s="55">
        <f>'出金明細【18期】'!M320</f>
        <v>0</v>
      </c>
      <c r="K326" s="56">
        <f>'出金明細【18期】'!AD320</f>
        <v>0</v>
      </c>
      <c r="L326" s="5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2.75" customHeight="1">
      <c r="A327" s="21"/>
      <c r="B327" s="39" t="s">
        <v>21</v>
      </c>
      <c r="C327" s="68">
        <f t="shared" ref="C327:C328" si="47">SUM(D327-H327)</f>
        <v>-200000</v>
      </c>
      <c r="D327" s="47">
        <f>SUM(D296:D326)</f>
        <v>0</v>
      </c>
      <c r="E327" s="81"/>
      <c r="F327" s="43"/>
      <c r="G327" s="43"/>
      <c r="H327" s="105">
        <f>SUM(H296:H326)</f>
        <v>200000</v>
      </c>
      <c r="I327" s="42"/>
      <c r="J327" s="43"/>
      <c r="K327" s="46"/>
      <c r="L327" s="5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2.75" customHeight="1">
      <c r="A328" s="21"/>
      <c r="B328" s="39" t="s">
        <v>11</v>
      </c>
      <c r="C328" s="68">
        <f t="shared" si="47"/>
        <v>-74929085</v>
      </c>
      <c r="D328" s="47">
        <f>D295+D327</f>
        <v>0</v>
      </c>
      <c r="E328" s="81"/>
      <c r="F328" s="43"/>
      <c r="G328" s="43"/>
      <c r="H328" s="105">
        <f>H295+H327</f>
        <v>74929085</v>
      </c>
      <c r="I328" s="42"/>
      <c r="J328" s="43"/>
      <c r="K328" s="46"/>
      <c r="L328" s="5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2.75" customHeight="1">
      <c r="A329" s="21"/>
      <c r="B329" s="22">
        <v>45383.0</v>
      </c>
      <c r="C329" s="74">
        <f>SUM(C326+D329-H329)</f>
        <v>-88341160.7</v>
      </c>
      <c r="D329" s="41">
        <f t="shared" ref="D329:D358" si="48">E329+F329+G329</f>
        <v>0</v>
      </c>
      <c r="E329" s="49">
        <f>'入金明細【18期】 '!D322</f>
        <v>0</v>
      </c>
      <c r="F329" s="50">
        <f>'入金明細【18期】 '!M322</f>
        <v>0</v>
      </c>
      <c r="G329" s="50">
        <f>'入金明細【18期】 '!T322</f>
        <v>0</v>
      </c>
      <c r="H329" s="98">
        <f t="shared" ref="H329:H358" si="49">I329+J329+K329</f>
        <v>0</v>
      </c>
      <c r="I329" s="49">
        <f>'出金明細【18期】'!D322</f>
        <v>0</v>
      </c>
      <c r="J329" s="50">
        <f>'出金明細【18期】'!M322</f>
        <v>0</v>
      </c>
      <c r="K329" s="51">
        <f>'出金明細【18期】'!AD322</f>
        <v>0</v>
      </c>
      <c r="L329" s="5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2.75" customHeight="1">
      <c r="A330" s="21"/>
      <c r="B330" s="32">
        <v>45384.0</v>
      </c>
      <c r="C330" s="63">
        <f t="shared" ref="C330:C358" si="50">SUM(C329+D330-H330)</f>
        <v>-88341160.7</v>
      </c>
      <c r="D330" s="34">
        <f t="shared" si="48"/>
        <v>0</v>
      </c>
      <c r="E330" s="52">
        <f>'入金明細【18期】 '!D323</f>
        <v>0</v>
      </c>
      <c r="F330" s="30">
        <f>'入金明細【18期】 '!M323</f>
        <v>0</v>
      </c>
      <c r="G330" s="30">
        <f>'入金明細【18期】 '!T323</f>
        <v>0</v>
      </c>
      <c r="H330" s="99">
        <f t="shared" si="49"/>
        <v>0</v>
      </c>
      <c r="I330" s="52">
        <f>'出金明細【18期】'!D323</f>
        <v>0</v>
      </c>
      <c r="J330" s="30">
        <f>'出金明細【18期】'!M323</f>
        <v>0</v>
      </c>
      <c r="K330" s="31">
        <f>'出金明細【18期】'!AD323</f>
        <v>0</v>
      </c>
      <c r="L330" s="5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2.75" customHeight="1">
      <c r="A331" s="21"/>
      <c r="B331" s="32">
        <v>45385.0</v>
      </c>
      <c r="C331" s="63">
        <f t="shared" si="50"/>
        <v>-88341160.7</v>
      </c>
      <c r="D331" s="34">
        <f t="shared" si="48"/>
        <v>0</v>
      </c>
      <c r="E331" s="52">
        <f>'入金明細【18期】 '!D324</f>
        <v>0</v>
      </c>
      <c r="F331" s="30">
        <f>'入金明細【18期】 '!M324</f>
        <v>0</v>
      </c>
      <c r="G331" s="30">
        <f>'入金明細【18期】 '!T324</f>
        <v>0</v>
      </c>
      <c r="H331" s="99">
        <f t="shared" si="49"/>
        <v>0</v>
      </c>
      <c r="I331" s="52">
        <f>'出金明細【18期】'!D324</f>
        <v>0</v>
      </c>
      <c r="J331" s="30">
        <f>'出金明細【18期】'!M324</f>
        <v>0</v>
      </c>
      <c r="K331" s="31">
        <f>'出金明細【18期】'!AD324</f>
        <v>0</v>
      </c>
      <c r="L331" s="5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2.75" customHeight="1">
      <c r="A332" s="21"/>
      <c r="B332" s="32">
        <v>45386.0</v>
      </c>
      <c r="C332" s="63">
        <f t="shared" si="50"/>
        <v>-88341160.7</v>
      </c>
      <c r="D332" s="34">
        <f t="shared" si="48"/>
        <v>0</v>
      </c>
      <c r="E332" s="52">
        <f>'入金明細【18期】 '!D325</f>
        <v>0</v>
      </c>
      <c r="F332" s="30">
        <f>'入金明細【18期】 '!M325</f>
        <v>0</v>
      </c>
      <c r="G332" s="30">
        <f>'入金明細【18期】 '!T325</f>
        <v>0</v>
      </c>
      <c r="H332" s="99">
        <f t="shared" si="49"/>
        <v>0</v>
      </c>
      <c r="I332" s="52">
        <f>'出金明細【18期】'!D325</f>
        <v>0</v>
      </c>
      <c r="J332" s="30">
        <f>'出金明細【18期】'!M325</f>
        <v>0</v>
      </c>
      <c r="K332" s="31">
        <f>'出金明細【18期】'!AD325</f>
        <v>0</v>
      </c>
      <c r="L332" s="5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2.75" customHeight="1">
      <c r="A333" s="21"/>
      <c r="B333" s="32">
        <v>45387.0</v>
      </c>
      <c r="C333" s="63">
        <f t="shared" si="50"/>
        <v>-88341160.7</v>
      </c>
      <c r="D333" s="34">
        <f t="shared" si="48"/>
        <v>0</v>
      </c>
      <c r="E333" s="52">
        <f>'入金明細【18期】 '!D326</f>
        <v>0</v>
      </c>
      <c r="F333" s="30">
        <f>'入金明細【18期】 '!M326</f>
        <v>0</v>
      </c>
      <c r="G333" s="30">
        <f>'入金明細【18期】 '!T326</f>
        <v>0</v>
      </c>
      <c r="H333" s="99">
        <f t="shared" si="49"/>
        <v>0</v>
      </c>
      <c r="I333" s="52">
        <f>'出金明細【18期】'!D326</f>
        <v>0</v>
      </c>
      <c r="J333" s="30">
        <f>'出金明細【18期】'!M326</f>
        <v>0</v>
      </c>
      <c r="K333" s="31">
        <f>'出金明細【18期】'!AD326</f>
        <v>0</v>
      </c>
      <c r="L333" s="5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2.75" customHeight="1">
      <c r="A334" s="21"/>
      <c r="B334" s="32">
        <v>45388.0</v>
      </c>
      <c r="C334" s="63">
        <f t="shared" si="50"/>
        <v>-88341160.7</v>
      </c>
      <c r="D334" s="34">
        <f t="shared" si="48"/>
        <v>0</v>
      </c>
      <c r="E334" s="52">
        <f>'入金明細【18期】 '!D327</f>
        <v>0</v>
      </c>
      <c r="F334" s="30">
        <f>'入金明細【18期】 '!M327</f>
        <v>0</v>
      </c>
      <c r="G334" s="30">
        <f>'入金明細【18期】 '!T327</f>
        <v>0</v>
      </c>
      <c r="H334" s="99">
        <f t="shared" si="49"/>
        <v>0</v>
      </c>
      <c r="I334" s="52">
        <f>'出金明細【18期】'!D327</f>
        <v>0</v>
      </c>
      <c r="J334" s="30">
        <f>'出金明細【18期】'!M327</f>
        <v>0</v>
      </c>
      <c r="K334" s="31">
        <f>'出金明細【18期】'!AD327</f>
        <v>0</v>
      </c>
      <c r="L334" s="5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2.75" customHeight="1">
      <c r="A335" s="21"/>
      <c r="B335" s="32">
        <v>45389.0</v>
      </c>
      <c r="C335" s="63">
        <f t="shared" si="50"/>
        <v>-88341160.7</v>
      </c>
      <c r="D335" s="34">
        <f t="shared" si="48"/>
        <v>0</v>
      </c>
      <c r="E335" s="52">
        <f>'入金明細【18期】 '!D328</f>
        <v>0</v>
      </c>
      <c r="F335" s="30">
        <f>'入金明細【18期】 '!M328</f>
        <v>0</v>
      </c>
      <c r="G335" s="30">
        <f>'入金明細【18期】 '!T328</f>
        <v>0</v>
      </c>
      <c r="H335" s="99">
        <f t="shared" si="49"/>
        <v>0</v>
      </c>
      <c r="I335" s="52">
        <f>'出金明細【18期】'!D328</f>
        <v>0</v>
      </c>
      <c r="J335" s="30">
        <f>'出金明細【18期】'!M328</f>
        <v>0</v>
      </c>
      <c r="K335" s="31">
        <f>'出金明細【18期】'!AD328</f>
        <v>0</v>
      </c>
      <c r="L335" s="5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2.75" customHeight="1">
      <c r="A336" s="21"/>
      <c r="B336" s="32">
        <v>45390.0</v>
      </c>
      <c r="C336" s="63">
        <f t="shared" si="50"/>
        <v>-88341160.7</v>
      </c>
      <c r="D336" s="34">
        <f t="shared" si="48"/>
        <v>0</v>
      </c>
      <c r="E336" s="52">
        <f>'入金明細【18期】 '!D329</f>
        <v>0</v>
      </c>
      <c r="F336" s="30">
        <f>'入金明細【18期】 '!M329</f>
        <v>0</v>
      </c>
      <c r="G336" s="30">
        <f>'入金明細【18期】 '!T329</f>
        <v>0</v>
      </c>
      <c r="H336" s="99">
        <f t="shared" si="49"/>
        <v>0</v>
      </c>
      <c r="I336" s="52">
        <f>'出金明細【18期】'!D329</f>
        <v>0</v>
      </c>
      <c r="J336" s="30">
        <f>'出金明細【18期】'!M329</f>
        <v>0</v>
      </c>
      <c r="K336" s="31">
        <f>'出金明細【18期】'!AD329</f>
        <v>0</v>
      </c>
      <c r="L336" s="5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2.75" customHeight="1">
      <c r="A337" s="21"/>
      <c r="B337" s="32">
        <v>45391.0</v>
      </c>
      <c r="C337" s="63">
        <f t="shared" si="50"/>
        <v>-88341160.7</v>
      </c>
      <c r="D337" s="34">
        <f t="shared" si="48"/>
        <v>0</v>
      </c>
      <c r="E337" s="52">
        <f>'入金明細【18期】 '!D330</f>
        <v>0</v>
      </c>
      <c r="F337" s="30">
        <f>'入金明細【18期】 '!M330</f>
        <v>0</v>
      </c>
      <c r="G337" s="30">
        <f>'入金明細【18期】 '!T330</f>
        <v>0</v>
      </c>
      <c r="H337" s="99">
        <f t="shared" si="49"/>
        <v>0</v>
      </c>
      <c r="I337" s="52">
        <f>'出金明細【18期】'!D330</f>
        <v>0</v>
      </c>
      <c r="J337" s="30">
        <f>'出金明細【18期】'!M330</f>
        <v>0</v>
      </c>
      <c r="K337" s="31">
        <f>'出金明細【18期】'!AD330</f>
        <v>0</v>
      </c>
      <c r="L337" s="5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2.75" customHeight="1">
      <c r="A338" s="21"/>
      <c r="B338" s="32">
        <v>45392.0</v>
      </c>
      <c r="C338" s="63">
        <f t="shared" si="50"/>
        <v>-88341160.7</v>
      </c>
      <c r="D338" s="34">
        <f t="shared" si="48"/>
        <v>0</v>
      </c>
      <c r="E338" s="52">
        <f>'入金明細【18期】 '!D331</f>
        <v>0</v>
      </c>
      <c r="F338" s="30">
        <f>'入金明細【18期】 '!M331</f>
        <v>0</v>
      </c>
      <c r="G338" s="30">
        <f>'入金明細【18期】 '!T331</f>
        <v>0</v>
      </c>
      <c r="H338" s="99">
        <f t="shared" si="49"/>
        <v>0</v>
      </c>
      <c r="I338" s="52">
        <f>'出金明細【18期】'!D331</f>
        <v>0</v>
      </c>
      <c r="J338" s="30">
        <f>'出金明細【18期】'!M331</f>
        <v>0</v>
      </c>
      <c r="K338" s="31">
        <f>'出金明細【18期】'!AD331</f>
        <v>0</v>
      </c>
      <c r="L338" s="5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2.75" customHeight="1">
      <c r="A339" s="21"/>
      <c r="B339" s="32">
        <v>45393.0</v>
      </c>
      <c r="C339" s="63">
        <f t="shared" si="50"/>
        <v>-88341160.7</v>
      </c>
      <c r="D339" s="34">
        <f t="shared" si="48"/>
        <v>0</v>
      </c>
      <c r="E339" s="52">
        <f>'入金明細【18期】 '!D332</f>
        <v>0</v>
      </c>
      <c r="F339" s="30">
        <f>'入金明細【18期】 '!M332</f>
        <v>0</v>
      </c>
      <c r="G339" s="30">
        <f>'入金明細【18期】 '!T332</f>
        <v>0</v>
      </c>
      <c r="H339" s="99">
        <f t="shared" si="49"/>
        <v>0</v>
      </c>
      <c r="I339" s="52">
        <f>'出金明細【18期】'!D332</f>
        <v>0</v>
      </c>
      <c r="J339" s="30">
        <f>'出金明細【18期】'!M332</f>
        <v>0</v>
      </c>
      <c r="K339" s="31">
        <f>'出金明細【18期】'!AD332</f>
        <v>0</v>
      </c>
      <c r="L339" s="5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2.75" customHeight="1">
      <c r="A340" s="21"/>
      <c r="B340" s="32">
        <v>45394.0</v>
      </c>
      <c r="C340" s="63">
        <f t="shared" si="50"/>
        <v>-88341160.7</v>
      </c>
      <c r="D340" s="34">
        <f t="shared" si="48"/>
        <v>0</v>
      </c>
      <c r="E340" s="52">
        <f>'入金明細【18期】 '!D333</f>
        <v>0</v>
      </c>
      <c r="F340" s="30">
        <f>'入金明細【18期】 '!M333</f>
        <v>0</v>
      </c>
      <c r="G340" s="30">
        <f>'入金明細【18期】 '!T333</f>
        <v>0</v>
      </c>
      <c r="H340" s="99">
        <f t="shared" si="49"/>
        <v>0</v>
      </c>
      <c r="I340" s="52">
        <f>'出金明細【18期】'!D333</f>
        <v>0</v>
      </c>
      <c r="J340" s="30">
        <f>'出金明細【18期】'!M333</f>
        <v>0</v>
      </c>
      <c r="K340" s="31">
        <f>'出金明細【18期】'!AD333</f>
        <v>0</v>
      </c>
      <c r="L340" s="5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2.75" customHeight="1">
      <c r="A341" s="21"/>
      <c r="B341" s="32">
        <v>45395.0</v>
      </c>
      <c r="C341" s="63">
        <f t="shared" si="50"/>
        <v>-88341160.7</v>
      </c>
      <c r="D341" s="34">
        <f t="shared" si="48"/>
        <v>0</v>
      </c>
      <c r="E341" s="52">
        <f>'入金明細【18期】 '!D334</f>
        <v>0</v>
      </c>
      <c r="F341" s="30">
        <f>'入金明細【18期】 '!M334</f>
        <v>0</v>
      </c>
      <c r="G341" s="30">
        <f>'入金明細【18期】 '!T334</f>
        <v>0</v>
      </c>
      <c r="H341" s="99">
        <f t="shared" si="49"/>
        <v>0</v>
      </c>
      <c r="I341" s="52">
        <f>'出金明細【18期】'!D334</f>
        <v>0</v>
      </c>
      <c r="J341" s="30">
        <f>'出金明細【18期】'!M334</f>
        <v>0</v>
      </c>
      <c r="K341" s="31">
        <f>'出金明細【18期】'!AD334</f>
        <v>0</v>
      </c>
      <c r="L341" s="5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2.75" customHeight="1">
      <c r="A342" s="21"/>
      <c r="B342" s="32">
        <v>45396.0</v>
      </c>
      <c r="C342" s="63">
        <f t="shared" si="50"/>
        <v>-88341160.7</v>
      </c>
      <c r="D342" s="34">
        <f t="shared" si="48"/>
        <v>0</v>
      </c>
      <c r="E342" s="52">
        <f>'入金明細【18期】 '!D335</f>
        <v>0</v>
      </c>
      <c r="F342" s="30">
        <f>'入金明細【18期】 '!M335</f>
        <v>0</v>
      </c>
      <c r="G342" s="30">
        <f>'入金明細【18期】 '!T335</f>
        <v>0</v>
      </c>
      <c r="H342" s="99">
        <f t="shared" si="49"/>
        <v>0</v>
      </c>
      <c r="I342" s="52">
        <f>'出金明細【18期】'!D335</f>
        <v>0</v>
      </c>
      <c r="J342" s="30">
        <f>'出金明細【18期】'!M335</f>
        <v>0</v>
      </c>
      <c r="K342" s="31">
        <f>'出金明細【18期】'!AD335</f>
        <v>0</v>
      </c>
      <c r="L342" s="5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2.75" customHeight="1">
      <c r="A343" s="21"/>
      <c r="B343" s="32">
        <v>45397.0</v>
      </c>
      <c r="C343" s="63">
        <f t="shared" si="50"/>
        <v>-88341160.7</v>
      </c>
      <c r="D343" s="34">
        <f t="shared" si="48"/>
        <v>0</v>
      </c>
      <c r="E343" s="52">
        <f>'入金明細【18期】 '!D336</f>
        <v>0</v>
      </c>
      <c r="F343" s="30">
        <f>'入金明細【18期】 '!M336</f>
        <v>0</v>
      </c>
      <c r="G343" s="30">
        <f>'入金明細【18期】 '!T336</f>
        <v>0</v>
      </c>
      <c r="H343" s="99">
        <f t="shared" si="49"/>
        <v>0</v>
      </c>
      <c r="I343" s="52">
        <f>'出金明細【18期】'!D336</f>
        <v>0</v>
      </c>
      <c r="J343" s="30">
        <f>'出金明細【18期】'!M336</f>
        <v>0</v>
      </c>
      <c r="K343" s="31">
        <f>'出金明細【18期】'!AD336</f>
        <v>0</v>
      </c>
      <c r="L343" s="5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2.75" customHeight="1">
      <c r="A344" s="21"/>
      <c r="B344" s="32">
        <v>45398.0</v>
      </c>
      <c r="C344" s="63">
        <f t="shared" si="50"/>
        <v>-88341160.7</v>
      </c>
      <c r="D344" s="34">
        <f t="shared" si="48"/>
        <v>0</v>
      </c>
      <c r="E344" s="52">
        <f>'入金明細【18期】 '!D337</f>
        <v>0</v>
      </c>
      <c r="F344" s="30">
        <f>'入金明細【18期】 '!M337</f>
        <v>0</v>
      </c>
      <c r="G344" s="30">
        <f>'入金明細【18期】 '!T337</f>
        <v>0</v>
      </c>
      <c r="H344" s="99">
        <f t="shared" si="49"/>
        <v>0</v>
      </c>
      <c r="I344" s="52">
        <f>'出金明細【18期】'!D337</f>
        <v>0</v>
      </c>
      <c r="J344" s="30">
        <f>'出金明細【18期】'!M337</f>
        <v>0</v>
      </c>
      <c r="K344" s="31">
        <f>'出金明細【18期】'!AD337</f>
        <v>0</v>
      </c>
      <c r="L344" s="5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2.75" customHeight="1">
      <c r="A345" s="21"/>
      <c r="B345" s="32">
        <v>45399.0</v>
      </c>
      <c r="C345" s="63">
        <f t="shared" si="50"/>
        <v>-88341160.7</v>
      </c>
      <c r="D345" s="34">
        <f t="shared" si="48"/>
        <v>0</v>
      </c>
      <c r="E345" s="52">
        <f>'入金明細【18期】 '!D338</f>
        <v>0</v>
      </c>
      <c r="F345" s="30">
        <f>'入金明細【18期】 '!M338</f>
        <v>0</v>
      </c>
      <c r="G345" s="30">
        <f>'入金明細【18期】 '!T338</f>
        <v>0</v>
      </c>
      <c r="H345" s="99">
        <f t="shared" si="49"/>
        <v>0</v>
      </c>
      <c r="I345" s="52">
        <f>'出金明細【18期】'!D338</f>
        <v>0</v>
      </c>
      <c r="J345" s="30">
        <f>'出金明細【18期】'!M338</f>
        <v>0</v>
      </c>
      <c r="K345" s="31">
        <f>'出金明細【18期】'!AD338</f>
        <v>0</v>
      </c>
      <c r="L345" s="5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2.75" customHeight="1">
      <c r="A346" s="21"/>
      <c r="B346" s="32">
        <v>45400.0</v>
      </c>
      <c r="C346" s="63">
        <f t="shared" si="50"/>
        <v>-88341160.7</v>
      </c>
      <c r="D346" s="34">
        <f t="shared" si="48"/>
        <v>0</v>
      </c>
      <c r="E346" s="52">
        <f>'入金明細【18期】 '!D339</f>
        <v>0</v>
      </c>
      <c r="F346" s="30">
        <f>'入金明細【18期】 '!M339</f>
        <v>0</v>
      </c>
      <c r="G346" s="30">
        <f>'入金明細【18期】 '!T339</f>
        <v>0</v>
      </c>
      <c r="H346" s="99">
        <f t="shared" si="49"/>
        <v>0</v>
      </c>
      <c r="I346" s="52">
        <f>'出金明細【18期】'!D339</f>
        <v>0</v>
      </c>
      <c r="J346" s="30">
        <f>'出金明細【18期】'!M339</f>
        <v>0</v>
      </c>
      <c r="K346" s="31">
        <f>'出金明細【18期】'!AD339</f>
        <v>0</v>
      </c>
      <c r="L346" s="5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2.75" customHeight="1">
      <c r="A347" s="21"/>
      <c r="B347" s="32">
        <v>45401.0</v>
      </c>
      <c r="C347" s="63">
        <f t="shared" si="50"/>
        <v>-88341160.7</v>
      </c>
      <c r="D347" s="34">
        <f t="shared" si="48"/>
        <v>0</v>
      </c>
      <c r="E347" s="52">
        <f>'入金明細【18期】 '!D340</f>
        <v>0</v>
      </c>
      <c r="F347" s="30">
        <f>'入金明細【18期】 '!M340</f>
        <v>0</v>
      </c>
      <c r="G347" s="30">
        <f>'入金明細【18期】 '!T340</f>
        <v>0</v>
      </c>
      <c r="H347" s="99">
        <f t="shared" si="49"/>
        <v>0</v>
      </c>
      <c r="I347" s="52">
        <f>'出金明細【18期】'!D340</f>
        <v>0</v>
      </c>
      <c r="J347" s="30">
        <f>'出金明細【18期】'!M340</f>
        <v>0</v>
      </c>
      <c r="K347" s="31">
        <f>'出金明細【18期】'!AD340</f>
        <v>0</v>
      </c>
      <c r="L347" s="5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2.75" customHeight="1">
      <c r="A348" s="21"/>
      <c r="B348" s="32">
        <v>45402.0</v>
      </c>
      <c r="C348" s="63">
        <f t="shared" si="50"/>
        <v>-88341160.7</v>
      </c>
      <c r="D348" s="34">
        <f t="shared" si="48"/>
        <v>0</v>
      </c>
      <c r="E348" s="52">
        <f>'入金明細【18期】 '!D341</f>
        <v>0</v>
      </c>
      <c r="F348" s="30">
        <f>'入金明細【18期】 '!M341</f>
        <v>0</v>
      </c>
      <c r="G348" s="30">
        <f>'入金明細【18期】 '!T341</f>
        <v>0</v>
      </c>
      <c r="H348" s="99">
        <f t="shared" si="49"/>
        <v>0</v>
      </c>
      <c r="I348" s="52">
        <f>'出金明細【18期】'!D341</f>
        <v>0</v>
      </c>
      <c r="J348" s="30">
        <f>'出金明細【18期】'!M341</f>
        <v>0</v>
      </c>
      <c r="K348" s="31">
        <f>'出金明細【18期】'!AD341</f>
        <v>0</v>
      </c>
      <c r="L348" s="5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2.75" customHeight="1">
      <c r="A349" s="21"/>
      <c r="B349" s="32">
        <v>45403.0</v>
      </c>
      <c r="C349" s="63">
        <f t="shared" si="50"/>
        <v>-88341160.7</v>
      </c>
      <c r="D349" s="34">
        <f t="shared" si="48"/>
        <v>0</v>
      </c>
      <c r="E349" s="52">
        <f>'入金明細【18期】 '!D342</f>
        <v>0</v>
      </c>
      <c r="F349" s="30">
        <f>'入金明細【18期】 '!M342</f>
        <v>0</v>
      </c>
      <c r="G349" s="30">
        <f>'入金明細【18期】 '!T342</f>
        <v>0</v>
      </c>
      <c r="H349" s="99">
        <f t="shared" si="49"/>
        <v>0</v>
      </c>
      <c r="I349" s="52">
        <f>'出金明細【18期】'!D342</f>
        <v>0</v>
      </c>
      <c r="J349" s="30">
        <f>'出金明細【18期】'!M342</f>
        <v>0</v>
      </c>
      <c r="K349" s="31">
        <f>'出金明細【18期】'!AD342</f>
        <v>0</v>
      </c>
      <c r="L349" s="5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2.75" customHeight="1">
      <c r="A350" s="21"/>
      <c r="B350" s="32">
        <v>45404.0</v>
      </c>
      <c r="C350" s="63">
        <f t="shared" si="50"/>
        <v>-88341160.7</v>
      </c>
      <c r="D350" s="34">
        <f t="shared" si="48"/>
        <v>0</v>
      </c>
      <c r="E350" s="52">
        <f>'入金明細【18期】 '!D343</f>
        <v>0</v>
      </c>
      <c r="F350" s="30">
        <f>'入金明細【18期】 '!M343</f>
        <v>0</v>
      </c>
      <c r="G350" s="30">
        <f>'入金明細【18期】 '!T343</f>
        <v>0</v>
      </c>
      <c r="H350" s="99">
        <f t="shared" si="49"/>
        <v>0</v>
      </c>
      <c r="I350" s="52">
        <f>'出金明細【18期】'!D343</f>
        <v>0</v>
      </c>
      <c r="J350" s="30">
        <f>'出金明細【18期】'!M343</f>
        <v>0</v>
      </c>
      <c r="K350" s="31">
        <f>'出金明細【18期】'!AD343</f>
        <v>0</v>
      </c>
      <c r="L350" s="5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2.75" customHeight="1">
      <c r="A351" s="21"/>
      <c r="B351" s="32">
        <v>45405.0</v>
      </c>
      <c r="C351" s="63">
        <f t="shared" si="50"/>
        <v>-88341160.7</v>
      </c>
      <c r="D351" s="34">
        <f t="shared" si="48"/>
        <v>0</v>
      </c>
      <c r="E351" s="52">
        <f>'入金明細【18期】 '!D344</f>
        <v>0</v>
      </c>
      <c r="F351" s="30">
        <f>'入金明細【18期】 '!M344</f>
        <v>0</v>
      </c>
      <c r="G351" s="30">
        <f>'入金明細【18期】 '!T344</f>
        <v>0</v>
      </c>
      <c r="H351" s="99">
        <f t="shared" si="49"/>
        <v>0</v>
      </c>
      <c r="I351" s="52">
        <f>'出金明細【18期】'!D344</f>
        <v>0</v>
      </c>
      <c r="J351" s="30">
        <f>'出金明細【18期】'!M344</f>
        <v>0</v>
      </c>
      <c r="K351" s="31">
        <f>'出金明細【18期】'!AD344</f>
        <v>0</v>
      </c>
      <c r="L351" s="5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2.75" customHeight="1">
      <c r="A352" s="21"/>
      <c r="B352" s="32">
        <v>45406.0</v>
      </c>
      <c r="C352" s="63">
        <f t="shared" si="50"/>
        <v>-88341160.7</v>
      </c>
      <c r="D352" s="34">
        <f t="shared" si="48"/>
        <v>0</v>
      </c>
      <c r="E352" s="52">
        <f>'入金明細【18期】 '!D345</f>
        <v>0</v>
      </c>
      <c r="F352" s="30">
        <f>'入金明細【18期】 '!M345</f>
        <v>0</v>
      </c>
      <c r="G352" s="30">
        <f>'入金明細【18期】 '!T345</f>
        <v>0</v>
      </c>
      <c r="H352" s="99">
        <f t="shared" si="49"/>
        <v>0</v>
      </c>
      <c r="I352" s="52">
        <f>'出金明細【18期】'!D345</f>
        <v>0</v>
      </c>
      <c r="J352" s="30">
        <f>'出金明細【18期】'!M345</f>
        <v>0</v>
      </c>
      <c r="K352" s="31">
        <f>'出金明細【18期】'!AD345</f>
        <v>0</v>
      </c>
      <c r="L352" s="5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2.75" customHeight="1">
      <c r="A353" s="21"/>
      <c r="B353" s="32">
        <v>45407.0</v>
      </c>
      <c r="C353" s="63">
        <f t="shared" si="50"/>
        <v>-88341160.7</v>
      </c>
      <c r="D353" s="34">
        <f t="shared" si="48"/>
        <v>0</v>
      </c>
      <c r="E353" s="52">
        <f>'入金明細【18期】 '!D346</f>
        <v>0</v>
      </c>
      <c r="F353" s="30">
        <f>'入金明細【18期】 '!M346</f>
        <v>0</v>
      </c>
      <c r="G353" s="30">
        <f>'入金明細【18期】 '!T346</f>
        <v>0</v>
      </c>
      <c r="H353" s="99">
        <f t="shared" si="49"/>
        <v>0</v>
      </c>
      <c r="I353" s="52">
        <f>'出金明細【18期】'!D346</f>
        <v>0</v>
      </c>
      <c r="J353" s="30">
        <f>'出金明細【18期】'!M346</f>
        <v>0</v>
      </c>
      <c r="K353" s="31">
        <f>'出金明細【18期】'!AD346</f>
        <v>0</v>
      </c>
      <c r="L353" s="5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2.75" customHeight="1">
      <c r="A354" s="21"/>
      <c r="B354" s="32">
        <v>45408.0</v>
      </c>
      <c r="C354" s="63">
        <f t="shared" si="50"/>
        <v>-93326160.7</v>
      </c>
      <c r="D354" s="34">
        <f t="shared" si="48"/>
        <v>0</v>
      </c>
      <c r="E354" s="52">
        <f>'入金明細【18期】 '!D347</f>
        <v>0</v>
      </c>
      <c r="F354" s="30">
        <f>'入金明細【18期】 '!M347</f>
        <v>0</v>
      </c>
      <c r="G354" s="30">
        <f>'入金明細【18期】 '!T347</f>
        <v>0</v>
      </c>
      <c r="H354" s="99">
        <f t="shared" si="49"/>
        <v>4985000</v>
      </c>
      <c r="I354" s="52">
        <f>'出金明細【18期】'!D347</f>
        <v>0</v>
      </c>
      <c r="J354" s="30">
        <f>'出金明細【18期】'!M347</f>
        <v>0</v>
      </c>
      <c r="K354" s="31">
        <f>'出金明細【18期】'!AD347</f>
        <v>4985000</v>
      </c>
      <c r="L354" s="5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2.75" customHeight="1">
      <c r="A355" s="21"/>
      <c r="B355" s="32">
        <v>45409.0</v>
      </c>
      <c r="C355" s="63">
        <f t="shared" si="50"/>
        <v>-93326160.7</v>
      </c>
      <c r="D355" s="34">
        <f t="shared" si="48"/>
        <v>0</v>
      </c>
      <c r="E355" s="52">
        <f>'入金明細【18期】 '!D348</f>
        <v>0</v>
      </c>
      <c r="F355" s="30">
        <f>'入金明細【18期】 '!M348</f>
        <v>0</v>
      </c>
      <c r="G355" s="30">
        <f>'入金明細【18期】 '!T348</f>
        <v>0</v>
      </c>
      <c r="H355" s="99">
        <f t="shared" si="49"/>
        <v>0</v>
      </c>
      <c r="I355" s="52">
        <f>'出金明細【18期】'!D348</f>
        <v>0</v>
      </c>
      <c r="J355" s="30">
        <f>'出金明細【18期】'!M348</f>
        <v>0</v>
      </c>
      <c r="K355" s="31">
        <f>'出金明細【18期】'!AD348</f>
        <v>0</v>
      </c>
      <c r="L355" s="5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2.75" customHeight="1">
      <c r="A356" s="21"/>
      <c r="B356" s="32">
        <v>45410.0</v>
      </c>
      <c r="C356" s="63">
        <f t="shared" si="50"/>
        <v>-93326160.7</v>
      </c>
      <c r="D356" s="34">
        <f t="shared" si="48"/>
        <v>0</v>
      </c>
      <c r="E356" s="52">
        <f>'入金明細【18期】 '!D349</f>
        <v>0</v>
      </c>
      <c r="F356" s="30">
        <f>'入金明細【18期】 '!M349</f>
        <v>0</v>
      </c>
      <c r="G356" s="30">
        <f>'入金明細【18期】 '!T349</f>
        <v>0</v>
      </c>
      <c r="H356" s="99">
        <f t="shared" si="49"/>
        <v>0</v>
      </c>
      <c r="I356" s="52">
        <f>'出金明細【18期】'!D349</f>
        <v>0</v>
      </c>
      <c r="J356" s="30">
        <f>'出金明細【18期】'!M349</f>
        <v>0</v>
      </c>
      <c r="K356" s="31">
        <f>'出金明細【18期】'!AD349</f>
        <v>0</v>
      </c>
      <c r="L356" s="5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2.75" customHeight="1">
      <c r="A357" s="21"/>
      <c r="B357" s="32">
        <v>45411.0</v>
      </c>
      <c r="C357" s="63">
        <f t="shared" si="50"/>
        <v>-93326160.7</v>
      </c>
      <c r="D357" s="34">
        <f t="shared" si="48"/>
        <v>0</v>
      </c>
      <c r="E357" s="52">
        <f>'入金明細【18期】 '!D350</f>
        <v>0</v>
      </c>
      <c r="F357" s="30">
        <f>'入金明細【18期】 '!M350</f>
        <v>0</v>
      </c>
      <c r="G357" s="30">
        <f>'入金明細【18期】 '!T350</f>
        <v>0</v>
      </c>
      <c r="H357" s="99">
        <f t="shared" si="49"/>
        <v>0</v>
      </c>
      <c r="I357" s="52">
        <f>'出金明細【18期】'!D350</f>
        <v>0</v>
      </c>
      <c r="J357" s="30">
        <f>'出金明細【18期】'!M350</f>
        <v>0</v>
      </c>
      <c r="K357" s="31">
        <f>'出金明細【18期】'!AD350</f>
        <v>0</v>
      </c>
      <c r="L357" s="5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2.75" customHeight="1">
      <c r="A358" s="21"/>
      <c r="B358" s="36">
        <v>45412.0</v>
      </c>
      <c r="C358" s="89">
        <f t="shared" si="50"/>
        <v>-93326160.7</v>
      </c>
      <c r="D358" s="34">
        <f t="shared" si="48"/>
        <v>0</v>
      </c>
      <c r="E358" s="54">
        <f>'入金明細【18期】 '!D351</f>
        <v>0</v>
      </c>
      <c r="F358" s="55">
        <f>'入金明細【18期】 '!M351</f>
        <v>0</v>
      </c>
      <c r="G358" s="55">
        <f>'入金明細【18期】 '!T351</f>
        <v>0</v>
      </c>
      <c r="H358" s="99">
        <f t="shared" si="49"/>
        <v>0</v>
      </c>
      <c r="I358" s="54">
        <f>'出金明細【18期】'!D351</f>
        <v>0</v>
      </c>
      <c r="J358" s="55">
        <f>'出金明細【18期】'!M351</f>
        <v>0</v>
      </c>
      <c r="K358" s="56">
        <f>'出金明細【18期】'!AD351</f>
        <v>0</v>
      </c>
      <c r="L358" s="5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2.75" customHeight="1">
      <c r="A359" s="21"/>
      <c r="B359" s="90" t="s">
        <v>22</v>
      </c>
      <c r="C359" s="68">
        <f t="shared" ref="C359:C360" si="51">SUM(D359-H359)</f>
        <v>-4985000</v>
      </c>
      <c r="D359" s="91">
        <f>SUM(D329:D358)</f>
        <v>0</v>
      </c>
      <c r="E359" s="92"/>
      <c r="F359" s="93"/>
      <c r="G359" s="93"/>
      <c r="H359" s="101">
        <f>SUM(H329:H358)</f>
        <v>4985000</v>
      </c>
      <c r="I359" s="96"/>
      <c r="J359" s="93"/>
      <c r="K359" s="97"/>
      <c r="L359" s="5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2.75" customHeight="1">
      <c r="A360" s="21"/>
      <c r="B360" s="11" t="s">
        <v>11</v>
      </c>
      <c r="C360" s="68">
        <f t="shared" si="51"/>
        <v>-79914085</v>
      </c>
      <c r="D360" s="47">
        <f>D328+D359</f>
        <v>0</v>
      </c>
      <c r="E360" s="81"/>
      <c r="F360" s="43"/>
      <c r="G360" s="43"/>
      <c r="H360" s="105">
        <f>H328+H359</f>
        <v>79914085</v>
      </c>
      <c r="I360" s="42"/>
      <c r="J360" s="43"/>
      <c r="K360" s="46"/>
      <c r="L360" s="5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2.75" customHeight="1">
      <c r="A361" s="21"/>
      <c r="B361" s="22">
        <v>45413.0</v>
      </c>
      <c r="C361" s="74">
        <f>C358+D361-H361</f>
        <v>-93326160.7</v>
      </c>
      <c r="D361" s="41">
        <f t="shared" ref="D361:D391" si="52">E361+F361+G361</f>
        <v>0</v>
      </c>
      <c r="E361" s="49">
        <f>'入金明細【18期】 '!D353</f>
        <v>0</v>
      </c>
      <c r="F361" s="50">
        <f>'入金明細【18期】 '!M353</f>
        <v>0</v>
      </c>
      <c r="G361" s="50">
        <f>'入金明細【18期】 '!T353</f>
        <v>0</v>
      </c>
      <c r="H361" s="98">
        <f t="shared" ref="H361:H391" si="53">I361+J361+K361</f>
        <v>0</v>
      </c>
      <c r="I361" s="49">
        <f>'出金明細【18期】'!D353</f>
        <v>0</v>
      </c>
      <c r="J361" s="50">
        <f>'出金明細【18期】'!M353</f>
        <v>0</v>
      </c>
      <c r="K361" s="51">
        <f>'出金明細【18期】'!AD353</f>
        <v>0</v>
      </c>
      <c r="L361" s="5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2.75" customHeight="1">
      <c r="A362" s="21"/>
      <c r="B362" s="32">
        <v>45414.0</v>
      </c>
      <c r="C362" s="63">
        <f t="shared" ref="C362:C391" si="54">C361+D362-H362</f>
        <v>-93326160.7</v>
      </c>
      <c r="D362" s="34">
        <f t="shared" si="52"/>
        <v>0</v>
      </c>
      <c r="E362" s="52">
        <f>'入金明細【18期】 '!D354</f>
        <v>0</v>
      </c>
      <c r="F362" s="30">
        <f>'入金明細【18期】 '!M354</f>
        <v>0</v>
      </c>
      <c r="G362" s="30">
        <f>'入金明細【18期】 '!T354</f>
        <v>0</v>
      </c>
      <c r="H362" s="99">
        <f t="shared" si="53"/>
        <v>0</v>
      </c>
      <c r="I362" s="52">
        <f>'出金明細【18期】'!D354</f>
        <v>0</v>
      </c>
      <c r="J362" s="30">
        <f>'出金明細【18期】'!M354</f>
        <v>0</v>
      </c>
      <c r="K362" s="31">
        <f>'出金明細【18期】'!AD354</f>
        <v>0</v>
      </c>
      <c r="L362" s="5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2.75" customHeight="1">
      <c r="A363" s="21"/>
      <c r="B363" s="32">
        <v>45415.0</v>
      </c>
      <c r="C363" s="63">
        <f t="shared" si="54"/>
        <v>-93326160.7</v>
      </c>
      <c r="D363" s="34">
        <f t="shared" si="52"/>
        <v>0</v>
      </c>
      <c r="E363" s="52">
        <f>'入金明細【18期】 '!D355</f>
        <v>0</v>
      </c>
      <c r="F363" s="30">
        <f>'入金明細【18期】 '!M355</f>
        <v>0</v>
      </c>
      <c r="G363" s="30">
        <f>'入金明細【18期】 '!T355</f>
        <v>0</v>
      </c>
      <c r="H363" s="99">
        <f t="shared" si="53"/>
        <v>0</v>
      </c>
      <c r="I363" s="52">
        <f>'出金明細【18期】'!D355</f>
        <v>0</v>
      </c>
      <c r="J363" s="30">
        <f>'出金明細【18期】'!M355</f>
        <v>0</v>
      </c>
      <c r="K363" s="31">
        <f>'出金明細【18期】'!AD355</f>
        <v>0</v>
      </c>
      <c r="L363" s="5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2.75" customHeight="1">
      <c r="A364" s="21"/>
      <c r="B364" s="32">
        <v>45416.0</v>
      </c>
      <c r="C364" s="63">
        <f t="shared" si="54"/>
        <v>-93326160.7</v>
      </c>
      <c r="D364" s="34">
        <f t="shared" si="52"/>
        <v>0</v>
      </c>
      <c r="E364" s="52">
        <f>'入金明細【18期】 '!D356</f>
        <v>0</v>
      </c>
      <c r="F364" s="30">
        <f>'入金明細【18期】 '!M356</f>
        <v>0</v>
      </c>
      <c r="G364" s="30">
        <f>'入金明細【18期】 '!T356</f>
        <v>0</v>
      </c>
      <c r="H364" s="99">
        <f t="shared" si="53"/>
        <v>0</v>
      </c>
      <c r="I364" s="52">
        <f>'出金明細【18期】'!D356</f>
        <v>0</v>
      </c>
      <c r="J364" s="30">
        <f>'出金明細【18期】'!M356</f>
        <v>0</v>
      </c>
      <c r="K364" s="31">
        <f>'出金明細【18期】'!AD356</f>
        <v>0</v>
      </c>
      <c r="L364" s="5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2.75" customHeight="1">
      <c r="A365" s="21"/>
      <c r="B365" s="32">
        <v>45417.0</v>
      </c>
      <c r="C365" s="63">
        <f t="shared" si="54"/>
        <v>-93326160.7</v>
      </c>
      <c r="D365" s="34">
        <f t="shared" si="52"/>
        <v>0</v>
      </c>
      <c r="E365" s="52">
        <f>'入金明細【18期】 '!D357</f>
        <v>0</v>
      </c>
      <c r="F365" s="30">
        <f>'入金明細【18期】 '!M357</f>
        <v>0</v>
      </c>
      <c r="G365" s="30">
        <f>'入金明細【18期】 '!T357</f>
        <v>0</v>
      </c>
      <c r="H365" s="99">
        <f t="shared" si="53"/>
        <v>0</v>
      </c>
      <c r="I365" s="52">
        <f>'出金明細【18期】'!D357</f>
        <v>0</v>
      </c>
      <c r="J365" s="30">
        <f>'出金明細【18期】'!M357</f>
        <v>0</v>
      </c>
      <c r="K365" s="31">
        <f>'出金明細【18期】'!AD357</f>
        <v>0</v>
      </c>
      <c r="L365" s="5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2.75" customHeight="1">
      <c r="A366" s="21"/>
      <c r="B366" s="32">
        <v>45418.0</v>
      </c>
      <c r="C366" s="63">
        <f t="shared" si="54"/>
        <v>-93326160.7</v>
      </c>
      <c r="D366" s="34">
        <f t="shared" si="52"/>
        <v>0</v>
      </c>
      <c r="E366" s="52">
        <f>'入金明細【18期】 '!D358</f>
        <v>0</v>
      </c>
      <c r="F366" s="30">
        <f>'入金明細【18期】 '!M358</f>
        <v>0</v>
      </c>
      <c r="G366" s="30">
        <f>'入金明細【18期】 '!T358</f>
        <v>0</v>
      </c>
      <c r="H366" s="99">
        <f t="shared" si="53"/>
        <v>0</v>
      </c>
      <c r="I366" s="52">
        <f>'出金明細【18期】'!D358</f>
        <v>0</v>
      </c>
      <c r="J366" s="30">
        <f>'出金明細【18期】'!M358</f>
        <v>0</v>
      </c>
      <c r="K366" s="31">
        <f>'出金明細【18期】'!AD358</f>
        <v>0</v>
      </c>
      <c r="L366" s="5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2.75" customHeight="1">
      <c r="A367" s="21"/>
      <c r="B367" s="32">
        <v>45419.0</v>
      </c>
      <c r="C367" s="63">
        <f t="shared" si="54"/>
        <v>-93326160.7</v>
      </c>
      <c r="D367" s="34">
        <f t="shared" si="52"/>
        <v>0</v>
      </c>
      <c r="E367" s="52">
        <f>'入金明細【18期】 '!D359</f>
        <v>0</v>
      </c>
      <c r="F367" s="30">
        <f>'入金明細【18期】 '!M359</f>
        <v>0</v>
      </c>
      <c r="G367" s="30">
        <f>'入金明細【18期】 '!T359</f>
        <v>0</v>
      </c>
      <c r="H367" s="99">
        <f t="shared" si="53"/>
        <v>0</v>
      </c>
      <c r="I367" s="52">
        <f>'出金明細【18期】'!D359</f>
        <v>0</v>
      </c>
      <c r="J367" s="30">
        <f>'出金明細【18期】'!M359</f>
        <v>0</v>
      </c>
      <c r="K367" s="31">
        <f>'出金明細【18期】'!AD359</f>
        <v>0</v>
      </c>
      <c r="L367" s="5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2.75" customHeight="1">
      <c r="A368" s="21"/>
      <c r="B368" s="32">
        <v>45420.0</v>
      </c>
      <c r="C368" s="63">
        <f t="shared" si="54"/>
        <v>-93326160.7</v>
      </c>
      <c r="D368" s="34">
        <f t="shared" si="52"/>
        <v>0</v>
      </c>
      <c r="E368" s="52">
        <f>'入金明細【18期】 '!D360</f>
        <v>0</v>
      </c>
      <c r="F368" s="30">
        <f>'入金明細【18期】 '!M360</f>
        <v>0</v>
      </c>
      <c r="G368" s="30">
        <f>'入金明細【18期】 '!T360</f>
        <v>0</v>
      </c>
      <c r="H368" s="99">
        <f t="shared" si="53"/>
        <v>0</v>
      </c>
      <c r="I368" s="52">
        <f>'出金明細【18期】'!D360</f>
        <v>0</v>
      </c>
      <c r="J368" s="30">
        <f>'出金明細【18期】'!M360</f>
        <v>0</v>
      </c>
      <c r="K368" s="31">
        <f>'出金明細【18期】'!AD360</f>
        <v>0</v>
      </c>
      <c r="L368" s="5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2.75" customHeight="1">
      <c r="A369" s="21"/>
      <c r="B369" s="32">
        <v>45421.0</v>
      </c>
      <c r="C369" s="63">
        <f t="shared" si="54"/>
        <v>-93326160.7</v>
      </c>
      <c r="D369" s="34">
        <f t="shared" si="52"/>
        <v>0</v>
      </c>
      <c r="E369" s="52">
        <f>'入金明細【18期】 '!D361</f>
        <v>0</v>
      </c>
      <c r="F369" s="30">
        <f>'入金明細【18期】 '!M361</f>
        <v>0</v>
      </c>
      <c r="G369" s="30">
        <f>'入金明細【18期】 '!T361</f>
        <v>0</v>
      </c>
      <c r="H369" s="99">
        <f t="shared" si="53"/>
        <v>0</v>
      </c>
      <c r="I369" s="52">
        <f>'出金明細【18期】'!D361</f>
        <v>0</v>
      </c>
      <c r="J369" s="30">
        <f>'出金明細【18期】'!M361</f>
        <v>0</v>
      </c>
      <c r="K369" s="31">
        <f>'出金明細【18期】'!AD361</f>
        <v>0</v>
      </c>
      <c r="L369" s="5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2.75" customHeight="1">
      <c r="A370" s="21"/>
      <c r="B370" s="32">
        <v>45422.0</v>
      </c>
      <c r="C370" s="63">
        <f t="shared" si="54"/>
        <v>-93326160.7</v>
      </c>
      <c r="D370" s="34">
        <f t="shared" si="52"/>
        <v>0</v>
      </c>
      <c r="E370" s="52">
        <f>'入金明細【18期】 '!D362</f>
        <v>0</v>
      </c>
      <c r="F370" s="30">
        <f>'入金明細【18期】 '!M362</f>
        <v>0</v>
      </c>
      <c r="G370" s="30">
        <f>'入金明細【18期】 '!T362</f>
        <v>0</v>
      </c>
      <c r="H370" s="99">
        <f t="shared" si="53"/>
        <v>0</v>
      </c>
      <c r="I370" s="52">
        <f>'出金明細【18期】'!D362</f>
        <v>0</v>
      </c>
      <c r="J370" s="30">
        <f>'出金明細【18期】'!M362</f>
        <v>0</v>
      </c>
      <c r="K370" s="31">
        <f>'出金明細【18期】'!AD362</f>
        <v>0</v>
      </c>
      <c r="L370" s="5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2.75" customHeight="1">
      <c r="A371" s="21"/>
      <c r="B371" s="32">
        <v>45423.0</v>
      </c>
      <c r="C371" s="63">
        <f t="shared" si="54"/>
        <v>-93326160.7</v>
      </c>
      <c r="D371" s="34">
        <f t="shared" si="52"/>
        <v>0</v>
      </c>
      <c r="E371" s="52">
        <f>'入金明細【18期】 '!D363</f>
        <v>0</v>
      </c>
      <c r="F371" s="30">
        <f>'入金明細【18期】 '!M363</f>
        <v>0</v>
      </c>
      <c r="G371" s="30">
        <f>'入金明細【18期】 '!T363</f>
        <v>0</v>
      </c>
      <c r="H371" s="99">
        <f t="shared" si="53"/>
        <v>0</v>
      </c>
      <c r="I371" s="52">
        <f>'出金明細【18期】'!D363</f>
        <v>0</v>
      </c>
      <c r="J371" s="30">
        <f>'出金明細【18期】'!M363</f>
        <v>0</v>
      </c>
      <c r="K371" s="31">
        <f>'出金明細【18期】'!AD363</f>
        <v>0</v>
      </c>
      <c r="L371" s="5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2.75" customHeight="1">
      <c r="A372" s="21"/>
      <c r="B372" s="32">
        <v>45424.0</v>
      </c>
      <c r="C372" s="63">
        <f t="shared" si="54"/>
        <v>-93326160.7</v>
      </c>
      <c r="D372" s="34">
        <f t="shared" si="52"/>
        <v>0</v>
      </c>
      <c r="E372" s="52">
        <f>'入金明細【18期】 '!D364</f>
        <v>0</v>
      </c>
      <c r="F372" s="30">
        <f>'入金明細【18期】 '!M364</f>
        <v>0</v>
      </c>
      <c r="G372" s="30">
        <f>'入金明細【18期】 '!T364</f>
        <v>0</v>
      </c>
      <c r="H372" s="99">
        <f t="shared" si="53"/>
        <v>0</v>
      </c>
      <c r="I372" s="52">
        <f>'出金明細【18期】'!D364</f>
        <v>0</v>
      </c>
      <c r="J372" s="30">
        <f>'出金明細【18期】'!M364</f>
        <v>0</v>
      </c>
      <c r="K372" s="31">
        <f>'出金明細【18期】'!AD364</f>
        <v>0</v>
      </c>
      <c r="L372" s="5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2.75" customHeight="1">
      <c r="A373" s="21"/>
      <c r="B373" s="32">
        <v>45425.0</v>
      </c>
      <c r="C373" s="63">
        <f t="shared" si="54"/>
        <v>-93326160.7</v>
      </c>
      <c r="D373" s="34">
        <f t="shared" si="52"/>
        <v>0</v>
      </c>
      <c r="E373" s="52">
        <f>'入金明細【18期】 '!D365</f>
        <v>0</v>
      </c>
      <c r="F373" s="30">
        <f>'入金明細【18期】 '!M365</f>
        <v>0</v>
      </c>
      <c r="G373" s="30">
        <f>'入金明細【18期】 '!T365</f>
        <v>0</v>
      </c>
      <c r="H373" s="99">
        <f t="shared" si="53"/>
        <v>0</v>
      </c>
      <c r="I373" s="52">
        <f>'出金明細【18期】'!D365</f>
        <v>0</v>
      </c>
      <c r="J373" s="30">
        <f>'出金明細【18期】'!M365</f>
        <v>0</v>
      </c>
      <c r="K373" s="31">
        <f>'出金明細【18期】'!AD365</f>
        <v>0</v>
      </c>
      <c r="L373" s="5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2.75" customHeight="1">
      <c r="A374" s="21"/>
      <c r="B374" s="32">
        <v>45426.0</v>
      </c>
      <c r="C374" s="63">
        <f t="shared" si="54"/>
        <v>-93326160.7</v>
      </c>
      <c r="D374" s="34">
        <f t="shared" si="52"/>
        <v>0</v>
      </c>
      <c r="E374" s="52">
        <f>'入金明細【18期】 '!D366</f>
        <v>0</v>
      </c>
      <c r="F374" s="30">
        <f>'入金明細【18期】 '!M366</f>
        <v>0</v>
      </c>
      <c r="G374" s="30">
        <f>'入金明細【18期】 '!T366</f>
        <v>0</v>
      </c>
      <c r="H374" s="99">
        <f t="shared" si="53"/>
        <v>0</v>
      </c>
      <c r="I374" s="52">
        <f>'出金明細【18期】'!D366</f>
        <v>0</v>
      </c>
      <c r="J374" s="30">
        <f>'出金明細【18期】'!M366</f>
        <v>0</v>
      </c>
      <c r="K374" s="31">
        <f>'出金明細【18期】'!AD366</f>
        <v>0</v>
      </c>
      <c r="L374" s="5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2.75" customHeight="1">
      <c r="A375" s="21"/>
      <c r="B375" s="32">
        <v>45427.0</v>
      </c>
      <c r="C375" s="63">
        <f t="shared" si="54"/>
        <v>-93326160.7</v>
      </c>
      <c r="D375" s="34">
        <f t="shared" si="52"/>
        <v>0</v>
      </c>
      <c r="E375" s="52">
        <f>'入金明細【18期】 '!D367</f>
        <v>0</v>
      </c>
      <c r="F375" s="30">
        <f>'入金明細【18期】 '!M367</f>
        <v>0</v>
      </c>
      <c r="G375" s="30">
        <f>'入金明細【18期】 '!T367</f>
        <v>0</v>
      </c>
      <c r="H375" s="99">
        <f t="shared" si="53"/>
        <v>0</v>
      </c>
      <c r="I375" s="52">
        <f>'出金明細【18期】'!D367</f>
        <v>0</v>
      </c>
      <c r="J375" s="30">
        <f>'出金明細【18期】'!M367</f>
        <v>0</v>
      </c>
      <c r="K375" s="31">
        <f>'出金明細【18期】'!AD367</f>
        <v>0</v>
      </c>
      <c r="L375" s="5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2.75" customHeight="1">
      <c r="A376" s="21"/>
      <c r="B376" s="32">
        <v>45428.0</v>
      </c>
      <c r="C376" s="63">
        <f t="shared" si="54"/>
        <v>-93326160.7</v>
      </c>
      <c r="D376" s="34">
        <f t="shared" si="52"/>
        <v>0</v>
      </c>
      <c r="E376" s="52">
        <f>'入金明細【18期】 '!D368</f>
        <v>0</v>
      </c>
      <c r="F376" s="30">
        <f>'入金明細【18期】 '!M368</f>
        <v>0</v>
      </c>
      <c r="G376" s="30">
        <f>'入金明細【18期】 '!T368</f>
        <v>0</v>
      </c>
      <c r="H376" s="99">
        <f t="shared" si="53"/>
        <v>0</v>
      </c>
      <c r="I376" s="52">
        <f>'出金明細【18期】'!D368</f>
        <v>0</v>
      </c>
      <c r="J376" s="30">
        <f>'出金明細【18期】'!M368</f>
        <v>0</v>
      </c>
      <c r="K376" s="31">
        <f>'出金明細【18期】'!AD368</f>
        <v>0</v>
      </c>
      <c r="L376" s="5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2.75" customHeight="1">
      <c r="A377" s="21"/>
      <c r="B377" s="32">
        <v>45429.0</v>
      </c>
      <c r="C377" s="63">
        <f t="shared" si="54"/>
        <v>-93326160.7</v>
      </c>
      <c r="D377" s="34">
        <f t="shared" si="52"/>
        <v>0</v>
      </c>
      <c r="E377" s="52">
        <f>'入金明細【18期】 '!D369</f>
        <v>0</v>
      </c>
      <c r="F377" s="30">
        <f>'入金明細【18期】 '!M369</f>
        <v>0</v>
      </c>
      <c r="G377" s="30">
        <f>'入金明細【18期】 '!T369</f>
        <v>0</v>
      </c>
      <c r="H377" s="99">
        <f t="shared" si="53"/>
        <v>0</v>
      </c>
      <c r="I377" s="52">
        <f>'出金明細【18期】'!D369</f>
        <v>0</v>
      </c>
      <c r="J377" s="30">
        <f>'出金明細【18期】'!M369</f>
        <v>0</v>
      </c>
      <c r="K377" s="31">
        <f>'出金明細【18期】'!AD369</f>
        <v>0</v>
      </c>
      <c r="L377" s="5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2.75" customHeight="1">
      <c r="A378" s="21"/>
      <c r="B378" s="32">
        <v>45430.0</v>
      </c>
      <c r="C378" s="63">
        <f t="shared" si="54"/>
        <v>-93326160.7</v>
      </c>
      <c r="D378" s="34">
        <f t="shared" si="52"/>
        <v>0</v>
      </c>
      <c r="E378" s="52">
        <f>'入金明細【18期】 '!D370</f>
        <v>0</v>
      </c>
      <c r="F378" s="30">
        <f>'入金明細【18期】 '!M370</f>
        <v>0</v>
      </c>
      <c r="G378" s="30">
        <f>'入金明細【18期】 '!T370</f>
        <v>0</v>
      </c>
      <c r="H378" s="99">
        <f t="shared" si="53"/>
        <v>0</v>
      </c>
      <c r="I378" s="52">
        <f>'出金明細【18期】'!D370</f>
        <v>0</v>
      </c>
      <c r="J378" s="30">
        <f>'出金明細【18期】'!M370</f>
        <v>0</v>
      </c>
      <c r="K378" s="31">
        <f>'出金明細【18期】'!AD370</f>
        <v>0</v>
      </c>
      <c r="L378" s="5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2.75" customHeight="1">
      <c r="A379" s="21"/>
      <c r="B379" s="32">
        <v>45431.0</v>
      </c>
      <c r="C379" s="63">
        <f t="shared" si="54"/>
        <v>-93326160.7</v>
      </c>
      <c r="D379" s="34">
        <f t="shared" si="52"/>
        <v>0</v>
      </c>
      <c r="E379" s="52">
        <f>'入金明細【18期】 '!D371</f>
        <v>0</v>
      </c>
      <c r="F379" s="30">
        <f>'入金明細【18期】 '!M371</f>
        <v>0</v>
      </c>
      <c r="G379" s="30">
        <f>'入金明細【18期】 '!T371</f>
        <v>0</v>
      </c>
      <c r="H379" s="99">
        <f t="shared" si="53"/>
        <v>0</v>
      </c>
      <c r="I379" s="52">
        <f>'出金明細【18期】'!D371</f>
        <v>0</v>
      </c>
      <c r="J379" s="30">
        <f>'出金明細【18期】'!M371</f>
        <v>0</v>
      </c>
      <c r="K379" s="31">
        <f>'出金明細【18期】'!AD371</f>
        <v>0</v>
      </c>
      <c r="L379" s="5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2.75" customHeight="1">
      <c r="A380" s="21"/>
      <c r="B380" s="32">
        <v>45432.0</v>
      </c>
      <c r="C380" s="63">
        <f t="shared" si="54"/>
        <v>-93326160.7</v>
      </c>
      <c r="D380" s="34">
        <f t="shared" si="52"/>
        <v>0</v>
      </c>
      <c r="E380" s="52">
        <f>'入金明細【18期】 '!D372</f>
        <v>0</v>
      </c>
      <c r="F380" s="30">
        <f>'入金明細【18期】 '!M372</f>
        <v>0</v>
      </c>
      <c r="G380" s="30">
        <f>'入金明細【18期】 '!T372</f>
        <v>0</v>
      </c>
      <c r="H380" s="99">
        <f t="shared" si="53"/>
        <v>0</v>
      </c>
      <c r="I380" s="52">
        <f>'出金明細【18期】'!D372</f>
        <v>0</v>
      </c>
      <c r="J380" s="30">
        <f>'出金明細【18期】'!M372</f>
        <v>0</v>
      </c>
      <c r="K380" s="31">
        <f>'出金明細【18期】'!AD372</f>
        <v>0</v>
      </c>
      <c r="L380" s="5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2.75" customHeight="1">
      <c r="A381" s="21"/>
      <c r="B381" s="32">
        <v>45433.0</v>
      </c>
      <c r="C381" s="63">
        <f t="shared" si="54"/>
        <v>-93326160.7</v>
      </c>
      <c r="D381" s="34">
        <f t="shared" si="52"/>
        <v>0</v>
      </c>
      <c r="E381" s="52">
        <f>'入金明細【18期】 '!D373</f>
        <v>0</v>
      </c>
      <c r="F381" s="30">
        <f>'入金明細【18期】 '!M373</f>
        <v>0</v>
      </c>
      <c r="G381" s="30">
        <f>'入金明細【18期】 '!T373</f>
        <v>0</v>
      </c>
      <c r="H381" s="99">
        <f t="shared" si="53"/>
        <v>0</v>
      </c>
      <c r="I381" s="52">
        <f>'出金明細【18期】'!D373</f>
        <v>0</v>
      </c>
      <c r="J381" s="30">
        <f>'出金明細【18期】'!M373</f>
        <v>0</v>
      </c>
      <c r="K381" s="31">
        <f>'出金明細【18期】'!AD373</f>
        <v>0</v>
      </c>
      <c r="L381" s="5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2.75" customHeight="1">
      <c r="A382" s="21"/>
      <c r="B382" s="32">
        <v>45434.0</v>
      </c>
      <c r="C382" s="63">
        <f t="shared" si="54"/>
        <v>-93326160.7</v>
      </c>
      <c r="D382" s="34">
        <f t="shared" si="52"/>
        <v>0</v>
      </c>
      <c r="E382" s="52">
        <f>'入金明細【18期】 '!D374</f>
        <v>0</v>
      </c>
      <c r="F382" s="30">
        <f>'入金明細【18期】 '!M374</f>
        <v>0</v>
      </c>
      <c r="G382" s="30">
        <f>'入金明細【18期】 '!T374</f>
        <v>0</v>
      </c>
      <c r="H382" s="99">
        <f t="shared" si="53"/>
        <v>0</v>
      </c>
      <c r="I382" s="52">
        <f>'出金明細【18期】'!D374</f>
        <v>0</v>
      </c>
      <c r="J382" s="30">
        <f>'出金明細【18期】'!M374</f>
        <v>0</v>
      </c>
      <c r="K382" s="31">
        <f>'出金明細【18期】'!AD374</f>
        <v>0</v>
      </c>
      <c r="L382" s="5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2.75" customHeight="1">
      <c r="A383" s="21"/>
      <c r="B383" s="32">
        <v>45435.0</v>
      </c>
      <c r="C383" s="63">
        <f t="shared" si="54"/>
        <v>-93326160.7</v>
      </c>
      <c r="D383" s="34">
        <f t="shared" si="52"/>
        <v>0</v>
      </c>
      <c r="E383" s="52">
        <f>'入金明細【18期】 '!D375</f>
        <v>0</v>
      </c>
      <c r="F383" s="30">
        <f>'入金明細【18期】 '!M375</f>
        <v>0</v>
      </c>
      <c r="G383" s="30">
        <f>'入金明細【18期】 '!T375</f>
        <v>0</v>
      </c>
      <c r="H383" s="99">
        <f t="shared" si="53"/>
        <v>0</v>
      </c>
      <c r="I383" s="52">
        <f>'出金明細【18期】'!D375</f>
        <v>0</v>
      </c>
      <c r="J383" s="30">
        <f>'出金明細【18期】'!M375</f>
        <v>0</v>
      </c>
      <c r="K383" s="31">
        <f>'出金明細【18期】'!AD375</f>
        <v>0</v>
      </c>
      <c r="L383" s="5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2.75" customHeight="1">
      <c r="A384" s="21"/>
      <c r="B384" s="32">
        <v>45436.0</v>
      </c>
      <c r="C384" s="63">
        <f t="shared" si="54"/>
        <v>-93326160.7</v>
      </c>
      <c r="D384" s="34">
        <f t="shared" si="52"/>
        <v>0</v>
      </c>
      <c r="E384" s="52">
        <f>'入金明細【18期】 '!D376</f>
        <v>0</v>
      </c>
      <c r="F384" s="30">
        <f>'入金明細【18期】 '!M376</f>
        <v>0</v>
      </c>
      <c r="G384" s="30">
        <f>'入金明細【18期】 '!T376</f>
        <v>0</v>
      </c>
      <c r="H384" s="99">
        <f t="shared" si="53"/>
        <v>0</v>
      </c>
      <c r="I384" s="52">
        <f>'出金明細【18期】'!D376</f>
        <v>0</v>
      </c>
      <c r="J384" s="30">
        <f>'出金明細【18期】'!M376</f>
        <v>0</v>
      </c>
      <c r="K384" s="31">
        <f>'出金明細【18期】'!AD376</f>
        <v>0</v>
      </c>
      <c r="L384" s="5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2.75" customHeight="1">
      <c r="A385" s="21"/>
      <c r="B385" s="32">
        <v>45437.0</v>
      </c>
      <c r="C385" s="63">
        <f t="shared" si="54"/>
        <v>-93326160.7</v>
      </c>
      <c r="D385" s="34">
        <f t="shared" si="52"/>
        <v>0</v>
      </c>
      <c r="E385" s="52">
        <f>'入金明細【18期】 '!D377</f>
        <v>0</v>
      </c>
      <c r="F385" s="30">
        <f>'入金明細【18期】 '!M377</f>
        <v>0</v>
      </c>
      <c r="G385" s="30">
        <f>'入金明細【18期】 '!T377</f>
        <v>0</v>
      </c>
      <c r="H385" s="99">
        <f t="shared" si="53"/>
        <v>0</v>
      </c>
      <c r="I385" s="52">
        <f>'出金明細【18期】'!D377</f>
        <v>0</v>
      </c>
      <c r="J385" s="30">
        <f>'出金明細【18期】'!M377</f>
        <v>0</v>
      </c>
      <c r="K385" s="31">
        <f>'出金明細【18期】'!AD377</f>
        <v>0</v>
      </c>
      <c r="L385" s="5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2.75" customHeight="1">
      <c r="A386" s="21"/>
      <c r="B386" s="32">
        <v>45438.0</v>
      </c>
      <c r="C386" s="63">
        <f t="shared" si="54"/>
        <v>-93326160.7</v>
      </c>
      <c r="D386" s="34">
        <f t="shared" si="52"/>
        <v>0</v>
      </c>
      <c r="E386" s="52">
        <f>'入金明細【18期】 '!D378</f>
        <v>0</v>
      </c>
      <c r="F386" s="30">
        <f>'入金明細【18期】 '!M378</f>
        <v>0</v>
      </c>
      <c r="G386" s="30">
        <f>'入金明細【18期】 '!T378</f>
        <v>0</v>
      </c>
      <c r="H386" s="99">
        <f t="shared" si="53"/>
        <v>0</v>
      </c>
      <c r="I386" s="52">
        <f>'出金明細【18期】'!D378</f>
        <v>0</v>
      </c>
      <c r="J386" s="30">
        <f>'出金明細【18期】'!M378</f>
        <v>0</v>
      </c>
      <c r="K386" s="31">
        <f>'出金明細【18期】'!AD378</f>
        <v>0</v>
      </c>
      <c r="L386" s="5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2.75" customHeight="1">
      <c r="A387" s="21"/>
      <c r="B387" s="32">
        <v>45439.0</v>
      </c>
      <c r="C387" s="63">
        <f t="shared" si="54"/>
        <v>-93326160.7</v>
      </c>
      <c r="D387" s="34">
        <f t="shared" si="52"/>
        <v>0</v>
      </c>
      <c r="E387" s="52">
        <f>'入金明細【18期】 '!D379</f>
        <v>0</v>
      </c>
      <c r="F387" s="30">
        <f>'入金明細【18期】 '!M379</f>
        <v>0</v>
      </c>
      <c r="G387" s="30">
        <f>'入金明細【18期】 '!T379</f>
        <v>0</v>
      </c>
      <c r="H387" s="99">
        <f t="shared" si="53"/>
        <v>0</v>
      </c>
      <c r="I387" s="52">
        <f>'出金明細【18期】'!D379</f>
        <v>0</v>
      </c>
      <c r="J387" s="30">
        <f>'出金明細【18期】'!M379</f>
        <v>0</v>
      </c>
      <c r="K387" s="31">
        <f>'出金明細【18期】'!AD379</f>
        <v>0</v>
      </c>
      <c r="L387" s="5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2.75" customHeight="1">
      <c r="A388" s="21"/>
      <c r="B388" s="32">
        <v>45440.0</v>
      </c>
      <c r="C388" s="63">
        <f t="shared" si="54"/>
        <v>-93326160.7</v>
      </c>
      <c r="D388" s="34">
        <f t="shared" si="52"/>
        <v>0</v>
      </c>
      <c r="E388" s="52">
        <f>'入金明細【18期】 '!D380</f>
        <v>0</v>
      </c>
      <c r="F388" s="30">
        <f>'入金明細【18期】 '!M380</f>
        <v>0</v>
      </c>
      <c r="G388" s="30">
        <f>'入金明細【18期】 '!T380</f>
        <v>0</v>
      </c>
      <c r="H388" s="99">
        <f t="shared" si="53"/>
        <v>0</v>
      </c>
      <c r="I388" s="52">
        <f>'出金明細【18期】'!D380</f>
        <v>0</v>
      </c>
      <c r="J388" s="30">
        <f>'出金明細【18期】'!M380</f>
        <v>0</v>
      </c>
      <c r="K388" s="31">
        <f>'出金明細【18期】'!AD380</f>
        <v>0</v>
      </c>
      <c r="L388" s="5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2.75" customHeight="1">
      <c r="A389" s="21"/>
      <c r="B389" s="32">
        <v>45441.0</v>
      </c>
      <c r="C389" s="63">
        <f t="shared" si="54"/>
        <v>-93326160.7</v>
      </c>
      <c r="D389" s="34">
        <f t="shared" si="52"/>
        <v>0</v>
      </c>
      <c r="E389" s="52">
        <f>'入金明細【18期】 '!D381</f>
        <v>0</v>
      </c>
      <c r="F389" s="30">
        <f>'入金明細【18期】 '!M381</f>
        <v>0</v>
      </c>
      <c r="G389" s="30">
        <f>'入金明細【18期】 '!T381</f>
        <v>0</v>
      </c>
      <c r="H389" s="99">
        <f t="shared" si="53"/>
        <v>0</v>
      </c>
      <c r="I389" s="52">
        <f>'出金明細【18期】'!D381</f>
        <v>0</v>
      </c>
      <c r="J389" s="30">
        <f>'出金明細【18期】'!M381</f>
        <v>0</v>
      </c>
      <c r="K389" s="31">
        <f>'出金明細【18期】'!AD381</f>
        <v>0</v>
      </c>
      <c r="L389" s="5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2.75" customHeight="1">
      <c r="A390" s="21"/>
      <c r="B390" s="32">
        <v>45442.0</v>
      </c>
      <c r="C390" s="63">
        <f t="shared" si="54"/>
        <v>-93326160.7</v>
      </c>
      <c r="D390" s="34">
        <f t="shared" si="52"/>
        <v>0</v>
      </c>
      <c r="E390" s="52">
        <f>'入金明細【18期】 '!D382</f>
        <v>0</v>
      </c>
      <c r="F390" s="30">
        <f>'入金明細【18期】 '!M382</f>
        <v>0</v>
      </c>
      <c r="G390" s="30">
        <f>'入金明細【18期】 '!T382</f>
        <v>0</v>
      </c>
      <c r="H390" s="99">
        <f t="shared" si="53"/>
        <v>0</v>
      </c>
      <c r="I390" s="52">
        <f>'出金明細【18期】'!D382</f>
        <v>0</v>
      </c>
      <c r="J390" s="30">
        <f>'出金明細【18期】'!M382</f>
        <v>0</v>
      </c>
      <c r="K390" s="31">
        <f>'出金明細【18期】'!AD382</f>
        <v>0</v>
      </c>
      <c r="L390" s="5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2.75" customHeight="1">
      <c r="A391" s="21"/>
      <c r="B391" s="36">
        <v>45443.0</v>
      </c>
      <c r="C391" s="89">
        <f t="shared" si="54"/>
        <v>-93326160.7</v>
      </c>
      <c r="D391" s="34">
        <f t="shared" si="52"/>
        <v>0</v>
      </c>
      <c r="E391" s="54" t="str">
        <f>'入金明細【18期】 '!D383</f>
        <v/>
      </c>
      <c r="F391" s="55" t="str">
        <f>'入金明細【18期】 '!M383</f>
        <v/>
      </c>
      <c r="G391" s="55">
        <f>'入金明細【18期】 '!T383</f>
        <v>0</v>
      </c>
      <c r="H391" s="99">
        <f t="shared" si="53"/>
        <v>0</v>
      </c>
      <c r="I391" s="54">
        <f>'出金明細【18期】'!D383</f>
        <v>0</v>
      </c>
      <c r="J391" s="55">
        <f>'出金明細【18期】'!M383</f>
        <v>0</v>
      </c>
      <c r="K391" s="56">
        <f>'出金明細【18期】'!AD383</f>
        <v>0</v>
      </c>
      <c r="L391" s="5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2.75" customHeight="1">
      <c r="A392" s="21"/>
      <c r="B392" s="39" t="s">
        <v>23</v>
      </c>
      <c r="C392" s="68">
        <f t="shared" ref="C392:C393" si="55">SUM(D392-H392)</f>
        <v>0</v>
      </c>
      <c r="D392" s="47">
        <f>SUM(D361:D391)</f>
        <v>0</v>
      </c>
      <c r="E392" s="81"/>
      <c r="F392" s="43"/>
      <c r="G392" s="43"/>
      <c r="H392" s="105">
        <f>SUM(H361:H391)</f>
        <v>0</v>
      </c>
      <c r="I392" s="42"/>
      <c r="J392" s="43"/>
      <c r="K392" s="46"/>
      <c r="L392" s="5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2.75" customHeight="1">
      <c r="A393" s="21"/>
      <c r="B393" s="39" t="s">
        <v>11</v>
      </c>
      <c r="C393" s="68">
        <f t="shared" si="55"/>
        <v>-79914085</v>
      </c>
      <c r="D393" s="47">
        <f>D360+D392</f>
        <v>0</v>
      </c>
      <c r="E393" s="81"/>
      <c r="F393" s="43"/>
      <c r="G393" s="43"/>
      <c r="H393" s="105">
        <f>H360+H392</f>
        <v>79914085</v>
      </c>
      <c r="I393" s="42"/>
      <c r="J393" s="43"/>
      <c r="K393" s="46"/>
      <c r="L393" s="5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2.75" customHeight="1">
      <c r="A394" s="21"/>
      <c r="B394" s="20"/>
      <c r="C394" s="113"/>
      <c r="D394" s="59"/>
      <c r="E394" s="59"/>
      <c r="F394" s="59"/>
      <c r="G394" s="59"/>
      <c r="H394" s="21"/>
      <c r="I394" s="21"/>
      <c r="J394" s="21"/>
      <c r="K394" s="21"/>
      <c r="L394" s="5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2.75" customHeight="1">
      <c r="A395" s="21"/>
      <c r="B395" s="20"/>
      <c r="C395" s="113"/>
      <c r="D395" s="59"/>
      <c r="E395" s="59"/>
      <c r="F395" s="59"/>
      <c r="G395" s="59"/>
      <c r="H395" s="21"/>
      <c r="I395" s="21"/>
      <c r="J395" s="21"/>
      <c r="K395" s="21"/>
      <c r="L395" s="5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2.75" customHeight="1">
      <c r="A396" s="21"/>
      <c r="B396" s="20"/>
      <c r="C396" s="113"/>
      <c r="D396" s="59"/>
      <c r="E396" s="59"/>
      <c r="F396" s="59"/>
      <c r="G396" s="59"/>
      <c r="H396" s="21"/>
      <c r="I396" s="21"/>
      <c r="J396" s="21"/>
      <c r="K396" s="21"/>
      <c r="L396" s="53" t="s">
        <v>24</v>
      </c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2.75" customHeight="1">
      <c r="A397" s="21"/>
      <c r="B397" s="20"/>
      <c r="C397" s="113"/>
      <c r="D397" s="59"/>
      <c r="E397" s="59"/>
      <c r="F397" s="59"/>
      <c r="G397" s="59"/>
      <c r="H397" s="21"/>
      <c r="I397" s="21"/>
      <c r="J397" s="21"/>
      <c r="K397" s="21"/>
      <c r="L397" s="5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2.75" customHeight="1">
      <c r="A398" s="21"/>
      <c r="B398" s="20"/>
      <c r="C398" s="113"/>
      <c r="D398" s="59"/>
      <c r="E398" s="59"/>
      <c r="F398" s="59"/>
      <c r="G398" s="59"/>
      <c r="H398" s="21"/>
      <c r="I398" s="21"/>
      <c r="J398" s="21"/>
      <c r="K398" s="21"/>
      <c r="L398" s="5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2.75" customHeight="1">
      <c r="A399" s="21"/>
      <c r="B399" s="20"/>
      <c r="C399" s="113"/>
      <c r="D399" s="59"/>
      <c r="E399" s="59"/>
      <c r="F399" s="59"/>
      <c r="G399" s="59"/>
      <c r="H399" s="21"/>
      <c r="I399" s="21"/>
      <c r="J399" s="21"/>
      <c r="K399" s="21"/>
      <c r="L399" s="5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2.75" customHeight="1">
      <c r="A400" s="21"/>
      <c r="B400" s="20"/>
      <c r="C400" s="113"/>
      <c r="D400" s="59"/>
      <c r="E400" s="59"/>
      <c r="F400" s="59"/>
      <c r="G400" s="59"/>
      <c r="H400" s="21"/>
      <c r="I400" s="21"/>
      <c r="J400" s="21"/>
      <c r="K400" s="21"/>
      <c r="L400" s="5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2.75" customHeight="1">
      <c r="A401" s="21"/>
      <c r="B401" s="20"/>
      <c r="C401" s="113"/>
      <c r="D401" s="59"/>
      <c r="E401" s="59"/>
      <c r="F401" s="59"/>
      <c r="G401" s="59"/>
      <c r="H401" s="21"/>
      <c r="I401" s="21"/>
      <c r="J401" s="21"/>
      <c r="K401" s="21"/>
      <c r="L401" s="5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2.75" customHeight="1">
      <c r="A402" s="21"/>
      <c r="B402" s="20"/>
      <c r="C402" s="113"/>
      <c r="D402" s="59"/>
      <c r="E402" s="59"/>
      <c r="F402" s="59"/>
      <c r="G402" s="59"/>
      <c r="H402" s="21"/>
      <c r="I402" s="21"/>
      <c r="J402" s="21"/>
      <c r="K402" s="21"/>
      <c r="L402" s="5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2.75" customHeight="1">
      <c r="A403" s="21"/>
      <c r="B403" s="20"/>
      <c r="C403" s="113"/>
      <c r="D403" s="59"/>
      <c r="E403" s="59"/>
      <c r="F403" s="59"/>
      <c r="G403" s="59"/>
      <c r="H403" s="21"/>
      <c r="I403" s="21"/>
      <c r="J403" s="21"/>
      <c r="K403" s="21"/>
      <c r="L403" s="5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2.75" customHeight="1">
      <c r="A404" s="21"/>
      <c r="B404" s="20"/>
      <c r="C404" s="113"/>
      <c r="D404" s="59"/>
      <c r="E404" s="59"/>
      <c r="F404" s="59"/>
      <c r="G404" s="59"/>
      <c r="H404" s="21"/>
      <c r="I404" s="21"/>
      <c r="J404" s="21"/>
      <c r="K404" s="21"/>
      <c r="L404" s="5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2.75" customHeight="1">
      <c r="A405" s="21"/>
      <c r="B405" s="20"/>
      <c r="C405" s="113"/>
      <c r="D405" s="59"/>
      <c r="E405" s="59"/>
      <c r="F405" s="59"/>
      <c r="G405" s="59"/>
      <c r="H405" s="21"/>
      <c r="I405" s="21"/>
      <c r="J405" s="21"/>
      <c r="K405" s="21"/>
      <c r="L405" s="5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2.75" customHeight="1">
      <c r="A406" s="21"/>
      <c r="B406" s="20"/>
      <c r="C406" s="113"/>
      <c r="D406" s="59"/>
      <c r="E406" s="59"/>
      <c r="F406" s="59"/>
      <c r="G406" s="59"/>
      <c r="H406" s="21"/>
      <c r="I406" s="21"/>
      <c r="J406" s="21"/>
      <c r="K406" s="21"/>
      <c r="L406" s="5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2.75" customHeight="1">
      <c r="A407" s="21"/>
      <c r="B407" s="20"/>
      <c r="C407" s="113"/>
      <c r="D407" s="59"/>
      <c r="E407" s="59"/>
      <c r="F407" s="59"/>
      <c r="G407" s="59"/>
      <c r="H407" s="21"/>
      <c r="I407" s="21"/>
      <c r="J407" s="21"/>
      <c r="K407" s="21"/>
      <c r="L407" s="5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2.75" customHeight="1">
      <c r="A408" s="21"/>
      <c r="B408" s="20"/>
      <c r="C408" s="113"/>
      <c r="D408" s="59"/>
      <c r="E408" s="59"/>
      <c r="F408" s="59"/>
      <c r="G408" s="59"/>
      <c r="H408" s="21"/>
      <c r="I408" s="21"/>
      <c r="J408" s="21"/>
      <c r="K408" s="21"/>
      <c r="L408" s="5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2.75" customHeight="1">
      <c r="A409" s="21"/>
      <c r="B409" s="20"/>
      <c r="C409" s="113"/>
      <c r="D409" s="59"/>
      <c r="E409" s="59"/>
      <c r="F409" s="59"/>
      <c r="G409" s="59"/>
      <c r="H409" s="21"/>
      <c r="I409" s="21"/>
      <c r="J409" s="21"/>
      <c r="K409" s="21"/>
      <c r="L409" s="5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2.75" customHeight="1">
      <c r="A410" s="21"/>
      <c r="B410" s="20"/>
      <c r="C410" s="113"/>
      <c r="D410" s="59"/>
      <c r="E410" s="59"/>
      <c r="F410" s="59"/>
      <c r="G410" s="59"/>
      <c r="H410" s="21"/>
      <c r="I410" s="21"/>
      <c r="J410" s="21"/>
      <c r="K410" s="21"/>
      <c r="L410" s="5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2.75" customHeight="1">
      <c r="A411" s="21"/>
      <c r="B411" s="20"/>
      <c r="C411" s="113"/>
      <c r="D411" s="59"/>
      <c r="E411" s="59"/>
      <c r="F411" s="59"/>
      <c r="G411" s="59"/>
      <c r="H411" s="21"/>
      <c r="I411" s="21"/>
      <c r="J411" s="21"/>
      <c r="K411" s="21"/>
      <c r="L411" s="5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2.75" customHeight="1">
      <c r="A412" s="21"/>
      <c r="B412" s="20"/>
      <c r="C412" s="113"/>
      <c r="D412" s="59"/>
      <c r="E412" s="59"/>
      <c r="F412" s="59"/>
      <c r="G412" s="59"/>
      <c r="H412" s="21"/>
      <c r="I412" s="21"/>
      <c r="J412" s="21"/>
      <c r="K412" s="21"/>
      <c r="L412" s="5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2.75" customHeight="1">
      <c r="A413" s="21"/>
      <c r="B413" s="20"/>
      <c r="C413" s="113"/>
      <c r="D413" s="59"/>
      <c r="E413" s="59"/>
      <c r="F413" s="59"/>
      <c r="G413" s="59"/>
      <c r="H413" s="21"/>
      <c r="I413" s="21"/>
      <c r="J413" s="21"/>
      <c r="K413" s="21"/>
      <c r="L413" s="5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2.75" customHeight="1">
      <c r="A414" s="21"/>
      <c r="B414" s="20"/>
      <c r="C414" s="113"/>
      <c r="D414" s="59"/>
      <c r="E414" s="59"/>
      <c r="F414" s="59"/>
      <c r="G414" s="59"/>
      <c r="H414" s="21"/>
      <c r="I414" s="21"/>
      <c r="J414" s="21"/>
      <c r="K414" s="21"/>
      <c r="L414" s="5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2.75" customHeight="1">
      <c r="A415" s="21"/>
      <c r="B415" s="20"/>
      <c r="C415" s="113"/>
      <c r="D415" s="59"/>
      <c r="E415" s="59"/>
      <c r="F415" s="59"/>
      <c r="G415" s="59"/>
      <c r="H415" s="21"/>
      <c r="I415" s="21"/>
      <c r="J415" s="21"/>
      <c r="K415" s="21"/>
      <c r="L415" s="5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2.75" customHeight="1">
      <c r="A416" s="21"/>
      <c r="B416" s="20"/>
      <c r="C416" s="113"/>
      <c r="D416" s="59"/>
      <c r="E416" s="59"/>
      <c r="F416" s="59"/>
      <c r="G416" s="59"/>
      <c r="H416" s="21"/>
      <c r="I416" s="21"/>
      <c r="J416" s="21"/>
      <c r="K416" s="21"/>
      <c r="L416" s="5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2.75" customHeight="1">
      <c r="A417" s="21"/>
      <c r="B417" s="20"/>
      <c r="C417" s="113"/>
      <c r="D417" s="59"/>
      <c r="E417" s="59"/>
      <c r="F417" s="59"/>
      <c r="G417" s="59"/>
      <c r="H417" s="21"/>
      <c r="I417" s="21"/>
      <c r="J417" s="21"/>
      <c r="K417" s="21"/>
      <c r="L417" s="5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2.75" customHeight="1">
      <c r="A418" s="21"/>
      <c r="B418" s="20"/>
      <c r="C418" s="113"/>
      <c r="D418" s="59"/>
      <c r="E418" s="59"/>
      <c r="F418" s="59"/>
      <c r="G418" s="59"/>
      <c r="H418" s="21"/>
      <c r="I418" s="21"/>
      <c r="J418" s="21"/>
      <c r="K418" s="21"/>
      <c r="L418" s="5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2.75" customHeight="1">
      <c r="A419" s="21"/>
      <c r="B419" s="20"/>
      <c r="C419" s="113"/>
      <c r="D419" s="59"/>
      <c r="E419" s="59"/>
      <c r="F419" s="59"/>
      <c r="G419" s="59"/>
      <c r="H419" s="21"/>
      <c r="I419" s="21"/>
      <c r="J419" s="21"/>
      <c r="K419" s="21"/>
      <c r="L419" s="5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2.75" customHeight="1">
      <c r="A420" s="21"/>
      <c r="B420" s="20"/>
      <c r="C420" s="113"/>
      <c r="D420" s="59"/>
      <c r="E420" s="59"/>
      <c r="F420" s="59"/>
      <c r="G420" s="59"/>
      <c r="H420" s="21"/>
      <c r="I420" s="21"/>
      <c r="J420" s="21"/>
      <c r="K420" s="21"/>
      <c r="L420" s="5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2.75" customHeight="1">
      <c r="A421" s="21"/>
      <c r="B421" s="20"/>
      <c r="C421" s="113"/>
      <c r="D421" s="59"/>
      <c r="E421" s="59"/>
      <c r="F421" s="59"/>
      <c r="G421" s="59"/>
      <c r="H421" s="21"/>
      <c r="I421" s="21"/>
      <c r="J421" s="21"/>
      <c r="K421" s="21"/>
      <c r="L421" s="5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2.75" customHeight="1">
      <c r="A422" s="21"/>
      <c r="B422" s="20"/>
      <c r="C422" s="113"/>
      <c r="D422" s="59"/>
      <c r="E422" s="59"/>
      <c r="F422" s="59"/>
      <c r="G422" s="59"/>
      <c r="H422" s="21"/>
      <c r="I422" s="21"/>
      <c r="J422" s="21"/>
      <c r="K422" s="21"/>
      <c r="L422" s="5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2.75" customHeight="1">
      <c r="A423" s="21"/>
      <c r="B423" s="20"/>
      <c r="C423" s="113"/>
      <c r="D423" s="59"/>
      <c r="E423" s="59"/>
      <c r="F423" s="59"/>
      <c r="G423" s="59"/>
      <c r="H423" s="21"/>
      <c r="I423" s="21"/>
      <c r="J423" s="21"/>
      <c r="K423" s="21"/>
      <c r="L423" s="5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2.75" customHeight="1">
      <c r="A424" s="21"/>
      <c r="B424" s="20"/>
      <c r="C424" s="113"/>
      <c r="D424" s="59"/>
      <c r="E424" s="59"/>
      <c r="F424" s="59"/>
      <c r="G424" s="59"/>
      <c r="H424" s="21"/>
      <c r="I424" s="21"/>
      <c r="J424" s="21"/>
      <c r="K424" s="21"/>
      <c r="L424" s="5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2.75" customHeight="1">
      <c r="A425" s="21"/>
      <c r="B425" s="20"/>
      <c r="C425" s="113"/>
      <c r="D425" s="59"/>
      <c r="E425" s="59"/>
      <c r="F425" s="59"/>
      <c r="G425" s="59"/>
      <c r="H425" s="21"/>
      <c r="I425" s="21"/>
      <c r="J425" s="21"/>
      <c r="K425" s="21"/>
      <c r="L425" s="5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2.75" customHeight="1">
      <c r="A426" s="21"/>
      <c r="B426" s="20"/>
      <c r="C426" s="113"/>
      <c r="D426" s="59"/>
      <c r="E426" s="59"/>
      <c r="F426" s="59"/>
      <c r="G426" s="59"/>
      <c r="H426" s="21"/>
      <c r="I426" s="21"/>
      <c r="J426" s="21"/>
      <c r="K426" s="21"/>
      <c r="L426" s="5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2.75" customHeight="1">
      <c r="A427" s="21"/>
      <c r="B427" s="20"/>
      <c r="C427" s="113"/>
      <c r="D427" s="59"/>
      <c r="E427" s="59"/>
      <c r="F427" s="59"/>
      <c r="G427" s="59"/>
      <c r="H427" s="21"/>
      <c r="I427" s="21"/>
      <c r="J427" s="21"/>
      <c r="K427" s="21"/>
      <c r="L427" s="5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2.75" customHeight="1">
      <c r="A428" s="21"/>
      <c r="B428" s="20"/>
      <c r="C428" s="113"/>
      <c r="D428" s="59"/>
      <c r="E428" s="59"/>
      <c r="F428" s="59"/>
      <c r="G428" s="59"/>
      <c r="H428" s="21"/>
      <c r="I428" s="21"/>
      <c r="J428" s="21"/>
      <c r="K428" s="21"/>
      <c r="L428" s="5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2.75" customHeight="1">
      <c r="A429" s="21"/>
      <c r="B429" s="20"/>
      <c r="C429" s="113"/>
      <c r="D429" s="59"/>
      <c r="E429" s="59"/>
      <c r="F429" s="59"/>
      <c r="G429" s="59"/>
      <c r="H429" s="21"/>
      <c r="I429" s="21"/>
      <c r="J429" s="21"/>
      <c r="K429" s="21"/>
      <c r="L429" s="5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2.75" customHeight="1">
      <c r="A430" s="21"/>
      <c r="B430" s="20"/>
      <c r="C430" s="113"/>
      <c r="D430" s="59"/>
      <c r="E430" s="59"/>
      <c r="F430" s="59"/>
      <c r="G430" s="59"/>
      <c r="H430" s="21"/>
      <c r="I430" s="21"/>
      <c r="J430" s="21"/>
      <c r="K430" s="21"/>
      <c r="L430" s="5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2.75" customHeight="1">
      <c r="A431" s="21"/>
      <c r="B431" s="20"/>
      <c r="C431" s="113"/>
      <c r="D431" s="59"/>
      <c r="E431" s="59"/>
      <c r="F431" s="59"/>
      <c r="G431" s="59"/>
      <c r="H431" s="21"/>
      <c r="I431" s="21"/>
      <c r="J431" s="21"/>
      <c r="K431" s="21"/>
      <c r="L431" s="5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2.75" customHeight="1">
      <c r="A432" s="21"/>
      <c r="B432" s="20"/>
      <c r="C432" s="113"/>
      <c r="D432" s="59"/>
      <c r="E432" s="59"/>
      <c r="F432" s="59"/>
      <c r="G432" s="59"/>
      <c r="H432" s="21"/>
      <c r="I432" s="21"/>
      <c r="J432" s="21"/>
      <c r="K432" s="21"/>
      <c r="L432" s="5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2.75" customHeight="1">
      <c r="A433" s="21"/>
      <c r="B433" s="20"/>
      <c r="C433" s="113"/>
      <c r="D433" s="59"/>
      <c r="E433" s="59"/>
      <c r="F433" s="59"/>
      <c r="G433" s="59"/>
      <c r="H433" s="21"/>
      <c r="I433" s="21"/>
      <c r="J433" s="21"/>
      <c r="K433" s="21"/>
      <c r="L433" s="5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2.75" customHeight="1">
      <c r="A434" s="21"/>
      <c r="B434" s="20"/>
      <c r="C434" s="113"/>
      <c r="D434" s="59"/>
      <c r="E434" s="59"/>
      <c r="F434" s="59"/>
      <c r="G434" s="59"/>
      <c r="H434" s="21"/>
      <c r="I434" s="21"/>
      <c r="J434" s="21"/>
      <c r="K434" s="21"/>
      <c r="L434" s="5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2.75" customHeight="1">
      <c r="A435" s="21"/>
      <c r="B435" s="20"/>
      <c r="C435" s="113"/>
      <c r="D435" s="59"/>
      <c r="E435" s="59"/>
      <c r="F435" s="59"/>
      <c r="G435" s="59"/>
      <c r="H435" s="21"/>
      <c r="I435" s="21"/>
      <c r="J435" s="21"/>
      <c r="K435" s="21"/>
      <c r="L435" s="5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2.75" customHeight="1">
      <c r="A436" s="21"/>
      <c r="B436" s="20"/>
      <c r="C436" s="113"/>
      <c r="D436" s="59"/>
      <c r="E436" s="59"/>
      <c r="F436" s="59"/>
      <c r="G436" s="59"/>
      <c r="H436" s="21"/>
      <c r="I436" s="21"/>
      <c r="J436" s="21"/>
      <c r="K436" s="21"/>
      <c r="L436" s="5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2.75" customHeight="1">
      <c r="A437" s="21"/>
      <c r="B437" s="20"/>
      <c r="C437" s="113"/>
      <c r="D437" s="59"/>
      <c r="E437" s="59"/>
      <c r="F437" s="59"/>
      <c r="G437" s="59"/>
      <c r="H437" s="21"/>
      <c r="I437" s="21"/>
      <c r="J437" s="21"/>
      <c r="K437" s="21"/>
      <c r="L437" s="5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2.75" customHeight="1">
      <c r="A438" s="21"/>
      <c r="B438" s="20"/>
      <c r="C438" s="113"/>
      <c r="D438" s="59"/>
      <c r="E438" s="59"/>
      <c r="F438" s="59"/>
      <c r="G438" s="59"/>
      <c r="H438" s="21"/>
      <c r="I438" s="21"/>
      <c r="J438" s="21"/>
      <c r="K438" s="21"/>
      <c r="L438" s="5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2.75" customHeight="1">
      <c r="A439" s="21"/>
      <c r="B439" s="20"/>
      <c r="C439" s="113"/>
      <c r="D439" s="59"/>
      <c r="E439" s="59"/>
      <c r="F439" s="59"/>
      <c r="G439" s="59"/>
      <c r="H439" s="21"/>
      <c r="I439" s="21"/>
      <c r="J439" s="21"/>
      <c r="K439" s="21"/>
      <c r="L439" s="5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2.75" customHeight="1">
      <c r="A440" s="21"/>
      <c r="B440" s="20"/>
      <c r="C440" s="113"/>
      <c r="D440" s="59"/>
      <c r="E440" s="59"/>
      <c r="F440" s="59"/>
      <c r="G440" s="59"/>
      <c r="H440" s="21"/>
      <c r="I440" s="21"/>
      <c r="J440" s="21"/>
      <c r="K440" s="21"/>
      <c r="L440" s="5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2.75" customHeight="1">
      <c r="A441" s="21"/>
      <c r="B441" s="20"/>
      <c r="C441" s="113"/>
      <c r="D441" s="59"/>
      <c r="E441" s="59"/>
      <c r="F441" s="59"/>
      <c r="G441" s="59"/>
      <c r="H441" s="21"/>
      <c r="I441" s="21"/>
      <c r="J441" s="21"/>
      <c r="K441" s="21"/>
      <c r="L441" s="5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2.75" customHeight="1">
      <c r="A442" s="21"/>
      <c r="B442" s="20"/>
      <c r="C442" s="113"/>
      <c r="D442" s="59"/>
      <c r="E442" s="59"/>
      <c r="F442" s="59"/>
      <c r="G442" s="59"/>
      <c r="H442" s="21"/>
      <c r="I442" s="21"/>
      <c r="J442" s="21"/>
      <c r="K442" s="21"/>
      <c r="L442" s="5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2.75" customHeight="1">
      <c r="A443" s="21"/>
      <c r="B443" s="20"/>
      <c r="C443" s="113"/>
      <c r="D443" s="59"/>
      <c r="E443" s="59"/>
      <c r="F443" s="59"/>
      <c r="G443" s="59"/>
      <c r="H443" s="21"/>
      <c r="I443" s="21"/>
      <c r="J443" s="21"/>
      <c r="K443" s="21"/>
      <c r="L443" s="5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2.75" customHeight="1">
      <c r="A444" s="21"/>
      <c r="B444" s="20"/>
      <c r="C444" s="113"/>
      <c r="D444" s="59"/>
      <c r="E444" s="59"/>
      <c r="F444" s="59"/>
      <c r="G444" s="59"/>
      <c r="H444" s="21"/>
      <c r="I444" s="21"/>
      <c r="J444" s="21"/>
      <c r="K444" s="21"/>
      <c r="L444" s="5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2.75" customHeight="1">
      <c r="A445" s="21"/>
      <c r="B445" s="20"/>
      <c r="C445" s="113"/>
      <c r="D445" s="59"/>
      <c r="E445" s="59"/>
      <c r="F445" s="59"/>
      <c r="G445" s="59"/>
      <c r="H445" s="21"/>
      <c r="I445" s="21"/>
      <c r="J445" s="21"/>
      <c r="K445" s="21"/>
      <c r="L445" s="5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2.75" customHeight="1">
      <c r="A446" s="21"/>
      <c r="B446" s="20"/>
      <c r="C446" s="113"/>
      <c r="D446" s="59"/>
      <c r="E446" s="59"/>
      <c r="F446" s="59"/>
      <c r="G446" s="59"/>
      <c r="H446" s="21"/>
      <c r="I446" s="21"/>
      <c r="J446" s="21"/>
      <c r="K446" s="21"/>
      <c r="L446" s="5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2.75" customHeight="1">
      <c r="A447" s="21"/>
      <c r="B447" s="20"/>
      <c r="C447" s="113"/>
      <c r="D447" s="59"/>
      <c r="E447" s="59"/>
      <c r="F447" s="59"/>
      <c r="G447" s="59"/>
      <c r="H447" s="21"/>
      <c r="I447" s="21"/>
      <c r="J447" s="21"/>
      <c r="K447" s="21"/>
      <c r="L447" s="5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2.75" customHeight="1">
      <c r="A448" s="21"/>
      <c r="B448" s="20"/>
      <c r="C448" s="113"/>
      <c r="D448" s="59"/>
      <c r="E448" s="59"/>
      <c r="F448" s="59"/>
      <c r="G448" s="59"/>
      <c r="H448" s="21"/>
      <c r="I448" s="21"/>
      <c r="J448" s="21"/>
      <c r="K448" s="21"/>
      <c r="L448" s="5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2.75" customHeight="1">
      <c r="A449" s="21"/>
      <c r="B449" s="20"/>
      <c r="C449" s="113"/>
      <c r="D449" s="59"/>
      <c r="E449" s="59"/>
      <c r="F449" s="59"/>
      <c r="G449" s="59"/>
      <c r="H449" s="21"/>
      <c r="I449" s="21"/>
      <c r="J449" s="21"/>
      <c r="K449" s="21"/>
      <c r="L449" s="5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2.75" customHeight="1">
      <c r="A450" s="21"/>
      <c r="B450" s="20"/>
      <c r="C450" s="113"/>
      <c r="D450" s="59"/>
      <c r="E450" s="59"/>
      <c r="F450" s="59"/>
      <c r="G450" s="59"/>
      <c r="H450" s="21"/>
      <c r="I450" s="21"/>
      <c r="J450" s="21"/>
      <c r="K450" s="21"/>
      <c r="L450" s="5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2.75" customHeight="1">
      <c r="A451" s="21"/>
      <c r="B451" s="20"/>
      <c r="C451" s="113"/>
      <c r="D451" s="59"/>
      <c r="E451" s="59"/>
      <c r="F451" s="59"/>
      <c r="G451" s="59"/>
      <c r="H451" s="21"/>
      <c r="I451" s="21"/>
      <c r="J451" s="21"/>
      <c r="K451" s="21"/>
      <c r="L451" s="5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2.75" customHeight="1">
      <c r="A452" s="21"/>
      <c r="B452" s="20"/>
      <c r="C452" s="113"/>
      <c r="D452" s="59"/>
      <c r="E452" s="59"/>
      <c r="F452" s="59"/>
      <c r="G452" s="59"/>
      <c r="H452" s="21"/>
      <c r="I452" s="21"/>
      <c r="J452" s="21"/>
      <c r="K452" s="21"/>
      <c r="L452" s="5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2.75" customHeight="1">
      <c r="A453" s="21"/>
      <c r="B453" s="20"/>
      <c r="C453" s="113"/>
      <c r="D453" s="59"/>
      <c r="E453" s="59"/>
      <c r="F453" s="59"/>
      <c r="G453" s="59"/>
      <c r="H453" s="21"/>
      <c r="I453" s="21"/>
      <c r="J453" s="21"/>
      <c r="K453" s="21"/>
      <c r="L453" s="5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2.75" customHeight="1">
      <c r="A454" s="21"/>
      <c r="B454" s="20"/>
      <c r="C454" s="113"/>
      <c r="D454" s="59"/>
      <c r="E454" s="59"/>
      <c r="F454" s="59"/>
      <c r="G454" s="59"/>
      <c r="H454" s="21"/>
      <c r="I454" s="21"/>
      <c r="J454" s="21"/>
      <c r="K454" s="21"/>
      <c r="L454" s="5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2.75" customHeight="1">
      <c r="A455" s="21"/>
      <c r="B455" s="20"/>
      <c r="C455" s="113"/>
      <c r="D455" s="59"/>
      <c r="E455" s="59"/>
      <c r="F455" s="59"/>
      <c r="G455" s="59"/>
      <c r="H455" s="21"/>
      <c r="I455" s="21"/>
      <c r="J455" s="21"/>
      <c r="K455" s="21"/>
      <c r="L455" s="5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2.75" customHeight="1">
      <c r="A456" s="21"/>
      <c r="B456" s="20"/>
      <c r="C456" s="113"/>
      <c r="D456" s="59"/>
      <c r="E456" s="59"/>
      <c r="F456" s="59"/>
      <c r="G456" s="59"/>
      <c r="H456" s="21"/>
      <c r="I456" s="21"/>
      <c r="J456" s="21"/>
      <c r="K456" s="21"/>
      <c r="L456" s="5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2.75" customHeight="1">
      <c r="A457" s="21"/>
      <c r="B457" s="20"/>
      <c r="C457" s="113"/>
      <c r="D457" s="59"/>
      <c r="E457" s="59"/>
      <c r="F457" s="59"/>
      <c r="G457" s="59"/>
      <c r="H457" s="21"/>
      <c r="I457" s="21"/>
      <c r="J457" s="21"/>
      <c r="K457" s="21"/>
      <c r="L457" s="5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2.75" customHeight="1">
      <c r="A458" s="21"/>
      <c r="B458" s="20"/>
      <c r="C458" s="113"/>
      <c r="D458" s="59"/>
      <c r="E458" s="59"/>
      <c r="F458" s="59"/>
      <c r="G458" s="59"/>
      <c r="H458" s="21"/>
      <c r="I458" s="21"/>
      <c r="J458" s="21"/>
      <c r="K458" s="21"/>
      <c r="L458" s="5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2.75" customHeight="1">
      <c r="A459" s="21"/>
      <c r="B459" s="20"/>
      <c r="C459" s="113"/>
      <c r="D459" s="59"/>
      <c r="E459" s="59"/>
      <c r="F459" s="59"/>
      <c r="G459" s="59"/>
      <c r="H459" s="21"/>
      <c r="I459" s="21"/>
      <c r="J459" s="21"/>
      <c r="K459" s="21"/>
      <c r="L459" s="5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2.75" customHeight="1">
      <c r="A460" s="21"/>
      <c r="B460" s="20"/>
      <c r="C460" s="113"/>
      <c r="D460" s="59"/>
      <c r="E460" s="59"/>
      <c r="F460" s="59"/>
      <c r="G460" s="59"/>
      <c r="H460" s="21"/>
      <c r="I460" s="21"/>
      <c r="J460" s="21"/>
      <c r="K460" s="21"/>
      <c r="L460" s="5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2.75" customHeight="1">
      <c r="A461" s="21"/>
      <c r="B461" s="20"/>
      <c r="C461" s="113"/>
      <c r="D461" s="59"/>
      <c r="E461" s="59"/>
      <c r="F461" s="59"/>
      <c r="G461" s="59"/>
      <c r="H461" s="21"/>
      <c r="I461" s="21"/>
      <c r="J461" s="21"/>
      <c r="K461" s="21"/>
      <c r="L461" s="5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2.75" customHeight="1">
      <c r="A462" s="21"/>
      <c r="B462" s="20"/>
      <c r="C462" s="113"/>
      <c r="D462" s="59"/>
      <c r="E462" s="59"/>
      <c r="F462" s="59"/>
      <c r="G462" s="59"/>
      <c r="H462" s="21"/>
      <c r="I462" s="21"/>
      <c r="J462" s="21"/>
      <c r="K462" s="21"/>
      <c r="L462" s="5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2.75" customHeight="1">
      <c r="A463" s="21"/>
      <c r="B463" s="20"/>
      <c r="C463" s="113"/>
      <c r="D463" s="59"/>
      <c r="E463" s="59"/>
      <c r="F463" s="59"/>
      <c r="G463" s="59"/>
      <c r="H463" s="21"/>
      <c r="I463" s="21"/>
      <c r="J463" s="21"/>
      <c r="K463" s="21"/>
      <c r="L463" s="5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2.75" customHeight="1">
      <c r="A464" s="21"/>
      <c r="B464" s="20"/>
      <c r="C464" s="113"/>
      <c r="D464" s="59"/>
      <c r="E464" s="59"/>
      <c r="F464" s="59"/>
      <c r="G464" s="59"/>
      <c r="H464" s="21"/>
      <c r="I464" s="21"/>
      <c r="J464" s="21"/>
      <c r="K464" s="21"/>
      <c r="L464" s="5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2.75" customHeight="1">
      <c r="A465" s="21"/>
      <c r="B465" s="20"/>
      <c r="C465" s="113"/>
      <c r="D465" s="59"/>
      <c r="E465" s="59"/>
      <c r="F465" s="59"/>
      <c r="G465" s="59"/>
      <c r="H465" s="21"/>
      <c r="I465" s="21"/>
      <c r="J465" s="21"/>
      <c r="K465" s="21"/>
      <c r="L465" s="5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2.75" customHeight="1">
      <c r="A466" s="21"/>
      <c r="B466" s="20"/>
      <c r="C466" s="113"/>
      <c r="D466" s="59"/>
      <c r="E466" s="59"/>
      <c r="F466" s="59"/>
      <c r="G466" s="59"/>
      <c r="H466" s="21"/>
      <c r="I466" s="21"/>
      <c r="J466" s="21"/>
      <c r="K466" s="21"/>
      <c r="L466" s="5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2.75" customHeight="1">
      <c r="A467" s="21"/>
      <c r="B467" s="20"/>
      <c r="C467" s="113"/>
      <c r="D467" s="59"/>
      <c r="E467" s="59"/>
      <c r="F467" s="59"/>
      <c r="G467" s="59"/>
      <c r="H467" s="21"/>
      <c r="I467" s="21"/>
      <c r="J467" s="21"/>
      <c r="K467" s="21"/>
      <c r="L467" s="5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2.75" customHeight="1">
      <c r="A468" s="21"/>
      <c r="B468" s="20"/>
      <c r="C468" s="113"/>
      <c r="D468" s="59"/>
      <c r="E468" s="59"/>
      <c r="F468" s="59"/>
      <c r="G468" s="59"/>
      <c r="H468" s="21"/>
      <c r="I468" s="21"/>
      <c r="J468" s="21"/>
      <c r="K468" s="21"/>
      <c r="L468" s="5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2.75" customHeight="1">
      <c r="A469" s="21"/>
      <c r="B469" s="20"/>
      <c r="C469" s="113"/>
      <c r="D469" s="59"/>
      <c r="E469" s="59"/>
      <c r="F469" s="59"/>
      <c r="G469" s="59"/>
      <c r="H469" s="21"/>
      <c r="I469" s="21"/>
      <c r="J469" s="21"/>
      <c r="K469" s="21"/>
      <c r="L469" s="5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2.75" customHeight="1">
      <c r="A470" s="21"/>
      <c r="B470" s="20"/>
      <c r="C470" s="113"/>
      <c r="D470" s="59"/>
      <c r="E470" s="59"/>
      <c r="F470" s="59"/>
      <c r="G470" s="59"/>
      <c r="H470" s="21"/>
      <c r="I470" s="21"/>
      <c r="J470" s="21"/>
      <c r="K470" s="21"/>
      <c r="L470" s="5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2.75" customHeight="1">
      <c r="A471" s="21"/>
      <c r="B471" s="20"/>
      <c r="C471" s="113"/>
      <c r="D471" s="59"/>
      <c r="E471" s="59"/>
      <c r="F471" s="59"/>
      <c r="G471" s="59"/>
      <c r="H471" s="21"/>
      <c r="I471" s="21"/>
      <c r="J471" s="21"/>
      <c r="K471" s="21"/>
      <c r="L471" s="5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2.75" customHeight="1">
      <c r="A472" s="21"/>
      <c r="B472" s="20"/>
      <c r="C472" s="113"/>
      <c r="D472" s="59"/>
      <c r="E472" s="59"/>
      <c r="F472" s="59"/>
      <c r="G472" s="59"/>
      <c r="H472" s="21"/>
      <c r="I472" s="21"/>
      <c r="J472" s="21"/>
      <c r="K472" s="21"/>
      <c r="L472" s="5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2.75" customHeight="1">
      <c r="A473" s="21"/>
      <c r="B473" s="20"/>
      <c r="C473" s="113"/>
      <c r="D473" s="59"/>
      <c r="E473" s="59"/>
      <c r="F473" s="59"/>
      <c r="G473" s="59"/>
      <c r="H473" s="21"/>
      <c r="I473" s="21"/>
      <c r="J473" s="21"/>
      <c r="K473" s="21"/>
      <c r="L473" s="5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2.75" customHeight="1">
      <c r="A474" s="21"/>
      <c r="B474" s="20"/>
      <c r="C474" s="113"/>
      <c r="D474" s="59"/>
      <c r="E474" s="59"/>
      <c r="F474" s="59"/>
      <c r="G474" s="59"/>
      <c r="H474" s="21"/>
      <c r="I474" s="21"/>
      <c r="J474" s="21"/>
      <c r="K474" s="21"/>
      <c r="L474" s="5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2.75" customHeight="1">
      <c r="A475" s="21"/>
      <c r="B475" s="20"/>
      <c r="C475" s="113"/>
      <c r="D475" s="59"/>
      <c r="E475" s="59"/>
      <c r="F475" s="59"/>
      <c r="G475" s="59"/>
      <c r="H475" s="21"/>
      <c r="I475" s="21"/>
      <c r="J475" s="21"/>
      <c r="K475" s="21"/>
      <c r="L475" s="5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2.75" customHeight="1">
      <c r="A476" s="21"/>
      <c r="B476" s="20"/>
      <c r="C476" s="113"/>
      <c r="D476" s="59"/>
      <c r="E476" s="59"/>
      <c r="F476" s="59"/>
      <c r="G476" s="59"/>
      <c r="H476" s="21"/>
      <c r="I476" s="21"/>
      <c r="J476" s="21"/>
      <c r="K476" s="21"/>
      <c r="L476" s="5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2.75" customHeight="1">
      <c r="A477" s="21"/>
      <c r="B477" s="20"/>
      <c r="C477" s="113"/>
      <c r="D477" s="59"/>
      <c r="E477" s="59"/>
      <c r="F477" s="59"/>
      <c r="G477" s="59"/>
      <c r="H477" s="21"/>
      <c r="I477" s="21"/>
      <c r="J477" s="21"/>
      <c r="K477" s="21"/>
      <c r="L477" s="5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2.75" customHeight="1">
      <c r="A478" s="21"/>
      <c r="B478" s="20"/>
      <c r="C478" s="113"/>
      <c r="D478" s="59"/>
      <c r="E478" s="59"/>
      <c r="F478" s="59"/>
      <c r="G478" s="59"/>
      <c r="H478" s="21"/>
      <c r="I478" s="21"/>
      <c r="J478" s="21"/>
      <c r="K478" s="21"/>
      <c r="L478" s="5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2.75" customHeight="1">
      <c r="A479" s="21"/>
      <c r="B479" s="20"/>
      <c r="C479" s="113"/>
      <c r="D479" s="59"/>
      <c r="E479" s="59"/>
      <c r="F479" s="59"/>
      <c r="G479" s="59"/>
      <c r="H479" s="21"/>
      <c r="I479" s="21"/>
      <c r="J479" s="21"/>
      <c r="K479" s="21"/>
      <c r="L479" s="5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2.75" customHeight="1">
      <c r="A480" s="21"/>
      <c r="B480" s="20"/>
      <c r="C480" s="113"/>
      <c r="D480" s="59"/>
      <c r="E480" s="59"/>
      <c r="F480" s="59"/>
      <c r="G480" s="59"/>
      <c r="H480" s="21"/>
      <c r="I480" s="21"/>
      <c r="J480" s="21"/>
      <c r="K480" s="21"/>
      <c r="L480" s="5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2.75" customHeight="1">
      <c r="A481" s="21"/>
      <c r="B481" s="20"/>
      <c r="C481" s="113"/>
      <c r="D481" s="59"/>
      <c r="E481" s="59"/>
      <c r="F481" s="59"/>
      <c r="G481" s="59"/>
      <c r="H481" s="21"/>
      <c r="I481" s="21"/>
      <c r="J481" s="21"/>
      <c r="K481" s="21"/>
      <c r="L481" s="5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2.75" customHeight="1">
      <c r="A482" s="21"/>
      <c r="B482" s="20"/>
      <c r="C482" s="113"/>
      <c r="D482" s="59"/>
      <c r="E482" s="59"/>
      <c r="F482" s="59"/>
      <c r="G482" s="59"/>
      <c r="H482" s="21"/>
      <c r="I482" s="21"/>
      <c r="J482" s="21"/>
      <c r="K482" s="21"/>
      <c r="L482" s="5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2.75" customHeight="1">
      <c r="A483" s="21"/>
      <c r="B483" s="20"/>
      <c r="C483" s="113"/>
      <c r="D483" s="59"/>
      <c r="E483" s="59"/>
      <c r="F483" s="59"/>
      <c r="G483" s="59"/>
      <c r="H483" s="21"/>
      <c r="I483" s="21"/>
      <c r="J483" s="21"/>
      <c r="K483" s="21"/>
      <c r="L483" s="5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2.75" customHeight="1">
      <c r="A484" s="21"/>
      <c r="B484" s="20"/>
      <c r="C484" s="113"/>
      <c r="D484" s="59"/>
      <c r="E484" s="59"/>
      <c r="F484" s="59"/>
      <c r="G484" s="59"/>
      <c r="H484" s="21"/>
      <c r="I484" s="21"/>
      <c r="J484" s="21"/>
      <c r="K484" s="21"/>
      <c r="L484" s="5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2.75" customHeight="1">
      <c r="A485" s="21"/>
      <c r="B485" s="20"/>
      <c r="C485" s="113"/>
      <c r="D485" s="59"/>
      <c r="E485" s="59"/>
      <c r="F485" s="59"/>
      <c r="G485" s="59"/>
      <c r="H485" s="21"/>
      <c r="I485" s="21"/>
      <c r="J485" s="21"/>
      <c r="K485" s="21"/>
      <c r="L485" s="5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2.75" customHeight="1">
      <c r="A486" s="21"/>
      <c r="B486" s="20"/>
      <c r="C486" s="113"/>
      <c r="D486" s="59"/>
      <c r="E486" s="59"/>
      <c r="F486" s="59"/>
      <c r="G486" s="59"/>
      <c r="H486" s="21"/>
      <c r="I486" s="21"/>
      <c r="J486" s="21"/>
      <c r="K486" s="21"/>
      <c r="L486" s="5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2.75" customHeight="1">
      <c r="A487" s="21"/>
      <c r="B487" s="20"/>
      <c r="C487" s="113"/>
      <c r="D487" s="59"/>
      <c r="E487" s="59"/>
      <c r="F487" s="59"/>
      <c r="G487" s="59"/>
      <c r="H487" s="21"/>
      <c r="I487" s="21"/>
      <c r="J487" s="21"/>
      <c r="K487" s="21"/>
      <c r="L487" s="5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2.75" customHeight="1">
      <c r="A488" s="21"/>
      <c r="B488" s="20"/>
      <c r="C488" s="113"/>
      <c r="D488" s="59"/>
      <c r="E488" s="59"/>
      <c r="F488" s="59"/>
      <c r="G488" s="59"/>
      <c r="H488" s="21"/>
      <c r="I488" s="21"/>
      <c r="J488" s="21"/>
      <c r="K488" s="21"/>
      <c r="L488" s="5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2.75" customHeight="1">
      <c r="A489" s="21"/>
      <c r="B489" s="20"/>
      <c r="C489" s="113"/>
      <c r="D489" s="59"/>
      <c r="E489" s="59"/>
      <c r="F489" s="59"/>
      <c r="G489" s="59"/>
      <c r="H489" s="21"/>
      <c r="I489" s="21"/>
      <c r="J489" s="21"/>
      <c r="K489" s="21"/>
      <c r="L489" s="5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2.75" customHeight="1">
      <c r="A490" s="21"/>
      <c r="B490" s="20"/>
      <c r="C490" s="113"/>
      <c r="D490" s="59"/>
      <c r="E490" s="59"/>
      <c r="F490" s="59"/>
      <c r="G490" s="59"/>
      <c r="H490" s="21"/>
      <c r="I490" s="21"/>
      <c r="J490" s="21"/>
      <c r="K490" s="21"/>
      <c r="L490" s="5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2.75" customHeight="1">
      <c r="A491" s="21"/>
      <c r="B491" s="20"/>
      <c r="C491" s="113"/>
      <c r="D491" s="59"/>
      <c r="E491" s="59"/>
      <c r="F491" s="59"/>
      <c r="G491" s="59"/>
      <c r="H491" s="21"/>
      <c r="I491" s="21"/>
      <c r="J491" s="21"/>
      <c r="K491" s="21"/>
      <c r="L491" s="5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2.75" customHeight="1">
      <c r="A492" s="21"/>
      <c r="B492" s="20"/>
      <c r="C492" s="113"/>
      <c r="D492" s="59"/>
      <c r="E492" s="59"/>
      <c r="F492" s="59"/>
      <c r="G492" s="59"/>
      <c r="H492" s="21"/>
      <c r="I492" s="21"/>
      <c r="J492" s="21"/>
      <c r="K492" s="21"/>
      <c r="L492" s="5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2.75" customHeight="1">
      <c r="A493" s="21"/>
      <c r="B493" s="20"/>
      <c r="C493" s="113"/>
      <c r="D493" s="59"/>
      <c r="E493" s="59"/>
      <c r="F493" s="59"/>
      <c r="G493" s="59"/>
      <c r="H493" s="21"/>
      <c r="I493" s="21"/>
      <c r="J493" s="21"/>
      <c r="K493" s="21"/>
      <c r="L493" s="5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2.75" customHeight="1">
      <c r="A494" s="21"/>
      <c r="B494" s="20"/>
      <c r="C494" s="113"/>
      <c r="D494" s="59"/>
      <c r="E494" s="59"/>
      <c r="F494" s="59"/>
      <c r="G494" s="59"/>
      <c r="H494" s="21"/>
      <c r="I494" s="21"/>
      <c r="J494" s="21"/>
      <c r="K494" s="21"/>
      <c r="L494" s="5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2.75" customHeight="1">
      <c r="A495" s="21"/>
      <c r="B495" s="20"/>
      <c r="C495" s="113"/>
      <c r="D495" s="59"/>
      <c r="E495" s="59"/>
      <c r="F495" s="59"/>
      <c r="G495" s="59"/>
      <c r="H495" s="21"/>
      <c r="I495" s="21"/>
      <c r="J495" s="21"/>
      <c r="K495" s="21"/>
      <c r="L495" s="5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2.75" customHeight="1">
      <c r="A496" s="21"/>
      <c r="B496" s="20"/>
      <c r="C496" s="113"/>
      <c r="D496" s="59"/>
      <c r="E496" s="59"/>
      <c r="F496" s="59"/>
      <c r="G496" s="59"/>
      <c r="H496" s="21"/>
      <c r="I496" s="21"/>
      <c r="J496" s="21"/>
      <c r="K496" s="21"/>
      <c r="L496" s="5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2.75" customHeight="1">
      <c r="A497" s="21"/>
      <c r="B497" s="20"/>
      <c r="C497" s="113"/>
      <c r="D497" s="59"/>
      <c r="E497" s="59"/>
      <c r="F497" s="59"/>
      <c r="G497" s="59"/>
      <c r="H497" s="21"/>
      <c r="I497" s="21"/>
      <c r="J497" s="21"/>
      <c r="K497" s="21"/>
      <c r="L497" s="5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2.75" customHeight="1">
      <c r="A498" s="21"/>
      <c r="B498" s="20"/>
      <c r="C498" s="113"/>
      <c r="D498" s="59"/>
      <c r="E498" s="59"/>
      <c r="F498" s="59"/>
      <c r="G498" s="59"/>
      <c r="H498" s="21"/>
      <c r="I498" s="21"/>
      <c r="J498" s="21"/>
      <c r="K498" s="21"/>
      <c r="L498" s="5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2.75" customHeight="1">
      <c r="A499" s="21"/>
      <c r="B499" s="20"/>
      <c r="C499" s="113"/>
      <c r="D499" s="59"/>
      <c r="E499" s="59"/>
      <c r="F499" s="59"/>
      <c r="G499" s="59"/>
      <c r="H499" s="21"/>
      <c r="I499" s="21"/>
      <c r="J499" s="21"/>
      <c r="K499" s="21"/>
      <c r="L499" s="5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2.75" customHeight="1">
      <c r="A500" s="21"/>
      <c r="B500" s="20"/>
      <c r="C500" s="113"/>
      <c r="D500" s="59"/>
      <c r="E500" s="59"/>
      <c r="F500" s="59"/>
      <c r="G500" s="59"/>
      <c r="H500" s="21"/>
      <c r="I500" s="21"/>
      <c r="J500" s="21"/>
      <c r="K500" s="21"/>
      <c r="L500" s="5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2.75" customHeight="1">
      <c r="A501" s="21"/>
      <c r="B501" s="20"/>
      <c r="C501" s="113"/>
      <c r="D501" s="59"/>
      <c r="E501" s="59"/>
      <c r="F501" s="59"/>
      <c r="G501" s="59"/>
      <c r="H501" s="21"/>
      <c r="I501" s="21"/>
      <c r="J501" s="21"/>
      <c r="K501" s="21"/>
      <c r="L501" s="5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2.75" customHeight="1">
      <c r="A502" s="21"/>
      <c r="B502" s="20"/>
      <c r="C502" s="113"/>
      <c r="D502" s="59"/>
      <c r="E502" s="59"/>
      <c r="F502" s="59"/>
      <c r="G502" s="59"/>
      <c r="H502" s="21"/>
      <c r="I502" s="21"/>
      <c r="J502" s="21"/>
      <c r="K502" s="21"/>
      <c r="L502" s="5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2.75" customHeight="1">
      <c r="A503" s="21"/>
      <c r="B503" s="20"/>
      <c r="C503" s="113"/>
      <c r="D503" s="59"/>
      <c r="E503" s="59"/>
      <c r="F503" s="59"/>
      <c r="G503" s="59"/>
      <c r="H503" s="21"/>
      <c r="I503" s="21"/>
      <c r="J503" s="21"/>
      <c r="K503" s="21"/>
      <c r="L503" s="5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2.75" customHeight="1">
      <c r="A504" s="21"/>
      <c r="B504" s="20"/>
      <c r="C504" s="113"/>
      <c r="D504" s="59"/>
      <c r="E504" s="59"/>
      <c r="F504" s="59"/>
      <c r="G504" s="59"/>
      <c r="H504" s="21"/>
      <c r="I504" s="21"/>
      <c r="J504" s="21"/>
      <c r="K504" s="21"/>
      <c r="L504" s="5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2.75" customHeight="1">
      <c r="A505" s="21"/>
      <c r="B505" s="20"/>
      <c r="C505" s="113"/>
      <c r="D505" s="59"/>
      <c r="E505" s="59"/>
      <c r="F505" s="59"/>
      <c r="G505" s="59"/>
      <c r="H505" s="21"/>
      <c r="I505" s="21"/>
      <c r="J505" s="21"/>
      <c r="K505" s="21"/>
      <c r="L505" s="5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2.75" customHeight="1">
      <c r="A506" s="21"/>
      <c r="B506" s="20"/>
      <c r="C506" s="113"/>
      <c r="D506" s="59"/>
      <c r="E506" s="59"/>
      <c r="F506" s="59"/>
      <c r="G506" s="59"/>
      <c r="H506" s="21"/>
      <c r="I506" s="21"/>
      <c r="J506" s="21"/>
      <c r="K506" s="21"/>
      <c r="L506" s="5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2.75" customHeight="1">
      <c r="A507" s="21"/>
      <c r="B507" s="20"/>
      <c r="C507" s="113"/>
      <c r="D507" s="59"/>
      <c r="E507" s="59"/>
      <c r="F507" s="59"/>
      <c r="G507" s="59"/>
      <c r="H507" s="21"/>
      <c r="I507" s="21"/>
      <c r="J507" s="21"/>
      <c r="K507" s="21"/>
      <c r="L507" s="5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2.75" customHeight="1">
      <c r="A508" s="21"/>
      <c r="B508" s="20"/>
      <c r="C508" s="113"/>
      <c r="D508" s="59"/>
      <c r="E508" s="59"/>
      <c r="F508" s="59"/>
      <c r="G508" s="59"/>
      <c r="H508" s="21"/>
      <c r="I508" s="21"/>
      <c r="J508" s="21"/>
      <c r="K508" s="21"/>
      <c r="L508" s="5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2.75" customHeight="1">
      <c r="A509" s="21"/>
      <c r="B509" s="20"/>
      <c r="C509" s="113"/>
      <c r="D509" s="59"/>
      <c r="E509" s="59"/>
      <c r="F509" s="59"/>
      <c r="G509" s="59"/>
      <c r="H509" s="21"/>
      <c r="I509" s="21"/>
      <c r="J509" s="21"/>
      <c r="K509" s="21"/>
      <c r="L509" s="5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2.75" customHeight="1">
      <c r="A510" s="21"/>
      <c r="B510" s="20"/>
      <c r="C510" s="113"/>
      <c r="D510" s="59"/>
      <c r="E510" s="59"/>
      <c r="F510" s="59"/>
      <c r="G510" s="59"/>
      <c r="H510" s="21"/>
      <c r="I510" s="21"/>
      <c r="J510" s="21"/>
      <c r="K510" s="21"/>
      <c r="L510" s="5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2.75" customHeight="1">
      <c r="A511" s="21"/>
      <c r="B511" s="20"/>
      <c r="C511" s="113"/>
      <c r="D511" s="59"/>
      <c r="E511" s="59"/>
      <c r="F511" s="59"/>
      <c r="G511" s="59"/>
      <c r="H511" s="21"/>
      <c r="I511" s="21"/>
      <c r="J511" s="21"/>
      <c r="K511" s="21"/>
      <c r="L511" s="5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2.75" customHeight="1">
      <c r="A512" s="21"/>
      <c r="B512" s="20"/>
      <c r="C512" s="113"/>
      <c r="D512" s="59"/>
      <c r="E512" s="59"/>
      <c r="F512" s="59"/>
      <c r="G512" s="59"/>
      <c r="H512" s="21"/>
      <c r="I512" s="21"/>
      <c r="J512" s="21"/>
      <c r="K512" s="21"/>
      <c r="L512" s="5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2.75" customHeight="1">
      <c r="A513" s="21"/>
      <c r="B513" s="20"/>
      <c r="C513" s="113"/>
      <c r="D513" s="59"/>
      <c r="E513" s="59"/>
      <c r="F513" s="59"/>
      <c r="G513" s="59"/>
      <c r="H513" s="21"/>
      <c r="I513" s="21"/>
      <c r="J513" s="21"/>
      <c r="K513" s="21"/>
      <c r="L513" s="5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2.75" customHeight="1">
      <c r="A514" s="21"/>
      <c r="B514" s="20"/>
      <c r="C514" s="113"/>
      <c r="D514" s="59"/>
      <c r="E514" s="59"/>
      <c r="F514" s="59"/>
      <c r="G514" s="59"/>
      <c r="H514" s="21"/>
      <c r="I514" s="21"/>
      <c r="J514" s="21"/>
      <c r="K514" s="21"/>
      <c r="L514" s="5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2.75" customHeight="1">
      <c r="A515" s="21"/>
      <c r="B515" s="20"/>
      <c r="C515" s="113"/>
      <c r="D515" s="59"/>
      <c r="E515" s="59"/>
      <c r="F515" s="59"/>
      <c r="G515" s="59"/>
      <c r="H515" s="21"/>
      <c r="I515" s="21"/>
      <c r="J515" s="21"/>
      <c r="K515" s="21"/>
      <c r="L515" s="5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2.75" customHeight="1">
      <c r="A516" s="21"/>
      <c r="B516" s="20"/>
      <c r="C516" s="113"/>
      <c r="D516" s="59"/>
      <c r="E516" s="59"/>
      <c r="F516" s="59"/>
      <c r="G516" s="59"/>
      <c r="H516" s="21"/>
      <c r="I516" s="21"/>
      <c r="J516" s="21"/>
      <c r="K516" s="21"/>
      <c r="L516" s="5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2.75" customHeight="1">
      <c r="A517" s="21"/>
      <c r="B517" s="20"/>
      <c r="C517" s="113"/>
      <c r="D517" s="59"/>
      <c r="E517" s="59"/>
      <c r="F517" s="59"/>
      <c r="G517" s="59"/>
      <c r="H517" s="21"/>
      <c r="I517" s="21"/>
      <c r="J517" s="21"/>
      <c r="K517" s="21"/>
      <c r="L517" s="5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2.75" customHeight="1">
      <c r="A518" s="21"/>
      <c r="B518" s="20"/>
      <c r="C518" s="113"/>
      <c r="D518" s="59"/>
      <c r="E518" s="59"/>
      <c r="F518" s="59"/>
      <c r="G518" s="59"/>
      <c r="H518" s="21"/>
      <c r="I518" s="21"/>
      <c r="J518" s="21"/>
      <c r="K518" s="21"/>
      <c r="L518" s="5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2.75" customHeight="1">
      <c r="A519" s="21"/>
      <c r="B519" s="20"/>
      <c r="C519" s="113"/>
      <c r="D519" s="59"/>
      <c r="E519" s="59"/>
      <c r="F519" s="59"/>
      <c r="G519" s="59"/>
      <c r="H519" s="21"/>
      <c r="I519" s="21"/>
      <c r="J519" s="21"/>
      <c r="K519" s="21"/>
      <c r="L519" s="5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2.75" customHeight="1">
      <c r="A520" s="21"/>
      <c r="B520" s="20"/>
      <c r="C520" s="113"/>
      <c r="D520" s="59"/>
      <c r="E520" s="59"/>
      <c r="F520" s="59"/>
      <c r="G520" s="59"/>
      <c r="H520" s="21"/>
      <c r="I520" s="21"/>
      <c r="J520" s="21"/>
      <c r="K520" s="21"/>
      <c r="L520" s="5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2.75" customHeight="1">
      <c r="A521" s="21"/>
      <c r="B521" s="20"/>
      <c r="C521" s="113"/>
      <c r="D521" s="59"/>
      <c r="E521" s="59"/>
      <c r="F521" s="59"/>
      <c r="G521" s="59"/>
      <c r="H521" s="21"/>
      <c r="I521" s="21"/>
      <c r="J521" s="21"/>
      <c r="K521" s="21"/>
      <c r="L521" s="5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2.75" customHeight="1">
      <c r="A522" s="21"/>
      <c r="B522" s="20"/>
      <c r="C522" s="113"/>
      <c r="D522" s="59"/>
      <c r="E522" s="59"/>
      <c r="F522" s="59"/>
      <c r="G522" s="59"/>
      <c r="H522" s="21"/>
      <c r="I522" s="21"/>
      <c r="J522" s="21"/>
      <c r="K522" s="21"/>
      <c r="L522" s="5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2.75" customHeight="1">
      <c r="A523" s="21"/>
      <c r="B523" s="20"/>
      <c r="C523" s="113"/>
      <c r="D523" s="59"/>
      <c r="E523" s="59"/>
      <c r="F523" s="59"/>
      <c r="G523" s="59"/>
      <c r="H523" s="21"/>
      <c r="I523" s="21"/>
      <c r="J523" s="21"/>
      <c r="K523" s="21"/>
      <c r="L523" s="5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2.75" customHeight="1">
      <c r="A524" s="21"/>
      <c r="B524" s="20"/>
      <c r="C524" s="113"/>
      <c r="D524" s="59"/>
      <c r="E524" s="59"/>
      <c r="F524" s="59"/>
      <c r="G524" s="59"/>
      <c r="H524" s="21"/>
      <c r="I524" s="21"/>
      <c r="J524" s="21"/>
      <c r="K524" s="21"/>
      <c r="L524" s="5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2.75" customHeight="1">
      <c r="A525" s="21"/>
      <c r="B525" s="20"/>
      <c r="C525" s="113"/>
      <c r="D525" s="59"/>
      <c r="E525" s="59"/>
      <c r="F525" s="59"/>
      <c r="G525" s="59"/>
      <c r="H525" s="21"/>
      <c r="I525" s="21"/>
      <c r="J525" s="21"/>
      <c r="K525" s="21"/>
      <c r="L525" s="5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2.75" customHeight="1">
      <c r="A526" s="21"/>
      <c r="B526" s="20"/>
      <c r="C526" s="113"/>
      <c r="D526" s="59"/>
      <c r="E526" s="59"/>
      <c r="F526" s="59"/>
      <c r="G526" s="59"/>
      <c r="H526" s="21"/>
      <c r="I526" s="21"/>
      <c r="J526" s="21"/>
      <c r="K526" s="21"/>
      <c r="L526" s="5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2.75" customHeight="1">
      <c r="A527" s="21"/>
      <c r="B527" s="20"/>
      <c r="C527" s="113"/>
      <c r="D527" s="59"/>
      <c r="E527" s="59"/>
      <c r="F527" s="59"/>
      <c r="G527" s="59"/>
      <c r="H527" s="21"/>
      <c r="I527" s="21"/>
      <c r="J527" s="21"/>
      <c r="K527" s="21"/>
      <c r="L527" s="5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2.75" customHeight="1">
      <c r="A528" s="21"/>
      <c r="B528" s="20"/>
      <c r="C528" s="113"/>
      <c r="D528" s="59"/>
      <c r="E528" s="59"/>
      <c r="F528" s="59"/>
      <c r="G528" s="59"/>
      <c r="H528" s="21"/>
      <c r="I528" s="21"/>
      <c r="J528" s="21"/>
      <c r="K528" s="21"/>
      <c r="L528" s="5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2.75" customHeight="1">
      <c r="A529" s="21"/>
      <c r="B529" s="20"/>
      <c r="C529" s="113"/>
      <c r="D529" s="59"/>
      <c r="E529" s="59"/>
      <c r="F529" s="59"/>
      <c r="G529" s="59"/>
      <c r="H529" s="21"/>
      <c r="I529" s="21"/>
      <c r="J529" s="21"/>
      <c r="K529" s="21"/>
      <c r="L529" s="5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2.75" customHeight="1">
      <c r="A530" s="21"/>
      <c r="B530" s="20"/>
      <c r="C530" s="113"/>
      <c r="D530" s="59"/>
      <c r="E530" s="59"/>
      <c r="F530" s="59"/>
      <c r="G530" s="59"/>
      <c r="H530" s="21"/>
      <c r="I530" s="21"/>
      <c r="J530" s="21"/>
      <c r="K530" s="21"/>
      <c r="L530" s="5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2.75" customHeight="1">
      <c r="A531" s="21"/>
      <c r="B531" s="20"/>
      <c r="C531" s="113"/>
      <c r="D531" s="59"/>
      <c r="E531" s="59"/>
      <c r="F531" s="59"/>
      <c r="G531" s="59"/>
      <c r="H531" s="21"/>
      <c r="I531" s="21"/>
      <c r="J531" s="21"/>
      <c r="K531" s="21"/>
      <c r="L531" s="5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2.75" customHeight="1">
      <c r="A532" s="21"/>
      <c r="B532" s="20"/>
      <c r="C532" s="113"/>
      <c r="D532" s="59"/>
      <c r="E532" s="59"/>
      <c r="F532" s="59"/>
      <c r="G532" s="59"/>
      <c r="H532" s="21"/>
      <c r="I532" s="21"/>
      <c r="J532" s="21"/>
      <c r="K532" s="21"/>
      <c r="L532" s="5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2.75" customHeight="1">
      <c r="A533" s="21"/>
      <c r="B533" s="20"/>
      <c r="C533" s="113"/>
      <c r="D533" s="59"/>
      <c r="E533" s="59"/>
      <c r="F533" s="59"/>
      <c r="G533" s="59"/>
      <c r="H533" s="21"/>
      <c r="I533" s="21"/>
      <c r="J533" s="21"/>
      <c r="K533" s="21"/>
      <c r="L533" s="5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2.75" customHeight="1">
      <c r="A534" s="21"/>
      <c r="B534" s="20"/>
      <c r="C534" s="113"/>
      <c r="D534" s="59"/>
      <c r="E534" s="59"/>
      <c r="F534" s="59"/>
      <c r="G534" s="59"/>
      <c r="H534" s="21"/>
      <c r="I534" s="21"/>
      <c r="J534" s="21"/>
      <c r="K534" s="21"/>
      <c r="L534" s="5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2.75" customHeight="1">
      <c r="A535" s="21"/>
      <c r="B535" s="20"/>
      <c r="C535" s="113"/>
      <c r="D535" s="59"/>
      <c r="E535" s="59"/>
      <c r="F535" s="59"/>
      <c r="G535" s="59"/>
      <c r="H535" s="21"/>
      <c r="I535" s="21"/>
      <c r="J535" s="21"/>
      <c r="K535" s="21"/>
      <c r="L535" s="5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2.75" customHeight="1">
      <c r="A536" s="21"/>
      <c r="B536" s="20"/>
      <c r="C536" s="113"/>
      <c r="D536" s="59"/>
      <c r="E536" s="59"/>
      <c r="F536" s="59"/>
      <c r="G536" s="59"/>
      <c r="H536" s="21"/>
      <c r="I536" s="21"/>
      <c r="J536" s="21"/>
      <c r="K536" s="21"/>
      <c r="L536" s="5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2.75" customHeight="1">
      <c r="A537" s="21"/>
      <c r="B537" s="20"/>
      <c r="C537" s="113"/>
      <c r="D537" s="59"/>
      <c r="E537" s="59"/>
      <c r="F537" s="59"/>
      <c r="G537" s="59"/>
      <c r="H537" s="21"/>
      <c r="I537" s="21"/>
      <c r="J537" s="21"/>
      <c r="K537" s="21"/>
      <c r="L537" s="5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2.75" customHeight="1">
      <c r="A538" s="21"/>
      <c r="B538" s="20"/>
      <c r="C538" s="113"/>
      <c r="D538" s="59"/>
      <c r="E538" s="59"/>
      <c r="F538" s="59"/>
      <c r="G538" s="59"/>
      <c r="H538" s="21"/>
      <c r="I538" s="21"/>
      <c r="J538" s="21"/>
      <c r="K538" s="21"/>
      <c r="L538" s="5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2.75" customHeight="1">
      <c r="A539" s="21"/>
      <c r="B539" s="20"/>
      <c r="C539" s="113"/>
      <c r="D539" s="59"/>
      <c r="E539" s="59"/>
      <c r="F539" s="59"/>
      <c r="G539" s="59"/>
      <c r="H539" s="21"/>
      <c r="I539" s="21"/>
      <c r="J539" s="21"/>
      <c r="K539" s="21"/>
      <c r="L539" s="5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2.75" customHeight="1">
      <c r="A540" s="21"/>
      <c r="B540" s="20"/>
      <c r="C540" s="113"/>
      <c r="D540" s="59"/>
      <c r="E540" s="59"/>
      <c r="F540" s="59"/>
      <c r="G540" s="59"/>
      <c r="H540" s="21"/>
      <c r="I540" s="21"/>
      <c r="J540" s="21"/>
      <c r="K540" s="21"/>
      <c r="L540" s="5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2.75" customHeight="1">
      <c r="A541" s="21"/>
      <c r="B541" s="20"/>
      <c r="C541" s="113"/>
      <c r="D541" s="59"/>
      <c r="E541" s="59"/>
      <c r="F541" s="59"/>
      <c r="G541" s="59"/>
      <c r="H541" s="21"/>
      <c r="I541" s="21"/>
      <c r="J541" s="21"/>
      <c r="K541" s="21"/>
      <c r="L541" s="5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2.75" customHeight="1">
      <c r="A542" s="21"/>
      <c r="B542" s="20"/>
      <c r="C542" s="113"/>
      <c r="D542" s="59"/>
      <c r="E542" s="59"/>
      <c r="F542" s="59"/>
      <c r="G542" s="59"/>
      <c r="H542" s="21"/>
      <c r="I542" s="21"/>
      <c r="J542" s="21"/>
      <c r="K542" s="21"/>
      <c r="L542" s="5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2.75" customHeight="1">
      <c r="A543" s="21"/>
      <c r="B543" s="20"/>
      <c r="C543" s="113"/>
      <c r="D543" s="59"/>
      <c r="E543" s="59"/>
      <c r="F543" s="59"/>
      <c r="G543" s="59"/>
      <c r="H543" s="21"/>
      <c r="I543" s="21"/>
      <c r="J543" s="21"/>
      <c r="K543" s="21"/>
      <c r="L543" s="5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2.75" customHeight="1">
      <c r="A544" s="21"/>
      <c r="B544" s="20"/>
      <c r="C544" s="113"/>
      <c r="D544" s="59"/>
      <c r="E544" s="59"/>
      <c r="F544" s="59"/>
      <c r="G544" s="59"/>
      <c r="H544" s="21"/>
      <c r="I544" s="21"/>
      <c r="J544" s="21"/>
      <c r="K544" s="21"/>
      <c r="L544" s="5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2.75" customHeight="1">
      <c r="A545" s="21"/>
      <c r="B545" s="20"/>
      <c r="C545" s="113"/>
      <c r="D545" s="59"/>
      <c r="E545" s="59"/>
      <c r="F545" s="59"/>
      <c r="G545" s="59"/>
      <c r="H545" s="21"/>
      <c r="I545" s="21"/>
      <c r="J545" s="21"/>
      <c r="K545" s="21"/>
      <c r="L545" s="5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2.75" customHeight="1">
      <c r="A546" s="21"/>
      <c r="B546" s="20"/>
      <c r="C546" s="113"/>
      <c r="D546" s="59"/>
      <c r="E546" s="59"/>
      <c r="F546" s="59"/>
      <c r="G546" s="59"/>
      <c r="H546" s="21"/>
      <c r="I546" s="21"/>
      <c r="J546" s="21"/>
      <c r="K546" s="21"/>
      <c r="L546" s="5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2.75" customHeight="1">
      <c r="A547" s="21"/>
      <c r="B547" s="20"/>
      <c r="C547" s="113"/>
      <c r="D547" s="59"/>
      <c r="E547" s="59"/>
      <c r="F547" s="59"/>
      <c r="G547" s="59"/>
      <c r="H547" s="21"/>
      <c r="I547" s="21"/>
      <c r="J547" s="21"/>
      <c r="K547" s="21"/>
      <c r="L547" s="5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2.75" customHeight="1">
      <c r="A548" s="21"/>
      <c r="B548" s="20"/>
      <c r="C548" s="113"/>
      <c r="D548" s="59"/>
      <c r="E548" s="59"/>
      <c r="F548" s="59"/>
      <c r="G548" s="59"/>
      <c r="H548" s="21"/>
      <c r="I548" s="21"/>
      <c r="J548" s="21"/>
      <c r="K548" s="21"/>
      <c r="L548" s="5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2.75" customHeight="1">
      <c r="A549" s="21"/>
      <c r="B549" s="20"/>
      <c r="C549" s="113"/>
      <c r="D549" s="59"/>
      <c r="E549" s="59"/>
      <c r="F549" s="59"/>
      <c r="G549" s="59"/>
      <c r="H549" s="21"/>
      <c r="I549" s="21"/>
      <c r="J549" s="21"/>
      <c r="K549" s="21"/>
      <c r="L549" s="5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2.75" customHeight="1">
      <c r="A550" s="21"/>
      <c r="B550" s="20"/>
      <c r="C550" s="113"/>
      <c r="D550" s="59"/>
      <c r="E550" s="59"/>
      <c r="F550" s="59"/>
      <c r="G550" s="59"/>
      <c r="H550" s="21"/>
      <c r="I550" s="21"/>
      <c r="J550" s="21"/>
      <c r="K550" s="21"/>
      <c r="L550" s="5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2.75" customHeight="1">
      <c r="A551" s="21"/>
      <c r="B551" s="20"/>
      <c r="C551" s="113"/>
      <c r="D551" s="59"/>
      <c r="E551" s="59"/>
      <c r="F551" s="59"/>
      <c r="G551" s="59"/>
      <c r="H551" s="21"/>
      <c r="I551" s="21"/>
      <c r="J551" s="21"/>
      <c r="K551" s="21"/>
      <c r="L551" s="5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2.75" customHeight="1">
      <c r="A552" s="21"/>
      <c r="B552" s="20"/>
      <c r="C552" s="113"/>
      <c r="D552" s="59"/>
      <c r="E552" s="59"/>
      <c r="F552" s="59"/>
      <c r="G552" s="59"/>
      <c r="H552" s="21"/>
      <c r="I552" s="21"/>
      <c r="J552" s="21"/>
      <c r="K552" s="21"/>
      <c r="L552" s="5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2.75" customHeight="1">
      <c r="A553" s="21"/>
      <c r="B553" s="20"/>
      <c r="C553" s="113"/>
      <c r="D553" s="59"/>
      <c r="E553" s="59"/>
      <c r="F553" s="59"/>
      <c r="G553" s="59"/>
      <c r="H553" s="21"/>
      <c r="I553" s="21"/>
      <c r="J553" s="21"/>
      <c r="K553" s="21"/>
      <c r="L553" s="5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2.75" customHeight="1">
      <c r="A554" s="21"/>
      <c r="B554" s="20"/>
      <c r="C554" s="113"/>
      <c r="D554" s="59"/>
      <c r="E554" s="59"/>
      <c r="F554" s="59"/>
      <c r="G554" s="59"/>
      <c r="H554" s="21"/>
      <c r="I554" s="21"/>
      <c r="J554" s="21"/>
      <c r="K554" s="21"/>
      <c r="L554" s="5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2.75" customHeight="1">
      <c r="A555" s="21"/>
      <c r="B555" s="20"/>
      <c r="C555" s="113"/>
      <c r="D555" s="59"/>
      <c r="E555" s="59"/>
      <c r="F555" s="59"/>
      <c r="G555" s="59"/>
      <c r="H555" s="21"/>
      <c r="I555" s="21"/>
      <c r="J555" s="21"/>
      <c r="K555" s="21"/>
      <c r="L555" s="5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2.75" customHeight="1">
      <c r="A556" s="21"/>
      <c r="B556" s="20"/>
      <c r="C556" s="113"/>
      <c r="D556" s="59"/>
      <c r="E556" s="59"/>
      <c r="F556" s="59"/>
      <c r="G556" s="59"/>
      <c r="H556" s="21"/>
      <c r="I556" s="21"/>
      <c r="J556" s="21"/>
      <c r="K556" s="21"/>
      <c r="L556" s="5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2.75" customHeight="1">
      <c r="A557" s="21"/>
      <c r="B557" s="20"/>
      <c r="C557" s="113"/>
      <c r="D557" s="59"/>
      <c r="E557" s="59"/>
      <c r="F557" s="59"/>
      <c r="G557" s="59"/>
      <c r="H557" s="21"/>
      <c r="I557" s="21"/>
      <c r="J557" s="21"/>
      <c r="K557" s="21"/>
      <c r="L557" s="5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2.75" customHeight="1">
      <c r="A558" s="21"/>
      <c r="B558" s="20"/>
      <c r="C558" s="113"/>
      <c r="D558" s="59"/>
      <c r="E558" s="59"/>
      <c r="F558" s="59"/>
      <c r="G558" s="59"/>
      <c r="H558" s="21"/>
      <c r="I558" s="21"/>
      <c r="J558" s="21"/>
      <c r="K558" s="21"/>
      <c r="L558" s="5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2.75" customHeight="1">
      <c r="A559" s="21"/>
      <c r="B559" s="20"/>
      <c r="C559" s="113"/>
      <c r="D559" s="59"/>
      <c r="E559" s="59"/>
      <c r="F559" s="59"/>
      <c r="G559" s="59"/>
      <c r="H559" s="21"/>
      <c r="I559" s="21"/>
      <c r="J559" s="21"/>
      <c r="K559" s="21"/>
      <c r="L559" s="5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2.75" customHeight="1">
      <c r="A560" s="21"/>
      <c r="B560" s="20"/>
      <c r="C560" s="113"/>
      <c r="D560" s="59"/>
      <c r="E560" s="59"/>
      <c r="F560" s="59"/>
      <c r="G560" s="59"/>
      <c r="H560" s="21"/>
      <c r="I560" s="21"/>
      <c r="J560" s="21"/>
      <c r="K560" s="21"/>
      <c r="L560" s="5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2.75" customHeight="1">
      <c r="A561" s="21"/>
      <c r="B561" s="20"/>
      <c r="C561" s="113"/>
      <c r="D561" s="59"/>
      <c r="E561" s="59"/>
      <c r="F561" s="59"/>
      <c r="G561" s="59"/>
      <c r="H561" s="21"/>
      <c r="I561" s="21"/>
      <c r="J561" s="21"/>
      <c r="K561" s="21"/>
      <c r="L561" s="5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2.75" customHeight="1">
      <c r="A562" s="21"/>
      <c r="B562" s="20"/>
      <c r="C562" s="113"/>
      <c r="D562" s="59"/>
      <c r="E562" s="59"/>
      <c r="F562" s="59"/>
      <c r="G562" s="59"/>
      <c r="H562" s="21"/>
      <c r="I562" s="21"/>
      <c r="J562" s="21"/>
      <c r="K562" s="21"/>
      <c r="L562" s="5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2.75" customHeight="1">
      <c r="A563" s="21"/>
      <c r="B563" s="20"/>
      <c r="C563" s="113"/>
      <c r="D563" s="59"/>
      <c r="E563" s="59"/>
      <c r="F563" s="59"/>
      <c r="G563" s="59"/>
      <c r="H563" s="21"/>
      <c r="I563" s="21"/>
      <c r="J563" s="21"/>
      <c r="K563" s="21"/>
      <c r="L563" s="5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2.75" customHeight="1">
      <c r="A564" s="21"/>
      <c r="B564" s="20"/>
      <c r="C564" s="113"/>
      <c r="D564" s="59"/>
      <c r="E564" s="59"/>
      <c r="F564" s="59"/>
      <c r="G564" s="59"/>
      <c r="H564" s="21"/>
      <c r="I564" s="21"/>
      <c r="J564" s="21"/>
      <c r="K564" s="21"/>
      <c r="L564" s="5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2.75" customHeight="1">
      <c r="A565" s="21"/>
      <c r="B565" s="20"/>
      <c r="C565" s="113"/>
      <c r="D565" s="59"/>
      <c r="E565" s="59"/>
      <c r="F565" s="59"/>
      <c r="G565" s="59"/>
      <c r="H565" s="21"/>
      <c r="I565" s="21"/>
      <c r="J565" s="21"/>
      <c r="K565" s="21"/>
      <c r="L565" s="5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2.75" customHeight="1">
      <c r="A566" s="21"/>
      <c r="B566" s="20"/>
      <c r="C566" s="113"/>
      <c r="D566" s="59"/>
      <c r="E566" s="59"/>
      <c r="F566" s="59"/>
      <c r="G566" s="59"/>
      <c r="H566" s="21"/>
      <c r="I566" s="21"/>
      <c r="J566" s="21"/>
      <c r="K566" s="21"/>
      <c r="L566" s="5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2.75" customHeight="1">
      <c r="A567" s="21"/>
      <c r="B567" s="20"/>
      <c r="C567" s="113"/>
      <c r="D567" s="59"/>
      <c r="E567" s="59"/>
      <c r="F567" s="59"/>
      <c r="G567" s="59"/>
      <c r="H567" s="21"/>
      <c r="I567" s="21"/>
      <c r="J567" s="21"/>
      <c r="K567" s="21"/>
      <c r="L567" s="5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2.75" customHeight="1">
      <c r="A568" s="21"/>
      <c r="B568" s="20"/>
      <c r="C568" s="113"/>
      <c r="D568" s="59"/>
      <c r="E568" s="59"/>
      <c r="F568" s="59"/>
      <c r="G568" s="59"/>
      <c r="H568" s="21"/>
      <c r="I568" s="21"/>
      <c r="J568" s="21"/>
      <c r="K568" s="21"/>
      <c r="L568" s="5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2.75" customHeight="1">
      <c r="A569" s="21"/>
      <c r="B569" s="20"/>
      <c r="C569" s="113"/>
      <c r="D569" s="59"/>
      <c r="E569" s="59"/>
      <c r="F569" s="59"/>
      <c r="G569" s="59"/>
      <c r="H569" s="21"/>
      <c r="I569" s="21"/>
      <c r="J569" s="21"/>
      <c r="K569" s="21"/>
      <c r="L569" s="5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2.75" customHeight="1">
      <c r="A570" s="21"/>
      <c r="B570" s="20"/>
      <c r="C570" s="113"/>
      <c r="D570" s="59"/>
      <c r="E570" s="59"/>
      <c r="F570" s="59"/>
      <c r="G570" s="59"/>
      <c r="H570" s="21"/>
      <c r="I570" s="21"/>
      <c r="J570" s="21"/>
      <c r="K570" s="21"/>
      <c r="L570" s="5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2.75" customHeight="1">
      <c r="A571" s="21"/>
      <c r="B571" s="20"/>
      <c r="C571" s="113"/>
      <c r="D571" s="59"/>
      <c r="E571" s="59"/>
      <c r="F571" s="59"/>
      <c r="G571" s="59"/>
      <c r="H571" s="21"/>
      <c r="I571" s="21"/>
      <c r="J571" s="21"/>
      <c r="K571" s="21"/>
      <c r="L571" s="5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2.75" customHeight="1">
      <c r="A572" s="21"/>
      <c r="B572" s="20"/>
      <c r="C572" s="113"/>
      <c r="D572" s="59"/>
      <c r="E572" s="59"/>
      <c r="F572" s="59"/>
      <c r="G572" s="59"/>
      <c r="H572" s="21"/>
      <c r="I572" s="21"/>
      <c r="J572" s="21"/>
      <c r="K572" s="21"/>
      <c r="L572" s="5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2.75" customHeight="1">
      <c r="A573" s="21"/>
      <c r="B573" s="20"/>
      <c r="C573" s="113"/>
      <c r="D573" s="59"/>
      <c r="E573" s="59"/>
      <c r="F573" s="59"/>
      <c r="G573" s="59"/>
      <c r="H573" s="21"/>
      <c r="I573" s="21"/>
      <c r="J573" s="21"/>
      <c r="K573" s="21"/>
      <c r="L573" s="5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2.75" customHeight="1">
      <c r="A574" s="21"/>
      <c r="B574" s="20"/>
      <c r="C574" s="113"/>
      <c r="D574" s="59"/>
      <c r="E574" s="59"/>
      <c r="F574" s="59"/>
      <c r="G574" s="59"/>
      <c r="H574" s="21"/>
      <c r="I574" s="21"/>
      <c r="J574" s="21"/>
      <c r="K574" s="21"/>
      <c r="L574" s="5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2.75" customHeight="1">
      <c r="A575" s="21"/>
      <c r="B575" s="20"/>
      <c r="C575" s="113"/>
      <c r="D575" s="59"/>
      <c r="E575" s="59"/>
      <c r="F575" s="59"/>
      <c r="G575" s="59"/>
      <c r="H575" s="21"/>
      <c r="I575" s="21"/>
      <c r="J575" s="21"/>
      <c r="K575" s="21"/>
      <c r="L575" s="5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2.75" customHeight="1">
      <c r="A576" s="21"/>
      <c r="B576" s="20"/>
      <c r="C576" s="113"/>
      <c r="D576" s="59"/>
      <c r="E576" s="59"/>
      <c r="F576" s="59"/>
      <c r="G576" s="59"/>
      <c r="H576" s="21"/>
      <c r="I576" s="21"/>
      <c r="J576" s="21"/>
      <c r="K576" s="21"/>
      <c r="L576" s="5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2.75" customHeight="1">
      <c r="A577" s="21"/>
      <c r="B577" s="20"/>
      <c r="C577" s="113"/>
      <c r="D577" s="59"/>
      <c r="E577" s="59"/>
      <c r="F577" s="59"/>
      <c r="G577" s="59"/>
      <c r="H577" s="21"/>
      <c r="I577" s="21"/>
      <c r="J577" s="21"/>
      <c r="K577" s="21"/>
      <c r="L577" s="5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2.75" customHeight="1">
      <c r="A578" s="21"/>
      <c r="B578" s="20"/>
      <c r="C578" s="113"/>
      <c r="D578" s="59"/>
      <c r="E578" s="59"/>
      <c r="F578" s="59"/>
      <c r="G578" s="59"/>
      <c r="H578" s="21"/>
      <c r="I578" s="21"/>
      <c r="J578" s="21"/>
      <c r="K578" s="21"/>
      <c r="L578" s="5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2.75" customHeight="1">
      <c r="A579" s="21"/>
      <c r="B579" s="20"/>
      <c r="C579" s="113"/>
      <c r="D579" s="59"/>
      <c r="E579" s="59"/>
      <c r="F579" s="59"/>
      <c r="G579" s="59"/>
      <c r="H579" s="21"/>
      <c r="I579" s="21"/>
      <c r="J579" s="21"/>
      <c r="K579" s="21"/>
      <c r="L579" s="5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2.75" customHeight="1">
      <c r="A580" s="21"/>
      <c r="B580" s="20"/>
      <c r="C580" s="113"/>
      <c r="D580" s="59"/>
      <c r="E580" s="59"/>
      <c r="F580" s="59"/>
      <c r="G580" s="59"/>
      <c r="H580" s="21"/>
      <c r="I580" s="21"/>
      <c r="J580" s="21"/>
      <c r="K580" s="21"/>
      <c r="L580" s="5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2.75" customHeight="1">
      <c r="A581" s="21"/>
      <c r="B581" s="20"/>
      <c r="C581" s="113"/>
      <c r="D581" s="59"/>
      <c r="E581" s="59"/>
      <c r="F581" s="59"/>
      <c r="G581" s="59"/>
      <c r="H581" s="21"/>
      <c r="I581" s="21"/>
      <c r="J581" s="21"/>
      <c r="K581" s="21"/>
      <c r="L581" s="5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2.75" customHeight="1">
      <c r="A582" s="21"/>
      <c r="B582" s="20"/>
      <c r="C582" s="113"/>
      <c r="D582" s="59"/>
      <c r="E582" s="59"/>
      <c r="F582" s="59"/>
      <c r="G582" s="59"/>
      <c r="H582" s="21"/>
      <c r="I582" s="21"/>
      <c r="J582" s="21"/>
      <c r="K582" s="21"/>
      <c r="L582" s="5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2.75" customHeight="1">
      <c r="A583" s="21"/>
      <c r="B583" s="20"/>
      <c r="C583" s="113"/>
      <c r="D583" s="59"/>
      <c r="E583" s="59"/>
      <c r="F583" s="59"/>
      <c r="G583" s="59"/>
      <c r="H583" s="21"/>
      <c r="I583" s="21"/>
      <c r="J583" s="21"/>
      <c r="K583" s="21"/>
      <c r="L583" s="5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2.75" customHeight="1">
      <c r="A584" s="21"/>
      <c r="B584" s="20"/>
      <c r="C584" s="113"/>
      <c r="D584" s="59"/>
      <c r="E584" s="59"/>
      <c r="F584" s="59"/>
      <c r="G584" s="59"/>
      <c r="H584" s="21"/>
      <c r="I584" s="21"/>
      <c r="J584" s="21"/>
      <c r="K584" s="21"/>
      <c r="L584" s="5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2.75" customHeight="1">
      <c r="A585" s="21"/>
      <c r="B585" s="20"/>
      <c r="C585" s="113"/>
      <c r="D585" s="59"/>
      <c r="E585" s="59"/>
      <c r="F585" s="59"/>
      <c r="G585" s="59"/>
      <c r="H585" s="21"/>
      <c r="I585" s="21"/>
      <c r="J585" s="21"/>
      <c r="K585" s="21"/>
      <c r="L585" s="5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2.75" customHeight="1">
      <c r="A586" s="21"/>
      <c r="B586" s="20"/>
      <c r="C586" s="113"/>
      <c r="D586" s="59"/>
      <c r="E586" s="59"/>
      <c r="F586" s="59"/>
      <c r="G586" s="59"/>
      <c r="H586" s="21"/>
      <c r="I586" s="21"/>
      <c r="J586" s="21"/>
      <c r="K586" s="21"/>
      <c r="L586" s="5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2.75" customHeight="1">
      <c r="A587" s="21"/>
      <c r="B587" s="20"/>
      <c r="C587" s="113"/>
      <c r="D587" s="59"/>
      <c r="E587" s="59"/>
      <c r="F587" s="59"/>
      <c r="G587" s="59"/>
      <c r="H587" s="21"/>
      <c r="I587" s="21"/>
      <c r="J587" s="21"/>
      <c r="K587" s="21"/>
      <c r="L587" s="5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2.75" customHeight="1">
      <c r="A588" s="21"/>
      <c r="B588" s="20"/>
      <c r="C588" s="113"/>
      <c r="D588" s="59"/>
      <c r="E588" s="59"/>
      <c r="F588" s="59"/>
      <c r="G588" s="59"/>
      <c r="H588" s="21"/>
      <c r="I588" s="21"/>
      <c r="J588" s="21"/>
      <c r="K588" s="21"/>
      <c r="L588" s="5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2.75" customHeight="1">
      <c r="A589" s="21"/>
      <c r="B589" s="20"/>
      <c r="C589" s="113"/>
      <c r="D589" s="59"/>
      <c r="E589" s="59"/>
      <c r="F589" s="59"/>
      <c r="G589" s="59"/>
      <c r="H589" s="21"/>
      <c r="I589" s="21"/>
      <c r="J589" s="21"/>
      <c r="K589" s="21"/>
      <c r="L589" s="5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2.75" customHeight="1">
      <c r="A590" s="21"/>
      <c r="B590" s="20"/>
      <c r="C590" s="113"/>
      <c r="D590" s="59"/>
      <c r="E590" s="59"/>
      <c r="F590" s="59"/>
      <c r="G590" s="59"/>
      <c r="H590" s="21"/>
      <c r="I590" s="21"/>
      <c r="J590" s="21"/>
      <c r="K590" s="21"/>
      <c r="L590" s="5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2.75" customHeight="1">
      <c r="A591" s="21"/>
      <c r="B591" s="20"/>
      <c r="C591" s="113"/>
      <c r="D591" s="59"/>
      <c r="E591" s="59"/>
      <c r="F591" s="59"/>
      <c r="G591" s="59"/>
      <c r="H591" s="21"/>
      <c r="I591" s="21"/>
      <c r="J591" s="21"/>
      <c r="K591" s="21"/>
      <c r="L591" s="5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2.75" customHeight="1">
      <c r="A592" s="21"/>
      <c r="B592" s="20"/>
      <c r="C592" s="113"/>
      <c r="D592" s="59"/>
      <c r="E592" s="59"/>
      <c r="F592" s="59"/>
      <c r="G592" s="59"/>
      <c r="H592" s="21"/>
      <c r="I592" s="21"/>
      <c r="J592" s="21"/>
      <c r="K592" s="21"/>
      <c r="L592" s="5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2.75" customHeight="1">
      <c r="A593" s="21"/>
      <c r="B593" s="20"/>
      <c r="C593" s="113"/>
      <c r="D593" s="59"/>
      <c r="E593" s="59"/>
      <c r="F593" s="59"/>
      <c r="G593" s="59"/>
      <c r="H593" s="21"/>
      <c r="I593" s="21"/>
      <c r="J593" s="21"/>
      <c r="K593" s="21"/>
      <c r="L593" s="5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2.75" customHeight="1">
      <c r="A594" s="21"/>
      <c r="B594" s="20"/>
      <c r="C594" s="113"/>
      <c r="D594" s="59"/>
      <c r="E594" s="59"/>
      <c r="F594" s="59"/>
      <c r="G594" s="59"/>
      <c r="H594" s="21"/>
      <c r="I594" s="21"/>
      <c r="J594" s="21"/>
      <c r="K594" s="21"/>
      <c r="L594" s="5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2.75" customHeight="1">
      <c r="A595" s="21"/>
      <c r="B595" s="20"/>
      <c r="C595" s="113"/>
      <c r="D595" s="59"/>
      <c r="E595" s="59"/>
      <c r="F595" s="59"/>
      <c r="G595" s="59"/>
      <c r="H595" s="21"/>
      <c r="I595" s="21"/>
      <c r="J595" s="21"/>
      <c r="K595" s="21"/>
      <c r="L595" s="5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2.75" customHeight="1">
      <c r="A596" s="21"/>
      <c r="B596" s="20"/>
      <c r="C596" s="113"/>
      <c r="D596" s="59"/>
      <c r="E596" s="59"/>
      <c r="F596" s="59"/>
      <c r="G596" s="59"/>
      <c r="H596" s="21"/>
      <c r="I596" s="21"/>
      <c r="J596" s="21"/>
      <c r="K596" s="21"/>
      <c r="L596" s="5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2.75" customHeight="1">
      <c r="A597" s="21"/>
      <c r="B597" s="20"/>
      <c r="C597" s="113"/>
      <c r="D597" s="59"/>
      <c r="E597" s="59"/>
      <c r="F597" s="59"/>
      <c r="G597" s="59"/>
      <c r="H597" s="21"/>
      <c r="I597" s="21"/>
      <c r="J597" s="21"/>
      <c r="K597" s="21"/>
      <c r="L597" s="5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2.75" customHeight="1">
      <c r="A598" s="21"/>
      <c r="B598" s="20"/>
      <c r="C598" s="113"/>
      <c r="D598" s="59"/>
      <c r="E598" s="59"/>
      <c r="F598" s="59"/>
      <c r="G598" s="59"/>
      <c r="H598" s="21"/>
      <c r="I598" s="21"/>
      <c r="J598" s="21"/>
      <c r="K598" s="21"/>
      <c r="L598" s="5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2.75" customHeight="1">
      <c r="A599" s="21"/>
      <c r="B599" s="20"/>
      <c r="C599" s="113"/>
      <c r="D599" s="59"/>
      <c r="E599" s="59"/>
      <c r="F599" s="59"/>
      <c r="G599" s="59"/>
      <c r="H599" s="21"/>
      <c r="I599" s="21"/>
      <c r="J599" s="21"/>
      <c r="K599" s="21"/>
      <c r="L599" s="5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2.75" customHeight="1">
      <c r="A600" s="21"/>
      <c r="B600" s="20"/>
      <c r="C600" s="113"/>
      <c r="D600" s="59"/>
      <c r="E600" s="59"/>
      <c r="F600" s="59"/>
      <c r="G600" s="59"/>
      <c r="H600" s="21"/>
      <c r="I600" s="21"/>
      <c r="J600" s="21"/>
      <c r="K600" s="21"/>
      <c r="L600" s="5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2.75" customHeight="1">
      <c r="A601" s="21"/>
      <c r="B601" s="20"/>
      <c r="C601" s="113"/>
      <c r="D601" s="59"/>
      <c r="E601" s="59"/>
      <c r="F601" s="59"/>
      <c r="G601" s="59"/>
      <c r="H601" s="21"/>
      <c r="I601" s="21"/>
      <c r="J601" s="21"/>
      <c r="K601" s="21"/>
      <c r="L601" s="5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2.75" customHeight="1">
      <c r="A602" s="21"/>
      <c r="B602" s="20"/>
      <c r="C602" s="113"/>
      <c r="D602" s="59"/>
      <c r="E602" s="59"/>
      <c r="F602" s="59"/>
      <c r="G602" s="59"/>
      <c r="H602" s="21"/>
      <c r="I602" s="21"/>
      <c r="J602" s="21"/>
      <c r="K602" s="21"/>
      <c r="L602" s="5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2.75" customHeight="1">
      <c r="A603" s="21"/>
      <c r="B603" s="20"/>
      <c r="C603" s="113"/>
      <c r="D603" s="59"/>
      <c r="E603" s="59"/>
      <c r="F603" s="59"/>
      <c r="G603" s="59"/>
      <c r="H603" s="21"/>
      <c r="I603" s="21"/>
      <c r="J603" s="21"/>
      <c r="K603" s="21"/>
      <c r="L603" s="5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2.75" customHeight="1">
      <c r="A604" s="21"/>
      <c r="B604" s="20"/>
      <c r="C604" s="113"/>
      <c r="D604" s="59"/>
      <c r="E604" s="59"/>
      <c r="F604" s="59"/>
      <c r="G604" s="59"/>
      <c r="H604" s="21"/>
      <c r="I604" s="21"/>
      <c r="J604" s="21"/>
      <c r="K604" s="21"/>
      <c r="L604" s="5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2.75" customHeight="1">
      <c r="A605" s="21"/>
      <c r="B605" s="20"/>
      <c r="C605" s="113"/>
      <c r="D605" s="59"/>
      <c r="E605" s="59"/>
      <c r="F605" s="59"/>
      <c r="G605" s="59"/>
      <c r="H605" s="21"/>
      <c r="I605" s="21"/>
      <c r="J605" s="21"/>
      <c r="K605" s="21"/>
      <c r="L605" s="5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2.75" customHeight="1">
      <c r="A606" s="21"/>
      <c r="B606" s="20"/>
      <c r="C606" s="113"/>
      <c r="D606" s="59"/>
      <c r="E606" s="59"/>
      <c r="F606" s="59"/>
      <c r="G606" s="59"/>
      <c r="H606" s="21"/>
      <c r="I606" s="21"/>
      <c r="J606" s="21"/>
      <c r="K606" s="21"/>
      <c r="L606" s="5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2.75" customHeight="1">
      <c r="A607" s="21"/>
      <c r="B607" s="20"/>
      <c r="C607" s="113"/>
      <c r="D607" s="59"/>
      <c r="E607" s="59"/>
      <c r="F607" s="59"/>
      <c r="G607" s="59"/>
      <c r="H607" s="21"/>
      <c r="I607" s="21"/>
      <c r="J607" s="21"/>
      <c r="K607" s="21"/>
      <c r="L607" s="5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2.75" customHeight="1">
      <c r="A608" s="21"/>
      <c r="B608" s="20"/>
      <c r="C608" s="113"/>
      <c r="D608" s="59"/>
      <c r="E608" s="59"/>
      <c r="F608" s="59"/>
      <c r="G608" s="59"/>
      <c r="H608" s="21"/>
      <c r="I608" s="21"/>
      <c r="J608" s="21"/>
      <c r="K608" s="21"/>
      <c r="L608" s="5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2.75" customHeight="1">
      <c r="A609" s="21"/>
      <c r="B609" s="20"/>
      <c r="C609" s="113"/>
      <c r="D609" s="59"/>
      <c r="E609" s="59"/>
      <c r="F609" s="59"/>
      <c r="G609" s="59"/>
      <c r="H609" s="21"/>
      <c r="I609" s="21"/>
      <c r="J609" s="21"/>
      <c r="K609" s="21"/>
      <c r="L609" s="5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2.75" customHeight="1">
      <c r="A610" s="21"/>
      <c r="B610" s="20"/>
      <c r="C610" s="113"/>
      <c r="D610" s="59"/>
      <c r="E610" s="59"/>
      <c r="F610" s="59"/>
      <c r="G610" s="59"/>
      <c r="H610" s="21"/>
      <c r="I610" s="21"/>
      <c r="J610" s="21"/>
      <c r="K610" s="21"/>
      <c r="L610" s="5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2.75" customHeight="1">
      <c r="A611" s="21"/>
      <c r="B611" s="20"/>
      <c r="C611" s="113"/>
      <c r="D611" s="59"/>
      <c r="E611" s="59"/>
      <c r="F611" s="59"/>
      <c r="G611" s="59"/>
      <c r="H611" s="21"/>
      <c r="I611" s="21"/>
      <c r="J611" s="21"/>
      <c r="K611" s="21"/>
      <c r="L611" s="5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2.75" customHeight="1">
      <c r="A612" s="21"/>
      <c r="B612" s="20"/>
      <c r="C612" s="113"/>
      <c r="D612" s="59"/>
      <c r="E612" s="59"/>
      <c r="F612" s="59"/>
      <c r="G612" s="59"/>
      <c r="H612" s="21"/>
      <c r="I612" s="21"/>
      <c r="J612" s="21"/>
      <c r="K612" s="21"/>
      <c r="L612" s="5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2.75" customHeight="1">
      <c r="A613" s="21"/>
      <c r="B613" s="20"/>
      <c r="C613" s="113"/>
      <c r="D613" s="59"/>
      <c r="E613" s="59"/>
      <c r="F613" s="59"/>
      <c r="G613" s="59"/>
      <c r="H613" s="21"/>
      <c r="I613" s="21"/>
      <c r="J613" s="21"/>
      <c r="K613" s="21"/>
      <c r="L613" s="5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2.75" customHeight="1">
      <c r="A614" s="21"/>
      <c r="B614" s="20"/>
      <c r="C614" s="113"/>
      <c r="D614" s="59"/>
      <c r="E614" s="59"/>
      <c r="F614" s="59"/>
      <c r="G614" s="59"/>
      <c r="H614" s="21"/>
      <c r="I614" s="21"/>
      <c r="J614" s="21"/>
      <c r="K614" s="21"/>
      <c r="L614" s="5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2.75" customHeight="1">
      <c r="A615" s="21"/>
      <c r="B615" s="20"/>
      <c r="C615" s="113"/>
      <c r="D615" s="59"/>
      <c r="E615" s="59"/>
      <c r="F615" s="59"/>
      <c r="G615" s="59"/>
      <c r="H615" s="21"/>
      <c r="I615" s="21"/>
      <c r="J615" s="21"/>
      <c r="K615" s="21"/>
      <c r="L615" s="5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2.75" customHeight="1">
      <c r="A616" s="21"/>
      <c r="B616" s="20"/>
      <c r="C616" s="113"/>
      <c r="D616" s="59"/>
      <c r="E616" s="59"/>
      <c r="F616" s="59"/>
      <c r="G616" s="59"/>
      <c r="H616" s="21"/>
      <c r="I616" s="21"/>
      <c r="J616" s="21"/>
      <c r="K616" s="21"/>
      <c r="L616" s="5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2.75" customHeight="1">
      <c r="A617" s="21"/>
      <c r="B617" s="20"/>
      <c r="C617" s="113"/>
      <c r="D617" s="59"/>
      <c r="E617" s="59"/>
      <c r="F617" s="59"/>
      <c r="G617" s="59"/>
      <c r="H617" s="21"/>
      <c r="I617" s="21"/>
      <c r="J617" s="21"/>
      <c r="K617" s="21"/>
      <c r="L617" s="5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2.75" customHeight="1">
      <c r="A618" s="21"/>
      <c r="B618" s="20"/>
      <c r="C618" s="113"/>
      <c r="D618" s="59"/>
      <c r="E618" s="59"/>
      <c r="F618" s="59"/>
      <c r="G618" s="59"/>
      <c r="H618" s="21"/>
      <c r="I618" s="21"/>
      <c r="J618" s="21"/>
      <c r="K618" s="21"/>
      <c r="L618" s="5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2.75" customHeight="1">
      <c r="A619" s="21"/>
      <c r="B619" s="20"/>
      <c r="C619" s="113"/>
      <c r="D619" s="59"/>
      <c r="E619" s="59"/>
      <c r="F619" s="59"/>
      <c r="G619" s="59"/>
      <c r="H619" s="21"/>
      <c r="I619" s="21"/>
      <c r="J619" s="21"/>
      <c r="K619" s="21"/>
      <c r="L619" s="5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2.75" customHeight="1">
      <c r="A620" s="21"/>
      <c r="B620" s="20"/>
      <c r="C620" s="113"/>
      <c r="D620" s="59"/>
      <c r="E620" s="59"/>
      <c r="F620" s="59"/>
      <c r="G620" s="59"/>
      <c r="H620" s="21"/>
      <c r="I620" s="21"/>
      <c r="J620" s="21"/>
      <c r="K620" s="21"/>
      <c r="L620" s="5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2.75" customHeight="1">
      <c r="A621" s="21"/>
      <c r="B621" s="20"/>
      <c r="C621" s="113"/>
      <c r="D621" s="59"/>
      <c r="E621" s="59"/>
      <c r="F621" s="59"/>
      <c r="G621" s="59"/>
      <c r="H621" s="21"/>
      <c r="I621" s="21"/>
      <c r="J621" s="21"/>
      <c r="K621" s="21"/>
      <c r="L621" s="5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2.75" customHeight="1">
      <c r="A622" s="21"/>
      <c r="B622" s="20"/>
      <c r="C622" s="113"/>
      <c r="D622" s="59"/>
      <c r="E622" s="59"/>
      <c r="F622" s="59"/>
      <c r="G622" s="59"/>
      <c r="H622" s="21"/>
      <c r="I622" s="21"/>
      <c r="J622" s="21"/>
      <c r="K622" s="21"/>
      <c r="L622" s="5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2.75" customHeight="1">
      <c r="A623" s="21"/>
      <c r="B623" s="20"/>
      <c r="C623" s="113"/>
      <c r="D623" s="59"/>
      <c r="E623" s="59"/>
      <c r="F623" s="59"/>
      <c r="G623" s="59"/>
      <c r="H623" s="21"/>
      <c r="I623" s="21"/>
      <c r="J623" s="21"/>
      <c r="K623" s="21"/>
      <c r="L623" s="5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2.75" customHeight="1">
      <c r="A624" s="21"/>
      <c r="B624" s="20"/>
      <c r="C624" s="113"/>
      <c r="D624" s="59"/>
      <c r="E624" s="59"/>
      <c r="F624" s="59"/>
      <c r="G624" s="59"/>
      <c r="H624" s="21"/>
      <c r="I624" s="21"/>
      <c r="J624" s="21"/>
      <c r="K624" s="21"/>
      <c r="L624" s="5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2.75" customHeight="1">
      <c r="A625" s="21"/>
      <c r="B625" s="20"/>
      <c r="C625" s="113"/>
      <c r="D625" s="59"/>
      <c r="E625" s="59"/>
      <c r="F625" s="59"/>
      <c r="G625" s="59"/>
      <c r="H625" s="21"/>
      <c r="I625" s="21"/>
      <c r="J625" s="21"/>
      <c r="K625" s="21"/>
      <c r="L625" s="5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2.75" customHeight="1">
      <c r="A626" s="21"/>
      <c r="B626" s="20"/>
      <c r="C626" s="113"/>
      <c r="D626" s="59"/>
      <c r="E626" s="59"/>
      <c r="F626" s="59"/>
      <c r="G626" s="59"/>
      <c r="H626" s="21"/>
      <c r="I626" s="21"/>
      <c r="J626" s="21"/>
      <c r="K626" s="21"/>
      <c r="L626" s="5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2.75" customHeight="1">
      <c r="A627" s="21"/>
      <c r="B627" s="20"/>
      <c r="C627" s="113"/>
      <c r="D627" s="59"/>
      <c r="E627" s="59"/>
      <c r="F627" s="59"/>
      <c r="G627" s="59"/>
      <c r="H627" s="21"/>
      <c r="I627" s="21"/>
      <c r="J627" s="21"/>
      <c r="K627" s="21"/>
      <c r="L627" s="5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2.75" customHeight="1">
      <c r="A628" s="21"/>
      <c r="B628" s="20"/>
      <c r="C628" s="113"/>
      <c r="D628" s="59"/>
      <c r="E628" s="59"/>
      <c r="F628" s="59"/>
      <c r="G628" s="59"/>
      <c r="H628" s="21"/>
      <c r="I628" s="21"/>
      <c r="J628" s="21"/>
      <c r="K628" s="21"/>
      <c r="L628" s="5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2.75" customHeight="1">
      <c r="A629" s="21"/>
      <c r="B629" s="20"/>
      <c r="C629" s="113"/>
      <c r="D629" s="59"/>
      <c r="E629" s="59"/>
      <c r="F629" s="59"/>
      <c r="G629" s="59"/>
      <c r="H629" s="21"/>
      <c r="I629" s="21"/>
      <c r="J629" s="21"/>
      <c r="K629" s="21"/>
      <c r="L629" s="5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2.75" customHeight="1">
      <c r="A630" s="21"/>
      <c r="B630" s="20"/>
      <c r="C630" s="113"/>
      <c r="D630" s="59"/>
      <c r="E630" s="59"/>
      <c r="F630" s="59"/>
      <c r="G630" s="59"/>
      <c r="H630" s="21"/>
      <c r="I630" s="21"/>
      <c r="J630" s="21"/>
      <c r="K630" s="21"/>
      <c r="L630" s="5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2.75" customHeight="1">
      <c r="A631" s="21"/>
      <c r="B631" s="20"/>
      <c r="C631" s="113"/>
      <c r="D631" s="59"/>
      <c r="E631" s="59"/>
      <c r="F631" s="59"/>
      <c r="G631" s="59"/>
      <c r="H631" s="21"/>
      <c r="I631" s="21"/>
      <c r="J631" s="21"/>
      <c r="K631" s="21"/>
      <c r="L631" s="5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2.75" customHeight="1">
      <c r="A632" s="21"/>
      <c r="B632" s="20"/>
      <c r="C632" s="113"/>
      <c r="D632" s="59"/>
      <c r="E632" s="59"/>
      <c r="F632" s="59"/>
      <c r="G632" s="59"/>
      <c r="H632" s="21"/>
      <c r="I632" s="21"/>
      <c r="J632" s="21"/>
      <c r="K632" s="21"/>
      <c r="L632" s="5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2.75" customHeight="1">
      <c r="A633" s="21"/>
      <c r="B633" s="20"/>
      <c r="C633" s="113"/>
      <c r="D633" s="59"/>
      <c r="E633" s="59"/>
      <c r="F633" s="59"/>
      <c r="G633" s="59"/>
      <c r="H633" s="21"/>
      <c r="I633" s="21"/>
      <c r="J633" s="21"/>
      <c r="K633" s="21"/>
      <c r="L633" s="5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2.75" customHeight="1">
      <c r="A634" s="21"/>
      <c r="B634" s="20"/>
      <c r="C634" s="113"/>
      <c r="D634" s="59"/>
      <c r="E634" s="59"/>
      <c r="F634" s="59"/>
      <c r="G634" s="59"/>
      <c r="H634" s="21"/>
      <c r="I634" s="21"/>
      <c r="J634" s="21"/>
      <c r="K634" s="21"/>
      <c r="L634" s="5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2.75" customHeight="1">
      <c r="A635" s="21"/>
      <c r="B635" s="20"/>
      <c r="C635" s="113"/>
      <c r="D635" s="59"/>
      <c r="E635" s="59"/>
      <c r="F635" s="59"/>
      <c r="G635" s="59"/>
      <c r="H635" s="21"/>
      <c r="I635" s="21"/>
      <c r="J635" s="21"/>
      <c r="K635" s="21"/>
      <c r="L635" s="5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2.75" customHeight="1">
      <c r="A636" s="21"/>
      <c r="B636" s="20"/>
      <c r="C636" s="113"/>
      <c r="D636" s="59"/>
      <c r="E636" s="59"/>
      <c r="F636" s="59"/>
      <c r="G636" s="59"/>
      <c r="H636" s="21"/>
      <c r="I636" s="21"/>
      <c r="J636" s="21"/>
      <c r="K636" s="21"/>
      <c r="L636" s="5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2.75" customHeight="1">
      <c r="A637" s="21"/>
      <c r="B637" s="20"/>
      <c r="C637" s="113"/>
      <c r="D637" s="59"/>
      <c r="E637" s="59"/>
      <c r="F637" s="59"/>
      <c r="G637" s="59"/>
      <c r="H637" s="21"/>
      <c r="I637" s="21"/>
      <c r="J637" s="21"/>
      <c r="K637" s="21"/>
      <c r="L637" s="5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2.75" customHeight="1">
      <c r="A638" s="21"/>
      <c r="B638" s="20"/>
      <c r="C638" s="113"/>
      <c r="D638" s="59"/>
      <c r="E638" s="59"/>
      <c r="F638" s="59"/>
      <c r="G638" s="59"/>
      <c r="H638" s="21"/>
      <c r="I638" s="21"/>
      <c r="J638" s="21"/>
      <c r="K638" s="21"/>
      <c r="L638" s="5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2.75" customHeight="1">
      <c r="A639" s="21"/>
      <c r="B639" s="20"/>
      <c r="C639" s="113"/>
      <c r="D639" s="59"/>
      <c r="E639" s="59"/>
      <c r="F639" s="59"/>
      <c r="G639" s="59"/>
      <c r="H639" s="21"/>
      <c r="I639" s="21"/>
      <c r="J639" s="21"/>
      <c r="K639" s="21"/>
      <c r="L639" s="5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2.75" customHeight="1">
      <c r="A640" s="21"/>
      <c r="B640" s="20"/>
      <c r="C640" s="113"/>
      <c r="D640" s="59"/>
      <c r="E640" s="59"/>
      <c r="F640" s="59"/>
      <c r="G640" s="59"/>
      <c r="H640" s="21"/>
      <c r="I640" s="21"/>
      <c r="J640" s="21"/>
      <c r="K640" s="21"/>
      <c r="L640" s="5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2.75" customHeight="1">
      <c r="A641" s="21"/>
      <c r="B641" s="20"/>
      <c r="C641" s="113"/>
      <c r="D641" s="59"/>
      <c r="E641" s="59"/>
      <c r="F641" s="59"/>
      <c r="G641" s="59"/>
      <c r="H641" s="21"/>
      <c r="I641" s="21"/>
      <c r="J641" s="21"/>
      <c r="K641" s="21"/>
      <c r="L641" s="5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2.75" customHeight="1">
      <c r="A642" s="21"/>
      <c r="B642" s="20"/>
      <c r="C642" s="113"/>
      <c r="D642" s="59"/>
      <c r="E642" s="59"/>
      <c r="F642" s="59"/>
      <c r="G642" s="59"/>
      <c r="H642" s="21"/>
      <c r="I642" s="21"/>
      <c r="J642" s="21"/>
      <c r="K642" s="21"/>
      <c r="L642" s="5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2.75" customHeight="1">
      <c r="A643" s="21"/>
      <c r="B643" s="20"/>
      <c r="C643" s="113"/>
      <c r="D643" s="59"/>
      <c r="E643" s="59"/>
      <c r="F643" s="59"/>
      <c r="G643" s="59"/>
      <c r="H643" s="21"/>
      <c r="I643" s="21"/>
      <c r="J643" s="21"/>
      <c r="K643" s="21"/>
      <c r="L643" s="5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2.75" customHeight="1">
      <c r="A644" s="21"/>
      <c r="B644" s="20"/>
      <c r="C644" s="113"/>
      <c r="D644" s="59"/>
      <c r="E644" s="59"/>
      <c r="F644" s="59"/>
      <c r="G644" s="59"/>
      <c r="H644" s="21"/>
      <c r="I644" s="21"/>
      <c r="J644" s="21"/>
      <c r="K644" s="21"/>
      <c r="L644" s="5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2.75" customHeight="1">
      <c r="A645" s="21"/>
      <c r="B645" s="20"/>
      <c r="C645" s="113"/>
      <c r="D645" s="59"/>
      <c r="E645" s="59"/>
      <c r="F645" s="59"/>
      <c r="G645" s="59"/>
      <c r="H645" s="21"/>
      <c r="I645" s="21"/>
      <c r="J645" s="21"/>
      <c r="K645" s="21"/>
      <c r="L645" s="5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2.75" customHeight="1">
      <c r="A646" s="21"/>
      <c r="B646" s="20"/>
      <c r="C646" s="113"/>
      <c r="D646" s="59"/>
      <c r="E646" s="59"/>
      <c r="F646" s="59"/>
      <c r="G646" s="59"/>
      <c r="H646" s="21"/>
      <c r="I646" s="21"/>
      <c r="J646" s="21"/>
      <c r="K646" s="21"/>
      <c r="L646" s="5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2.75" customHeight="1">
      <c r="A647" s="21"/>
      <c r="B647" s="20"/>
      <c r="C647" s="113"/>
      <c r="D647" s="59"/>
      <c r="E647" s="59"/>
      <c r="F647" s="59"/>
      <c r="G647" s="59"/>
      <c r="H647" s="21"/>
      <c r="I647" s="21"/>
      <c r="J647" s="21"/>
      <c r="K647" s="21"/>
      <c r="L647" s="5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2.75" customHeight="1">
      <c r="A648" s="21"/>
      <c r="B648" s="20"/>
      <c r="C648" s="113"/>
      <c r="D648" s="59"/>
      <c r="E648" s="59"/>
      <c r="F648" s="59"/>
      <c r="G648" s="59"/>
      <c r="H648" s="21"/>
      <c r="I648" s="21"/>
      <c r="J648" s="21"/>
      <c r="K648" s="21"/>
      <c r="L648" s="5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2.75" customHeight="1">
      <c r="A649" s="21"/>
      <c r="B649" s="20"/>
      <c r="C649" s="113"/>
      <c r="D649" s="59"/>
      <c r="E649" s="59"/>
      <c r="F649" s="59"/>
      <c r="G649" s="59"/>
      <c r="H649" s="21"/>
      <c r="I649" s="21"/>
      <c r="J649" s="21"/>
      <c r="K649" s="21"/>
      <c r="L649" s="5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2.75" customHeight="1">
      <c r="A650" s="21"/>
      <c r="B650" s="20"/>
      <c r="C650" s="113"/>
      <c r="D650" s="59"/>
      <c r="E650" s="59"/>
      <c r="F650" s="59"/>
      <c r="G650" s="59"/>
      <c r="H650" s="21"/>
      <c r="I650" s="21"/>
      <c r="J650" s="21"/>
      <c r="K650" s="21"/>
      <c r="L650" s="5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2.75" customHeight="1">
      <c r="A651" s="21"/>
      <c r="B651" s="20"/>
      <c r="C651" s="113"/>
      <c r="D651" s="59"/>
      <c r="E651" s="59"/>
      <c r="F651" s="59"/>
      <c r="G651" s="59"/>
      <c r="H651" s="21"/>
      <c r="I651" s="21"/>
      <c r="J651" s="21"/>
      <c r="K651" s="21"/>
      <c r="L651" s="5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2.75" customHeight="1">
      <c r="A652" s="21"/>
      <c r="B652" s="20"/>
      <c r="C652" s="113"/>
      <c r="D652" s="59"/>
      <c r="E652" s="59"/>
      <c r="F652" s="59"/>
      <c r="G652" s="59"/>
      <c r="H652" s="21"/>
      <c r="I652" s="21"/>
      <c r="J652" s="21"/>
      <c r="K652" s="21"/>
      <c r="L652" s="5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2.75" customHeight="1">
      <c r="A653" s="21"/>
      <c r="B653" s="20"/>
      <c r="C653" s="113"/>
      <c r="D653" s="59"/>
      <c r="E653" s="59"/>
      <c r="F653" s="59"/>
      <c r="G653" s="59"/>
      <c r="H653" s="21"/>
      <c r="I653" s="21"/>
      <c r="J653" s="21"/>
      <c r="K653" s="21"/>
      <c r="L653" s="5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2.75" customHeight="1">
      <c r="A654" s="21"/>
      <c r="B654" s="20"/>
      <c r="C654" s="113"/>
      <c r="D654" s="59"/>
      <c r="E654" s="59"/>
      <c r="F654" s="59"/>
      <c r="G654" s="59"/>
      <c r="H654" s="21"/>
      <c r="I654" s="21"/>
      <c r="J654" s="21"/>
      <c r="K654" s="21"/>
      <c r="L654" s="5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2.75" customHeight="1">
      <c r="A655" s="21"/>
      <c r="B655" s="20"/>
      <c r="C655" s="113"/>
      <c r="D655" s="59"/>
      <c r="E655" s="59"/>
      <c r="F655" s="59"/>
      <c r="G655" s="59"/>
      <c r="H655" s="21"/>
      <c r="I655" s="21"/>
      <c r="J655" s="21"/>
      <c r="K655" s="21"/>
      <c r="L655" s="5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2.75" customHeight="1">
      <c r="A656" s="21"/>
      <c r="B656" s="20"/>
      <c r="C656" s="113"/>
      <c r="D656" s="59"/>
      <c r="E656" s="59"/>
      <c r="F656" s="59"/>
      <c r="G656" s="59"/>
      <c r="H656" s="21"/>
      <c r="I656" s="21"/>
      <c r="J656" s="21"/>
      <c r="K656" s="21"/>
      <c r="L656" s="5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2.75" customHeight="1">
      <c r="A657" s="21"/>
      <c r="B657" s="20"/>
      <c r="C657" s="113"/>
      <c r="D657" s="59"/>
      <c r="E657" s="59"/>
      <c r="F657" s="59"/>
      <c r="G657" s="59"/>
      <c r="H657" s="21"/>
      <c r="I657" s="21"/>
      <c r="J657" s="21"/>
      <c r="K657" s="21"/>
      <c r="L657" s="5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2.75" customHeight="1">
      <c r="A658" s="21"/>
      <c r="B658" s="20"/>
      <c r="C658" s="113"/>
      <c r="D658" s="59"/>
      <c r="E658" s="59"/>
      <c r="F658" s="59"/>
      <c r="G658" s="59"/>
      <c r="H658" s="21"/>
      <c r="I658" s="21"/>
      <c r="J658" s="21"/>
      <c r="K658" s="21"/>
      <c r="L658" s="5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2.75" customHeight="1">
      <c r="A659" s="21"/>
      <c r="B659" s="20"/>
      <c r="C659" s="113"/>
      <c r="D659" s="59"/>
      <c r="E659" s="59"/>
      <c r="F659" s="59"/>
      <c r="G659" s="59"/>
      <c r="H659" s="21"/>
      <c r="I659" s="21"/>
      <c r="J659" s="21"/>
      <c r="K659" s="21"/>
      <c r="L659" s="5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2.75" customHeight="1">
      <c r="A660" s="21"/>
      <c r="B660" s="20"/>
      <c r="C660" s="113"/>
      <c r="D660" s="59"/>
      <c r="E660" s="59"/>
      <c r="F660" s="59"/>
      <c r="G660" s="59"/>
      <c r="H660" s="21"/>
      <c r="I660" s="21"/>
      <c r="J660" s="21"/>
      <c r="K660" s="21"/>
      <c r="L660" s="5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2.75" customHeight="1">
      <c r="A661" s="21"/>
      <c r="B661" s="20"/>
      <c r="C661" s="113"/>
      <c r="D661" s="59"/>
      <c r="E661" s="59"/>
      <c r="F661" s="59"/>
      <c r="G661" s="59"/>
      <c r="H661" s="21"/>
      <c r="I661" s="21"/>
      <c r="J661" s="21"/>
      <c r="K661" s="21"/>
      <c r="L661" s="5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2.75" customHeight="1">
      <c r="A662" s="21"/>
      <c r="B662" s="20"/>
      <c r="C662" s="113"/>
      <c r="D662" s="59"/>
      <c r="E662" s="59"/>
      <c r="F662" s="59"/>
      <c r="G662" s="59"/>
      <c r="H662" s="21"/>
      <c r="I662" s="21"/>
      <c r="J662" s="21"/>
      <c r="K662" s="21"/>
      <c r="L662" s="5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2.75" customHeight="1">
      <c r="A663" s="21"/>
      <c r="B663" s="20"/>
      <c r="C663" s="113"/>
      <c r="D663" s="59"/>
      <c r="E663" s="59"/>
      <c r="F663" s="59"/>
      <c r="G663" s="59"/>
      <c r="H663" s="21"/>
      <c r="I663" s="21"/>
      <c r="J663" s="21"/>
      <c r="K663" s="21"/>
      <c r="L663" s="5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2.75" customHeight="1">
      <c r="A664" s="21"/>
      <c r="B664" s="20"/>
      <c r="C664" s="113"/>
      <c r="D664" s="59"/>
      <c r="E664" s="59"/>
      <c r="F664" s="59"/>
      <c r="G664" s="59"/>
      <c r="H664" s="21"/>
      <c r="I664" s="21"/>
      <c r="J664" s="21"/>
      <c r="K664" s="21"/>
      <c r="L664" s="5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2.75" customHeight="1">
      <c r="A665" s="21"/>
      <c r="B665" s="20"/>
      <c r="C665" s="113"/>
      <c r="D665" s="59"/>
      <c r="E665" s="59"/>
      <c r="F665" s="59"/>
      <c r="G665" s="59"/>
      <c r="H665" s="21"/>
      <c r="I665" s="21"/>
      <c r="J665" s="21"/>
      <c r="K665" s="21"/>
      <c r="L665" s="5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2.75" customHeight="1">
      <c r="A666" s="21"/>
      <c r="B666" s="20"/>
      <c r="C666" s="113"/>
      <c r="D666" s="59"/>
      <c r="E666" s="59"/>
      <c r="F666" s="59"/>
      <c r="G666" s="59"/>
      <c r="H666" s="21"/>
      <c r="I666" s="21"/>
      <c r="J666" s="21"/>
      <c r="K666" s="21"/>
      <c r="L666" s="5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2.75" customHeight="1">
      <c r="A667" s="21"/>
      <c r="B667" s="20"/>
      <c r="C667" s="113"/>
      <c r="D667" s="59"/>
      <c r="E667" s="59"/>
      <c r="F667" s="59"/>
      <c r="G667" s="59"/>
      <c r="H667" s="21"/>
      <c r="I667" s="21"/>
      <c r="J667" s="21"/>
      <c r="K667" s="21"/>
      <c r="L667" s="5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2.75" customHeight="1">
      <c r="A668" s="21"/>
      <c r="B668" s="20"/>
      <c r="C668" s="113"/>
      <c r="D668" s="59"/>
      <c r="E668" s="59"/>
      <c r="F668" s="59"/>
      <c r="G668" s="59"/>
      <c r="H668" s="21"/>
      <c r="I668" s="21"/>
      <c r="J668" s="21"/>
      <c r="K668" s="21"/>
      <c r="L668" s="5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2.75" customHeight="1">
      <c r="A669" s="21"/>
      <c r="B669" s="20"/>
      <c r="C669" s="113"/>
      <c r="D669" s="59"/>
      <c r="E669" s="59"/>
      <c r="F669" s="59"/>
      <c r="G669" s="59"/>
      <c r="H669" s="21"/>
      <c r="I669" s="21"/>
      <c r="J669" s="21"/>
      <c r="K669" s="21"/>
      <c r="L669" s="5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2.75" customHeight="1">
      <c r="A670" s="21"/>
      <c r="B670" s="20"/>
      <c r="C670" s="113"/>
      <c r="D670" s="59"/>
      <c r="E670" s="59"/>
      <c r="F670" s="59"/>
      <c r="G670" s="59"/>
      <c r="H670" s="21"/>
      <c r="I670" s="21"/>
      <c r="J670" s="21"/>
      <c r="K670" s="21"/>
      <c r="L670" s="5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2.75" customHeight="1">
      <c r="A671" s="21"/>
      <c r="B671" s="20"/>
      <c r="C671" s="113"/>
      <c r="D671" s="59"/>
      <c r="E671" s="59"/>
      <c r="F671" s="59"/>
      <c r="G671" s="59"/>
      <c r="H671" s="21"/>
      <c r="I671" s="21"/>
      <c r="J671" s="21"/>
      <c r="K671" s="21"/>
      <c r="L671" s="5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2.75" customHeight="1">
      <c r="A672" s="21"/>
      <c r="B672" s="20"/>
      <c r="C672" s="113"/>
      <c r="D672" s="59"/>
      <c r="E672" s="59"/>
      <c r="F672" s="59"/>
      <c r="G672" s="59"/>
      <c r="H672" s="21"/>
      <c r="I672" s="21"/>
      <c r="J672" s="21"/>
      <c r="K672" s="21"/>
      <c r="L672" s="5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2.75" customHeight="1">
      <c r="A673" s="21"/>
      <c r="B673" s="20"/>
      <c r="C673" s="113"/>
      <c r="D673" s="59"/>
      <c r="E673" s="59"/>
      <c r="F673" s="59"/>
      <c r="G673" s="59"/>
      <c r="H673" s="21"/>
      <c r="I673" s="21"/>
      <c r="J673" s="21"/>
      <c r="K673" s="21"/>
      <c r="L673" s="5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2.75" customHeight="1">
      <c r="A674" s="21"/>
      <c r="B674" s="20"/>
      <c r="C674" s="113"/>
      <c r="D674" s="59"/>
      <c r="E674" s="59"/>
      <c r="F674" s="59"/>
      <c r="G674" s="59"/>
      <c r="H674" s="21"/>
      <c r="I674" s="21"/>
      <c r="J674" s="21"/>
      <c r="K674" s="21"/>
      <c r="L674" s="5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2.75" customHeight="1">
      <c r="A675" s="21"/>
      <c r="B675" s="20"/>
      <c r="C675" s="113"/>
      <c r="D675" s="59"/>
      <c r="E675" s="59"/>
      <c r="F675" s="59"/>
      <c r="G675" s="59"/>
      <c r="H675" s="21"/>
      <c r="I675" s="21"/>
      <c r="J675" s="21"/>
      <c r="K675" s="21"/>
      <c r="L675" s="5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2.75" customHeight="1">
      <c r="A676" s="21"/>
      <c r="B676" s="20"/>
      <c r="C676" s="113"/>
      <c r="D676" s="59"/>
      <c r="E676" s="59"/>
      <c r="F676" s="59"/>
      <c r="G676" s="59"/>
      <c r="H676" s="21"/>
      <c r="I676" s="21"/>
      <c r="J676" s="21"/>
      <c r="K676" s="21"/>
      <c r="L676" s="5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2.75" customHeight="1">
      <c r="A677" s="21"/>
      <c r="B677" s="20"/>
      <c r="C677" s="113"/>
      <c r="D677" s="59"/>
      <c r="E677" s="59"/>
      <c r="F677" s="59"/>
      <c r="G677" s="59"/>
      <c r="H677" s="21"/>
      <c r="I677" s="21"/>
      <c r="J677" s="21"/>
      <c r="K677" s="21"/>
      <c r="L677" s="5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2.75" customHeight="1">
      <c r="A678" s="21"/>
      <c r="B678" s="20"/>
      <c r="C678" s="113"/>
      <c r="D678" s="59"/>
      <c r="E678" s="59"/>
      <c r="F678" s="59"/>
      <c r="G678" s="59"/>
      <c r="H678" s="21"/>
      <c r="I678" s="21"/>
      <c r="J678" s="21"/>
      <c r="K678" s="21"/>
      <c r="L678" s="5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2.75" customHeight="1">
      <c r="A679" s="21"/>
      <c r="B679" s="20"/>
      <c r="C679" s="113"/>
      <c r="D679" s="59"/>
      <c r="E679" s="59"/>
      <c r="F679" s="59"/>
      <c r="G679" s="59"/>
      <c r="H679" s="21"/>
      <c r="I679" s="21"/>
      <c r="J679" s="21"/>
      <c r="K679" s="21"/>
      <c r="L679" s="5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2.75" customHeight="1">
      <c r="A680" s="21"/>
      <c r="B680" s="20"/>
      <c r="C680" s="113"/>
      <c r="D680" s="59"/>
      <c r="E680" s="59"/>
      <c r="F680" s="59"/>
      <c r="G680" s="59"/>
      <c r="H680" s="21"/>
      <c r="I680" s="21"/>
      <c r="J680" s="21"/>
      <c r="K680" s="21"/>
      <c r="L680" s="5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2.75" customHeight="1">
      <c r="A681" s="21"/>
      <c r="B681" s="20"/>
      <c r="C681" s="113"/>
      <c r="D681" s="59"/>
      <c r="E681" s="59"/>
      <c r="F681" s="59"/>
      <c r="G681" s="59"/>
      <c r="H681" s="21"/>
      <c r="I681" s="21"/>
      <c r="J681" s="21"/>
      <c r="K681" s="21"/>
      <c r="L681" s="5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2.75" customHeight="1">
      <c r="A682" s="21"/>
      <c r="B682" s="20"/>
      <c r="C682" s="113"/>
      <c r="D682" s="59"/>
      <c r="E682" s="59"/>
      <c r="F682" s="59"/>
      <c r="G682" s="59"/>
      <c r="H682" s="21"/>
      <c r="I682" s="21"/>
      <c r="J682" s="21"/>
      <c r="K682" s="21"/>
      <c r="L682" s="5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2.75" customHeight="1">
      <c r="A683" s="21"/>
      <c r="B683" s="20"/>
      <c r="C683" s="113"/>
      <c r="D683" s="59"/>
      <c r="E683" s="59"/>
      <c r="F683" s="59"/>
      <c r="G683" s="59"/>
      <c r="H683" s="21"/>
      <c r="I683" s="21"/>
      <c r="J683" s="21"/>
      <c r="K683" s="21"/>
      <c r="L683" s="5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2.75" customHeight="1">
      <c r="A684" s="21"/>
      <c r="B684" s="20"/>
      <c r="C684" s="113"/>
      <c r="D684" s="59"/>
      <c r="E684" s="59"/>
      <c r="F684" s="59"/>
      <c r="G684" s="59"/>
      <c r="H684" s="21"/>
      <c r="I684" s="21"/>
      <c r="J684" s="21"/>
      <c r="K684" s="21"/>
      <c r="L684" s="5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2.75" customHeight="1">
      <c r="A685" s="21"/>
      <c r="B685" s="20"/>
      <c r="C685" s="113"/>
      <c r="D685" s="59"/>
      <c r="E685" s="59"/>
      <c r="F685" s="59"/>
      <c r="G685" s="59"/>
      <c r="H685" s="21"/>
      <c r="I685" s="21"/>
      <c r="J685" s="21"/>
      <c r="K685" s="21"/>
      <c r="L685" s="5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2.75" customHeight="1">
      <c r="A686" s="21"/>
      <c r="B686" s="20"/>
      <c r="C686" s="113"/>
      <c r="D686" s="59"/>
      <c r="E686" s="59"/>
      <c r="F686" s="59"/>
      <c r="G686" s="59"/>
      <c r="H686" s="21"/>
      <c r="I686" s="21"/>
      <c r="J686" s="21"/>
      <c r="K686" s="21"/>
      <c r="L686" s="5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2.75" customHeight="1">
      <c r="A687" s="21"/>
      <c r="B687" s="20"/>
      <c r="C687" s="113"/>
      <c r="D687" s="59"/>
      <c r="E687" s="59"/>
      <c r="F687" s="59"/>
      <c r="G687" s="59"/>
      <c r="H687" s="21"/>
      <c r="I687" s="21"/>
      <c r="J687" s="21"/>
      <c r="K687" s="21"/>
      <c r="L687" s="5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2.75" customHeight="1">
      <c r="A688" s="21"/>
      <c r="B688" s="20"/>
      <c r="C688" s="113"/>
      <c r="D688" s="59"/>
      <c r="E688" s="59"/>
      <c r="F688" s="59"/>
      <c r="G688" s="59"/>
      <c r="H688" s="21"/>
      <c r="I688" s="21"/>
      <c r="J688" s="21"/>
      <c r="K688" s="21"/>
      <c r="L688" s="5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2.75" customHeight="1">
      <c r="A689" s="21"/>
      <c r="B689" s="20"/>
      <c r="C689" s="113"/>
      <c r="D689" s="59"/>
      <c r="E689" s="59"/>
      <c r="F689" s="59"/>
      <c r="G689" s="59"/>
      <c r="H689" s="21"/>
      <c r="I689" s="21"/>
      <c r="J689" s="21"/>
      <c r="K689" s="21"/>
      <c r="L689" s="5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2.75" customHeight="1">
      <c r="A690" s="21"/>
      <c r="B690" s="20"/>
      <c r="C690" s="113"/>
      <c r="D690" s="59"/>
      <c r="E690" s="59"/>
      <c r="F690" s="59"/>
      <c r="G690" s="59"/>
      <c r="H690" s="21"/>
      <c r="I690" s="21"/>
      <c r="J690" s="21"/>
      <c r="K690" s="21"/>
      <c r="L690" s="5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2.75" customHeight="1">
      <c r="A691" s="21"/>
      <c r="B691" s="20"/>
      <c r="C691" s="113"/>
      <c r="D691" s="59"/>
      <c r="E691" s="59"/>
      <c r="F691" s="59"/>
      <c r="G691" s="59"/>
      <c r="H691" s="21"/>
      <c r="I691" s="21"/>
      <c r="J691" s="21"/>
      <c r="K691" s="21"/>
      <c r="L691" s="5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2.75" customHeight="1">
      <c r="A692" s="21"/>
      <c r="B692" s="20"/>
      <c r="C692" s="113"/>
      <c r="D692" s="59"/>
      <c r="E692" s="59"/>
      <c r="F692" s="59"/>
      <c r="G692" s="59"/>
      <c r="H692" s="21"/>
      <c r="I692" s="21"/>
      <c r="J692" s="21"/>
      <c r="K692" s="21"/>
      <c r="L692" s="5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2.75" customHeight="1">
      <c r="A693" s="21"/>
      <c r="B693" s="20"/>
      <c r="C693" s="113"/>
      <c r="D693" s="59"/>
      <c r="E693" s="59"/>
      <c r="F693" s="59"/>
      <c r="G693" s="59"/>
      <c r="H693" s="21"/>
      <c r="I693" s="21"/>
      <c r="J693" s="21"/>
      <c r="K693" s="21"/>
      <c r="L693" s="5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2.75" customHeight="1">
      <c r="A694" s="21"/>
      <c r="B694" s="20"/>
      <c r="C694" s="113"/>
      <c r="D694" s="59"/>
      <c r="E694" s="59"/>
      <c r="F694" s="59"/>
      <c r="G694" s="59"/>
      <c r="H694" s="21"/>
      <c r="I694" s="21"/>
      <c r="J694" s="21"/>
      <c r="K694" s="21"/>
      <c r="L694" s="5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2.75" customHeight="1">
      <c r="A695" s="21"/>
      <c r="B695" s="20"/>
      <c r="C695" s="113"/>
      <c r="D695" s="59"/>
      <c r="E695" s="59"/>
      <c r="F695" s="59"/>
      <c r="G695" s="59"/>
      <c r="H695" s="21"/>
      <c r="I695" s="21"/>
      <c r="J695" s="21"/>
      <c r="K695" s="21"/>
      <c r="L695" s="5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2.75" customHeight="1">
      <c r="A696" s="21"/>
      <c r="B696" s="20"/>
      <c r="C696" s="113"/>
      <c r="D696" s="59"/>
      <c r="E696" s="59"/>
      <c r="F696" s="59"/>
      <c r="G696" s="59"/>
      <c r="H696" s="21"/>
      <c r="I696" s="21"/>
      <c r="J696" s="21"/>
      <c r="K696" s="21"/>
      <c r="L696" s="5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2.75" customHeight="1">
      <c r="A697" s="21"/>
      <c r="B697" s="20"/>
      <c r="C697" s="113"/>
      <c r="D697" s="59"/>
      <c r="E697" s="59"/>
      <c r="F697" s="59"/>
      <c r="G697" s="59"/>
      <c r="H697" s="21"/>
      <c r="I697" s="21"/>
      <c r="J697" s="21"/>
      <c r="K697" s="21"/>
      <c r="L697" s="5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2.75" customHeight="1">
      <c r="A698" s="21"/>
      <c r="B698" s="20"/>
      <c r="C698" s="113"/>
      <c r="D698" s="59"/>
      <c r="E698" s="59"/>
      <c r="F698" s="59"/>
      <c r="G698" s="59"/>
      <c r="H698" s="21"/>
      <c r="I698" s="21"/>
      <c r="J698" s="21"/>
      <c r="K698" s="21"/>
      <c r="L698" s="5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2.75" customHeight="1">
      <c r="A699" s="21"/>
      <c r="B699" s="20"/>
      <c r="C699" s="113"/>
      <c r="D699" s="59"/>
      <c r="E699" s="59"/>
      <c r="F699" s="59"/>
      <c r="G699" s="59"/>
      <c r="H699" s="21"/>
      <c r="I699" s="21"/>
      <c r="J699" s="21"/>
      <c r="K699" s="21"/>
      <c r="L699" s="5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2.75" customHeight="1">
      <c r="A700" s="21"/>
      <c r="B700" s="20"/>
      <c r="C700" s="113"/>
      <c r="D700" s="59"/>
      <c r="E700" s="59"/>
      <c r="F700" s="59"/>
      <c r="G700" s="59"/>
      <c r="H700" s="21"/>
      <c r="I700" s="21"/>
      <c r="J700" s="21"/>
      <c r="K700" s="21"/>
      <c r="L700" s="5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2.75" customHeight="1">
      <c r="A701" s="21"/>
      <c r="B701" s="20"/>
      <c r="C701" s="113"/>
      <c r="D701" s="59"/>
      <c r="E701" s="59"/>
      <c r="F701" s="59"/>
      <c r="G701" s="59"/>
      <c r="H701" s="21"/>
      <c r="I701" s="21"/>
      <c r="J701" s="21"/>
      <c r="K701" s="21"/>
      <c r="L701" s="5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2.75" customHeight="1">
      <c r="A702" s="21"/>
      <c r="B702" s="20"/>
      <c r="C702" s="113"/>
      <c r="D702" s="59"/>
      <c r="E702" s="59"/>
      <c r="F702" s="59"/>
      <c r="G702" s="59"/>
      <c r="H702" s="21"/>
      <c r="I702" s="21"/>
      <c r="J702" s="21"/>
      <c r="K702" s="21"/>
      <c r="L702" s="5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2.75" customHeight="1">
      <c r="A703" s="21"/>
      <c r="B703" s="20"/>
      <c r="C703" s="113"/>
      <c r="D703" s="59"/>
      <c r="E703" s="59"/>
      <c r="F703" s="59"/>
      <c r="G703" s="59"/>
      <c r="H703" s="21"/>
      <c r="I703" s="21"/>
      <c r="J703" s="21"/>
      <c r="K703" s="21"/>
      <c r="L703" s="5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2.75" customHeight="1">
      <c r="A704" s="21"/>
      <c r="B704" s="20"/>
      <c r="C704" s="113"/>
      <c r="D704" s="59"/>
      <c r="E704" s="59"/>
      <c r="F704" s="59"/>
      <c r="G704" s="59"/>
      <c r="H704" s="21"/>
      <c r="I704" s="21"/>
      <c r="J704" s="21"/>
      <c r="K704" s="21"/>
      <c r="L704" s="5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2.75" customHeight="1">
      <c r="A705" s="21"/>
      <c r="B705" s="20"/>
      <c r="C705" s="113"/>
      <c r="D705" s="59"/>
      <c r="E705" s="59"/>
      <c r="F705" s="59"/>
      <c r="G705" s="59"/>
      <c r="H705" s="21"/>
      <c r="I705" s="21"/>
      <c r="J705" s="21"/>
      <c r="K705" s="21"/>
      <c r="L705" s="5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2.75" customHeight="1">
      <c r="A706" s="21"/>
      <c r="B706" s="20"/>
      <c r="C706" s="113"/>
      <c r="D706" s="59"/>
      <c r="E706" s="59"/>
      <c r="F706" s="59"/>
      <c r="G706" s="59"/>
      <c r="H706" s="21"/>
      <c r="I706" s="21"/>
      <c r="J706" s="21"/>
      <c r="K706" s="21"/>
      <c r="L706" s="5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2.75" customHeight="1">
      <c r="A707" s="21"/>
      <c r="B707" s="20"/>
      <c r="C707" s="113"/>
      <c r="D707" s="59"/>
      <c r="E707" s="59"/>
      <c r="F707" s="59"/>
      <c r="G707" s="59"/>
      <c r="H707" s="21"/>
      <c r="I707" s="21"/>
      <c r="J707" s="21"/>
      <c r="K707" s="21"/>
      <c r="L707" s="5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2.75" customHeight="1">
      <c r="A708" s="21"/>
      <c r="B708" s="20"/>
      <c r="C708" s="113"/>
      <c r="D708" s="59"/>
      <c r="E708" s="59"/>
      <c r="F708" s="59"/>
      <c r="G708" s="59"/>
      <c r="H708" s="21"/>
      <c r="I708" s="21"/>
      <c r="J708" s="21"/>
      <c r="K708" s="21"/>
      <c r="L708" s="5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2.75" customHeight="1">
      <c r="A709" s="21"/>
      <c r="B709" s="20"/>
      <c r="C709" s="113"/>
      <c r="D709" s="59"/>
      <c r="E709" s="59"/>
      <c r="F709" s="59"/>
      <c r="G709" s="59"/>
      <c r="H709" s="21"/>
      <c r="I709" s="21"/>
      <c r="J709" s="21"/>
      <c r="K709" s="21"/>
      <c r="L709" s="5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2.75" customHeight="1">
      <c r="A710" s="21"/>
      <c r="B710" s="20"/>
      <c r="C710" s="113"/>
      <c r="D710" s="59"/>
      <c r="E710" s="59"/>
      <c r="F710" s="59"/>
      <c r="G710" s="59"/>
      <c r="H710" s="21"/>
      <c r="I710" s="21"/>
      <c r="J710" s="21"/>
      <c r="K710" s="21"/>
      <c r="L710" s="5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2.75" customHeight="1">
      <c r="A711" s="21"/>
      <c r="B711" s="20"/>
      <c r="C711" s="113"/>
      <c r="D711" s="59"/>
      <c r="E711" s="59"/>
      <c r="F711" s="59"/>
      <c r="G711" s="59"/>
      <c r="H711" s="21"/>
      <c r="I711" s="21"/>
      <c r="J711" s="21"/>
      <c r="K711" s="21"/>
      <c r="L711" s="5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2.75" customHeight="1">
      <c r="A712" s="21"/>
      <c r="B712" s="20"/>
      <c r="C712" s="113"/>
      <c r="D712" s="59"/>
      <c r="E712" s="59"/>
      <c r="F712" s="59"/>
      <c r="G712" s="59"/>
      <c r="H712" s="21"/>
      <c r="I712" s="21"/>
      <c r="J712" s="21"/>
      <c r="K712" s="21"/>
      <c r="L712" s="5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2.75" customHeight="1">
      <c r="A713" s="21"/>
      <c r="B713" s="20"/>
      <c r="C713" s="113"/>
      <c r="D713" s="59"/>
      <c r="E713" s="59"/>
      <c r="F713" s="59"/>
      <c r="G713" s="59"/>
      <c r="H713" s="21"/>
      <c r="I713" s="21"/>
      <c r="J713" s="21"/>
      <c r="K713" s="21"/>
      <c r="L713" s="5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2.75" customHeight="1">
      <c r="A714" s="21"/>
      <c r="B714" s="20"/>
      <c r="C714" s="113"/>
      <c r="D714" s="59"/>
      <c r="E714" s="59"/>
      <c r="F714" s="59"/>
      <c r="G714" s="59"/>
      <c r="H714" s="21"/>
      <c r="I714" s="21"/>
      <c r="J714" s="21"/>
      <c r="K714" s="21"/>
      <c r="L714" s="5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2.75" customHeight="1">
      <c r="A715" s="21"/>
      <c r="B715" s="20"/>
      <c r="C715" s="113"/>
      <c r="D715" s="59"/>
      <c r="E715" s="59"/>
      <c r="F715" s="59"/>
      <c r="G715" s="59"/>
      <c r="H715" s="21"/>
      <c r="I715" s="21"/>
      <c r="J715" s="21"/>
      <c r="K715" s="21"/>
      <c r="L715" s="5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2.75" customHeight="1">
      <c r="A716" s="21"/>
      <c r="B716" s="20"/>
      <c r="C716" s="113"/>
      <c r="D716" s="59"/>
      <c r="E716" s="59"/>
      <c r="F716" s="59"/>
      <c r="G716" s="59"/>
      <c r="H716" s="21"/>
      <c r="I716" s="21"/>
      <c r="J716" s="21"/>
      <c r="K716" s="21"/>
      <c r="L716" s="5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2.75" customHeight="1">
      <c r="A717" s="21"/>
      <c r="B717" s="20"/>
      <c r="C717" s="113"/>
      <c r="D717" s="59"/>
      <c r="E717" s="59"/>
      <c r="F717" s="59"/>
      <c r="G717" s="59"/>
      <c r="H717" s="21"/>
      <c r="I717" s="21"/>
      <c r="J717" s="21"/>
      <c r="K717" s="21"/>
      <c r="L717" s="5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2.75" customHeight="1">
      <c r="A718" s="21"/>
      <c r="B718" s="20"/>
      <c r="C718" s="113"/>
      <c r="D718" s="59"/>
      <c r="E718" s="59"/>
      <c r="F718" s="59"/>
      <c r="G718" s="59"/>
      <c r="H718" s="21"/>
      <c r="I718" s="21"/>
      <c r="J718" s="21"/>
      <c r="K718" s="21"/>
      <c r="L718" s="5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2.75" customHeight="1">
      <c r="A719" s="21"/>
      <c r="B719" s="20"/>
      <c r="C719" s="113"/>
      <c r="D719" s="59"/>
      <c r="E719" s="59"/>
      <c r="F719" s="59"/>
      <c r="G719" s="59"/>
      <c r="H719" s="21"/>
      <c r="I719" s="21"/>
      <c r="J719" s="21"/>
      <c r="K719" s="21"/>
      <c r="L719" s="5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2.75" customHeight="1">
      <c r="A720" s="21"/>
      <c r="B720" s="20"/>
      <c r="C720" s="113"/>
      <c r="D720" s="59"/>
      <c r="E720" s="59"/>
      <c r="F720" s="59"/>
      <c r="G720" s="59"/>
      <c r="H720" s="21"/>
      <c r="I720" s="21"/>
      <c r="J720" s="21"/>
      <c r="K720" s="21"/>
      <c r="L720" s="5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2.75" customHeight="1">
      <c r="A721" s="21"/>
      <c r="B721" s="20"/>
      <c r="C721" s="113"/>
      <c r="D721" s="59"/>
      <c r="E721" s="59"/>
      <c r="F721" s="59"/>
      <c r="G721" s="59"/>
      <c r="H721" s="21"/>
      <c r="I721" s="21"/>
      <c r="J721" s="21"/>
      <c r="K721" s="21"/>
      <c r="L721" s="5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2.75" customHeight="1">
      <c r="A722" s="21"/>
      <c r="B722" s="20"/>
      <c r="C722" s="113"/>
      <c r="D722" s="59"/>
      <c r="E722" s="59"/>
      <c r="F722" s="59"/>
      <c r="G722" s="59"/>
      <c r="H722" s="21"/>
      <c r="I722" s="21"/>
      <c r="J722" s="21"/>
      <c r="K722" s="21"/>
      <c r="L722" s="5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2.75" customHeight="1">
      <c r="A723" s="21"/>
      <c r="B723" s="20"/>
      <c r="C723" s="113"/>
      <c r="D723" s="59"/>
      <c r="E723" s="59"/>
      <c r="F723" s="59"/>
      <c r="G723" s="59"/>
      <c r="H723" s="21"/>
      <c r="I723" s="21"/>
      <c r="J723" s="21"/>
      <c r="K723" s="21"/>
      <c r="L723" s="5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2.75" customHeight="1">
      <c r="A724" s="21"/>
      <c r="B724" s="20"/>
      <c r="C724" s="113"/>
      <c r="D724" s="59"/>
      <c r="E724" s="59"/>
      <c r="F724" s="59"/>
      <c r="G724" s="59"/>
      <c r="H724" s="21"/>
      <c r="I724" s="21"/>
      <c r="J724" s="21"/>
      <c r="K724" s="21"/>
      <c r="L724" s="5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2.75" customHeight="1">
      <c r="A725" s="21"/>
      <c r="B725" s="20"/>
      <c r="C725" s="113"/>
      <c r="D725" s="59"/>
      <c r="E725" s="59"/>
      <c r="F725" s="59"/>
      <c r="G725" s="59"/>
      <c r="H725" s="21"/>
      <c r="I725" s="21"/>
      <c r="J725" s="21"/>
      <c r="K725" s="21"/>
      <c r="L725" s="5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2.75" customHeight="1">
      <c r="A726" s="21"/>
      <c r="B726" s="20"/>
      <c r="C726" s="113"/>
      <c r="D726" s="59"/>
      <c r="E726" s="59"/>
      <c r="F726" s="59"/>
      <c r="G726" s="59"/>
      <c r="H726" s="21"/>
      <c r="I726" s="21"/>
      <c r="J726" s="21"/>
      <c r="K726" s="21"/>
      <c r="L726" s="5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2.75" customHeight="1">
      <c r="A727" s="21"/>
      <c r="B727" s="20"/>
      <c r="C727" s="113"/>
      <c r="D727" s="59"/>
      <c r="E727" s="59"/>
      <c r="F727" s="59"/>
      <c r="G727" s="59"/>
      <c r="H727" s="21"/>
      <c r="I727" s="21"/>
      <c r="J727" s="21"/>
      <c r="K727" s="21"/>
      <c r="L727" s="5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2.75" customHeight="1">
      <c r="A728" s="21"/>
      <c r="B728" s="20"/>
      <c r="C728" s="113"/>
      <c r="D728" s="59"/>
      <c r="E728" s="59"/>
      <c r="F728" s="59"/>
      <c r="G728" s="59"/>
      <c r="H728" s="21"/>
      <c r="I728" s="21"/>
      <c r="J728" s="21"/>
      <c r="K728" s="21"/>
      <c r="L728" s="5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2.75" customHeight="1">
      <c r="A729" s="21"/>
      <c r="B729" s="20"/>
      <c r="C729" s="113"/>
      <c r="D729" s="59"/>
      <c r="E729" s="59"/>
      <c r="F729" s="59"/>
      <c r="G729" s="59"/>
      <c r="H729" s="21"/>
      <c r="I729" s="21"/>
      <c r="J729" s="21"/>
      <c r="K729" s="21"/>
      <c r="L729" s="5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2.75" customHeight="1">
      <c r="A730" s="21"/>
      <c r="B730" s="20"/>
      <c r="C730" s="113"/>
      <c r="D730" s="59"/>
      <c r="E730" s="59"/>
      <c r="F730" s="59"/>
      <c r="G730" s="59"/>
      <c r="H730" s="21"/>
      <c r="I730" s="21"/>
      <c r="J730" s="21"/>
      <c r="K730" s="21"/>
      <c r="L730" s="5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2.75" customHeight="1">
      <c r="A731" s="21"/>
      <c r="B731" s="20"/>
      <c r="C731" s="113"/>
      <c r="D731" s="59"/>
      <c r="E731" s="59"/>
      <c r="F731" s="59"/>
      <c r="G731" s="59"/>
      <c r="H731" s="21"/>
      <c r="I731" s="21"/>
      <c r="J731" s="21"/>
      <c r="K731" s="21"/>
      <c r="L731" s="5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2.75" customHeight="1">
      <c r="A732" s="21"/>
      <c r="B732" s="20"/>
      <c r="C732" s="113"/>
      <c r="D732" s="59"/>
      <c r="E732" s="59"/>
      <c r="F732" s="59"/>
      <c r="G732" s="59"/>
      <c r="H732" s="21"/>
      <c r="I732" s="21"/>
      <c r="J732" s="21"/>
      <c r="K732" s="21"/>
      <c r="L732" s="5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2.75" customHeight="1">
      <c r="A733" s="21"/>
      <c r="B733" s="20"/>
      <c r="C733" s="113"/>
      <c r="D733" s="59"/>
      <c r="E733" s="59"/>
      <c r="F733" s="59"/>
      <c r="G733" s="59"/>
      <c r="H733" s="21"/>
      <c r="I733" s="21"/>
      <c r="J733" s="21"/>
      <c r="K733" s="21"/>
      <c r="L733" s="5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2.75" customHeight="1">
      <c r="A734" s="21"/>
      <c r="B734" s="20"/>
      <c r="C734" s="113"/>
      <c r="D734" s="59"/>
      <c r="E734" s="59"/>
      <c r="F734" s="59"/>
      <c r="G734" s="59"/>
      <c r="H734" s="21"/>
      <c r="I734" s="21"/>
      <c r="J734" s="21"/>
      <c r="K734" s="21"/>
      <c r="L734" s="5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2.75" customHeight="1">
      <c r="A735" s="21"/>
      <c r="B735" s="20"/>
      <c r="C735" s="113"/>
      <c r="D735" s="59"/>
      <c r="E735" s="59"/>
      <c r="F735" s="59"/>
      <c r="G735" s="59"/>
      <c r="H735" s="21"/>
      <c r="I735" s="21"/>
      <c r="J735" s="21"/>
      <c r="K735" s="21"/>
      <c r="L735" s="5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2.75" customHeight="1">
      <c r="A736" s="21"/>
      <c r="B736" s="20"/>
      <c r="C736" s="113"/>
      <c r="D736" s="59"/>
      <c r="E736" s="59"/>
      <c r="F736" s="59"/>
      <c r="G736" s="59"/>
      <c r="H736" s="21"/>
      <c r="I736" s="21"/>
      <c r="J736" s="21"/>
      <c r="K736" s="21"/>
      <c r="L736" s="5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2.75" customHeight="1">
      <c r="A737" s="21"/>
      <c r="B737" s="20"/>
      <c r="C737" s="113"/>
      <c r="D737" s="59"/>
      <c r="E737" s="59"/>
      <c r="F737" s="59"/>
      <c r="G737" s="59"/>
      <c r="H737" s="21"/>
      <c r="I737" s="21"/>
      <c r="J737" s="21"/>
      <c r="K737" s="21"/>
      <c r="L737" s="5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2.75" customHeight="1">
      <c r="A738" s="21"/>
      <c r="B738" s="20"/>
      <c r="C738" s="113"/>
      <c r="D738" s="59"/>
      <c r="E738" s="59"/>
      <c r="F738" s="59"/>
      <c r="G738" s="59"/>
      <c r="H738" s="21"/>
      <c r="I738" s="21"/>
      <c r="J738" s="21"/>
      <c r="K738" s="21"/>
      <c r="L738" s="5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2.75" customHeight="1">
      <c r="A739" s="21"/>
      <c r="B739" s="20"/>
      <c r="C739" s="113"/>
      <c r="D739" s="59"/>
      <c r="E739" s="59"/>
      <c r="F739" s="59"/>
      <c r="G739" s="59"/>
      <c r="H739" s="21"/>
      <c r="I739" s="21"/>
      <c r="J739" s="21"/>
      <c r="K739" s="21"/>
      <c r="L739" s="5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2.75" customHeight="1">
      <c r="A740" s="21"/>
      <c r="B740" s="20"/>
      <c r="C740" s="113"/>
      <c r="D740" s="59"/>
      <c r="E740" s="59"/>
      <c r="F740" s="59"/>
      <c r="G740" s="59"/>
      <c r="H740" s="21"/>
      <c r="I740" s="21"/>
      <c r="J740" s="21"/>
      <c r="K740" s="21"/>
      <c r="L740" s="5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2.75" customHeight="1">
      <c r="A741" s="21"/>
      <c r="B741" s="20"/>
      <c r="C741" s="113"/>
      <c r="D741" s="59"/>
      <c r="E741" s="59"/>
      <c r="F741" s="59"/>
      <c r="G741" s="59"/>
      <c r="H741" s="21"/>
      <c r="I741" s="21"/>
      <c r="J741" s="21"/>
      <c r="K741" s="21"/>
      <c r="L741" s="5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2.75" customHeight="1">
      <c r="A742" s="21"/>
      <c r="B742" s="20"/>
      <c r="C742" s="113"/>
      <c r="D742" s="59"/>
      <c r="E742" s="59"/>
      <c r="F742" s="59"/>
      <c r="G742" s="59"/>
      <c r="H742" s="21"/>
      <c r="I742" s="21"/>
      <c r="J742" s="21"/>
      <c r="K742" s="21"/>
      <c r="L742" s="5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2.75" customHeight="1">
      <c r="A743" s="21"/>
      <c r="B743" s="20"/>
      <c r="C743" s="113"/>
      <c r="D743" s="59"/>
      <c r="E743" s="59"/>
      <c r="F743" s="59"/>
      <c r="G743" s="59"/>
      <c r="H743" s="21"/>
      <c r="I743" s="21"/>
      <c r="J743" s="21"/>
      <c r="K743" s="21"/>
      <c r="L743" s="5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2.75" customHeight="1">
      <c r="A744" s="21"/>
      <c r="B744" s="20"/>
      <c r="C744" s="113"/>
      <c r="D744" s="59"/>
      <c r="E744" s="59"/>
      <c r="F744" s="59"/>
      <c r="G744" s="59"/>
      <c r="H744" s="21"/>
      <c r="I744" s="21"/>
      <c r="J744" s="21"/>
      <c r="K744" s="21"/>
      <c r="L744" s="5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2.75" customHeight="1">
      <c r="A745" s="21"/>
      <c r="B745" s="20"/>
      <c r="C745" s="113"/>
      <c r="D745" s="59"/>
      <c r="E745" s="59"/>
      <c r="F745" s="59"/>
      <c r="G745" s="59"/>
      <c r="H745" s="21"/>
      <c r="I745" s="21"/>
      <c r="J745" s="21"/>
      <c r="K745" s="21"/>
      <c r="L745" s="5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2.75" customHeight="1">
      <c r="A746" s="21"/>
      <c r="B746" s="20"/>
      <c r="C746" s="113"/>
      <c r="D746" s="59"/>
      <c r="E746" s="59"/>
      <c r="F746" s="59"/>
      <c r="G746" s="59"/>
      <c r="H746" s="21"/>
      <c r="I746" s="21"/>
      <c r="J746" s="21"/>
      <c r="K746" s="21"/>
      <c r="L746" s="5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2.75" customHeight="1">
      <c r="A747" s="21"/>
      <c r="B747" s="20"/>
      <c r="C747" s="113"/>
      <c r="D747" s="59"/>
      <c r="E747" s="59"/>
      <c r="F747" s="59"/>
      <c r="G747" s="59"/>
      <c r="H747" s="21"/>
      <c r="I747" s="21"/>
      <c r="J747" s="21"/>
      <c r="K747" s="21"/>
      <c r="L747" s="5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2.75" customHeight="1">
      <c r="A748" s="21"/>
      <c r="B748" s="20"/>
      <c r="C748" s="113"/>
      <c r="D748" s="59"/>
      <c r="E748" s="59"/>
      <c r="F748" s="59"/>
      <c r="G748" s="59"/>
      <c r="H748" s="21"/>
      <c r="I748" s="21"/>
      <c r="J748" s="21"/>
      <c r="K748" s="21"/>
      <c r="L748" s="5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2.75" customHeight="1">
      <c r="A749" s="21"/>
      <c r="B749" s="20"/>
      <c r="C749" s="113"/>
      <c r="D749" s="59"/>
      <c r="E749" s="59"/>
      <c r="F749" s="59"/>
      <c r="G749" s="59"/>
      <c r="H749" s="21"/>
      <c r="I749" s="21"/>
      <c r="J749" s="21"/>
      <c r="K749" s="21"/>
      <c r="L749" s="5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2.75" customHeight="1">
      <c r="A750" s="21"/>
      <c r="B750" s="20"/>
      <c r="C750" s="113"/>
      <c r="D750" s="59"/>
      <c r="E750" s="59"/>
      <c r="F750" s="59"/>
      <c r="G750" s="59"/>
      <c r="H750" s="21"/>
      <c r="I750" s="21"/>
      <c r="J750" s="21"/>
      <c r="K750" s="21"/>
      <c r="L750" s="5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2.75" customHeight="1">
      <c r="A751" s="21"/>
      <c r="B751" s="20"/>
      <c r="C751" s="113"/>
      <c r="D751" s="59"/>
      <c r="E751" s="59"/>
      <c r="F751" s="59"/>
      <c r="G751" s="59"/>
      <c r="H751" s="21"/>
      <c r="I751" s="21"/>
      <c r="J751" s="21"/>
      <c r="K751" s="21"/>
      <c r="L751" s="5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2.75" customHeight="1">
      <c r="A752" s="21"/>
      <c r="B752" s="20"/>
      <c r="C752" s="113"/>
      <c r="D752" s="59"/>
      <c r="E752" s="59"/>
      <c r="F752" s="59"/>
      <c r="G752" s="59"/>
      <c r="H752" s="21"/>
      <c r="I752" s="21"/>
      <c r="J752" s="21"/>
      <c r="K752" s="21"/>
      <c r="L752" s="5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2.75" customHeight="1">
      <c r="A753" s="21"/>
      <c r="B753" s="20"/>
      <c r="C753" s="113"/>
      <c r="D753" s="59"/>
      <c r="E753" s="59"/>
      <c r="F753" s="59"/>
      <c r="G753" s="59"/>
      <c r="H753" s="21"/>
      <c r="I753" s="21"/>
      <c r="J753" s="21"/>
      <c r="K753" s="21"/>
      <c r="L753" s="5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2.75" customHeight="1">
      <c r="A754" s="21"/>
      <c r="B754" s="20"/>
      <c r="C754" s="113"/>
      <c r="D754" s="59"/>
      <c r="E754" s="59"/>
      <c r="F754" s="59"/>
      <c r="G754" s="59"/>
      <c r="H754" s="21"/>
      <c r="I754" s="21"/>
      <c r="J754" s="21"/>
      <c r="K754" s="21"/>
      <c r="L754" s="5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2.75" customHeight="1">
      <c r="A755" s="21"/>
      <c r="B755" s="20"/>
      <c r="C755" s="113"/>
      <c r="D755" s="59"/>
      <c r="E755" s="59"/>
      <c r="F755" s="59"/>
      <c r="G755" s="59"/>
      <c r="H755" s="21"/>
      <c r="I755" s="21"/>
      <c r="J755" s="21"/>
      <c r="K755" s="21"/>
      <c r="L755" s="5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2.75" customHeight="1">
      <c r="A756" s="21"/>
      <c r="B756" s="20"/>
      <c r="C756" s="113"/>
      <c r="D756" s="59"/>
      <c r="E756" s="59"/>
      <c r="F756" s="59"/>
      <c r="G756" s="59"/>
      <c r="H756" s="21"/>
      <c r="I756" s="21"/>
      <c r="J756" s="21"/>
      <c r="K756" s="21"/>
      <c r="L756" s="5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2.75" customHeight="1">
      <c r="A757" s="21"/>
      <c r="B757" s="20"/>
      <c r="C757" s="113"/>
      <c r="D757" s="59"/>
      <c r="E757" s="59"/>
      <c r="F757" s="59"/>
      <c r="G757" s="59"/>
      <c r="H757" s="21"/>
      <c r="I757" s="21"/>
      <c r="J757" s="21"/>
      <c r="K757" s="21"/>
      <c r="L757" s="5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2.75" customHeight="1">
      <c r="A758" s="21"/>
      <c r="B758" s="20"/>
      <c r="C758" s="113"/>
      <c r="D758" s="59"/>
      <c r="E758" s="59"/>
      <c r="F758" s="59"/>
      <c r="G758" s="59"/>
      <c r="H758" s="21"/>
      <c r="I758" s="21"/>
      <c r="J758" s="21"/>
      <c r="K758" s="21"/>
      <c r="L758" s="5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2.75" customHeight="1">
      <c r="A759" s="21"/>
      <c r="B759" s="20"/>
      <c r="C759" s="113"/>
      <c r="D759" s="59"/>
      <c r="E759" s="59"/>
      <c r="F759" s="59"/>
      <c r="G759" s="59"/>
      <c r="H759" s="21"/>
      <c r="I759" s="21"/>
      <c r="J759" s="21"/>
      <c r="K759" s="21"/>
      <c r="L759" s="5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2.75" customHeight="1">
      <c r="A760" s="21"/>
      <c r="B760" s="20"/>
      <c r="C760" s="113"/>
      <c r="D760" s="59"/>
      <c r="E760" s="59"/>
      <c r="F760" s="59"/>
      <c r="G760" s="59"/>
      <c r="H760" s="21"/>
      <c r="I760" s="21"/>
      <c r="J760" s="21"/>
      <c r="K760" s="21"/>
      <c r="L760" s="5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2.75" customHeight="1">
      <c r="A761" s="21"/>
      <c r="B761" s="20"/>
      <c r="C761" s="113"/>
      <c r="D761" s="59"/>
      <c r="E761" s="59"/>
      <c r="F761" s="59"/>
      <c r="G761" s="59"/>
      <c r="H761" s="21"/>
      <c r="I761" s="21"/>
      <c r="J761" s="21"/>
      <c r="K761" s="21"/>
      <c r="L761" s="5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2.75" customHeight="1">
      <c r="A762" s="21"/>
      <c r="B762" s="20"/>
      <c r="C762" s="113"/>
      <c r="D762" s="59"/>
      <c r="E762" s="59"/>
      <c r="F762" s="59"/>
      <c r="G762" s="59"/>
      <c r="H762" s="21"/>
      <c r="I762" s="21"/>
      <c r="J762" s="21"/>
      <c r="K762" s="21"/>
      <c r="L762" s="5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2.75" customHeight="1">
      <c r="A763" s="21"/>
      <c r="B763" s="20"/>
      <c r="C763" s="113"/>
      <c r="D763" s="59"/>
      <c r="E763" s="59"/>
      <c r="F763" s="59"/>
      <c r="G763" s="59"/>
      <c r="H763" s="21"/>
      <c r="I763" s="21"/>
      <c r="J763" s="21"/>
      <c r="K763" s="21"/>
      <c r="L763" s="5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2.75" customHeight="1">
      <c r="A764" s="21"/>
      <c r="B764" s="20"/>
      <c r="C764" s="113"/>
      <c r="D764" s="59"/>
      <c r="E764" s="59"/>
      <c r="F764" s="59"/>
      <c r="G764" s="59"/>
      <c r="H764" s="21"/>
      <c r="I764" s="21"/>
      <c r="J764" s="21"/>
      <c r="K764" s="21"/>
      <c r="L764" s="5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2.75" customHeight="1">
      <c r="A765" s="21"/>
      <c r="B765" s="20"/>
      <c r="C765" s="113"/>
      <c r="D765" s="59"/>
      <c r="E765" s="59"/>
      <c r="F765" s="59"/>
      <c r="G765" s="59"/>
      <c r="H765" s="21"/>
      <c r="I765" s="21"/>
      <c r="J765" s="21"/>
      <c r="K765" s="21"/>
      <c r="L765" s="5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2.75" customHeight="1">
      <c r="A766" s="21"/>
      <c r="B766" s="20"/>
      <c r="C766" s="113"/>
      <c r="D766" s="59"/>
      <c r="E766" s="59"/>
      <c r="F766" s="59"/>
      <c r="G766" s="59"/>
      <c r="H766" s="21"/>
      <c r="I766" s="21"/>
      <c r="J766" s="21"/>
      <c r="K766" s="21"/>
      <c r="L766" s="5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2.75" customHeight="1">
      <c r="A767" s="21"/>
      <c r="B767" s="20"/>
      <c r="C767" s="113"/>
      <c r="D767" s="59"/>
      <c r="E767" s="59"/>
      <c r="F767" s="59"/>
      <c r="G767" s="59"/>
      <c r="H767" s="21"/>
      <c r="I767" s="21"/>
      <c r="J767" s="21"/>
      <c r="K767" s="21"/>
      <c r="L767" s="5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2.75" customHeight="1">
      <c r="A768" s="21"/>
      <c r="B768" s="20"/>
      <c r="C768" s="113"/>
      <c r="D768" s="59"/>
      <c r="E768" s="59"/>
      <c r="F768" s="59"/>
      <c r="G768" s="59"/>
      <c r="H768" s="21"/>
      <c r="I768" s="21"/>
      <c r="J768" s="21"/>
      <c r="K768" s="21"/>
      <c r="L768" s="5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2.75" customHeight="1">
      <c r="A769" s="21"/>
      <c r="B769" s="20"/>
      <c r="C769" s="113"/>
      <c r="D769" s="59"/>
      <c r="E769" s="59"/>
      <c r="F769" s="59"/>
      <c r="G769" s="59"/>
      <c r="H769" s="21"/>
      <c r="I769" s="21"/>
      <c r="J769" s="21"/>
      <c r="K769" s="21"/>
      <c r="L769" s="5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2.75" customHeight="1">
      <c r="A770" s="21"/>
      <c r="B770" s="20"/>
      <c r="C770" s="113"/>
      <c r="D770" s="59"/>
      <c r="E770" s="59"/>
      <c r="F770" s="59"/>
      <c r="G770" s="59"/>
      <c r="H770" s="21"/>
      <c r="I770" s="21"/>
      <c r="J770" s="21"/>
      <c r="K770" s="21"/>
      <c r="L770" s="5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2.75" customHeight="1">
      <c r="A771" s="21"/>
      <c r="B771" s="20"/>
      <c r="C771" s="113"/>
      <c r="D771" s="59"/>
      <c r="E771" s="59"/>
      <c r="F771" s="59"/>
      <c r="G771" s="59"/>
      <c r="H771" s="21"/>
      <c r="I771" s="21"/>
      <c r="J771" s="21"/>
      <c r="K771" s="21"/>
      <c r="L771" s="5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2.75" customHeight="1">
      <c r="A772" s="21"/>
      <c r="B772" s="20"/>
      <c r="C772" s="113"/>
      <c r="D772" s="59"/>
      <c r="E772" s="59"/>
      <c r="F772" s="59"/>
      <c r="G772" s="59"/>
      <c r="H772" s="21"/>
      <c r="I772" s="21"/>
      <c r="J772" s="21"/>
      <c r="K772" s="21"/>
      <c r="L772" s="5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2.75" customHeight="1">
      <c r="A773" s="21"/>
      <c r="B773" s="20"/>
      <c r="C773" s="113"/>
      <c r="D773" s="59"/>
      <c r="E773" s="59"/>
      <c r="F773" s="59"/>
      <c r="G773" s="59"/>
      <c r="H773" s="21"/>
      <c r="I773" s="21"/>
      <c r="J773" s="21"/>
      <c r="K773" s="21"/>
      <c r="L773" s="5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2.75" customHeight="1">
      <c r="A774" s="21"/>
      <c r="B774" s="20"/>
      <c r="C774" s="113"/>
      <c r="D774" s="59"/>
      <c r="E774" s="59"/>
      <c r="F774" s="59"/>
      <c r="G774" s="59"/>
      <c r="H774" s="21"/>
      <c r="I774" s="21"/>
      <c r="J774" s="21"/>
      <c r="K774" s="21"/>
      <c r="L774" s="5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2.75" customHeight="1">
      <c r="A775" s="21"/>
      <c r="B775" s="20"/>
      <c r="C775" s="113"/>
      <c r="D775" s="59"/>
      <c r="E775" s="59"/>
      <c r="F775" s="59"/>
      <c r="G775" s="59"/>
      <c r="H775" s="21"/>
      <c r="I775" s="21"/>
      <c r="J775" s="21"/>
      <c r="K775" s="21"/>
      <c r="L775" s="5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2.75" customHeight="1">
      <c r="A776" s="21"/>
      <c r="B776" s="20"/>
      <c r="C776" s="113"/>
      <c r="D776" s="59"/>
      <c r="E776" s="59"/>
      <c r="F776" s="59"/>
      <c r="G776" s="59"/>
      <c r="H776" s="21"/>
      <c r="I776" s="21"/>
      <c r="J776" s="21"/>
      <c r="K776" s="21"/>
      <c r="L776" s="5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2.75" customHeight="1">
      <c r="A777" s="21"/>
      <c r="B777" s="20"/>
      <c r="C777" s="113"/>
      <c r="D777" s="59"/>
      <c r="E777" s="59"/>
      <c r="F777" s="59"/>
      <c r="G777" s="59"/>
      <c r="H777" s="21"/>
      <c r="I777" s="21"/>
      <c r="J777" s="21"/>
      <c r="K777" s="21"/>
      <c r="L777" s="5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2.75" customHeight="1">
      <c r="A778" s="21"/>
      <c r="B778" s="20"/>
      <c r="C778" s="113"/>
      <c r="D778" s="59"/>
      <c r="E778" s="59"/>
      <c r="F778" s="59"/>
      <c r="G778" s="59"/>
      <c r="H778" s="21"/>
      <c r="I778" s="21"/>
      <c r="J778" s="21"/>
      <c r="K778" s="21"/>
      <c r="L778" s="5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2.75" customHeight="1">
      <c r="A779" s="21"/>
      <c r="B779" s="20"/>
      <c r="C779" s="113"/>
      <c r="D779" s="59"/>
      <c r="E779" s="59"/>
      <c r="F779" s="59"/>
      <c r="G779" s="59"/>
      <c r="H779" s="21"/>
      <c r="I779" s="21"/>
      <c r="J779" s="21"/>
      <c r="K779" s="21"/>
      <c r="L779" s="5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2.75" customHeight="1">
      <c r="A780" s="21"/>
      <c r="B780" s="20"/>
      <c r="C780" s="113"/>
      <c r="D780" s="59"/>
      <c r="E780" s="59"/>
      <c r="F780" s="59"/>
      <c r="G780" s="59"/>
      <c r="H780" s="21"/>
      <c r="I780" s="21"/>
      <c r="J780" s="21"/>
      <c r="K780" s="21"/>
      <c r="L780" s="5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2.75" customHeight="1">
      <c r="A781" s="21"/>
      <c r="B781" s="20"/>
      <c r="C781" s="113"/>
      <c r="D781" s="59"/>
      <c r="E781" s="59"/>
      <c r="F781" s="59"/>
      <c r="G781" s="59"/>
      <c r="H781" s="21"/>
      <c r="I781" s="21"/>
      <c r="J781" s="21"/>
      <c r="K781" s="21"/>
      <c r="L781" s="5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2.75" customHeight="1">
      <c r="A782" s="21"/>
      <c r="B782" s="20"/>
      <c r="C782" s="113"/>
      <c r="D782" s="59"/>
      <c r="E782" s="59"/>
      <c r="F782" s="59"/>
      <c r="G782" s="59"/>
      <c r="H782" s="21"/>
      <c r="I782" s="21"/>
      <c r="J782" s="21"/>
      <c r="K782" s="21"/>
      <c r="L782" s="5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2.75" customHeight="1">
      <c r="A783" s="21"/>
      <c r="B783" s="20"/>
      <c r="C783" s="113"/>
      <c r="D783" s="59"/>
      <c r="E783" s="59"/>
      <c r="F783" s="59"/>
      <c r="G783" s="59"/>
      <c r="H783" s="21"/>
      <c r="I783" s="21"/>
      <c r="J783" s="21"/>
      <c r="K783" s="21"/>
      <c r="L783" s="5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2.75" customHeight="1">
      <c r="A784" s="21"/>
      <c r="B784" s="20"/>
      <c r="C784" s="113"/>
      <c r="D784" s="59"/>
      <c r="E784" s="59"/>
      <c r="F784" s="59"/>
      <c r="G784" s="59"/>
      <c r="H784" s="21"/>
      <c r="I784" s="21"/>
      <c r="J784" s="21"/>
      <c r="K784" s="21"/>
      <c r="L784" s="5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2.75" customHeight="1">
      <c r="A785" s="21"/>
      <c r="B785" s="20"/>
      <c r="C785" s="113"/>
      <c r="D785" s="59"/>
      <c r="E785" s="59"/>
      <c r="F785" s="59"/>
      <c r="G785" s="59"/>
      <c r="H785" s="21"/>
      <c r="I785" s="21"/>
      <c r="J785" s="21"/>
      <c r="K785" s="21"/>
      <c r="L785" s="5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2.75" customHeight="1">
      <c r="A786" s="21"/>
      <c r="B786" s="20"/>
      <c r="C786" s="113"/>
      <c r="D786" s="59"/>
      <c r="E786" s="59"/>
      <c r="F786" s="59"/>
      <c r="G786" s="59"/>
      <c r="H786" s="21"/>
      <c r="I786" s="21"/>
      <c r="J786" s="21"/>
      <c r="K786" s="21"/>
      <c r="L786" s="5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2.75" customHeight="1">
      <c r="A787" s="21"/>
      <c r="B787" s="20"/>
      <c r="C787" s="113"/>
      <c r="D787" s="59"/>
      <c r="E787" s="59"/>
      <c r="F787" s="59"/>
      <c r="G787" s="59"/>
      <c r="H787" s="21"/>
      <c r="I787" s="21"/>
      <c r="J787" s="21"/>
      <c r="K787" s="21"/>
      <c r="L787" s="5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2.75" customHeight="1">
      <c r="A788" s="21"/>
      <c r="B788" s="20"/>
      <c r="C788" s="113"/>
      <c r="D788" s="59"/>
      <c r="E788" s="59"/>
      <c r="F788" s="59"/>
      <c r="G788" s="59"/>
      <c r="H788" s="21"/>
      <c r="I788" s="21"/>
      <c r="J788" s="21"/>
      <c r="K788" s="21"/>
      <c r="L788" s="5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2.75" customHeight="1">
      <c r="A789" s="21"/>
      <c r="B789" s="20"/>
      <c r="C789" s="113"/>
      <c r="D789" s="59"/>
      <c r="E789" s="59"/>
      <c r="F789" s="59"/>
      <c r="G789" s="59"/>
      <c r="H789" s="21"/>
      <c r="I789" s="21"/>
      <c r="J789" s="21"/>
      <c r="K789" s="21"/>
      <c r="L789" s="5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2.75" customHeight="1">
      <c r="A790" s="21"/>
      <c r="B790" s="20"/>
      <c r="C790" s="113"/>
      <c r="D790" s="59"/>
      <c r="E790" s="59"/>
      <c r="F790" s="59"/>
      <c r="G790" s="59"/>
      <c r="H790" s="21"/>
      <c r="I790" s="21"/>
      <c r="J790" s="21"/>
      <c r="K790" s="21"/>
      <c r="L790" s="5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2.75" customHeight="1">
      <c r="A791" s="21"/>
      <c r="B791" s="20"/>
      <c r="C791" s="113"/>
      <c r="D791" s="59"/>
      <c r="E791" s="59"/>
      <c r="F791" s="59"/>
      <c r="G791" s="59"/>
      <c r="H791" s="21"/>
      <c r="I791" s="21"/>
      <c r="J791" s="21"/>
      <c r="K791" s="21"/>
      <c r="L791" s="5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2.75" customHeight="1">
      <c r="A792" s="21"/>
      <c r="B792" s="20"/>
      <c r="C792" s="113"/>
      <c r="D792" s="59"/>
      <c r="E792" s="59"/>
      <c r="F792" s="59"/>
      <c r="G792" s="59"/>
      <c r="H792" s="21"/>
      <c r="I792" s="21"/>
      <c r="J792" s="21"/>
      <c r="K792" s="21"/>
      <c r="L792" s="5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2.75" customHeight="1">
      <c r="A793" s="21"/>
      <c r="B793" s="20"/>
      <c r="C793" s="113"/>
      <c r="D793" s="59"/>
      <c r="E793" s="59"/>
      <c r="F793" s="59"/>
      <c r="G793" s="59"/>
      <c r="H793" s="21"/>
      <c r="I793" s="21"/>
      <c r="J793" s="21"/>
      <c r="K793" s="21"/>
      <c r="L793" s="5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2.75" customHeight="1">
      <c r="A794" s="21"/>
      <c r="B794" s="20"/>
      <c r="C794" s="113"/>
      <c r="D794" s="59"/>
      <c r="E794" s="59"/>
      <c r="F794" s="59"/>
      <c r="G794" s="59"/>
      <c r="H794" s="21"/>
      <c r="I794" s="21"/>
      <c r="J794" s="21"/>
      <c r="K794" s="21"/>
      <c r="L794" s="5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2.75" customHeight="1">
      <c r="A795" s="21"/>
      <c r="B795" s="20"/>
      <c r="C795" s="113"/>
      <c r="D795" s="59"/>
      <c r="E795" s="59"/>
      <c r="F795" s="59"/>
      <c r="G795" s="59"/>
      <c r="H795" s="21"/>
      <c r="I795" s="21"/>
      <c r="J795" s="21"/>
      <c r="K795" s="21"/>
      <c r="L795" s="5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2.75" customHeight="1">
      <c r="A796" s="21"/>
      <c r="B796" s="20"/>
      <c r="C796" s="113"/>
      <c r="D796" s="59"/>
      <c r="E796" s="59"/>
      <c r="F796" s="59"/>
      <c r="G796" s="59"/>
      <c r="H796" s="21"/>
      <c r="I796" s="21"/>
      <c r="J796" s="21"/>
      <c r="K796" s="21"/>
      <c r="L796" s="5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2.75" customHeight="1">
      <c r="A797" s="21"/>
      <c r="B797" s="20"/>
      <c r="C797" s="113"/>
      <c r="D797" s="59"/>
      <c r="E797" s="59"/>
      <c r="F797" s="59"/>
      <c r="G797" s="59"/>
      <c r="H797" s="21"/>
      <c r="I797" s="21"/>
      <c r="J797" s="21"/>
      <c r="K797" s="21"/>
      <c r="L797" s="5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2.75" customHeight="1">
      <c r="A798" s="21"/>
      <c r="B798" s="20"/>
      <c r="C798" s="113"/>
      <c r="D798" s="59"/>
      <c r="E798" s="59"/>
      <c r="F798" s="59"/>
      <c r="G798" s="59"/>
      <c r="H798" s="21"/>
      <c r="I798" s="21"/>
      <c r="J798" s="21"/>
      <c r="K798" s="21"/>
      <c r="L798" s="5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2.75" customHeight="1">
      <c r="A799" s="21"/>
      <c r="B799" s="20"/>
      <c r="C799" s="113"/>
      <c r="D799" s="59"/>
      <c r="E799" s="59"/>
      <c r="F799" s="59"/>
      <c r="G799" s="59"/>
      <c r="H799" s="21"/>
      <c r="I799" s="21"/>
      <c r="J799" s="21"/>
      <c r="K799" s="21"/>
      <c r="L799" s="5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2.75" customHeight="1">
      <c r="A800" s="21"/>
      <c r="B800" s="20"/>
      <c r="C800" s="113"/>
      <c r="D800" s="59"/>
      <c r="E800" s="59"/>
      <c r="F800" s="59"/>
      <c r="G800" s="59"/>
      <c r="H800" s="21"/>
      <c r="I800" s="21"/>
      <c r="J800" s="21"/>
      <c r="K800" s="21"/>
      <c r="L800" s="5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2.75" customHeight="1">
      <c r="A801" s="21"/>
      <c r="B801" s="20"/>
      <c r="C801" s="113"/>
      <c r="D801" s="59"/>
      <c r="E801" s="59"/>
      <c r="F801" s="59"/>
      <c r="G801" s="59"/>
      <c r="H801" s="21"/>
      <c r="I801" s="21"/>
      <c r="J801" s="21"/>
      <c r="K801" s="21"/>
      <c r="L801" s="5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2.75" customHeight="1">
      <c r="A802" s="21"/>
      <c r="B802" s="20"/>
      <c r="C802" s="113"/>
      <c r="D802" s="59"/>
      <c r="E802" s="59"/>
      <c r="F802" s="59"/>
      <c r="G802" s="59"/>
      <c r="H802" s="21"/>
      <c r="I802" s="21"/>
      <c r="J802" s="21"/>
      <c r="K802" s="21"/>
      <c r="L802" s="5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2.75" customHeight="1">
      <c r="A803" s="21"/>
      <c r="B803" s="20"/>
      <c r="C803" s="113"/>
      <c r="D803" s="59"/>
      <c r="E803" s="59"/>
      <c r="F803" s="59"/>
      <c r="G803" s="59"/>
      <c r="H803" s="21"/>
      <c r="I803" s="21"/>
      <c r="J803" s="21"/>
      <c r="K803" s="21"/>
      <c r="L803" s="5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2.75" customHeight="1">
      <c r="A804" s="21"/>
      <c r="B804" s="20"/>
      <c r="C804" s="113"/>
      <c r="D804" s="59"/>
      <c r="E804" s="59"/>
      <c r="F804" s="59"/>
      <c r="G804" s="59"/>
      <c r="H804" s="21"/>
      <c r="I804" s="21"/>
      <c r="J804" s="21"/>
      <c r="K804" s="21"/>
      <c r="L804" s="5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2.75" customHeight="1">
      <c r="A805" s="21"/>
      <c r="B805" s="20"/>
      <c r="C805" s="113"/>
      <c r="D805" s="59"/>
      <c r="E805" s="59"/>
      <c r="F805" s="59"/>
      <c r="G805" s="59"/>
      <c r="H805" s="21"/>
      <c r="I805" s="21"/>
      <c r="J805" s="21"/>
      <c r="K805" s="21"/>
      <c r="L805" s="5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2.75" customHeight="1">
      <c r="A806" s="21"/>
      <c r="B806" s="20"/>
      <c r="C806" s="113"/>
      <c r="D806" s="59"/>
      <c r="E806" s="59"/>
      <c r="F806" s="59"/>
      <c r="G806" s="59"/>
      <c r="H806" s="21"/>
      <c r="I806" s="21"/>
      <c r="J806" s="21"/>
      <c r="K806" s="21"/>
      <c r="L806" s="5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2.75" customHeight="1">
      <c r="A807" s="21"/>
      <c r="B807" s="20"/>
      <c r="C807" s="113"/>
      <c r="D807" s="59"/>
      <c r="E807" s="59"/>
      <c r="F807" s="59"/>
      <c r="G807" s="59"/>
      <c r="H807" s="21"/>
      <c r="I807" s="21"/>
      <c r="J807" s="21"/>
      <c r="K807" s="21"/>
      <c r="L807" s="5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2.75" customHeight="1">
      <c r="A808" s="21"/>
      <c r="B808" s="20"/>
      <c r="C808" s="113"/>
      <c r="D808" s="59"/>
      <c r="E808" s="59"/>
      <c r="F808" s="59"/>
      <c r="G808" s="59"/>
      <c r="H808" s="21"/>
      <c r="I808" s="21"/>
      <c r="J808" s="21"/>
      <c r="K808" s="21"/>
      <c r="L808" s="5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2.75" customHeight="1">
      <c r="A809" s="21"/>
      <c r="B809" s="20"/>
      <c r="C809" s="113"/>
      <c r="D809" s="59"/>
      <c r="E809" s="59"/>
      <c r="F809" s="59"/>
      <c r="G809" s="59"/>
      <c r="H809" s="21"/>
      <c r="I809" s="21"/>
      <c r="J809" s="21"/>
      <c r="K809" s="21"/>
      <c r="L809" s="5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2.75" customHeight="1">
      <c r="A810" s="21"/>
      <c r="B810" s="20"/>
      <c r="C810" s="113"/>
      <c r="D810" s="59"/>
      <c r="E810" s="59"/>
      <c r="F810" s="59"/>
      <c r="G810" s="59"/>
      <c r="H810" s="21"/>
      <c r="I810" s="21"/>
      <c r="J810" s="21"/>
      <c r="K810" s="21"/>
      <c r="L810" s="5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2.75" customHeight="1">
      <c r="A811" s="21"/>
      <c r="B811" s="20"/>
      <c r="C811" s="113"/>
      <c r="D811" s="59"/>
      <c r="E811" s="59"/>
      <c r="F811" s="59"/>
      <c r="G811" s="59"/>
      <c r="H811" s="21"/>
      <c r="I811" s="21"/>
      <c r="J811" s="21"/>
      <c r="K811" s="21"/>
      <c r="L811" s="5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2.75" customHeight="1">
      <c r="A812" s="21"/>
      <c r="B812" s="20"/>
      <c r="C812" s="113"/>
      <c r="D812" s="59"/>
      <c r="E812" s="59"/>
      <c r="F812" s="59"/>
      <c r="G812" s="59"/>
      <c r="H812" s="21"/>
      <c r="I812" s="21"/>
      <c r="J812" s="21"/>
      <c r="K812" s="21"/>
      <c r="L812" s="5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2.75" customHeight="1">
      <c r="A813" s="21"/>
      <c r="B813" s="20"/>
      <c r="C813" s="113"/>
      <c r="D813" s="59"/>
      <c r="E813" s="59"/>
      <c r="F813" s="59"/>
      <c r="G813" s="59"/>
      <c r="H813" s="21"/>
      <c r="I813" s="21"/>
      <c r="J813" s="21"/>
      <c r="K813" s="21"/>
      <c r="L813" s="5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2.75" customHeight="1">
      <c r="A814" s="21"/>
      <c r="B814" s="20"/>
      <c r="C814" s="113"/>
      <c r="D814" s="59"/>
      <c r="E814" s="59"/>
      <c r="F814" s="59"/>
      <c r="G814" s="59"/>
      <c r="H814" s="21"/>
      <c r="I814" s="21"/>
      <c r="J814" s="21"/>
      <c r="K814" s="21"/>
      <c r="L814" s="5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2.75" customHeight="1">
      <c r="A815" s="21"/>
      <c r="B815" s="20"/>
      <c r="C815" s="113"/>
      <c r="D815" s="59"/>
      <c r="E815" s="59"/>
      <c r="F815" s="59"/>
      <c r="G815" s="59"/>
      <c r="H815" s="21"/>
      <c r="I815" s="21"/>
      <c r="J815" s="21"/>
      <c r="K815" s="21"/>
      <c r="L815" s="5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2.75" customHeight="1">
      <c r="A816" s="21"/>
      <c r="B816" s="20"/>
      <c r="C816" s="113"/>
      <c r="D816" s="59"/>
      <c r="E816" s="59"/>
      <c r="F816" s="59"/>
      <c r="G816" s="59"/>
      <c r="H816" s="21"/>
      <c r="I816" s="21"/>
      <c r="J816" s="21"/>
      <c r="K816" s="21"/>
      <c r="L816" s="5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2.75" customHeight="1">
      <c r="A817" s="21"/>
      <c r="B817" s="20"/>
      <c r="C817" s="113"/>
      <c r="D817" s="59"/>
      <c r="E817" s="59"/>
      <c r="F817" s="59"/>
      <c r="G817" s="59"/>
      <c r="H817" s="21"/>
      <c r="I817" s="21"/>
      <c r="J817" s="21"/>
      <c r="K817" s="21"/>
      <c r="L817" s="5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2.75" customHeight="1">
      <c r="A818" s="21"/>
      <c r="B818" s="20"/>
      <c r="C818" s="113"/>
      <c r="D818" s="59"/>
      <c r="E818" s="59"/>
      <c r="F818" s="59"/>
      <c r="G818" s="59"/>
      <c r="H818" s="21"/>
      <c r="I818" s="21"/>
      <c r="J818" s="21"/>
      <c r="K818" s="21"/>
      <c r="L818" s="5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2.75" customHeight="1">
      <c r="A819" s="21"/>
      <c r="B819" s="20"/>
      <c r="C819" s="113"/>
      <c r="D819" s="59"/>
      <c r="E819" s="59"/>
      <c r="F819" s="59"/>
      <c r="G819" s="59"/>
      <c r="H819" s="21"/>
      <c r="I819" s="21"/>
      <c r="J819" s="21"/>
      <c r="K819" s="21"/>
      <c r="L819" s="5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2.75" customHeight="1">
      <c r="A820" s="21"/>
      <c r="B820" s="20"/>
      <c r="C820" s="113"/>
      <c r="D820" s="59"/>
      <c r="E820" s="59"/>
      <c r="F820" s="59"/>
      <c r="G820" s="59"/>
      <c r="H820" s="21"/>
      <c r="I820" s="21"/>
      <c r="J820" s="21"/>
      <c r="K820" s="21"/>
      <c r="L820" s="5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2.75" customHeight="1">
      <c r="A821" s="21"/>
      <c r="B821" s="20"/>
      <c r="C821" s="113"/>
      <c r="D821" s="59"/>
      <c r="E821" s="59"/>
      <c r="F821" s="59"/>
      <c r="G821" s="59"/>
      <c r="H821" s="21"/>
      <c r="I821" s="21"/>
      <c r="J821" s="21"/>
      <c r="K821" s="21"/>
      <c r="L821" s="5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2.75" customHeight="1">
      <c r="A822" s="21"/>
      <c r="B822" s="20"/>
      <c r="C822" s="113"/>
      <c r="D822" s="59"/>
      <c r="E822" s="59"/>
      <c r="F822" s="59"/>
      <c r="G822" s="59"/>
      <c r="H822" s="21"/>
      <c r="I822" s="21"/>
      <c r="J822" s="21"/>
      <c r="K822" s="21"/>
      <c r="L822" s="5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2.75" customHeight="1">
      <c r="A823" s="21"/>
      <c r="B823" s="20"/>
      <c r="C823" s="113"/>
      <c r="D823" s="59"/>
      <c r="E823" s="59"/>
      <c r="F823" s="59"/>
      <c r="G823" s="59"/>
      <c r="H823" s="21"/>
      <c r="I823" s="21"/>
      <c r="J823" s="21"/>
      <c r="K823" s="21"/>
      <c r="L823" s="5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2.75" customHeight="1">
      <c r="A824" s="21"/>
      <c r="B824" s="20"/>
      <c r="C824" s="113"/>
      <c r="D824" s="59"/>
      <c r="E824" s="59"/>
      <c r="F824" s="59"/>
      <c r="G824" s="59"/>
      <c r="H824" s="21"/>
      <c r="I824" s="21"/>
      <c r="J824" s="21"/>
      <c r="K824" s="21"/>
      <c r="L824" s="5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2.75" customHeight="1">
      <c r="A825" s="21"/>
      <c r="B825" s="20"/>
      <c r="C825" s="113"/>
      <c r="D825" s="59"/>
      <c r="E825" s="59"/>
      <c r="F825" s="59"/>
      <c r="G825" s="59"/>
      <c r="H825" s="21"/>
      <c r="I825" s="21"/>
      <c r="J825" s="21"/>
      <c r="K825" s="21"/>
      <c r="L825" s="5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2.75" customHeight="1">
      <c r="A826" s="21"/>
      <c r="B826" s="20"/>
      <c r="C826" s="113"/>
      <c r="D826" s="59"/>
      <c r="E826" s="59"/>
      <c r="F826" s="59"/>
      <c r="G826" s="59"/>
      <c r="H826" s="21"/>
      <c r="I826" s="21"/>
      <c r="J826" s="21"/>
      <c r="K826" s="21"/>
      <c r="L826" s="5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2.75" customHeight="1">
      <c r="A827" s="21"/>
      <c r="B827" s="20"/>
      <c r="C827" s="113"/>
      <c r="D827" s="59"/>
      <c r="E827" s="59"/>
      <c r="F827" s="59"/>
      <c r="G827" s="59"/>
      <c r="H827" s="21"/>
      <c r="I827" s="21"/>
      <c r="J827" s="21"/>
      <c r="K827" s="21"/>
      <c r="L827" s="5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2.75" customHeight="1">
      <c r="A828" s="21"/>
      <c r="B828" s="20"/>
      <c r="C828" s="113"/>
      <c r="D828" s="59"/>
      <c r="E828" s="59"/>
      <c r="F828" s="59"/>
      <c r="G828" s="59"/>
      <c r="H828" s="21"/>
      <c r="I828" s="21"/>
      <c r="J828" s="21"/>
      <c r="K828" s="21"/>
      <c r="L828" s="5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2.75" customHeight="1">
      <c r="A829" s="21"/>
      <c r="B829" s="20"/>
      <c r="C829" s="113"/>
      <c r="D829" s="59"/>
      <c r="E829" s="59"/>
      <c r="F829" s="59"/>
      <c r="G829" s="59"/>
      <c r="H829" s="21"/>
      <c r="I829" s="21"/>
      <c r="J829" s="21"/>
      <c r="K829" s="21"/>
      <c r="L829" s="5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2.75" customHeight="1">
      <c r="A830" s="21"/>
      <c r="B830" s="20"/>
      <c r="C830" s="113"/>
      <c r="D830" s="59"/>
      <c r="E830" s="59"/>
      <c r="F830" s="59"/>
      <c r="G830" s="59"/>
      <c r="H830" s="21"/>
      <c r="I830" s="21"/>
      <c r="J830" s="21"/>
      <c r="K830" s="21"/>
      <c r="L830" s="5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2.75" customHeight="1">
      <c r="A831" s="21"/>
      <c r="B831" s="20"/>
      <c r="C831" s="113"/>
      <c r="D831" s="59"/>
      <c r="E831" s="59"/>
      <c r="F831" s="59"/>
      <c r="G831" s="59"/>
      <c r="H831" s="21"/>
      <c r="I831" s="21"/>
      <c r="J831" s="21"/>
      <c r="K831" s="21"/>
      <c r="L831" s="5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2.75" customHeight="1">
      <c r="A832" s="21"/>
      <c r="B832" s="20"/>
      <c r="C832" s="113"/>
      <c r="D832" s="59"/>
      <c r="E832" s="59"/>
      <c r="F832" s="59"/>
      <c r="G832" s="59"/>
      <c r="H832" s="21"/>
      <c r="I832" s="21"/>
      <c r="J832" s="21"/>
      <c r="K832" s="21"/>
      <c r="L832" s="5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2.75" customHeight="1">
      <c r="A833" s="21"/>
      <c r="B833" s="20"/>
      <c r="C833" s="113"/>
      <c r="D833" s="59"/>
      <c r="E833" s="59"/>
      <c r="F833" s="59"/>
      <c r="G833" s="59"/>
      <c r="H833" s="21"/>
      <c r="I833" s="21"/>
      <c r="J833" s="21"/>
      <c r="K833" s="21"/>
      <c r="L833" s="5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2.75" customHeight="1">
      <c r="A834" s="21"/>
      <c r="B834" s="20"/>
      <c r="C834" s="113"/>
      <c r="D834" s="59"/>
      <c r="E834" s="59"/>
      <c r="F834" s="59"/>
      <c r="G834" s="59"/>
      <c r="H834" s="21"/>
      <c r="I834" s="21"/>
      <c r="J834" s="21"/>
      <c r="K834" s="21"/>
      <c r="L834" s="5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2.75" customHeight="1">
      <c r="A835" s="21"/>
      <c r="B835" s="20"/>
      <c r="C835" s="113"/>
      <c r="D835" s="59"/>
      <c r="E835" s="59"/>
      <c r="F835" s="59"/>
      <c r="G835" s="59"/>
      <c r="H835" s="21"/>
      <c r="I835" s="21"/>
      <c r="J835" s="21"/>
      <c r="K835" s="21"/>
      <c r="L835" s="5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2.75" customHeight="1">
      <c r="A836" s="21"/>
      <c r="B836" s="20"/>
      <c r="C836" s="113"/>
      <c r="D836" s="59"/>
      <c r="E836" s="59"/>
      <c r="F836" s="59"/>
      <c r="G836" s="59"/>
      <c r="H836" s="21"/>
      <c r="I836" s="21"/>
      <c r="J836" s="21"/>
      <c r="K836" s="21"/>
      <c r="L836" s="5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2.75" customHeight="1">
      <c r="A837" s="21"/>
      <c r="B837" s="20"/>
      <c r="C837" s="113"/>
      <c r="D837" s="59"/>
      <c r="E837" s="59"/>
      <c r="F837" s="59"/>
      <c r="G837" s="59"/>
      <c r="H837" s="21"/>
      <c r="I837" s="21"/>
      <c r="J837" s="21"/>
      <c r="K837" s="21"/>
      <c r="L837" s="5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2.75" customHeight="1">
      <c r="A838" s="21"/>
      <c r="B838" s="20"/>
      <c r="C838" s="113"/>
      <c r="D838" s="59"/>
      <c r="E838" s="59"/>
      <c r="F838" s="59"/>
      <c r="G838" s="59"/>
      <c r="H838" s="21"/>
      <c r="I838" s="21"/>
      <c r="J838" s="21"/>
      <c r="K838" s="21"/>
      <c r="L838" s="5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2.75" customHeight="1">
      <c r="A839" s="21"/>
      <c r="B839" s="20"/>
      <c r="C839" s="113"/>
      <c r="D839" s="59"/>
      <c r="E839" s="59"/>
      <c r="F839" s="59"/>
      <c r="G839" s="59"/>
      <c r="H839" s="21"/>
      <c r="I839" s="21"/>
      <c r="J839" s="21"/>
      <c r="K839" s="21"/>
      <c r="L839" s="5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2.75" customHeight="1">
      <c r="A840" s="21"/>
      <c r="B840" s="20"/>
      <c r="C840" s="113"/>
      <c r="D840" s="59"/>
      <c r="E840" s="59"/>
      <c r="F840" s="59"/>
      <c r="G840" s="59"/>
      <c r="H840" s="21"/>
      <c r="I840" s="21"/>
      <c r="J840" s="21"/>
      <c r="K840" s="21"/>
      <c r="L840" s="5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2.75" customHeight="1">
      <c r="A841" s="21"/>
      <c r="B841" s="20"/>
      <c r="C841" s="113"/>
      <c r="D841" s="59"/>
      <c r="E841" s="59"/>
      <c r="F841" s="59"/>
      <c r="G841" s="59"/>
      <c r="H841" s="21"/>
      <c r="I841" s="21"/>
      <c r="J841" s="21"/>
      <c r="K841" s="21"/>
      <c r="L841" s="5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2.75" customHeight="1">
      <c r="A842" s="21"/>
      <c r="B842" s="20"/>
      <c r="C842" s="113"/>
      <c r="D842" s="59"/>
      <c r="E842" s="59"/>
      <c r="F842" s="59"/>
      <c r="G842" s="59"/>
      <c r="H842" s="21"/>
      <c r="I842" s="21"/>
      <c r="J842" s="21"/>
      <c r="K842" s="21"/>
      <c r="L842" s="5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2.75" customHeight="1">
      <c r="A843" s="21"/>
      <c r="B843" s="20"/>
      <c r="C843" s="113"/>
      <c r="D843" s="59"/>
      <c r="E843" s="59"/>
      <c r="F843" s="59"/>
      <c r="G843" s="59"/>
      <c r="H843" s="21"/>
      <c r="I843" s="21"/>
      <c r="J843" s="21"/>
      <c r="K843" s="21"/>
      <c r="L843" s="5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2.75" customHeight="1">
      <c r="A844" s="21"/>
      <c r="B844" s="20"/>
      <c r="C844" s="113"/>
      <c r="D844" s="59"/>
      <c r="E844" s="59"/>
      <c r="F844" s="59"/>
      <c r="G844" s="59"/>
      <c r="H844" s="21"/>
      <c r="I844" s="21"/>
      <c r="J844" s="21"/>
      <c r="K844" s="21"/>
      <c r="L844" s="5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2.75" customHeight="1">
      <c r="A845" s="21"/>
      <c r="B845" s="20"/>
      <c r="C845" s="113"/>
      <c r="D845" s="59"/>
      <c r="E845" s="59"/>
      <c r="F845" s="59"/>
      <c r="G845" s="59"/>
      <c r="H845" s="21"/>
      <c r="I845" s="21"/>
      <c r="J845" s="21"/>
      <c r="K845" s="21"/>
      <c r="L845" s="5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2.75" customHeight="1">
      <c r="A846" s="21"/>
      <c r="B846" s="20"/>
      <c r="C846" s="113"/>
      <c r="D846" s="59"/>
      <c r="E846" s="59"/>
      <c r="F846" s="59"/>
      <c r="G846" s="59"/>
      <c r="H846" s="21"/>
      <c r="I846" s="21"/>
      <c r="J846" s="21"/>
      <c r="K846" s="21"/>
      <c r="L846" s="5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2.75" customHeight="1">
      <c r="A847" s="21"/>
      <c r="B847" s="20"/>
      <c r="C847" s="113"/>
      <c r="D847" s="59"/>
      <c r="E847" s="59"/>
      <c r="F847" s="59"/>
      <c r="G847" s="59"/>
      <c r="H847" s="21"/>
      <c r="I847" s="21"/>
      <c r="J847" s="21"/>
      <c r="K847" s="21"/>
      <c r="L847" s="5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2.75" customHeight="1">
      <c r="A848" s="21"/>
      <c r="B848" s="20"/>
      <c r="C848" s="113"/>
      <c r="D848" s="59"/>
      <c r="E848" s="59"/>
      <c r="F848" s="59"/>
      <c r="G848" s="59"/>
      <c r="H848" s="21"/>
      <c r="I848" s="21"/>
      <c r="J848" s="21"/>
      <c r="K848" s="21"/>
      <c r="L848" s="5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2.75" customHeight="1">
      <c r="A849" s="21"/>
      <c r="B849" s="20"/>
      <c r="C849" s="113"/>
      <c r="D849" s="59"/>
      <c r="E849" s="59"/>
      <c r="F849" s="59"/>
      <c r="G849" s="59"/>
      <c r="H849" s="21"/>
      <c r="I849" s="21"/>
      <c r="J849" s="21"/>
      <c r="K849" s="21"/>
      <c r="L849" s="5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2.75" customHeight="1">
      <c r="A850" s="21"/>
      <c r="B850" s="20"/>
      <c r="C850" s="113"/>
      <c r="D850" s="59"/>
      <c r="E850" s="59"/>
      <c r="F850" s="59"/>
      <c r="G850" s="59"/>
      <c r="H850" s="21"/>
      <c r="I850" s="21"/>
      <c r="J850" s="21"/>
      <c r="K850" s="21"/>
      <c r="L850" s="5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2.75" customHeight="1">
      <c r="A851" s="21"/>
      <c r="B851" s="20"/>
      <c r="C851" s="113"/>
      <c r="D851" s="59"/>
      <c r="E851" s="59"/>
      <c r="F851" s="59"/>
      <c r="G851" s="59"/>
      <c r="H851" s="21"/>
      <c r="I851" s="21"/>
      <c r="J851" s="21"/>
      <c r="K851" s="21"/>
      <c r="L851" s="5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2.75" customHeight="1">
      <c r="A852" s="21"/>
      <c r="B852" s="20"/>
      <c r="C852" s="113"/>
      <c r="D852" s="59"/>
      <c r="E852" s="59"/>
      <c r="F852" s="59"/>
      <c r="G852" s="59"/>
      <c r="H852" s="21"/>
      <c r="I852" s="21"/>
      <c r="J852" s="21"/>
      <c r="K852" s="21"/>
      <c r="L852" s="5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2.75" customHeight="1">
      <c r="A853" s="21"/>
      <c r="B853" s="20"/>
      <c r="C853" s="113"/>
      <c r="D853" s="59"/>
      <c r="E853" s="59"/>
      <c r="F853" s="59"/>
      <c r="G853" s="59"/>
      <c r="H853" s="21"/>
      <c r="I853" s="21"/>
      <c r="J853" s="21"/>
      <c r="K853" s="21"/>
      <c r="L853" s="5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2.75" customHeight="1">
      <c r="A854" s="21"/>
      <c r="B854" s="20"/>
      <c r="C854" s="113"/>
      <c r="D854" s="59"/>
      <c r="E854" s="59"/>
      <c r="F854" s="59"/>
      <c r="G854" s="59"/>
      <c r="H854" s="21"/>
      <c r="I854" s="21"/>
      <c r="J854" s="21"/>
      <c r="K854" s="21"/>
      <c r="L854" s="5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2.75" customHeight="1">
      <c r="A855" s="21"/>
      <c r="B855" s="20"/>
      <c r="C855" s="113"/>
      <c r="D855" s="59"/>
      <c r="E855" s="59"/>
      <c r="F855" s="59"/>
      <c r="G855" s="59"/>
      <c r="H855" s="21"/>
      <c r="I855" s="21"/>
      <c r="J855" s="21"/>
      <c r="K855" s="21"/>
      <c r="L855" s="5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2.75" customHeight="1">
      <c r="A856" s="21"/>
      <c r="B856" s="20"/>
      <c r="C856" s="113"/>
      <c r="D856" s="59"/>
      <c r="E856" s="59"/>
      <c r="F856" s="59"/>
      <c r="G856" s="59"/>
      <c r="H856" s="21"/>
      <c r="I856" s="21"/>
      <c r="J856" s="21"/>
      <c r="K856" s="21"/>
      <c r="L856" s="5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2.75" customHeight="1">
      <c r="A857" s="21"/>
      <c r="B857" s="20"/>
      <c r="C857" s="113"/>
      <c r="D857" s="59"/>
      <c r="E857" s="59"/>
      <c r="F857" s="59"/>
      <c r="G857" s="59"/>
      <c r="H857" s="21"/>
      <c r="I857" s="21"/>
      <c r="J857" s="21"/>
      <c r="K857" s="21"/>
      <c r="L857" s="5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2.75" customHeight="1">
      <c r="A858" s="21"/>
      <c r="B858" s="20"/>
      <c r="C858" s="113"/>
      <c r="D858" s="59"/>
      <c r="E858" s="59"/>
      <c r="F858" s="59"/>
      <c r="G858" s="59"/>
      <c r="H858" s="21"/>
      <c r="I858" s="21"/>
      <c r="J858" s="21"/>
      <c r="K858" s="21"/>
      <c r="L858" s="5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2.75" customHeight="1">
      <c r="A859" s="21"/>
      <c r="B859" s="20"/>
      <c r="C859" s="113"/>
      <c r="D859" s="59"/>
      <c r="E859" s="59"/>
      <c r="F859" s="59"/>
      <c r="G859" s="59"/>
      <c r="H859" s="21"/>
      <c r="I859" s="21"/>
      <c r="J859" s="21"/>
      <c r="K859" s="21"/>
      <c r="L859" s="5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2.75" customHeight="1">
      <c r="A860" s="21"/>
      <c r="B860" s="20"/>
      <c r="C860" s="113"/>
      <c r="D860" s="59"/>
      <c r="E860" s="59"/>
      <c r="F860" s="59"/>
      <c r="G860" s="59"/>
      <c r="H860" s="21"/>
      <c r="I860" s="21"/>
      <c r="J860" s="21"/>
      <c r="K860" s="21"/>
      <c r="L860" s="5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2.75" customHeight="1">
      <c r="A861" s="21"/>
      <c r="B861" s="20"/>
      <c r="C861" s="113"/>
      <c r="D861" s="59"/>
      <c r="E861" s="59"/>
      <c r="F861" s="59"/>
      <c r="G861" s="59"/>
      <c r="H861" s="21"/>
      <c r="I861" s="21"/>
      <c r="J861" s="21"/>
      <c r="K861" s="21"/>
      <c r="L861" s="5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2.75" customHeight="1">
      <c r="A862" s="21"/>
      <c r="B862" s="20"/>
      <c r="C862" s="113"/>
      <c r="D862" s="59"/>
      <c r="E862" s="59"/>
      <c r="F862" s="59"/>
      <c r="G862" s="59"/>
      <c r="H862" s="21"/>
      <c r="I862" s="21"/>
      <c r="J862" s="21"/>
      <c r="K862" s="21"/>
      <c r="L862" s="5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2.75" customHeight="1">
      <c r="A863" s="21"/>
      <c r="B863" s="20"/>
      <c r="C863" s="113"/>
      <c r="D863" s="59"/>
      <c r="E863" s="59"/>
      <c r="F863" s="59"/>
      <c r="G863" s="59"/>
      <c r="H863" s="21"/>
      <c r="I863" s="21"/>
      <c r="J863" s="21"/>
      <c r="K863" s="21"/>
      <c r="L863" s="5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2.75" customHeight="1">
      <c r="A864" s="21"/>
      <c r="B864" s="20"/>
      <c r="C864" s="113"/>
      <c r="D864" s="59"/>
      <c r="E864" s="59"/>
      <c r="F864" s="59"/>
      <c r="G864" s="59"/>
      <c r="H864" s="21"/>
      <c r="I864" s="21"/>
      <c r="J864" s="21"/>
      <c r="K864" s="21"/>
      <c r="L864" s="5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2.75" customHeight="1">
      <c r="A865" s="21"/>
      <c r="B865" s="20"/>
      <c r="C865" s="113"/>
      <c r="D865" s="59"/>
      <c r="E865" s="59"/>
      <c r="F865" s="59"/>
      <c r="G865" s="59"/>
      <c r="H865" s="21"/>
      <c r="I865" s="21"/>
      <c r="J865" s="21"/>
      <c r="K865" s="21"/>
      <c r="L865" s="5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2.75" customHeight="1">
      <c r="A866" s="21"/>
      <c r="B866" s="20"/>
      <c r="C866" s="113"/>
      <c r="D866" s="59"/>
      <c r="E866" s="59"/>
      <c r="F866" s="59"/>
      <c r="G866" s="59"/>
      <c r="H866" s="21"/>
      <c r="I866" s="21"/>
      <c r="J866" s="21"/>
      <c r="K866" s="21"/>
      <c r="L866" s="5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2.75" customHeight="1">
      <c r="A867" s="21"/>
      <c r="B867" s="20"/>
      <c r="C867" s="113"/>
      <c r="D867" s="59"/>
      <c r="E867" s="59"/>
      <c r="F867" s="59"/>
      <c r="G867" s="59"/>
      <c r="H867" s="21"/>
      <c r="I867" s="21"/>
      <c r="J867" s="21"/>
      <c r="K867" s="21"/>
      <c r="L867" s="5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2.75" customHeight="1">
      <c r="A868" s="21"/>
      <c r="B868" s="20"/>
      <c r="C868" s="113"/>
      <c r="D868" s="59"/>
      <c r="E868" s="59"/>
      <c r="F868" s="59"/>
      <c r="G868" s="59"/>
      <c r="H868" s="21"/>
      <c r="I868" s="21"/>
      <c r="J868" s="21"/>
      <c r="K868" s="21"/>
      <c r="L868" s="5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2.75" customHeight="1">
      <c r="A869" s="21"/>
      <c r="B869" s="20"/>
      <c r="C869" s="113"/>
      <c r="D869" s="59"/>
      <c r="E869" s="59"/>
      <c r="F869" s="59"/>
      <c r="G869" s="59"/>
      <c r="H869" s="21"/>
      <c r="I869" s="21"/>
      <c r="J869" s="21"/>
      <c r="K869" s="21"/>
      <c r="L869" s="5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2.75" customHeight="1">
      <c r="A870" s="21"/>
      <c r="B870" s="20"/>
      <c r="C870" s="113"/>
      <c r="D870" s="59"/>
      <c r="E870" s="59"/>
      <c r="F870" s="59"/>
      <c r="G870" s="59"/>
      <c r="H870" s="21"/>
      <c r="I870" s="21"/>
      <c r="J870" s="21"/>
      <c r="K870" s="21"/>
      <c r="L870" s="5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2.75" customHeight="1">
      <c r="A871" s="21"/>
      <c r="B871" s="20"/>
      <c r="C871" s="113"/>
      <c r="D871" s="59"/>
      <c r="E871" s="59"/>
      <c r="F871" s="59"/>
      <c r="G871" s="59"/>
      <c r="H871" s="21"/>
      <c r="I871" s="21"/>
      <c r="J871" s="21"/>
      <c r="K871" s="21"/>
      <c r="L871" s="5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2.75" customHeight="1">
      <c r="A872" s="21"/>
      <c r="B872" s="20"/>
      <c r="C872" s="113"/>
      <c r="D872" s="59"/>
      <c r="E872" s="59"/>
      <c r="F872" s="59"/>
      <c r="G872" s="59"/>
      <c r="H872" s="21"/>
      <c r="I872" s="21"/>
      <c r="J872" s="21"/>
      <c r="K872" s="21"/>
      <c r="L872" s="5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2.75" customHeight="1">
      <c r="A873" s="21"/>
      <c r="B873" s="20"/>
      <c r="C873" s="113"/>
      <c r="D873" s="59"/>
      <c r="E873" s="59"/>
      <c r="F873" s="59"/>
      <c r="G873" s="59"/>
      <c r="H873" s="21"/>
      <c r="I873" s="21"/>
      <c r="J873" s="21"/>
      <c r="K873" s="21"/>
      <c r="L873" s="5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2.75" customHeight="1">
      <c r="A874" s="21"/>
      <c r="B874" s="20"/>
      <c r="C874" s="113"/>
      <c r="D874" s="59"/>
      <c r="E874" s="59"/>
      <c r="F874" s="59"/>
      <c r="G874" s="59"/>
      <c r="H874" s="21"/>
      <c r="I874" s="21"/>
      <c r="J874" s="21"/>
      <c r="K874" s="21"/>
      <c r="L874" s="5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2.75" customHeight="1">
      <c r="A875" s="21"/>
      <c r="B875" s="20"/>
      <c r="C875" s="113"/>
      <c r="D875" s="59"/>
      <c r="E875" s="59"/>
      <c r="F875" s="59"/>
      <c r="G875" s="59"/>
      <c r="H875" s="21"/>
      <c r="I875" s="21"/>
      <c r="J875" s="21"/>
      <c r="K875" s="21"/>
      <c r="L875" s="5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2.75" customHeight="1">
      <c r="A876" s="21"/>
      <c r="B876" s="20"/>
      <c r="C876" s="113"/>
      <c r="D876" s="59"/>
      <c r="E876" s="59"/>
      <c r="F876" s="59"/>
      <c r="G876" s="59"/>
      <c r="H876" s="21"/>
      <c r="I876" s="21"/>
      <c r="J876" s="21"/>
      <c r="K876" s="21"/>
      <c r="L876" s="5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2.75" customHeight="1">
      <c r="A877" s="21"/>
      <c r="B877" s="20"/>
      <c r="C877" s="113"/>
      <c r="D877" s="59"/>
      <c r="E877" s="59"/>
      <c r="F877" s="59"/>
      <c r="G877" s="59"/>
      <c r="H877" s="21"/>
      <c r="I877" s="21"/>
      <c r="J877" s="21"/>
      <c r="K877" s="21"/>
      <c r="L877" s="5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2.75" customHeight="1">
      <c r="A878" s="21"/>
      <c r="B878" s="20"/>
      <c r="C878" s="113"/>
      <c r="D878" s="59"/>
      <c r="E878" s="59"/>
      <c r="F878" s="59"/>
      <c r="G878" s="59"/>
      <c r="H878" s="21"/>
      <c r="I878" s="21"/>
      <c r="J878" s="21"/>
      <c r="K878" s="21"/>
      <c r="L878" s="5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2.75" customHeight="1">
      <c r="A879" s="21"/>
      <c r="B879" s="20"/>
      <c r="C879" s="113"/>
      <c r="D879" s="59"/>
      <c r="E879" s="59"/>
      <c r="F879" s="59"/>
      <c r="G879" s="59"/>
      <c r="H879" s="21"/>
      <c r="I879" s="21"/>
      <c r="J879" s="21"/>
      <c r="K879" s="21"/>
      <c r="L879" s="5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2.75" customHeight="1">
      <c r="A880" s="21"/>
      <c r="B880" s="20"/>
      <c r="C880" s="113"/>
      <c r="D880" s="59"/>
      <c r="E880" s="59"/>
      <c r="F880" s="59"/>
      <c r="G880" s="59"/>
      <c r="H880" s="21"/>
      <c r="I880" s="21"/>
      <c r="J880" s="21"/>
      <c r="K880" s="21"/>
      <c r="L880" s="5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2.75" customHeight="1">
      <c r="A881" s="21"/>
      <c r="B881" s="20"/>
      <c r="C881" s="113"/>
      <c r="D881" s="59"/>
      <c r="E881" s="59"/>
      <c r="F881" s="59"/>
      <c r="G881" s="59"/>
      <c r="H881" s="21"/>
      <c r="I881" s="21"/>
      <c r="J881" s="21"/>
      <c r="K881" s="21"/>
      <c r="L881" s="5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2.75" customHeight="1">
      <c r="A882" s="21"/>
      <c r="B882" s="20"/>
      <c r="C882" s="113"/>
      <c r="D882" s="59"/>
      <c r="E882" s="59"/>
      <c r="F882" s="59"/>
      <c r="G882" s="59"/>
      <c r="H882" s="21"/>
      <c r="I882" s="21"/>
      <c r="J882" s="21"/>
      <c r="K882" s="21"/>
      <c r="L882" s="5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2.75" customHeight="1">
      <c r="A883" s="21"/>
      <c r="B883" s="20"/>
      <c r="C883" s="113"/>
      <c r="D883" s="59"/>
      <c r="E883" s="59"/>
      <c r="F883" s="59"/>
      <c r="G883" s="59"/>
      <c r="H883" s="21"/>
      <c r="I883" s="21"/>
      <c r="J883" s="21"/>
      <c r="K883" s="21"/>
      <c r="L883" s="5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2.75" customHeight="1">
      <c r="A884" s="21"/>
      <c r="B884" s="20"/>
      <c r="C884" s="113"/>
      <c r="D884" s="59"/>
      <c r="E884" s="59"/>
      <c r="F884" s="59"/>
      <c r="G884" s="59"/>
      <c r="H884" s="21"/>
      <c r="I884" s="21"/>
      <c r="J884" s="21"/>
      <c r="K884" s="21"/>
      <c r="L884" s="5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2.75" customHeight="1">
      <c r="A885" s="21"/>
      <c r="B885" s="20"/>
      <c r="C885" s="113"/>
      <c r="D885" s="59"/>
      <c r="E885" s="59"/>
      <c r="F885" s="59"/>
      <c r="G885" s="59"/>
      <c r="H885" s="21"/>
      <c r="I885" s="21"/>
      <c r="J885" s="21"/>
      <c r="K885" s="21"/>
      <c r="L885" s="5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2.75" customHeight="1">
      <c r="A886" s="21"/>
      <c r="B886" s="20"/>
      <c r="C886" s="113"/>
      <c r="D886" s="59"/>
      <c r="E886" s="59"/>
      <c r="F886" s="59"/>
      <c r="G886" s="59"/>
      <c r="H886" s="21"/>
      <c r="I886" s="21"/>
      <c r="J886" s="21"/>
      <c r="K886" s="21"/>
      <c r="L886" s="5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2.75" customHeight="1">
      <c r="A887" s="21"/>
      <c r="B887" s="20"/>
      <c r="C887" s="113"/>
      <c r="D887" s="59"/>
      <c r="E887" s="59"/>
      <c r="F887" s="59"/>
      <c r="G887" s="59"/>
      <c r="H887" s="21"/>
      <c r="I887" s="21"/>
      <c r="J887" s="21"/>
      <c r="K887" s="21"/>
      <c r="L887" s="5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2.75" customHeight="1">
      <c r="A888" s="21"/>
      <c r="B888" s="20"/>
      <c r="C888" s="113"/>
      <c r="D888" s="59"/>
      <c r="E888" s="59"/>
      <c r="F888" s="59"/>
      <c r="G888" s="59"/>
      <c r="H888" s="21"/>
      <c r="I888" s="21"/>
      <c r="J888" s="21"/>
      <c r="K888" s="21"/>
      <c r="L888" s="5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2.75" customHeight="1">
      <c r="A889" s="21"/>
      <c r="B889" s="20"/>
      <c r="C889" s="113"/>
      <c r="D889" s="59"/>
      <c r="E889" s="59"/>
      <c r="F889" s="59"/>
      <c r="G889" s="59"/>
      <c r="H889" s="21"/>
      <c r="I889" s="21"/>
      <c r="J889" s="21"/>
      <c r="K889" s="21"/>
      <c r="L889" s="5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2.75" customHeight="1">
      <c r="A890" s="21"/>
      <c r="B890" s="20"/>
      <c r="C890" s="113"/>
      <c r="D890" s="59"/>
      <c r="E890" s="59"/>
      <c r="F890" s="59"/>
      <c r="G890" s="59"/>
      <c r="H890" s="21"/>
      <c r="I890" s="21"/>
      <c r="J890" s="21"/>
      <c r="K890" s="21"/>
      <c r="L890" s="5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2.75" customHeight="1">
      <c r="A891" s="21"/>
      <c r="B891" s="20"/>
      <c r="C891" s="113"/>
      <c r="D891" s="59"/>
      <c r="E891" s="59"/>
      <c r="F891" s="59"/>
      <c r="G891" s="59"/>
      <c r="H891" s="21"/>
      <c r="I891" s="21"/>
      <c r="J891" s="21"/>
      <c r="K891" s="21"/>
      <c r="L891" s="5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2.75" customHeight="1">
      <c r="A892" s="21"/>
      <c r="B892" s="20"/>
      <c r="C892" s="113"/>
      <c r="D892" s="59"/>
      <c r="E892" s="59"/>
      <c r="F892" s="59"/>
      <c r="G892" s="59"/>
      <c r="H892" s="21"/>
      <c r="I892" s="21"/>
      <c r="J892" s="21"/>
      <c r="K892" s="21"/>
      <c r="L892" s="5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2.75" customHeight="1">
      <c r="A893" s="21"/>
      <c r="B893" s="20"/>
      <c r="C893" s="113"/>
      <c r="D893" s="59"/>
      <c r="E893" s="59"/>
      <c r="F893" s="59"/>
      <c r="G893" s="59"/>
      <c r="H893" s="21"/>
      <c r="I893" s="21"/>
      <c r="J893" s="21"/>
      <c r="K893" s="21"/>
      <c r="L893" s="5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2.75" customHeight="1">
      <c r="A894" s="21"/>
      <c r="B894" s="20"/>
      <c r="C894" s="113"/>
      <c r="D894" s="59"/>
      <c r="E894" s="59"/>
      <c r="F894" s="59"/>
      <c r="G894" s="59"/>
      <c r="H894" s="21"/>
      <c r="I894" s="21"/>
      <c r="J894" s="21"/>
      <c r="K894" s="21"/>
      <c r="L894" s="5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2.75" customHeight="1">
      <c r="A895" s="21"/>
      <c r="B895" s="20"/>
      <c r="C895" s="113"/>
      <c r="D895" s="59"/>
      <c r="E895" s="59"/>
      <c r="F895" s="59"/>
      <c r="G895" s="59"/>
      <c r="H895" s="21"/>
      <c r="I895" s="21"/>
      <c r="J895" s="21"/>
      <c r="K895" s="21"/>
      <c r="L895" s="5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2.75" customHeight="1">
      <c r="A896" s="21"/>
      <c r="B896" s="20"/>
      <c r="C896" s="113"/>
      <c r="D896" s="59"/>
      <c r="E896" s="59"/>
      <c r="F896" s="59"/>
      <c r="G896" s="59"/>
      <c r="H896" s="21"/>
      <c r="I896" s="21"/>
      <c r="J896" s="21"/>
      <c r="K896" s="21"/>
      <c r="L896" s="5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2.75" customHeight="1">
      <c r="A897" s="21"/>
      <c r="B897" s="20"/>
      <c r="C897" s="113"/>
      <c r="D897" s="59"/>
      <c r="E897" s="59"/>
      <c r="F897" s="59"/>
      <c r="G897" s="59"/>
      <c r="H897" s="21"/>
      <c r="I897" s="21"/>
      <c r="J897" s="21"/>
      <c r="K897" s="21"/>
      <c r="L897" s="5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2.75" customHeight="1">
      <c r="A898" s="21"/>
      <c r="B898" s="20"/>
      <c r="C898" s="113"/>
      <c r="D898" s="59"/>
      <c r="E898" s="59"/>
      <c r="F898" s="59"/>
      <c r="G898" s="59"/>
      <c r="H898" s="21"/>
      <c r="I898" s="21"/>
      <c r="J898" s="21"/>
      <c r="K898" s="21"/>
      <c r="L898" s="5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2.75" customHeight="1">
      <c r="A899" s="21"/>
      <c r="B899" s="20"/>
      <c r="C899" s="113"/>
      <c r="D899" s="59"/>
      <c r="E899" s="59"/>
      <c r="F899" s="59"/>
      <c r="G899" s="59"/>
      <c r="H899" s="21"/>
      <c r="I899" s="21"/>
      <c r="J899" s="21"/>
      <c r="K899" s="21"/>
      <c r="L899" s="5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2.75" customHeight="1">
      <c r="A900" s="21"/>
      <c r="B900" s="20"/>
      <c r="C900" s="113"/>
      <c r="D900" s="59"/>
      <c r="E900" s="59"/>
      <c r="F900" s="59"/>
      <c r="G900" s="59"/>
      <c r="H900" s="21"/>
      <c r="I900" s="21"/>
      <c r="J900" s="21"/>
      <c r="K900" s="21"/>
      <c r="L900" s="5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2.75" customHeight="1">
      <c r="A901" s="21"/>
      <c r="B901" s="20"/>
      <c r="C901" s="113"/>
      <c r="D901" s="59"/>
      <c r="E901" s="59"/>
      <c r="F901" s="59"/>
      <c r="G901" s="59"/>
      <c r="H901" s="21"/>
      <c r="I901" s="21"/>
      <c r="J901" s="21"/>
      <c r="K901" s="21"/>
      <c r="L901" s="5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2.75" customHeight="1">
      <c r="A902" s="21"/>
      <c r="B902" s="20"/>
      <c r="C902" s="113"/>
      <c r="D902" s="59"/>
      <c r="E902" s="59"/>
      <c r="F902" s="59"/>
      <c r="G902" s="59"/>
      <c r="H902" s="21"/>
      <c r="I902" s="21"/>
      <c r="J902" s="21"/>
      <c r="K902" s="21"/>
      <c r="L902" s="5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2.75" customHeight="1">
      <c r="A903" s="21"/>
      <c r="B903" s="20"/>
      <c r="C903" s="113"/>
      <c r="D903" s="59"/>
      <c r="E903" s="59"/>
      <c r="F903" s="59"/>
      <c r="G903" s="59"/>
      <c r="H903" s="21"/>
      <c r="I903" s="21"/>
      <c r="J903" s="21"/>
      <c r="K903" s="21"/>
      <c r="L903" s="5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2.75" customHeight="1">
      <c r="A904" s="21"/>
      <c r="B904" s="20"/>
      <c r="C904" s="113"/>
      <c r="D904" s="59"/>
      <c r="E904" s="59"/>
      <c r="F904" s="59"/>
      <c r="G904" s="59"/>
      <c r="H904" s="21"/>
      <c r="I904" s="21"/>
      <c r="J904" s="21"/>
      <c r="K904" s="21"/>
      <c r="L904" s="5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2.75" customHeight="1">
      <c r="A905" s="21"/>
      <c r="B905" s="20"/>
      <c r="C905" s="113"/>
      <c r="D905" s="59"/>
      <c r="E905" s="59"/>
      <c r="F905" s="59"/>
      <c r="G905" s="59"/>
      <c r="H905" s="21"/>
      <c r="I905" s="21"/>
      <c r="J905" s="21"/>
      <c r="K905" s="21"/>
      <c r="L905" s="5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2.75" customHeight="1">
      <c r="A906" s="21"/>
      <c r="B906" s="20"/>
      <c r="C906" s="113"/>
      <c r="D906" s="59"/>
      <c r="E906" s="59"/>
      <c r="F906" s="59"/>
      <c r="G906" s="59"/>
      <c r="H906" s="21"/>
      <c r="I906" s="21"/>
      <c r="J906" s="21"/>
      <c r="K906" s="21"/>
      <c r="L906" s="5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2.75" customHeight="1">
      <c r="A907" s="21"/>
      <c r="B907" s="20"/>
      <c r="C907" s="113"/>
      <c r="D907" s="59"/>
      <c r="E907" s="59"/>
      <c r="F907" s="59"/>
      <c r="G907" s="59"/>
      <c r="H907" s="21"/>
      <c r="I907" s="21"/>
      <c r="J907" s="21"/>
      <c r="K907" s="21"/>
      <c r="L907" s="5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2.75" customHeight="1">
      <c r="A908" s="21"/>
      <c r="B908" s="20"/>
      <c r="C908" s="113"/>
      <c r="D908" s="59"/>
      <c r="E908" s="59"/>
      <c r="F908" s="59"/>
      <c r="G908" s="59"/>
      <c r="H908" s="21"/>
      <c r="I908" s="21"/>
      <c r="J908" s="21"/>
      <c r="K908" s="21"/>
      <c r="L908" s="5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2.75" customHeight="1">
      <c r="A909" s="21"/>
      <c r="B909" s="20"/>
      <c r="C909" s="113"/>
      <c r="D909" s="59"/>
      <c r="E909" s="59"/>
      <c r="F909" s="59"/>
      <c r="G909" s="59"/>
      <c r="H909" s="21"/>
      <c r="I909" s="21"/>
      <c r="J909" s="21"/>
      <c r="K909" s="21"/>
      <c r="L909" s="5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2.75" customHeight="1">
      <c r="A910" s="21"/>
      <c r="B910" s="20"/>
      <c r="C910" s="113"/>
      <c r="D910" s="59"/>
      <c r="E910" s="59"/>
      <c r="F910" s="59"/>
      <c r="G910" s="59"/>
      <c r="H910" s="21"/>
      <c r="I910" s="21"/>
      <c r="J910" s="21"/>
      <c r="K910" s="21"/>
      <c r="L910" s="5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2.75" customHeight="1">
      <c r="A911" s="21"/>
      <c r="B911" s="20"/>
      <c r="C911" s="113"/>
      <c r="D911" s="59"/>
      <c r="E911" s="59"/>
      <c r="F911" s="59"/>
      <c r="G911" s="59"/>
      <c r="H911" s="21"/>
      <c r="I911" s="21"/>
      <c r="J911" s="21"/>
      <c r="K911" s="21"/>
      <c r="L911" s="5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2.75" customHeight="1">
      <c r="A912" s="21"/>
      <c r="B912" s="20"/>
      <c r="C912" s="113"/>
      <c r="D912" s="59"/>
      <c r="E912" s="59"/>
      <c r="F912" s="59"/>
      <c r="G912" s="59"/>
      <c r="H912" s="21"/>
      <c r="I912" s="21"/>
      <c r="J912" s="21"/>
      <c r="K912" s="21"/>
      <c r="L912" s="5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2.75" customHeight="1">
      <c r="A913" s="21"/>
      <c r="B913" s="20"/>
      <c r="C913" s="113"/>
      <c r="D913" s="59"/>
      <c r="E913" s="59"/>
      <c r="F913" s="59"/>
      <c r="G913" s="59"/>
      <c r="H913" s="21"/>
      <c r="I913" s="21"/>
      <c r="J913" s="21"/>
      <c r="K913" s="21"/>
      <c r="L913" s="5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2.75" customHeight="1">
      <c r="A914" s="21"/>
      <c r="B914" s="20"/>
      <c r="C914" s="113"/>
      <c r="D914" s="59"/>
      <c r="E914" s="59"/>
      <c r="F914" s="59"/>
      <c r="G914" s="59"/>
      <c r="H914" s="21"/>
      <c r="I914" s="21"/>
      <c r="J914" s="21"/>
      <c r="K914" s="21"/>
      <c r="L914" s="5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2.75" customHeight="1">
      <c r="A915" s="21"/>
      <c r="B915" s="20"/>
      <c r="C915" s="113"/>
      <c r="D915" s="59"/>
      <c r="E915" s="59"/>
      <c r="F915" s="59"/>
      <c r="G915" s="59"/>
      <c r="H915" s="21"/>
      <c r="I915" s="21"/>
      <c r="J915" s="21"/>
      <c r="K915" s="21"/>
      <c r="L915" s="5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2.75" customHeight="1">
      <c r="A916" s="21"/>
      <c r="B916" s="20"/>
      <c r="C916" s="113"/>
      <c r="D916" s="59"/>
      <c r="E916" s="59"/>
      <c r="F916" s="59"/>
      <c r="G916" s="59"/>
      <c r="H916" s="21"/>
      <c r="I916" s="21"/>
      <c r="J916" s="21"/>
      <c r="K916" s="21"/>
      <c r="L916" s="5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2.75" customHeight="1">
      <c r="A917" s="21"/>
      <c r="B917" s="20"/>
      <c r="C917" s="113"/>
      <c r="D917" s="59"/>
      <c r="E917" s="59"/>
      <c r="F917" s="59"/>
      <c r="G917" s="59"/>
      <c r="H917" s="21"/>
      <c r="I917" s="21"/>
      <c r="J917" s="21"/>
      <c r="K917" s="21"/>
      <c r="L917" s="5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2.75" customHeight="1">
      <c r="A918" s="21"/>
      <c r="B918" s="20"/>
      <c r="C918" s="113"/>
      <c r="D918" s="59"/>
      <c r="E918" s="59"/>
      <c r="F918" s="59"/>
      <c r="G918" s="59"/>
      <c r="H918" s="21"/>
      <c r="I918" s="21"/>
      <c r="J918" s="21"/>
      <c r="K918" s="21"/>
      <c r="L918" s="5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2.75" customHeight="1">
      <c r="A919" s="21"/>
      <c r="B919" s="20"/>
      <c r="C919" s="113"/>
      <c r="D919" s="59"/>
      <c r="E919" s="59"/>
      <c r="F919" s="59"/>
      <c r="G919" s="59"/>
      <c r="H919" s="21"/>
      <c r="I919" s="21"/>
      <c r="J919" s="21"/>
      <c r="K919" s="21"/>
      <c r="L919" s="5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2.75" customHeight="1">
      <c r="A920" s="21"/>
      <c r="B920" s="20"/>
      <c r="C920" s="113"/>
      <c r="D920" s="59"/>
      <c r="E920" s="59"/>
      <c r="F920" s="59"/>
      <c r="G920" s="59"/>
      <c r="H920" s="21"/>
      <c r="I920" s="21"/>
      <c r="J920" s="21"/>
      <c r="K920" s="21"/>
      <c r="L920" s="5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2.75" customHeight="1">
      <c r="A921" s="21"/>
      <c r="B921" s="20"/>
      <c r="C921" s="113"/>
      <c r="D921" s="59"/>
      <c r="E921" s="59"/>
      <c r="F921" s="59"/>
      <c r="G921" s="59"/>
      <c r="H921" s="21"/>
      <c r="I921" s="21"/>
      <c r="J921" s="21"/>
      <c r="K921" s="21"/>
      <c r="L921" s="5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2.75" customHeight="1">
      <c r="A922" s="21"/>
      <c r="B922" s="20"/>
      <c r="C922" s="113"/>
      <c r="D922" s="59"/>
      <c r="E922" s="59"/>
      <c r="F922" s="59"/>
      <c r="G922" s="59"/>
      <c r="H922" s="21"/>
      <c r="I922" s="21"/>
      <c r="J922" s="21"/>
      <c r="K922" s="21"/>
      <c r="L922" s="5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2.75" customHeight="1">
      <c r="A923" s="21"/>
      <c r="B923" s="20"/>
      <c r="C923" s="113"/>
      <c r="D923" s="59"/>
      <c r="E923" s="59"/>
      <c r="F923" s="59"/>
      <c r="G923" s="59"/>
      <c r="H923" s="21"/>
      <c r="I923" s="21"/>
      <c r="J923" s="21"/>
      <c r="K923" s="21"/>
      <c r="L923" s="5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2.75" customHeight="1">
      <c r="A924" s="21"/>
      <c r="B924" s="20"/>
      <c r="C924" s="113"/>
      <c r="D924" s="59"/>
      <c r="E924" s="59"/>
      <c r="F924" s="59"/>
      <c r="G924" s="59"/>
      <c r="H924" s="21"/>
      <c r="I924" s="21"/>
      <c r="J924" s="21"/>
      <c r="K924" s="21"/>
      <c r="L924" s="5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2.75" customHeight="1">
      <c r="A925" s="21"/>
      <c r="B925" s="20"/>
      <c r="C925" s="113"/>
      <c r="D925" s="59"/>
      <c r="E925" s="59"/>
      <c r="F925" s="59"/>
      <c r="G925" s="59"/>
      <c r="H925" s="21"/>
      <c r="I925" s="21"/>
      <c r="J925" s="21"/>
      <c r="K925" s="21"/>
      <c r="L925" s="5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2.75" customHeight="1">
      <c r="A926" s="21"/>
      <c r="B926" s="20"/>
      <c r="C926" s="113"/>
      <c r="D926" s="59"/>
      <c r="E926" s="59"/>
      <c r="F926" s="59"/>
      <c r="G926" s="59"/>
      <c r="H926" s="21"/>
      <c r="I926" s="21"/>
      <c r="J926" s="21"/>
      <c r="K926" s="21"/>
      <c r="L926" s="5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2.75" customHeight="1">
      <c r="A927" s="21"/>
      <c r="B927" s="20"/>
      <c r="C927" s="113"/>
      <c r="D927" s="59"/>
      <c r="E927" s="59"/>
      <c r="F927" s="59"/>
      <c r="G927" s="59"/>
      <c r="H927" s="21"/>
      <c r="I927" s="21"/>
      <c r="J927" s="21"/>
      <c r="K927" s="21"/>
      <c r="L927" s="5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2.75" customHeight="1">
      <c r="A928" s="21"/>
      <c r="B928" s="20"/>
      <c r="C928" s="113"/>
      <c r="D928" s="59"/>
      <c r="E928" s="59"/>
      <c r="F928" s="59"/>
      <c r="G928" s="59"/>
      <c r="H928" s="21"/>
      <c r="I928" s="21"/>
      <c r="J928" s="21"/>
      <c r="K928" s="21"/>
      <c r="L928" s="5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2.75" customHeight="1">
      <c r="A929" s="21"/>
      <c r="B929" s="20"/>
      <c r="C929" s="113"/>
      <c r="D929" s="59"/>
      <c r="E929" s="59"/>
      <c r="F929" s="59"/>
      <c r="G929" s="59"/>
      <c r="H929" s="21"/>
      <c r="I929" s="21"/>
      <c r="J929" s="21"/>
      <c r="K929" s="21"/>
      <c r="L929" s="5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2.75" customHeight="1">
      <c r="A930" s="21"/>
      <c r="B930" s="20"/>
      <c r="C930" s="113"/>
      <c r="D930" s="59"/>
      <c r="E930" s="59"/>
      <c r="F930" s="59"/>
      <c r="G930" s="59"/>
      <c r="H930" s="21"/>
      <c r="I930" s="21"/>
      <c r="J930" s="21"/>
      <c r="K930" s="21"/>
      <c r="L930" s="5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2.75" customHeight="1">
      <c r="A931" s="21"/>
      <c r="B931" s="20"/>
      <c r="C931" s="113"/>
      <c r="D931" s="59"/>
      <c r="E931" s="59"/>
      <c r="F931" s="59"/>
      <c r="G931" s="59"/>
      <c r="H931" s="21"/>
      <c r="I931" s="21"/>
      <c r="J931" s="21"/>
      <c r="K931" s="21"/>
      <c r="L931" s="5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2.75" customHeight="1">
      <c r="A932" s="21"/>
      <c r="B932" s="20"/>
      <c r="C932" s="113"/>
      <c r="D932" s="59"/>
      <c r="E932" s="59"/>
      <c r="F932" s="59"/>
      <c r="G932" s="59"/>
      <c r="H932" s="21"/>
      <c r="I932" s="21"/>
      <c r="J932" s="21"/>
      <c r="K932" s="21"/>
      <c r="L932" s="5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2.75" customHeight="1">
      <c r="A933" s="21"/>
      <c r="B933" s="20"/>
      <c r="C933" s="113"/>
      <c r="D933" s="59"/>
      <c r="E933" s="59"/>
      <c r="F933" s="59"/>
      <c r="G933" s="59"/>
      <c r="H933" s="21"/>
      <c r="I933" s="21"/>
      <c r="J933" s="21"/>
      <c r="K933" s="21"/>
      <c r="L933" s="5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2.75" customHeight="1">
      <c r="A934" s="21"/>
      <c r="B934" s="20"/>
      <c r="C934" s="113"/>
      <c r="D934" s="59"/>
      <c r="E934" s="59"/>
      <c r="F934" s="59"/>
      <c r="G934" s="59"/>
      <c r="H934" s="21"/>
      <c r="I934" s="21"/>
      <c r="J934" s="21"/>
      <c r="K934" s="21"/>
      <c r="L934" s="5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2.75" customHeight="1">
      <c r="A935" s="21"/>
      <c r="B935" s="20"/>
      <c r="C935" s="113"/>
      <c r="D935" s="59"/>
      <c r="E935" s="59"/>
      <c r="F935" s="59"/>
      <c r="G935" s="59"/>
      <c r="H935" s="21"/>
      <c r="I935" s="21"/>
      <c r="J935" s="21"/>
      <c r="K935" s="21"/>
      <c r="L935" s="5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2.75" customHeight="1">
      <c r="A936" s="21"/>
      <c r="B936" s="20"/>
      <c r="C936" s="113"/>
      <c r="D936" s="59"/>
      <c r="E936" s="59"/>
      <c r="F936" s="59"/>
      <c r="G936" s="59"/>
      <c r="H936" s="21"/>
      <c r="I936" s="21"/>
      <c r="J936" s="21"/>
      <c r="K936" s="21"/>
      <c r="L936" s="5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2.75" customHeight="1">
      <c r="A937" s="21"/>
      <c r="B937" s="20"/>
      <c r="C937" s="113"/>
      <c r="D937" s="59"/>
      <c r="E937" s="59"/>
      <c r="F937" s="59"/>
      <c r="G937" s="59"/>
      <c r="H937" s="21"/>
      <c r="I937" s="21"/>
      <c r="J937" s="21"/>
      <c r="K937" s="21"/>
      <c r="L937" s="5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2.75" customHeight="1">
      <c r="A938" s="21"/>
      <c r="B938" s="20"/>
      <c r="C938" s="113"/>
      <c r="D938" s="59"/>
      <c r="E938" s="59"/>
      <c r="F938" s="59"/>
      <c r="G938" s="59"/>
      <c r="H938" s="21"/>
      <c r="I938" s="21"/>
      <c r="J938" s="21"/>
      <c r="K938" s="21"/>
      <c r="L938" s="5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2.75" customHeight="1">
      <c r="A939" s="21"/>
      <c r="B939" s="20"/>
      <c r="C939" s="113"/>
      <c r="D939" s="59"/>
      <c r="E939" s="59"/>
      <c r="F939" s="59"/>
      <c r="G939" s="59"/>
      <c r="H939" s="21"/>
      <c r="I939" s="21"/>
      <c r="J939" s="21"/>
      <c r="K939" s="21"/>
      <c r="L939" s="5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2.75" customHeight="1">
      <c r="A940" s="21"/>
      <c r="B940" s="20"/>
      <c r="C940" s="113"/>
      <c r="D940" s="59"/>
      <c r="E940" s="59"/>
      <c r="F940" s="59"/>
      <c r="G940" s="59"/>
      <c r="H940" s="21"/>
      <c r="I940" s="21"/>
      <c r="J940" s="21"/>
      <c r="K940" s="21"/>
      <c r="L940" s="5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2.75" customHeight="1">
      <c r="A941" s="21"/>
      <c r="B941" s="20"/>
      <c r="C941" s="113"/>
      <c r="D941" s="59"/>
      <c r="E941" s="59"/>
      <c r="F941" s="59"/>
      <c r="G941" s="59"/>
      <c r="H941" s="21"/>
      <c r="I941" s="21"/>
      <c r="J941" s="21"/>
      <c r="K941" s="21"/>
      <c r="L941" s="5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2.75" customHeight="1">
      <c r="A942" s="21"/>
      <c r="B942" s="20"/>
      <c r="C942" s="113"/>
      <c r="D942" s="59"/>
      <c r="E942" s="59"/>
      <c r="F942" s="59"/>
      <c r="G942" s="59"/>
      <c r="H942" s="21"/>
      <c r="I942" s="21"/>
      <c r="J942" s="21"/>
      <c r="K942" s="21"/>
      <c r="L942" s="5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2.75" customHeight="1">
      <c r="A943" s="21"/>
      <c r="B943" s="20"/>
      <c r="C943" s="113"/>
      <c r="D943" s="59"/>
      <c r="E943" s="59"/>
      <c r="F943" s="59"/>
      <c r="G943" s="59"/>
      <c r="H943" s="21"/>
      <c r="I943" s="21"/>
      <c r="J943" s="21"/>
      <c r="K943" s="21"/>
      <c r="L943" s="53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12.75" customHeight="1">
      <c r="A944" s="21"/>
      <c r="B944" s="20"/>
      <c r="C944" s="113"/>
      <c r="D944" s="59"/>
      <c r="E944" s="59"/>
      <c r="F944" s="59"/>
      <c r="G944" s="59"/>
      <c r="H944" s="21"/>
      <c r="I944" s="21"/>
      <c r="J944" s="21"/>
      <c r="K944" s="21"/>
      <c r="L944" s="53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12.75" customHeight="1">
      <c r="A945" s="21"/>
      <c r="B945" s="20"/>
      <c r="C945" s="113"/>
      <c r="D945" s="59"/>
      <c r="E945" s="59"/>
      <c r="F945" s="59"/>
      <c r="G945" s="59"/>
      <c r="H945" s="21"/>
      <c r="I945" s="21"/>
      <c r="J945" s="21"/>
      <c r="K945" s="21"/>
      <c r="L945" s="53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12.75" customHeight="1">
      <c r="A946" s="21"/>
      <c r="B946" s="20"/>
      <c r="C946" s="113"/>
      <c r="D946" s="59"/>
      <c r="E946" s="59"/>
      <c r="F946" s="59"/>
      <c r="G946" s="59"/>
      <c r="H946" s="21"/>
      <c r="I946" s="21"/>
      <c r="J946" s="21"/>
      <c r="K946" s="21"/>
      <c r="L946" s="53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12.75" customHeight="1">
      <c r="A947" s="21"/>
      <c r="B947" s="20"/>
      <c r="C947" s="113"/>
      <c r="D947" s="59"/>
      <c r="E947" s="59"/>
      <c r="F947" s="59"/>
      <c r="G947" s="59"/>
      <c r="H947" s="21"/>
      <c r="I947" s="21"/>
      <c r="J947" s="21"/>
      <c r="K947" s="21"/>
      <c r="L947" s="53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12.75" customHeight="1">
      <c r="A948" s="21"/>
      <c r="B948" s="20"/>
      <c r="C948" s="113"/>
      <c r="D948" s="59"/>
      <c r="E948" s="59"/>
      <c r="F948" s="59"/>
      <c r="G948" s="59"/>
      <c r="H948" s="21"/>
      <c r="I948" s="21"/>
      <c r="J948" s="21"/>
      <c r="K948" s="21"/>
      <c r="L948" s="53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12.75" customHeight="1">
      <c r="A949" s="21"/>
      <c r="B949" s="20"/>
      <c r="C949" s="113"/>
      <c r="D949" s="59"/>
      <c r="E949" s="59"/>
      <c r="F949" s="59"/>
      <c r="G949" s="59"/>
      <c r="H949" s="21"/>
      <c r="I949" s="21"/>
      <c r="J949" s="21"/>
      <c r="K949" s="21"/>
      <c r="L949" s="53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12.75" customHeight="1">
      <c r="A950" s="21"/>
      <c r="B950" s="20"/>
      <c r="C950" s="113"/>
      <c r="D950" s="59"/>
      <c r="E950" s="59"/>
      <c r="F950" s="59"/>
      <c r="G950" s="59"/>
      <c r="H950" s="21"/>
      <c r="I950" s="21"/>
      <c r="J950" s="21"/>
      <c r="K950" s="21"/>
      <c r="L950" s="53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12.75" customHeight="1">
      <c r="A951" s="21"/>
      <c r="B951" s="20"/>
      <c r="C951" s="113"/>
      <c r="D951" s="59"/>
      <c r="E951" s="59"/>
      <c r="F951" s="59"/>
      <c r="G951" s="59"/>
      <c r="H951" s="21"/>
      <c r="I951" s="21"/>
      <c r="J951" s="21"/>
      <c r="K951" s="21"/>
      <c r="L951" s="53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12.75" customHeight="1">
      <c r="A952" s="21"/>
      <c r="B952" s="20"/>
      <c r="C952" s="113"/>
      <c r="D952" s="59"/>
      <c r="E952" s="59"/>
      <c r="F952" s="59"/>
      <c r="G952" s="59"/>
      <c r="H952" s="21"/>
      <c r="I952" s="21"/>
      <c r="J952" s="21"/>
      <c r="K952" s="21"/>
      <c r="L952" s="53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12.75" customHeight="1">
      <c r="A953" s="21"/>
      <c r="B953" s="20"/>
      <c r="C953" s="113"/>
      <c r="D953" s="59"/>
      <c r="E953" s="59"/>
      <c r="F953" s="59"/>
      <c r="G953" s="59"/>
      <c r="H953" s="21"/>
      <c r="I953" s="21"/>
      <c r="J953" s="21"/>
      <c r="K953" s="21"/>
      <c r="L953" s="53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12.75" customHeight="1">
      <c r="A954" s="21"/>
      <c r="B954" s="20"/>
      <c r="C954" s="113"/>
      <c r="D954" s="59"/>
      <c r="E954" s="59"/>
      <c r="F954" s="59"/>
      <c r="G954" s="59"/>
      <c r="H954" s="21"/>
      <c r="I954" s="21"/>
      <c r="J954" s="21"/>
      <c r="K954" s="21"/>
      <c r="L954" s="53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12.75" customHeight="1">
      <c r="A955" s="21"/>
      <c r="B955" s="20"/>
      <c r="C955" s="113"/>
      <c r="D955" s="59"/>
      <c r="E955" s="59"/>
      <c r="F955" s="59"/>
      <c r="G955" s="59"/>
      <c r="H955" s="21"/>
      <c r="I955" s="21"/>
      <c r="J955" s="21"/>
      <c r="K955" s="21"/>
      <c r="L955" s="53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12.75" customHeight="1">
      <c r="A956" s="21"/>
      <c r="B956" s="20"/>
      <c r="C956" s="113"/>
      <c r="D956" s="59"/>
      <c r="E956" s="59"/>
      <c r="F956" s="59"/>
      <c r="G956" s="59"/>
      <c r="H956" s="21"/>
      <c r="I956" s="21"/>
      <c r="J956" s="21"/>
      <c r="K956" s="21"/>
      <c r="L956" s="53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12.75" customHeight="1">
      <c r="A957" s="21"/>
      <c r="B957" s="20"/>
      <c r="C957" s="113"/>
      <c r="D957" s="59"/>
      <c r="E957" s="59"/>
      <c r="F957" s="59"/>
      <c r="G957" s="59"/>
      <c r="H957" s="21"/>
      <c r="I957" s="21"/>
      <c r="J957" s="21"/>
      <c r="K957" s="21"/>
      <c r="L957" s="53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12.75" customHeight="1">
      <c r="A958" s="21"/>
      <c r="B958" s="20"/>
      <c r="C958" s="113"/>
      <c r="D958" s="59"/>
      <c r="E958" s="59"/>
      <c r="F958" s="59"/>
      <c r="G958" s="59"/>
      <c r="H958" s="21"/>
      <c r="I958" s="21"/>
      <c r="J958" s="21"/>
      <c r="K958" s="21"/>
      <c r="L958" s="53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12.75" customHeight="1">
      <c r="A959" s="21"/>
      <c r="B959" s="20"/>
      <c r="C959" s="113"/>
      <c r="D959" s="59"/>
      <c r="E959" s="59"/>
      <c r="F959" s="59"/>
      <c r="G959" s="59"/>
      <c r="H959" s="21"/>
      <c r="I959" s="21"/>
      <c r="J959" s="21"/>
      <c r="K959" s="21"/>
      <c r="L959" s="53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12.75" customHeight="1">
      <c r="A960" s="21"/>
      <c r="B960" s="20"/>
      <c r="C960" s="113"/>
      <c r="D960" s="59"/>
      <c r="E960" s="59"/>
      <c r="F960" s="59"/>
      <c r="G960" s="59"/>
      <c r="H960" s="21"/>
      <c r="I960" s="21"/>
      <c r="J960" s="21"/>
      <c r="K960" s="21"/>
      <c r="L960" s="53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12.75" customHeight="1">
      <c r="A961" s="21"/>
      <c r="B961" s="20"/>
      <c r="C961" s="113"/>
      <c r="D961" s="59"/>
      <c r="E961" s="59"/>
      <c r="F961" s="59"/>
      <c r="G961" s="59"/>
      <c r="H961" s="21"/>
      <c r="I961" s="21"/>
      <c r="J961" s="21"/>
      <c r="K961" s="21"/>
      <c r="L961" s="53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12.75" customHeight="1">
      <c r="A962" s="21"/>
      <c r="B962" s="20"/>
      <c r="C962" s="113"/>
      <c r="D962" s="59"/>
      <c r="E962" s="59"/>
      <c r="F962" s="59"/>
      <c r="G962" s="59"/>
      <c r="H962" s="21"/>
      <c r="I962" s="21"/>
      <c r="J962" s="21"/>
      <c r="K962" s="21"/>
      <c r="L962" s="53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12.75" customHeight="1">
      <c r="A963" s="21"/>
      <c r="B963" s="20"/>
      <c r="C963" s="113"/>
      <c r="D963" s="59"/>
      <c r="E963" s="59"/>
      <c r="F963" s="59"/>
      <c r="G963" s="59"/>
      <c r="H963" s="21"/>
      <c r="I963" s="21"/>
      <c r="J963" s="21"/>
      <c r="K963" s="21"/>
      <c r="L963" s="53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12.75" customHeight="1">
      <c r="A964" s="21"/>
      <c r="B964" s="20"/>
      <c r="C964" s="113"/>
      <c r="D964" s="59"/>
      <c r="E964" s="59"/>
      <c r="F964" s="59"/>
      <c r="G964" s="59"/>
      <c r="H964" s="21"/>
      <c r="I964" s="21"/>
      <c r="J964" s="21"/>
      <c r="K964" s="21"/>
      <c r="L964" s="53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12.75" customHeight="1">
      <c r="A965" s="21"/>
      <c r="B965" s="20"/>
      <c r="C965" s="113"/>
      <c r="D965" s="59"/>
      <c r="E965" s="59"/>
      <c r="F965" s="59"/>
      <c r="G965" s="59"/>
      <c r="H965" s="21"/>
      <c r="I965" s="21"/>
      <c r="J965" s="21"/>
      <c r="K965" s="21"/>
      <c r="L965" s="53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12.75" customHeight="1">
      <c r="A966" s="21"/>
      <c r="B966" s="20"/>
      <c r="C966" s="113"/>
      <c r="D966" s="59"/>
      <c r="E966" s="59"/>
      <c r="F966" s="59"/>
      <c r="G966" s="59"/>
      <c r="H966" s="21"/>
      <c r="I966" s="21"/>
      <c r="J966" s="21"/>
      <c r="K966" s="21"/>
      <c r="L966" s="53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12.75" customHeight="1">
      <c r="A967" s="21"/>
      <c r="B967" s="20"/>
      <c r="C967" s="113"/>
      <c r="D967" s="59"/>
      <c r="E967" s="59"/>
      <c r="F967" s="59"/>
      <c r="G967" s="59"/>
      <c r="H967" s="21"/>
      <c r="I967" s="21"/>
      <c r="J967" s="21"/>
      <c r="K967" s="21"/>
      <c r="L967" s="53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12.75" customHeight="1">
      <c r="A968" s="21"/>
      <c r="B968" s="20"/>
      <c r="C968" s="113"/>
      <c r="D968" s="59"/>
      <c r="E968" s="59"/>
      <c r="F968" s="59"/>
      <c r="G968" s="59"/>
      <c r="H968" s="21"/>
      <c r="I968" s="21"/>
      <c r="J968" s="21"/>
      <c r="K968" s="21"/>
      <c r="L968" s="53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12.75" customHeight="1">
      <c r="A969" s="21"/>
      <c r="B969" s="20"/>
      <c r="C969" s="113"/>
      <c r="D969" s="59"/>
      <c r="E969" s="59"/>
      <c r="F969" s="59"/>
      <c r="G969" s="59"/>
      <c r="H969" s="21"/>
      <c r="I969" s="21"/>
      <c r="J969" s="21"/>
      <c r="K969" s="21"/>
      <c r="L969" s="53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12.75" customHeight="1">
      <c r="A970" s="21"/>
      <c r="B970" s="20"/>
      <c r="C970" s="113"/>
      <c r="D970" s="59"/>
      <c r="E970" s="59"/>
      <c r="F970" s="59"/>
      <c r="G970" s="59"/>
      <c r="H970" s="21"/>
      <c r="I970" s="21"/>
      <c r="J970" s="21"/>
      <c r="K970" s="21"/>
      <c r="L970" s="53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12.75" customHeight="1">
      <c r="A971" s="21"/>
      <c r="B971" s="20"/>
      <c r="C971" s="113"/>
      <c r="D971" s="59"/>
      <c r="E971" s="59"/>
      <c r="F971" s="59"/>
      <c r="G971" s="59"/>
      <c r="H971" s="21"/>
      <c r="I971" s="21"/>
      <c r="J971" s="21"/>
      <c r="K971" s="21"/>
      <c r="L971" s="53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12.75" customHeight="1">
      <c r="A972" s="21"/>
      <c r="B972" s="20"/>
      <c r="C972" s="113"/>
      <c r="D972" s="59"/>
      <c r="E972" s="59"/>
      <c r="F972" s="59"/>
      <c r="G972" s="59"/>
      <c r="H972" s="21"/>
      <c r="I972" s="21"/>
      <c r="J972" s="21"/>
      <c r="K972" s="21"/>
      <c r="L972" s="53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12.75" customHeight="1">
      <c r="A973" s="21"/>
      <c r="B973" s="20"/>
      <c r="C973" s="113"/>
      <c r="D973" s="59"/>
      <c r="E973" s="59"/>
      <c r="F973" s="59"/>
      <c r="G973" s="59"/>
      <c r="H973" s="21"/>
      <c r="I973" s="21"/>
      <c r="J973" s="21"/>
      <c r="K973" s="21"/>
      <c r="L973" s="53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12.75" customHeight="1">
      <c r="A974" s="21"/>
      <c r="B974" s="20"/>
      <c r="C974" s="113"/>
      <c r="D974" s="59"/>
      <c r="E974" s="59"/>
      <c r="F974" s="59"/>
      <c r="G974" s="59"/>
      <c r="H974" s="21"/>
      <c r="I974" s="21"/>
      <c r="J974" s="21"/>
      <c r="K974" s="21"/>
      <c r="L974" s="53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12.75" customHeight="1">
      <c r="A975" s="21"/>
      <c r="B975" s="20"/>
      <c r="C975" s="113"/>
      <c r="D975" s="59"/>
      <c r="E975" s="59"/>
      <c r="F975" s="59"/>
      <c r="G975" s="59"/>
      <c r="H975" s="21"/>
      <c r="I975" s="21"/>
      <c r="J975" s="21"/>
      <c r="K975" s="21"/>
      <c r="L975" s="53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12.75" customHeight="1">
      <c r="A976" s="21"/>
      <c r="B976" s="20"/>
      <c r="C976" s="113"/>
      <c r="D976" s="59"/>
      <c r="E976" s="59"/>
      <c r="F976" s="59"/>
      <c r="G976" s="59"/>
      <c r="H976" s="21"/>
      <c r="I976" s="21"/>
      <c r="J976" s="21"/>
      <c r="K976" s="21"/>
      <c r="L976" s="53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12.75" customHeight="1">
      <c r="A977" s="21"/>
      <c r="B977" s="20"/>
      <c r="C977" s="113"/>
      <c r="D977" s="59"/>
      <c r="E977" s="59"/>
      <c r="F977" s="59"/>
      <c r="G977" s="59"/>
      <c r="H977" s="21"/>
      <c r="I977" s="21"/>
      <c r="J977" s="21"/>
      <c r="K977" s="21"/>
      <c r="L977" s="53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ht="12.75" customHeight="1">
      <c r="A978" s="21"/>
      <c r="B978" s="20"/>
      <c r="C978" s="113"/>
      <c r="D978" s="59"/>
      <c r="E978" s="59"/>
      <c r="F978" s="59"/>
      <c r="G978" s="59"/>
      <c r="H978" s="21"/>
      <c r="I978" s="21"/>
      <c r="J978" s="21"/>
      <c r="K978" s="21"/>
      <c r="L978" s="53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ht="12.75" customHeight="1">
      <c r="A979" s="21"/>
      <c r="B979" s="20"/>
      <c r="C979" s="113"/>
      <c r="D979" s="59"/>
      <c r="E979" s="59"/>
      <c r="F979" s="59"/>
      <c r="G979" s="59"/>
      <c r="H979" s="21"/>
      <c r="I979" s="21"/>
      <c r="J979" s="21"/>
      <c r="K979" s="21"/>
      <c r="L979" s="53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ht="12.75" customHeight="1">
      <c r="A980" s="21"/>
      <c r="B980" s="20"/>
      <c r="C980" s="113"/>
      <c r="D980" s="59"/>
      <c r="E980" s="59"/>
      <c r="F980" s="59"/>
      <c r="G980" s="59"/>
      <c r="H980" s="21"/>
      <c r="I980" s="21"/>
      <c r="J980" s="21"/>
      <c r="K980" s="21"/>
      <c r="L980" s="53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ht="12.75" customHeight="1">
      <c r="A981" s="21"/>
      <c r="B981" s="20"/>
      <c r="C981" s="113"/>
      <c r="D981" s="59"/>
      <c r="E981" s="59"/>
      <c r="F981" s="59"/>
      <c r="G981" s="59"/>
      <c r="H981" s="21"/>
      <c r="I981" s="21"/>
      <c r="J981" s="21"/>
      <c r="K981" s="21"/>
      <c r="L981" s="53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ht="12.75" customHeight="1">
      <c r="A982" s="21"/>
      <c r="B982" s="20"/>
      <c r="C982" s="113"/>
      <c r="D982" s="59"/>
      <c r="E982" s="59"/>
      <c r="F982" s="59"/>
      <c r="G982" s="59"/>
      <c r="H982" s="21"/>
      <c r="I982" s="21"/>
      <c r="J982" s="21"/>
      <c r="K982" s="21"/>
      <c r="L982" s="53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ht="12.75" customHeight="1">
      <c r="A983" s="21"/>
      <c r="B983" s="20"/>
      <c r="C983" s="113"/>
      <c r="D983" s="59"/>
      <c r="E983" s="59"/>
      <c r="F983" s="59"/>
      <c r="G983" s="59"/>
      <c r="H983" s="21"/>
      <c r="I983" s="21"/>
      <c r="J983" s="21"/>
      <c r="K983" s="21"/>
      <c r="L983" s="53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ht="12.75" customHeight="1">
      <c r="A984" s="21"/>
      <c r="B984" s="20"/>
      <c r="C984" s="113"/>
      <c r="D984" s="59"/>
      <c r="E984" s="59"/>
      <c r="F984" s="59"/>
      <c r="G984" s="59"/>
      <c r="H984" s="21"/>
      <c r="I984" s="21"/>
      <c r="J984" s="21"/>
      <c r="K984" s="21"/>
      <c r="L984" s="53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ht="12.75" customHeight="1">
      <c r="A985" s="21"/>
      <c r="B985" s="20"/>
      <c r="C985" s="113"/>
      <c r="D985" s="59"/>
      <c r="E985" s="59"/>
      <c r="F985" s="59"/>
      <c r="G985" s="59"/>
      <c r="H985" s="21"/>
      <c r="I985" s="21"/>
      <c r="J985" s="21"/>
      <c r="K985" s="21"/>
      <c r="L985" s="53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ht="12.75" customHeight="1">
      <c r="A986" s="21"/>
      <c r="B986" s="20"/>
      <c r="C986" s="113"/>
      <c r="D986" s="59"/>
      <c r="E986" s="59"/>
      <c r="F986" s="59"/>
      <c r="G986" s="59"/>
      <c r="H986" s="21"/>
      <c r="I986" s="21"/>
      <c r="J986" s="21"/>
      <c r="K986" s="21"/>
      <c r="L986" s="53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ht="12.75" customHeight="1">
      <c r="A987" s="21"/>
      <c r="B987" s="20"/>
      <c r="C987" s="113"/>
      <c r="D987" s="59"/>
      <c r="E987" s="59"/>
      <c r="F987" s="59"/>
      <c r="G987" s="59"/>
      <c r="H987" s="21"/>
      <c r="I987" s="21"/>
      <c r="J987" s="21"/>
      <c r="K987" s="21"/>
      <c r="L987" s="53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ht="12.75" customHeight="1">
      <c r="A988" s="21"/>
      <c r="B988" s="20"/>
      <c r="C988" s="113"/>
      <c r="D988" s="59"/>
      <c r="E988" s="59"/>
      <c r="F988" s="59"/>
      <c r="G988" s="59"/>
      <c r="H988" s="21"/>
      <c r="I988" s="21"/>
      <c r="J988" s="21"/>
      <c r="K988" s="21"/>
      <c r="L988" s="53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ht="12.75" customHeight="1">
      <c r="A989" s="21"/>
      <c r="B989" s="20"/>
      <c r="C989" s="113"/>
      <c r="D989" s="59"/>
      <c r="E989" s="59"/>
      <c r="F989" s="59"/>
      <c r="G989" s="59"/>
      <c r="H989" s="21"/>
      <c r="I989" s="21"/>
      <c r="J989" s="21"/>
      <c r="K989" s="21"/>
      <c r="L989" s="53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ht="12.75" customHeight="1">
      <c r="A990" s="21"/>
      <c r="B990" s="20"/>
      <c r="C990" s="113"/>
      <c r="D990" s="59"/>
      <c r="E990" s="59"/>
      <c r="F990" s="59"/>
      <c r="G990" s="59"/>
      <c r="H990" s="21"/>
      <c r="I990" s="21"/>
      <c r="J990" s="21"/>
      <c r="K990" s="21"/>
      <c r="L990" s="53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ht="12.75" customHeight="1">
      <c r="A991" s="21"/>
      <c r="B991" s="20"/>
      <c r="C991" s="113"/>
      <c r="D991" s="59"/>
      <c r="E991" s="59"/>
      <c r="F991" s="59"/>
      <c r="G991" s="59"/>
      <c r="H991" s="21"/>
      <c r="I991" s="21"/>
      <c r="J991" s="21"/>
      <c r="K991" s="21"/>
      <c r="L991" s="53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ht="12.75" customHeight="1">
      <c r="A992" s="21"/>
      <c r="B992" s="20"/>
      <c r="C992" s="113"/>
      <c r="D992" s="59"/>
      <c r="E992" s="59"/>
      <c r="F992" s="59"/>
      <c r="G992" s="59"/>
      <c r="H992" s="21"/>
      <c r="I992" s="21"/>
      <c r="J992" s="21"/>
      <c r="K992" s="21"/>
      <c r="L992" s="53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ht="12.75" customHeight="1">
      <c r="A993" s="21"/>
      <c r="B993" s="20"/>
      <c r="C993" s="113"/>
      <c r="D993" s="59"/>
      <c r="E993" s="59"/>
      <c r="F993" s="59"/>
      <c r="G993" s="59"/>
      <c r="H993" s="21"/>
      <c r="I993" s="21"/>
      <c r="J993" s="21"/>
      <c r="K993" s="21"/>
      <c r="L993" s="53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ht="12.75" customHeight="1">
      <c r="A994" s="21"/>
      <c r="B994" s="20"/>
      <c r="C994" s="113"/>
      <c r="D994" s="59"/>
      <c r="E994" s="59"/>
      <c r="F994" s="59"/>
      <c r="G994" s="59"/>
      <c r="H994" s="21"/>
      <c r="I994" s="21"/>
      <c r="J994" s="21"/>
      <c r="K994" s="21"/>
      <c r="L994" s="53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ht="12.75" customHeight="1">
      <c r="A995" s="21"/>
      <c r="B995" s="20"/>
      <c r="C995" s="113"/>
      <c r="D995" s="59"/>
      <c r="E995" s="59"/>
      <c r="F995" s="59"/>
      <c r="G995" s="59"/>
      <c r="H995" s="21"/>
      <c r="I995" s="21"/>
      <c r="J995" s="21"/>
      <c r="K995" s="21"/>
      <c r="L995" s="53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ht="12.75" customHeight="1">
      <c r="A996" s="21"/>
      <c r="B996" s="20"/>
      <c r="C996" s="113"/>
      <c r="D996" s="59"/>
      <c r="E996" s="59"/>
      <c r="F996" s="59"/>
      <c r="G996" s="59"/>
      <c r="H996" s="21"/>
      <c r="I996" s="21"/>
      <c r="J996" s="21"/>
      <c r="K996" s="21"/>
      <c r="L996" s="53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ht="12.75" customHeight="1">
      <c r="A997" s="21"/>
      <c r="B997" s="20"/>
      <c r="C997" s="113"/>
      <c r="D997" s="59"/>
      <c r="E997" s="59"/>
      <c r="F997" s="59"/>
      <c r="G997" s="59"/>
      <c r="H997" s="21"/>
      <c r="I997" s="21"/>
      <c r="J997" s="21"/>
      <c r="K997" s="21"/>
      <c r="L997" s="53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ht="12.75" customHeight="1">
      <c r="A998" s="21"/>
      <c r="B998" s="20"/>
      <c r="C998" s="113"/>
      <c r="D998" s="59"/>
      <c r="E998" s="59"/>
      <c r="F998" s="59"/>
      <c r="G998" s="59"/>
      <c r="H998" s="21"/>
      <c r="I998" s="21"/>
      <c r="J998" s="21"/>
      <c r="K998" s="21"/>
      <c r="L998" s="53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ht="12.75" customHeight="1">
      <c r="A999" s="21"/>
      <c r="B999" s="20"/>
      <c r="C999" s="113"/>
      <c r="D999" s="59"/>
      <c r="E999" s="59"/>
      <c r="F999" s="59"/>
      <c r="G999" s="59"/>
      <c r="H999" s="21"/>
      <c r="I999" s="21"/>
      <c r="J999" s="21"/>
      <c r="K999" s="21"/>
      <c r="L999" s="53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ht="12.75" customHeight="1">
      <c r="A1000" s="21"/>
      <c r="B1000" s="20"/>
      <c r="C1000" s="113"/>
      <c r="D1000" s="59"/>
      <c r="E1000" s="59"/>
      <c r="F1000" s="59"/>
      <c r="G1000" s="59"/>
      <c r="H1000" s="21"/>
      <c r="I1000" s="21"/>
      <c r="J1000" s="21"/>
      <c r="K1000" s="21"/>
      <c r="L1000" s="53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mergeCells count="1">
    <mergeCell ref="C2:D2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4" width="9.29"/>
    <col customWidth="1" min="5" max="12" width="8.71"/>
    <col customWidth="1" min="13" max="13" width="9.29"/>
    <col customWidth="1" min="14" max="19" width="8.71"/>
    <col customWidth="1" min="20" max="20" width="9.29"/>
    <col customWidth="1" min="21" max="42" width="8.71"/>
  </cols>
  <sheetData>
    <row r="1" ht="12.75" customHeight="1">
      <c r="A1" s="1"/>
      <c r="B1" s="114"/>
      <c r="C1" s="115" t="s">
        <v>25</v>
      </c>
      <c r="D1" s="116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4"/>
      <c r="V1" s="4"/>
      <c r="W1" s="1"/>
      <c r="X1" s="4"/>
      <c r="Y1" s="1"/>
      <c r="Z1" s="4"/>
      <c r="AA1" s="118"/>
      <c r="AB1" s="119"/>
      <c r="AC1" s="1"/>
      <c r="AD1" s="4"/>
      <c r="AE1" s="1"/>
      <c r="AF1" s="4"/>
      <c r="AG1" s="1"/>
      <c r="AH1" s="4"/>
      <c r="AI1" s="1"/>
      <c r="AJ1" s="4"/>
      <c r="AK1" s="4"/>
      <c r="AL1" s="4"/>
      <c r="AM1" s="4"/>
      <c r="AN1" s="4"/>
      <c r="AO1" s="4"/>
      <c r="AP1" s="4"/>
    </row>
    <row r="2" ht="14.25" customHeight="1">
      <c r="A2" s="1"/>
      <c r="B2" s="100"/>
      <c r="C2" s="120" t="s">
        <v>26</v>
      </c>
      <c r="D2" s="121" t="s">
        <v>27</v>
      </c>
      <c r="E2" s="122" t="s">
        <v>4</v>
      </c>
      <c r="F2" s="123"/>
      <c r="G2" s="123"/>
      <c r="H2" s="123"/>
      <c r="I2" s="123"/>
      <c r="J2" s="123"/>
      <c r="K2" s="123"/>
      <c r="L2" s="123"/>
      <c r="M2" s="124" t="s">
        <v>28</v>
      </c>
      <c r="N2" s="125" t="s">
        <v>5</v>
      </c>
      <c r="O2" s="123"/>
      <c r="P2" s="123"/>
      <c r="Q2" s="123"/>
      <c r="R2" s="123"/>
      <c r="S2" s="123"/>
      <c r="T2" s="126" t="s">
        <v>29</v>
      </c>
      <c r="U2" s="122" t="s">
        <v>6</v>
      </c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</row>
    <row r="3" ht="12.0" customHeight="1">
      <c r="A3" s="1"/>
      <c r="B3" s="22">
        <v>44348.0</v>
      </c>
      <c r="C3" s="127">
        <f t="shared" ref="C3:C99" si="1">D3+M3+T3</f>
        <v>0</v>
      </c>
      <c r="D3" s="128">
        <f t="shared" ref="D3:D32" si="2">F3+H3+J3+L3</f>
        <v>0</v>
      </c>
      <c r="E3" s="129"/>
      <c r="F3" s="130"/>
      <c r="G3" s="130"/>
      <c r="H3" s="130"/>
      <c r="I3" s="130"/>
      <c r="J3" s="130"/>
      <c r="K3" s="130"/>
      <c r="L3" s="131"/>
      <c r="M3" s="132">
        <f t="shared" ref="M3:M32" si="3">O3+Q3+S3</f>
        <v>0</v>
      </c>
      <c r="N3" s="133"/>
      <c r="O3" s="134"/>
      <c r="P3" s="134"/>
      <c r="Q3" s="134"/>
      <c r="R3" s="134"/>
      <c r="S3" s="135"/>
      <c r="T3" s="136">
        <f>V3+X3+Z3+AB3+AD3+AF3+AH3+AJ3+AV3+AL3+AN3+AP3+AR3+'入金明細【18期】 '!AT3</f>
        <v>0</v>
      </c>
      <c r="U3" s="133"/>
      <c r="V3" s="137"/>
      <c r="W3" s="138"/>
      <c r="X3" s="139"/>
      <c r="Y3" s="137"/>
      <c r="Z3" s="134"/>
      <c r="AA3" s="137"/>
      <c r="AB3" s="134"/>
      <c r="AC3" s="137"/>
      <c r="AD3" s="134"/>
      <c r="AE3" s="137"/>
      <c r="AF3" s="134"/>
      <c r="AG3" s="137"/>
      <c r="AH3" s="134"/>
      <c r="AI3" s="137"/>
      <c r="AJ3" s="134"/>
      <c r="AK3" s="134"/>
      <c r="AL3" s="134"/>
      <c r="AM3" s="134"/>
      <c r="AN3" s="134"/>
      <c r="AO3" s="134"/>
      <c r="AP3" s="134"/>
    </row>
    <row r="4" ht="12.0" customHeight="1">
      <c r="A4" s="1"/>
      <c r="B4" s="32">
        <v>44349.0</v>
      </c>
      <c r="C4" s="140">
        <f t="shared" si="1"/>
        <v>0</v>
      </c>
      <c r="D4" s="141">
        <f t="shared" si="2"/>
        <v>0</v>
      </c>
      <c r="E4" s="142"/>
      <c r="F4" s="143"/>
      <c r="G4" s="144"/>
      <c r="H4" s="144"/>
      <c r="I4" s="144"/>
      <c r="J4" s="144"/>
      <c r="K4" s="144"/>
      <c r="L4" s="145"/>
      <c r="M4" s="146">
        <f t="shared" si="3"/>
        <v>0</v>
      </c>
      <c r="N4" s="147"/>
      <c r="O4" s="144"/>
      <c r="P4" s="144"/>
      <c r="Q4" s="144"/>
      <c r="R4" s="144"/>
      <c r="S4" s="145"/>
      <c r="T4" s="136">
        <f t="shared" ref="T4:T32" si="4">V4+X4+Z4+AB4+AD4+AF4+AH4+AJ4+AV4+AL4+AN4+AP4+AR4+AT4</f>
        <v>0</v>
      </c>
      <c r="U4" s="148"/>
      <c r="V4" s="149"/>
      <c r="W4" s="150"/>
      <c r="X4" s="143"/>
      <c r="Y4" s="150"/>
      <c r="Z4" s="143"/>
      <c r="AA4" s="150"/>
      <c r="AB4" s="143"/>
      <c r="AC4" s="150"/>
      <c r="AD4" s="143"/>
      <c r="AE4" s="150"/>
      <c r="AF4" s="143"/>
      <c r="AG4" s="150"/>
      <c r="AH4" s="143"/>
      <c r="AI4" s="150"/>
      <c r="AJ4" s="143"/>
      <c r="AK4" s="143"/>
      <c r="AL4" s="143"/>
      <c r="AM4" s="143"/>
      <c r="AN4" s="143"/>
      <c r="AO4" s="143"/>
      <c r="AP4" s="143"/>
    </row>
    <row r="5" ht="12.0" customHeight="1">
      <c r="A5" s="21"/>
      <c r="B5" s="32">
        <v>45446.0</v>
      </c>
      <c r="C5" s="140">
        <f t="shared" si="1"/>
        <v>0</v>
      </c>
      <c r="D5" s="141">
        <f t="shared" si="2"/>
        <v>0</v>
      </c>
      <c r="E5" s="147"/>
      <c r="F5" s="144"/>
      <c r="G5" s="144"/>
      <c r="H5" s="144"/>
      <c r="I5" s="144"/>
      <c r="J5" s="144"/>
      <c r="K5" s="144"/>
      <c r="L5" s="145"/>
      <c r="M5" s="146">
        <f t="shared" si="3"/>
        <v>0</v>
      </c>
      <c r="N5" s="147"/>
      <c r="O5" s="144"/>
      <c r="P5" s="144"/>
      <c r="Q5" s="144"/>
      <c r="R5" s="144"/>
      <c r="S5" s="145"/>
      <c r="T5" s="136">
        <f t="shared" si="4"/>
        <v>0</v>
      </c>
      <c r="U5" s="150"/>
      <c r="V5" s="143"/>
      <c r="W5" s="150"/>
      <c r="X5" s="143"/>
      <c r="Y5" s="150"/>
      <c r="Z5" s="143"/>
      <c r="AA5" s="150"/>
      <c r="AB5" s="143"/>
      <c r="AC5" s="150"/>
      <c r="AD5" s="143"/>
      <c r="AE5" s="150"/>
      <c r="AF5" s="143"/>
      <c r="AG5" s="150"/>
      <c r="AH5" s="143"/>
      <c r="AI5" s="150"/>
      <c r="AJ5" s="143"/>
      <c r="AK5" s="143"/>
      <c r="AL5" s="143"/>
      <c r="AM5" s="143"/>
      <c r="AN5" s="143"/>
      <c r="AO5" s="143"/>
      <c r="AP5" s="143"/>
    </row>
    <row r="6" ht="12.0" customHeight="1">
      <c r="A6" s="21"/>
      <c r="B6" s="32">
        <v>44351.0</v>
      </c>
      <c r="C6" s="140">
        <f t="shared" si="1"/>
        <v>0</v>
      </c>
      <c r="D6" s="141">
        <f t="shared" si="2"/>
        <v>0</v>
      </c>
      <c r="E6" s="147"/>
      <c r="F6" s="144"/>
      <c r="G6" s="144"/>
      <c r="H6" s="144"/>
      <c r="I6" s="144"/>
      <c r="J6" s="144"/>
      <c r="K6" s="144"/>
      <c r="L6" s="145"/>
      <c r="M6" s="146">
        <f t="shared" si="3"/>
        <v>0</v>
      </c>
      <c r="N6" s="147"/>
      <c r="O6" s="144"/>
      <c r="P6" s="144"/>
      <c r="Q6" s="144"/>
      <c r="R6" s="144"/>
      <c r="S6" s="145"/>
      <c r="T6" s="136">
        <f t="shared" si="4"/>
        <v>0</v>
      </c>
      <c r="U6" s="150"/>
      <c r="V6" s="143"/>
      <c r="W6" s="150"/>
      <c r="X6" s="143"/>
      <c r="Y6" s="150"/>
      <c r="Z6" s="143"/>
      <c r="AA6" s="150"/>
      <c r="AB6" s="143"/>
      <c r="AC6" s="150"/>
      <c r="AD6" s="143"/>
      <c r="AE6" s="150"/>
      <c r="AF6" s="143"/>
      <c r="AG6" s="150"/>
      <c r="AH6" s="143"/>
      <c r="AI6" s="150"/>
      <c r="AJ6" s="143"/>
      <c r="AK6" s="143"/>
      <c r="AL6" s="143"/>
      <c r="AM6" s="143"/>
      <c r="AN6" s="143"/>
      <c r="AO6" s="143"/>
      <c r="AP6" s="143"/>
    </row>
    <row r="7" ht="12.0" customHeight="1">
      <c r="A7" s="1"/>
      <c r="B7" s="32">
        <v>44352.0</v>
      </c>
      <c r="C7" s="140">
        <f t="shared" si="1"/>
        <v>0</v>
      </c>
      <c r="D7" s="141">
        <f t="shared" si="2"/>
        <v>0</v>
      </c>
      <c r="E7" s="147"/>
      <c r="F7" s="144"/>
      <c r="G7" s="144"/>
      <c r="H7" s="144"/>
      <c r="I7" s="144"/>
      <c r="J7" s="144"/>
      <c r="K7" s="144"/>
      <c r="L7" s="145"/>
      <c r="M7" s="146">
        <f t="shared" si="3"/>
        <v>0</v>
      </c>
      <c r="N7" s="147"/>
      <c r="O7" s="144"/>
      <c r="P7" s="144"/>
      <c r="Q7" s="144"/>
      <c r="R7" s="144"/>
      <c r="S7" s="145"/>
      <c r="T7" s="136">
        <f t="shared" si="4"/>
        <v>0</v>
      </c>
      <c r="U7" s="142"/>
      <c r="V7" s="143"/>
      <c r="W7" s="150"/>
      <c r="X7" s="143"/>
      <c r="Y7" s="150"/>
      <c r="Z7" s="143"/>
      <c r="AA7" s="150"/>
      <c r="AB7" s="143"/>
      <c r="AC7" s="150"/>
      <c r="AD7" s="143"/>
      <c r="AE7" s="150"/>
      <c r="AF7" s="143"/>
      <c r="AG7" s="150"/>
      <c r="AH7" s="143"/>
      <c r="AI7" s="150"/>
      <c r="AJ7" s="143"/>
      <c r="AK7" s="143"/>
      <c r="AL7" s="143"/>
      <c r="AM7" s="143"/>
      <c r="AN7" s="143"/>
      <c r="AO7" s="143"/>
      <c r="AP7" s="143"/>
    </row>
    <row r="8" ht="12.0" customHeight="1">
      <c r="A8" s="1"/>
      <c r="B8" s="35">
        <v>44353.0</v>
      </c>
      <c r="C8" s="140">
        <f t="shared" si="1"/>
        <v>0</v>
      </c>
      <c r="D8" s="141">
        <f t="shared" si="2"/>
        <v>0</v>
      </c>
      <c r="E8" s="147"/>
      <c r="F8" s="144"/>
      <c r="G8" s="144"/>
      <c r="H8" s="144"/>
      <c r="I8" s="144"/>
      <c r="J8" s="144"/>
      <c r="K8" s="144"/>
      <c r="L8" s="145"/>
      <c r="M8" s="146">
        <f t="shared" si="3"/>
        <v>0</v>
      </c>
      <c r="N8" s="147"/>
      <c r="O8" s="144"/>
      <c r="P8" s="144"/>
      <c r="Q8" s="144"/>
      <c r="R8" s="144"/>
      <c r="S8" s="145"/>
      <c r="T8" s="136">
        <f t="shared" si="4"/>
        <v>0</v>
      </c>
      <c r="U8" s="142"/>
      <c r="V8" s="143"/>
      <c r="W8" s="150"/>
      <c r="X8" s="143"/>
      <c r="Y8" s="150"/>
      <c r="Z8" s="143"/>
      <c r="AA8" s="150"/>
      <c r="AB8" s="143"/>
      <c r="AC8" s="150"/>
      <c r="AD8" s="143"/>
      <c r="AE8" s="150"/>
      <c r="AF8" s="143"/>
      <c r="AG8" s="150"/>
      <c r="AH8" s="143"/>
      <c r="AI8" s="150"/>
      <c r="AJ8" s="143"/>
      <c r="AK8" s="143"/>
      <c r="AL8" s="143"/>
      <c r="AM8" s="143"/>
      <c r="AN8" s="143"/>
      <c r="AO8" s="143"/>
      <c r="AP8" s="143"/>
    </row>
    <row r="9" ht="12.0" customHeight="1">
      <c r="A9" s="1"/>
      <c r="B9" s="35">
        <v>44354.0</v>
      </c>
      <c r="C9" s="140">
        <f t="shared" si="1"/>
        <v>0</v>
      </c>
      <c r="D9" s="141">
        <f t="shared" si="2"/>
        <v>0</v>
      </c>
      <c r="E9" s="151"/>
      <c r="F9" s="143"/>
      <c r="G9" s="144"/>
      <c r="H9" s="144"/>
      <c r="I9" s="144"/>
      <c r="J9" s="144"/>
      <c r="K9" s="144"/>
      <c r="L9" s="145"/>
      <c r="M9" s="146">
        <f t="shared" si="3"/>
        <v>0</v>
      </c>
      <c r="N9" s="147"/>
      <c r="O9" s="144"/>
      <c r="P9" s="144"/>
      <c r="Q9" s="144"/>
      <c r="R9" s="144"/>
      <c r="S9" s="145"/>
      <c r="T9" s="136">
        <f t="shared" si="4"/>
        <v>0</v>
      </c>
      <c r="U9" s="150"/>
      <c r="V9" s="143"/>
      <c r="W9" s="150"/>
      <c r="X9" s="143"/>
      <c r="Y9" s="150"/>
      <c r="Z9" s="143"/>
      <c r="AA9" s="150"/>
      <c r="AB9" s="143"/>
      <c r="AC9" s="150"/>
      <c r="AD9" s="143"/>
      <c r="AE9" s="150"/>
      <c r="AF9" s="143"/>
      <c r="AG9" s="150"/>
      <c r="AH9" s="143"/>
      <c r="AI9" s="150"/>
      <c r="AJ9" s="143"/>
      <c r="AK9" s="143"/>
      <c r="AL9" s="143"/>
      <c r="AM9" s="143"/>
      <c r="AN9" s="143"/>
      <c r="AO9" s="143"/>
      <c r="AP9" s="143"/>
    </row>
    <row r="10" ht="12.0" customHeight="1">
      <c r="A10" s="1"/>
      <c r="B10" s="32">
        <v>45816.0</v>
      </c>
      <c r="C10" s="140">
        <f t="shared" si="1"/>
        <v>0</v>
      </c>
      <c r="D10" s="141">
        <f t="shared" si="2"/>
        <v>0</v>
      </c>
      <c r="E10" s="147"/>
      <c r="F10" s="144"/>
      <c r="G10" s="144"/>
      <c r="H10" s="144"/>
      <c r="I10" s="144"/>
      <c r="J10" s="144"/>
      <c r="K10" s="144"/>
      <c r="L10" s="145"/>
      <c r="M10" s="146">
        <f t="shared" si="3"/>
        <v>0</v>
      </c>
      <c r="N10" s="147"/>
      <c r="O10" s="144"/>
      <c r="P10" s="144"/>
      <c r="Q10" s="144"/>
      <c r="R10" s="144"/>
      <c r="S10" s="145"/>
      <c r="T10" s="136">
        <f t="shared" si="4"/>
        <v>0</v>
      </c>
      <c r="U10" s="151"/>
      <c r="V10" s="143"/>
      <c r="W10" s="150"/>
      <c r="X10" s="143"/>
      <c r="Y10" s="150"/>
      <c r="Z10" s="143"/>
      <c r="AA10" s="150"/>
      <c r="AB10" s="143"/>
      <c r="AC10" s="150"/>
      <c r="AD10" s="143"/>
      <c r="AE10" s="150"/>
      <c r="AF10" s="143"/>
      <c r="AG10" s="150"/>
      <c r="AH10" s="143"/>
      <c r="AI10" s="150"/>
      <c r="AJ10" s="143"/>
      <c r="AK10" s="143"/>
      <c r="AL10" s="143"/>
      <c r="AM10" s="143"/>
      <c r="AN10" s="143"/>
      <c r="AO10" s="143"/>
      <c r="AP10" s="143"/>
    </row>
    <row r="11" ht="12.0" customHeight="1">
      <c r="A11" s="1"/>
      <c r="B11" s="32">
        <v>44356.0</v>
      </c>
      <c r="C11" s="140">
        <f t="shared" si="1"/>
        <v>0</v>
      </c>
      <c r="D11" s="141">
        <f t="shared" si="2"/>
        <v>0</v>
      </c>
      <c r="E11" s="147"/>
      <c r="F11" s="144"/>
      <c r="G11" s="144"/>
      <c r="H11" s="144"/>
      <c r="I11" s="144"/>
      <c r="J11" s="144"/>
      <c r="K11" s="144"/>
      <c r="L11" s="145"/>
      <c r="M11" s="146">
        <f t="shared" si="3"/>
        <v>0</v>
      </c>
      <c r="N11" s="142"/>
      <c r="O11" s="143"/>
      <c r="P11" s="143"/>
      <c r="Q11" s="143"/>
      <c r="R11" s="143"/>
      <c r="S11" s="152"/>
      <c r="T11" s="136">
        <f t="shared" si="4"/>
        <v>0</v>
      </c>
      <c r="U11" s="142"/>
      <c r="V11" s="143"/>
      <c r="W11" s="150"/>
      <c r="X11" s="143"/>
      <c r="Y11" s="150"/>
      <c r="Z11" s="143"/>
      <c r="AA11" s="150"/>
      <c r="AB11" s="143"/>
      <c r="AC11" s="150"/>
      <c r="AD11" s="143"/>
      <c r="AE11" s="150"/>
      <c r="AF11" s="143"/>
      <c r="AG11" s="150"/>
      <c r="AH11" s="143"/>
      <c r="AI11" s="150"/>
      <c r="AJ11" s="143"/>
      <c r="AK11" s="143"/>
      <c r="AL11" s="143"/>
      <c r="AM11" s="143"/>
      <c r="AN11" s="143"/>
      <c r="AO11" s="143"/>
      <c r="AP11" s="143"/>
    </row>
    <row r="12" ht="12.0" customHeight="1">
      <c r="A12" s="21"/>
      <c r="B12" s="32">
        <v>44357.0</v>
      </c>
      <c r="C12" s="140">
        <f t="shared" si="1"/>
        <v>0</v>
      </c>
      <c r="D12" s="141">
        <f t="shared" si="2"/>
        <v>0</v>
      </c>
      <c r="E12" s="147"/>
      <c r="F12" s="144"/>
      <c r="G12" s="144"/>
      <c r="H12" s="144"/>
      <c r="I12" s="144"/>
      <c r="J12" s="144"/>
      <c r="K12" s="144"/>
      <c r="L12" s="145"/>
      <c r="M12" s="146">
        <f t="shared" si="3"/>
        <v>0</v>
      </c>
      <c r="N12" s="142"/>
      <c r="O12" s="143"/>
      <c r="P12" s="153"/>
      <c r="Q12" s="153"/>
      <c r="R12" s="153"/>
      <c r="S12" s="154"/>
      <c r="T12" s="136">
        <f t="shared" si="4"/>
        <v>0</v>
      </c>
      <c r="U12" s="142"/>
      <c r="V12" s="143"/>
      <c r="W12" s="150"/>
      <c r="X12" s="143"/>
      <c r="Y12" s="142"/>
      <c r="Z12" s="143"/>
      <c r="AA12" s="143"/>
      <c r="AB12" s="143"/>
      <c r="AC12" s="150"/>
      <c r="AD12" s="143"/>
      <c r="AE12" s="150"/>
      <c r="AF12" s="143"/>
      <c r="AG12" s="150"/>
      <c r="AH12" s="143"/>
      <c r="AI12" s="150"/>
      <c r="AJ12" s="143"/>
      <c r="AK12" s="143"/>
      <c r="AL12" s="143"/>
      <c r="AM12" s="143"/>
      <c r="AN12" s="143"/>
      <c r="AO12" s="143"/>
      <c r="AP12" s="143"/>
    </row>
    <row r="13" ht="12.0" customHeight="1">
      <c r="A13" s="21"/>
      <c r="B13" s="32">
        <v>44358.0</v>
      </c>
      <c r="C13" s="140">
        <f t="shared" si="1"/>
        <v>0</v>
      </c>
      <c r="D13" s="141">
        <f t="shared" si="2"/>
        <v>0</v>
      </c>
      <c r="E13" s="147"/>
      <c r="F13" s="144"/>
      <c r="G13" s="144"/>
      <c r="H13" s="144"/>
      <c r="I13" s="144"/>
      <c r="J13" s="144"/>
      <c r="K13" s="144"/>
      <c r="L13" s="145"/>
      <c r="M13" s="146">
        <f t="shared" si="3"/>
        <v>0</v>
      </c>
      <c r="N13" s="147"/>
      <c r="O13" s="144"/>
      <c r="P13" s="144"/>
      <c r="Q13" s="144"/>
      <c r="R13" s="144"/>
      <c r="S13" s="145"/>
      <c r="T13" s="136">
        <f t="shared" si="4"/>
        <v>0</v>
      </c>
      <c r="U13" s="142"/>
      <c r="V13" s="143"/>
      <c r="W13" s="143"/>
      <c r="X13" s="143"/>
      <c r="Y13" s="150"/>
      <c r="Z13" s="143"/>
      <c r="AA13" s="143"/>
      <c r="AB13" s="143"/>
      <c r="AC13" s="150"/>
      <c r="AD13" s="143"/>
      <c r="AE13" s="150"/>
      <c r="AF13" s="143"/>
      <c r="AG13" s="150"/>
      <c r="AH13" s="143"/>
      <c r="AI13" s="150"/>
      <c r="AJ13" s="143"/>
      <c r="AK13" s="143"/>
      <c r="AL13" s="143"/>
      <c r="AM13" s="143"/>
      <c r="AN13" s="143"/>
      <c r="AO13" s="143"/>
      <c r="AP13" s="143"/>
    </row>
    <row r="14" ht="12.0" customHeight="1">
      <c r="A14" s="1"/>
      <c r="B14" s="32">
        <v>44359.0</v>
      </c>
      <c r="C14" s="140">
        <f t="shared" si="1"/>
        <v>0</v>
      </c>
      <c r="D14" s="141">
        <f t="shared" si="2"/>
        <v>0</v>
      </c>
      <c r="E14" s="142"/>
      <c r="F14" s="143"/>
      <c r="G14" s="144"/>
      <c r="H14" s="144"/>
      <c r="I14" s="144"/>
      <c r="J14" s="144"/>
      <c r="K14" s="144"/>
      <c r="L14" s="145"/>
      <c r="M14" s="146">
        <f t="shared" si="3"/>
        <v>0</v>
      </c>
      <c r="N14" s="147"/>
      <c r="O14" s="144"/>
      <c r="P14" s="144"/>
      <c r="Q14" s="144"/>
      <c r="R14" s="144"/>
      <c r="S14" s="145"/>
      <c r="T14" s="136">
        <f t="shared" si="4"/>
        <v>0</v>
      </c>
      <c r="U14" s="142"/>
      <c r="V14" s="143"/>
      <c r="W14" s="155"/>
      <c r="X14" s="149"/>
      <c r="Y14" s="150"/>
      <c r="Z14" s="143"/>
      <c r="AA14" s="150"/>
      <c r="AB14" s="143"/>
      <c r="AC14" s="150"/>
      <c r="AD14" s="143"/>
      <c r="AE14" s="150"/>
      <c r="AF14" s="143"/>
      <c r="AG14" s="150"/>
      <c r="AH14" s="143"/>
      <c r="AI14" s="150"/>
      <c r="AJ14" s="143"/>
      <c r="AK14" s="143"/>
      <c r="AL14" s="143"/>
      <c r="AM14" s="143"/>
      <c r="AN14" s="143"/>
      <c r="AO14" s="143"/>
      <c r="AP14" s="143"/>
    </row>
    <row r="15" ht="12.0" customHeight="1">
      <c r="A15" s="1"/>
      <c r="B15" s="35">
        <v>44360.0</v>
      </c>
      <c r="C15" s="140">
        <f t="shared" si="1"/>
        <v>0</v>
      </c>
      <c r="D15" s="141">
        <f t="shared" si="2"/>
        <v>0</v>
      </c>
      <c r="E15" s="147"/>
      <c r="F15" s="144"/>
      <c r="G15" s="144"/>
      <c r="H15" s="144"/>
      <c r="I15" s="144"/>
      <c r="J15" s="144"/>
      <c r="K15" s="144"/>
      <c r="L15" s="145"/>
      <c r="M15" s="146">
        <f t="shared" si="3"/>
        <v>0</v>
      </c>
      <c r="N15" s="147"/>
      <c r="O15" s="144"/>
      <c r="P15" s="144"/>
      <c r="Q15" s="144"/>
      <c r="R15" s="144"/>
      <c r="S15" s="145"/>
      <c r="T15" s="136">
        <f t="shared" si="4"/>
        <v>0</v>
      </c>
      <c r="U15" s="142"/>
      <c r="V15" s="143"/>
      <c r="W15" s="150"/>
      <c r="X15" s="143"/>
      <c r="Y15" s="150"/>
      <c r="Z15" s="143"/>
      <c r="AA15" s="150"/>
      <c r="AB15" s="143"/>
      <c r="AC15" s="150"/>
      <c r="AD15" s="143"/>
      <c r="AE15" s="150"/>
      <c r="AF15" s="143"/>
      <c r="AG15" s="150"/>
      <c r="AH15" s="143"/>
      <c r="AI15" s="150"/>
      <c r="AJ15" s="143"/>
      <c r="AK15" s="143"/>
      <c r="AL15" s="143"/>
      <c r="AM15" s="143"/>
      <c r="AN15" s="143"/>
      <c r="AO15" s="143"/>
      <c r="AP15" s="143"/>
    </row>
    <row r="16" ht="12.0" customHeight="1">
      <c r="A16" s="1"/>
      <c r="B16" s="35">
        <v>44361.0</v>
      </c>
      <c r="C16" s="140">
        <f t="shared" si="1"/>
        <v>0</v>
      </c>
      <c r="D16" s="141">
        <f t="shared" si="2"/>
        <v>0</v>
      </c>
      <c r="E16" s="147"/>
      <c r="F16" s="144"/>
      <c r="G16" s="144"/>
      <c r="H16" s="144"/>
      <c r="I16" s="144"/>
      <c r="J16" s="144"/>
      <c r="K16" s="144"/>
      <c r="L16" s="145"/>
      <c r="M16" s="146">
        <f t="shared" si="3"/>
        <v>0</v>
      </c>
      <c r="N16" s="142"/>
      <c r="O16" s="143"/>
      <c r="P16" s="143"/>
      <c r="Q16" s="143"/>
      <c r="R16" s="143"/>
      <c r="S16" s="152"/>
      <c r="T16" s="136">
        <f t="shared" si="4"/>
        <v>0</v>
      </c>
      <c r="U16" s="148"/>
      <c r="V16" s="149"/>
      <c r="W16" s="150"/>
      <c r="X16" s="143"/>
      <c r="Y16" s="150"/>
      <c r="Z16" s="143"/>
      <c r="AA16" s="150"/>
      <c r="AB16" s="143"/>
      <c r="AC16" s="150"/>
      <c r="AD16" s="143"/>
      <c r="AE16" s="150"/>
      <c r="AF16" s="143"/>
      <c r="AG16" s="150"/>
      <c r="AH16" s="143"/>
      <c r="AI16" s="150"/>
      <c r="AJ16" s="143"/>
      <c r="AK16" s="143"/>
      <c r="AL16" s="143"/>
      <c r="AM16" s="143"/>
      <c r="AN16" s="143"/>
      <c r="AO16" s="143"/>
      <c r="AP16" s="143"/>
    </row>
    <row r="17" ht="12.0" customHeight="1">
      <c r="A17" s="1"/>
      <c r="B17" s="32">
        <v>44362.0</v>
      </c>
      <c r="C17" s="140">
        <f t="shared" si="1"/>
        <v>0</v>
      </c>
      <c r="D17" s="141">
        <f t="shared" si="2"/>
        <v>0</v>
      </c>
      <c r="E17" s="142"/>
      <c r="F17" s="143"/>
      <c r="G17" s="143"/>
      <c r="H17" s="143"/>
      <c r="I17" s="143"/>
      <c r="J17" s="143"/>
      <c r="K17" s="143"/>
      <c r="L17" s="152"/>
      <c r="M17" s="146">
        <f t="shared" si="3"/>
        <v>0</v>
      </c>
      <c r="N17" s="147"/>
      <c r="O17" s="144"/>
      <c r="P17" s="144"/>
      <c r="Q17" s="144"/>
      <c r="R17" s="144"/>
      <c r="S17" s="145"/>
      <c r="T17" s="136">
        <f t="shared" si="4"/>
        <v>0</v>
      </c>
      <c r="U17" s="142"/>
      <c r="V17" s="143"/>
      <c r="W17" s="150"/>
      <c r="X17" s="143"/>
      <c r="Y17" s="150"/>
      <c r="Z17" s="143"/>
      <c r="AA17" s="150"/>
      <c r="AB17" s="143"/>
      <c r="AC17" s="150"/>
      <c r="AD17" s="143"/>
      <c r="AE17" s="150"/>
      <c r="AF17" s="143"/>
      <c r="AG17" s="150"/>
      <c r="AH17" s="143"/>
      <c r="AI17" s="150"/>
      <c r="AJ17" s="143"/>
      <c r="AK17" s="143"/>
      <c r="AL17" s="143"/>
      <c r="AM17" s="143"/>
      <c r="AN17" s="143"/>
      <c r="AO17" s="143"/>
      <c r="AP17" s="143"/>
    </row>
    <row r="18" ht="12.0" customHeight="1">
      <c r="A18" s="1"/>
      <c r="B18" s="32">
        <v>44363.0</v>
      </c>
      <c r="C18" s="140">
        <f t="shared" si="1"/>
        <v>0</v>
      </c>
      <c r="D18" s="141">
        <f t="shared" si="2"/>
        <v>0</v>
      </c>
      <c r="E18" s="147"/>
      <c r="F18" s="144"/>
      <c r="G18" s="144"/>
      <c r="H18" s="144"/>
      <c r="I18" s="144"/>
      <c r="J18" s="144"/>
      <c r="K18" s="144"/>
      <c r="L18" s="145"/>
      <c r="M18" s="146">
        <f t="shared" si="3"/>
        <v>0</v>
      </c>
      <c r="N18" s="147"/>
      <c r="O18" s="144"/>
      <c r="P18" s="144"/>
      <c r="Q18" s="144"/>
      <c r="R18" s="144"/>
      <c r="S18" s="145"/>
      <c r="T18" s="136">
        <f t="shared" si="4"/>
        <v>0</v>
      </c>
      <c r="U18" s="142"/>
      <c r="V18" s="143"/>
      <c r="W18" s="150"/>
      <c r="X18" s="143"/>
      <c r="Y18" s="150"/>
      <c r="Z18" s="143"/>
      <c r="AA18" s="150"/>
      <c r="AB18" s="143"/>
      <c r="AC18" s="150"/>
      <c r="AD18" s="143"/>
      <c r="AE18" s="150"/>
      <c r="AF18" s="143"/>
      <c r="AG18" s="150"/>
      <c r="AH18" s="143"/>
      <c r="AI18" s="150"/>
      <c r="AJ18" s="143"/>
      <c r="AK18" s="143"/>
      <c r="AL18" s="143"/>
      <c r="AM18" s="143"/>
      <c r="AN18" s="143"/>
      <c r="AO18" s="143"/>
      <c r="AP18" s="143"/>
    </row>
    <row r="19" ht="12.0" customHeight="1">
      <c r="A19" s="21"/>
      <c r="B19" s="32">
        <v>44364.0</v>
      </c>
      <c r="C19" s="140">
        <f t="shared" si="1"/>
        <v>0</v>
      </c>
      <c r="D19" s="141">
        <f t="shared" si="2"/>
        <v>0</v>
      </c>
      <c r="E19" s="147"/>
      <c r="F19" s="144"/>
      <c r="G19" s="144"/>
      <c r="H19" s="144"/>
      <c r="I19" s="144"/>
      <c r="J19" s="144"/>
      <c r="K19" s="144"/>
      <c r="L19" s="145"/>
      <c r="M19" s="146">
        <f t="shared" si="3"/>
        <v>0</v>
      </c>
      <c r="N19" s="147"/>
      <c r="O19" s="144"/>
      <c r="P19" s="144"/>
      <c r="Q19" s="144"/>
      <c r="R19" s="144"/>
      <c r="S19" s="145"/>
      <c r="T19" s="136">
        <f t="shared" si="4"/>
        <v>0</v>
      </c>
      <c r="U19" s="142"/>
      <c r="V19" s="143"/>
      <c r="W19" s="150"/>
      <c r="X19" s="143"/>
      <c r="Y19" s="150"/>
      <c r="Z19" s="143"/>
      <c r="AA19" s="150"/>
      <c r="AB19" s="143"/>
      <c r="AC19" s="150"/>
      <c r="AD19" s="143"/>
      <c r="AE19" s="150"/>
      <c r="AF19" s="143"/>
      <c r="AG19" s="150"/>
      <c r="AH19" s="143"/>
      <c r="AI19" s="150"/>
      <c r="AJ19" s="143"/>
      <c r="AK19" s="143"/>
      <c r="AL19" s="143"/>
      <c r="AM19" s="143"/>
      <c r="AN19" s="143"/>
      <c r="AO19" s="143"/>
      <c r="AP19" s="143"/>
    </row>
    <row r="20" ht="12.0" customHeight="1">
      <c r="A20" s="21"/>
      <c r="B20" s="32">
        <v>44365.0</v>
      </c>
      <c r="C20" s="140">
        <f t="shared" si="1"/>
        <v>0</v>
      </c>
      <c r="D20" s="141">
        <f t="shared" si="2"/>
        <v>0</v>
      </c>
      <c r="E20" s="147"/>
      <c r="F20" s="144"/>
      <c r="G20" s="144"/>
      <c r="H20" s="144"/>
      <c r="I20" s="144"/>
      <c r="J20" s="144"/>
      <c r="K20" s="144"/>
      <c r="L20" s="145"/>
      <c r="M20" s="146">
        <f t="shared" si="3"/>
        <v>0</v>
      </c>
      <c r="N20" s="147"/>
      <c r="O20" s="144"/>
      <c r="P20" s="144"/>
      <c r="Q20" s="144"/>
      <c r="R20" s="144"/>
      <c r="S20" s="145"/>
      <c r="T20" s="136">
        <f t="shared" si="4"/>
        <v>0</v>
      </c>
      <c r="U20" s="142"/>
      <c r="V20" s="143"/>
      <c r="W20" s="150"/>
      <c r="X20" s="143"/>
      <c r="Y20" s="150"/>
      <c r="Z20" s="143"/>
      <c r="AA20" s="150"/>
      <c r="AB20" s="143"/>
      <c r="AC20" s="150"/>
      <c r="AD20" s="143"/>
      <c r="AE20" s="150"/>
      <c r="AF20" s="143"/>
      <c r="AG20" s="150"/>
      <c r="AH20" s="143"/>
      <c r="AI20" s="150"/>
      <c r="AJ20" s="143"/>
      <c r="AK20" s="143"/>
      <c r="AL20" s="143"/>
      <c r="AM20" s="143"/>
      <c r="AN20" s="143"/>
      <c r="AO20" s="143"/>
      <c r="AP20" s="143"/>
    </row>
    <row r="21" ht="12.0" customHeight="1">
      <c r="A21" s="1"/>
      <c r="B21" s="32">
        <v>44366.0</v>
      </c>
      <c r="C21" s="140">
        <f t="shared" si="1"/>
        <v>0</v>
      </c>
      <c r="D21" s="141">
        <f t="shared" si="2"/>
        <v>0</v>
      </c>
      <c r="E21" s="147"/>
      <c r="F21" s="144"/>
      <c r="G21" s="144"/>
      <c r="H21" s="144"/>
      <c r="I21" s="144"/>
      <c r="J21" s="144"/>
      <c r="K21" s="144"/>
      <c r="L21" s="145"/>
      <c r="M21" s="146">
        <f t="shared" si="3"/>
        <v>0</v>
      </c>
      <c r="N21" s="147"/>
      <c r="O21" s="144"/>
      <c r="P21" s="144"/>
      <c r="Q21" s="144"/>
      <c r="R21" s="144"/>
      <c r="S21" s="145"/>
      <c r="T21" s="136">
        <f t="shared" si="4"/>
        <v>0</v>
      </c>
      <c r="U21" s="142"/>
      <c r="V21" s="143"/>
      <c r="W21" s="150"/>
      <c r="X21" s="143"/>
      <c r="Y21" s="150"/>
      <c r="Z21" s="143"/>
      <c r="AA21" s="150"/>
      <c r="AB21" s="143"/>
      <c r="AC21" s="150"/>
      <c r="AD21" s="143"/>
      <c r="AE21" s="150"/>
      <c r="AF21" s="143"/>
      <c r="AG21" s="150"/>
      <c r="AH21" s="143"/>
      <c r="AI21" s="150"/>
      <c r="AJ21" s="143"/>
      <c r="AK21" s="143"/>
      <c r="AL21" s="143"/>
      <c r="AM21" s="143"/>
      <c r="AN21" s="143"/>
      <c r="AO21" s="143"/>
      <c r="AP21" s="143"/>
    </row>
    <row r="22" ht="12.0" customHeight="1">
      <c r="A22" s="1"/>
      <c r="B22" s="35">
        <v>44367.0</v>
      </c>
      <c r="C22" s="140">
        <f t="shared" si="1"/>
        <v>0</v>
      </c>
      <c r="D22" s="141">
        <f t="shared" si="2"/>
        <v>0</v>
      </c>
      <c r="E22" s="142"/>
      <c r="F22" s="143"/>
      <c r="G22" s="144"/>
      <c r="H22" s="144"/>
      <c r="I22" s="144"/>
      <c r="J22" s="144"/>
      <c r="K22" s="144"/>
      <c r="L22" s="145"/>
      <c r="M22" s="146">
        <f t="shared" si="3"/>
        <v>0</v>
      </c>
      <c r="N22" s="147"/>
      <c r="O22" s="144"/>
      <c r="P22" s="144"/>
      <c r="Q22" s="144"/>
      <c r="R22" s="144"/>
      <c r="S22" s="145"/>
      <c r="T22" s="136">
        <f t="shared" si="4"/>
        <v>0</v>
      </c>
      <c r="U22" s="142"/>
      <c r="V22" s="143"/>
      <c r="W22" s="150"/>
      <c r="X22" s="143"/>
      <c r="Y22" s="150"/>
      <c r="Z22" s="143"/>
      <c r="AA22" s="150"/>
      <c r="AB22" s="143"/>
      <c r="AC22" s="155"/>
      <c r="AD22" s="149"/>
      <c r="AE22" s="150"/>
      <c r="AF22" s="143"/>
      <c r="AG22" s="150"/>
      <c r="AH22" s="143"/>
      <c r="AI22" s="150"/>
      <c r="AJ22" s="143"/>
      <c r="AK22" s="143"/>
      <c r="AL22" s="143"/>
      <c r="AM22" s="143"/>
      <c r="AN22" s="143"/>
      <c r="AO22" s="143"/>
      <c r="AP22" s="143"/>
    </row>
    <row r="23" ht="12.0" customHeight="1">
      <c r="A23" s="1"/>
      <c r="B23" s="35">
        <v>44368.0</v>
      </c>
      <c r="C23" s="140">
        <f t="shared" si="1"/>
        <v>0</v>
      </c>
      <c r="D23" s="141">
        <f t="shared" si="2"/>
        <v>0</v>
      </c>
      <c r="E23" s="142"/>
      <c r="F23" s="143"/>
      <c r="G23" s="144"/>
      <c r="H23" s="144"/>
      <c r="I23" s="144"/>
      <c r="J23" s="144"/>
      <c r="K23" s="144"/>
      <c r="L23" s="145"/>
      <c r="M23" s="146">
        <f t="shared" si="3"/>
        <v>0</v>
      </c>
      <c r="N23" s="142"/>
      <c r="O23" s="143"/>
      <c r="P23" s="143"/>
      <c r="Q23" s="143"/>
      <c r="R23" s="143"/>
      <c r="S23" s="152"/>
      <c r="T23" s="136">
        <f t="shared" si="4"/>
        <v>0</v>
      </c>
      <c r="U23" s="142"/>
      <c r="V23" s="143"/>
      <c r="W23" s="155"/>
      <c r="X23" s="149"/>
      <c r="Y23" s="150"/>
      <c r="Z23" s="143"/>
      <c r="AA23" s="150"/>
      <c r="AB23" s="143"/>
      <c r="AC23" s="150"/>
      <c r="AD23" s="143"/>
      <c r="AE23" s="150"/>
      <c r="AF23" s="143"/>
      <c r="AG23" s="150"/>
      <c r="AH23" s="143"/>
      <c r="AI23" s="150"/>
      <c r="AJ23" s="143"/>
      <c r="AK23" s="143"/>
      <c r="AL23" s="143"/>
      <c r="AM23" s="143"/>
      <c r="AN23" s="143"/>
      <c r="AO23" s="143"/>
      <c r="AP23" s="143"/>
    </row>
    <row r="24" ht="12.0" customHeight="1">
      <c r="A24" s="1"/>
      <c r="B24" s="32">
        <v>44369.0</v>
      </c>
      <c r="C24" s="140">
        <f t="shared" si="1"/>
        <v>0</v>
      </c>
      <c r="D24" s="141">
        <f t="shared" si="2"/>
        <v>0</v>
      </c>
      <c r="E24" s="147"/>
      <c r="F24" s="144"/>
      <c r="G24" s="144"/>
      <c r="H24" s="144"/>
      <c r="I24" s="144"/>
      <c r="J24" s="144"/>
      <c r="K24" s="144"/>
      <c r="L24" s="145"/>
      <c r="M24" s="146">
        <f t="shared" si="3"/>
        <v>0</v>
      </c>
      <c r="N24" s="142"/>
      <c r="O24" s="143"/>
      <c r="P24" s="143"/>
      <c r="Q24" s="143"/>
      <c r="R24" s="143"/>
      <c r="S24" s="152"/>
      <c r="T24" s="136">
        <f t="shared" si="4"/>
        <v>0</v>
      </c>
      <c r="U24" s="148"/>
      <c r="V24" s="155"/>
      <c r="W24" s="150"/>
      <c r="X24" s="143"/>
      <c r="Y24" s="150"/>
      <c r="Z24" s="143"/>
      <c r="AA24" s="150"/>
      <c r="AB24" s="143"/>
      <c r="AC24" s="150"/>
      <c r="AD24" s="143"/>
      <c r="AE24" s="150"/>
      <c r="AF24" s="143"/>
      <c r="AG24" s="150"/>
      <c r="AH24" s="143"/>
      <c r="AI24" s="150"/>
      <c r="AJ24" s="143"/>
      <c r="AK24" s="143"/>
      <c r="AL24" s="143"/>
      <c r="AM24" s="143"/>
      <c r="AN24" s="143"/>
      <c r="AO24" s="143"/>
      <c r="AP24" s="143"/>
    </row>
    <row r="25" ht="12.0" customHeight="1">
      <c r="A25" s="1"/>
      <c r="B25" s="32">
        <v>44370.0</v>
      </c>
      <c r="C25" s="140">
        <f t="shared" si="1"/>
        <v>0</v>
      </c>
      <c r="D25" s="141">
        <f t="shared" si="2"/>
        <v>0</v>
      </c>
      <c r="E25" s="142"/>
      <c r="F25" s="143"/>
      <c r="G25" s="144"/>
      <c r="H25" s="144"/>
      <c r="I25" s="144"/>
      <c r="J25" s="144"/>
      <c r="K25" s="144"/>
      <c r="L25" s="145"/>
      <c r="M25" s="146">
        <f t="shared" si="3"/>
        <v>0</v>
      </c>
      <c r="N25" s="147"/>
      <c r="O25" s="144"/>
      <c r="P25" s="144"/>
      <c r="Q25" s="144"/>
      <c r="R25" s="144"/>
      <c r="S25" s="145"/>
      <c r="T25" s="136">
        <f t="shared" si="4"/>
        <v>0</v>
      </c>
      <c r="U25" s="142"/>
      <c r="V25" s="143"/>
      <c r="W25" s="150"/>
      <c r="X25" s="143"/>
      <c r="Y25" s="150"/>
      <c r="Z25" s="143"/>
      <c r="AA25" s="150"/>
      <c r="AB25" s="143"/>
      <c r="AC25" s="150"/>
      <c r="AD25" s="143"/>
      <c r="AE25" s="150"/>
      <c r="AF25" s="143"/>
      <c r="AG25" s="150"/>
      <c r="AH25" s="143"/>
      <c r="AI25" s="150"/>
      <c r="AJ25" s="143"/>
      <c r="AK25" s="143"/>
      <c r="AL25" s="143"/>
      <c r="AM25" s="143"/>
      <c r="AN25" s="143"/>
      <c r="AO25" s="143"/>
      <c r="AP25" s="143"/>
    </row>
    <row r="26" ht="12.0" customHeight="1">
      <c r="A26" s="21"/>
      <c r="B26" s="32">
        <v>44371.0</v>
      </c>
      <c r="C26" s="140">
        <f t="shared" si="1"/>
        <v>0</v>
      </c>
      <c r="D26" s="141">
        <f t="shared" si="2"/>
        <v>0</v>
      </c>
      <c r="E26" s="147"/>
      <c r="F26" s="144"/>
      <c r="G26" s="144"/>
      <c r="H26" s="144"/>
      <c r="I26" s="144"/>
      <c r="J26" s="144"/>
      <c r="K26" s="144"/>
      <c r="L26" s="145"/>
      <c r="M26" s="146">
        <f t="shared" si="3"/>
        <v>0</v>
      </c>
      <c r="N26" s="147"/>
      <c r="O26" s="144"/>
      <c r="P26" s="144"/>
      <c r="Q26" s="144"/>
      <c r="R26" s="144"/>
      <c r="S26" s="145"/>
      <c r="T26" s="136">
        <f t="shared" si="4"/>
        <v>0</v>
      </c>
      <c r="U26" s="142"/>
      <c r="V26" s="143"/>
      <c r="W26" s="150"/>
      <c r="X26" s="143"/>
      <c r="Y26" s="150"/>
      <c r="Z26" s="143"/>
      <c r="AA26" s="150"/>
      <c r="AB26" s="143"/>
      <c r="AC26" s="150"/>
      <c r="AD26" s="143"/>
      <c r="AE26" s="150"/>
      <c r="AF26" s="143"/>
      <c r="AG26" s="150"/>
      <c r="AH26" s="143"/>
      <c r="AI26" s="150"/>
      <c r="AJ26" s="143"/>
      <c r="AK26" s="143"/>
      <c r="AL26" s="143"/>
      <c r="AM26" s="143"/>
      <c r="AN26" s="143"/>
      <c r="AO26" s="143"/>
      <c r="AP26" s="143"/>
    </row>
    <row r="27" ht="12.0" customHeight="1">
      <c r="A27" s="21"/>
      <c r="B27" s="32">
        <v>44372.0</v>
      </c>
      <c r="C27" s="140">
        <f t="shared" si="1"/>
        <v>0</v>
      </c>
      <c r="D27" s="141">
        <f t="shared" si="2"/>
        <v>0</v>
      </c>
      <c r="E27" s="147"/>
      <c r="F27" s="144"/>
      <c r="G27" s="144"/>
      <c r="H27" s="144"/>
      <c r="I27" s="144"/>
      <c r="J27" s="144"/>
      <c r="K27" s="144"/>
      <c r="L27" s="145"/>
      <c r="M27" s="146">
        <f t="shared" si="3"/>
        <v>0</v>
      </c>
      <c r="N27" s="147"/>
      <c r="O27" s="144"/>
      <c r="P27" s="144"/>
      <c r="Q27" s="144"/>
      <c r="R27" s="144"/>
      <c r="S27" s="145"/>
      <c r="T27" s="136">
        <f t="shared" si="4"/>
        <v>0</v>
      </c>
      <c r="U27" s="142"/>
      <c r="V27" s="143"/>
      <c r="W27" s="150"/>
      <c r="X27" s="143"/>
      <c r="Y27" s="143"/>
      <c r="Z27" s="143"/>
      <c r="AA27" s="150"/>
      <c r="AB27" s="143"/>
      <c r="AC27" s="150"/>
      <c r="AD27" s="143"/>
      <c r="AE27" s="150"/>
      <c r="AF27" s="143"/>
      <c r="AG27" s="150"/>
      <c r="AH27" s="143"/>
      <c r="AI27" s="150"/>
      <c r="AJ27" s="143"/>
      <c r="AK27" s="143"/>
      <c r="AL27" s="143"/>
      <c r="AM27" s="143"/>
      <c r="AN27" s="143"/>
      <c r="AO27" s="143"/>
      <c r="AP27" s="143"/>
    </row>
    <row r="28" ht="12.0" customHeight="1">
      <c r="A28" s="156"/>
      <c r="B28" s="32">
        <v>44373.0</v>
      </c>
      <c r="C28" s="140">
        <f t="shared" si="1"/>
        <v>0</v>
      </c>
      <c r="D28" s="141">
        <f t="shared" si="2"/>
        <v>0</v>
      </c>
      <c r="E28" s="157"/>
      <c r="F28" s="158"/>
      <c r="G28" s="158"/>
      <c r="H28" s="158"/>
      <c r="I28" s="158"/>
      <c r="J28" s="158"/>
      <c r="K28" s="158"/>
      <c r="L28" s="159"/>
      <c r="M28" s="146">
        <f t="shared" si="3"/>
        <v>0</v>
      </c>
      <c r="N28" s="157"/>
      <c r="O28" s="158"/>
      <c r="P28" s="158"/>
      <c r="Q28" s="158"/>
      <c r="R28" s="158"/>
      <c r="S28" s="159"/>
      <c r="T28" s="136">
        <f t="shared" si="4"/>
        <v>0</v>
      </c>
      <c r="U28" s="142"/>
      <c r="V28" s="143"/>
      <c r="W28" s="160"/>
      <c r="X28" s="161"/>
      <c r="Y28" s="160"/>
      <c r="Z28" s="161"/>
      <c r="AA28" s="160"/>
      <c r="AB28" s="161"/>
      <c r="AC28" s="160"/>
      <c r="AD28" s="161"/>
      <c r="AE28" s="160"/>
      <c r="AF28" s="161"/>
      <c r="AG28" s="160"/>
      <c r="AH28" s="161"/>
      <c r="AI28" s="160"/>
      <c r="AJ28" s="161"/>
      <c r="AK28" s="161"/>
      <c r="AL28" s="161"/>
      <c r="AM28" s="161"/>
      <c r="AN28" s="161"/>
      <c r="AO28" s="161"/>
      <c r="AP28" s="161"/>
    </row>
    <row r="29" ht="12.0" customHeight="1">
      <c r="A29" s="1"/>
      <c r="B29" s="35">
        <v>44374.0</v>
      </c>
      <c r="C29" s="140">
        <f t="shared" si="1"/>
        <v>0</v>
      </c>
      <c r="D29" s="141">
        <f t="shared" si="2"/>
        <v>0</v>
      </c>
      <c r="E29" s="147"/>
      <c r="F29" s="144"/>
      <c r="G29" s="144"/>
      <c r="H29" s="144"/>
      <c r="I29" s="144"/>
      <c r="J29" s="144"/>
      <c r="K29" s="144"/>
      <c r="L29" s="145"/>
      <c r="M29" s="146">
        <f t="shared" si="3"/>
        <v>0</v>
      </c>
      <c r="N29" s="147"/>
      <c r="O29" s="144"/>
      <c r="P29" s="144"/>
      <c r="Q29" s="144"/>
      <c r="R29" s="144"/>
      <c r="S29" s="145"/>
      <c r="T29" s="136">
        <f t="shared" si="4"/>
        <v>0</v>
      </c>
      <c r="U29" s="142"/>
      <c r="V29" s="143"/>
      <c r="W29" s="162"/>
      <c r="X29" s="163"/>
      <c r="Y29" s="150"/>
      <c r="Z29" s="143"/>
      <c r="AA29" s="150"/>
      <c r="AB29" s="143"/>
      <c r="AC29" s="150"/>
      <c r="AD29" s="143"/>
      <c r="AE29" s="150"/>
      <c r="AF29" s="143"/>
      <c r="AG29" s="150"/>
      <c r="AH29" s="143"/>
      <c r="AI29" s="150"/>
      <c r="AJ29" s="143"/>
      <c r="AK29" s="143"/>
      <c r="AL29" s="143"/>
      <c r="AM29" s="143"/>
      <c r="AN29" s="143"/>
      <c r="AO29" s="143"/>
      <c r="AP29" s="143"/>
    </row>
    <row r="30" ht="12.0" customHeight="1">
      <c r="A30" s="1"/>
      <c r="B30" s="35">
        <v>44375.0</v>
      </c>
      <c r="C30" s="140">
        <f t="shared" si="1"/>
        <v>0</v>
      </c>
      <c r="D30" s="141">
        <f t="shared" si="2"/>
        <v>0</v>
      </c>
      <c r="E30" s="147"/>
      <c r="F30" s="144"/>
      <c r="G30" s="144"/>
      <c r="H30" s="144"/>
      <c r="I30" s="144"/>
      <c r="J30" s="144"/>
      <c r="K30" s="144"/>
      <c r="L30" s="145"/>
      <c r="M30" s="146">
        <f t="shared" si="3"/>
        <v>0</v>
      </c>
      <c r="N30" s="147"/>
      <c r="O30" s="144"/>
      <c r="P30" s="144"/>
      <c r="Q30" s="144"/>
      <c r="R30" s="144"/>
      <c r="S30" s="145"/>
      <c r="T30" s="136">
        <f t="shared" si="4"/>
        <v>0</v>
      </c>
      <c r="U30" s="150"/>
      <c r="V30" s="143"/>
      <c r="W30" s="164"/>
      <c r="X30" s="143"/>
      <c r="Y30" s="150"/>
      <c r="Z30" s="143"/>
      <c r="AA30" s="150"/>
      <c r="AB30" s="143"/>
      <c r="AC30" s="150"/>
      <c r="AD30" s="143"/>
      <c r="AE30" s="150"/>
      <c r="AF30" s="143"/>
      <c r="AG30" s="150"/>
      <c r="AH30" s="143"/>
      <c r="AI30" s="150"/>
      <c r="AJ30" s="143"/>
      <c r="AK30" s="143"/>
      <c r="AL30" s="143"/>
      <c r="AM30" s="143"/>
      <c r="AN30" s="143"/>
      <c r="AO30" s="143"/>
      <c r="AP30" s="143"/>
    </row>
    <row r="31" ht="12.0" customHeight="1">
      <c r="A31" s="1"/>
      <c r="B31" s="32">
        <v>44376.0</v>
      </c>
      <c r="C31" s="140">
        <f t="shared" si="1"/>
        <v>0</v>
      </c>
      <c r="D31" s="141">
        <f t="shared" si="2"/>
        <v>0</v>
      </c>
      <c r="E31" s="147"/>
      <c r="F31" s="144"/>
      <c r="G31" s="144"/>
      <c r="H31" s="144"/>
      <c r="I31" s="144"/>
      <c r="J31" s="144"/>
      <c r="K31" s="144"/>
      <c r="L31" s="145"/>
      <c r="M31" s="146">
        <f t="shared" si="3"/>
        <v>0</v>
      </c>
      <c r="N31" s="147"/>
      <c r="O31" s="144"/>
      <c r="P31" s="144"/>
      <c r="Q31" s="144"/>
      <c r="R31" s="144"/>
      <c r="S31" s="145"/>
      <c r="T31" s="136">
        <f t="shared" si="4"/>
        <v>0</v>
      </c>
      <c r="U31" s="142"/>
      <c r="V31" s="143"/>
      <c r="W31" s="150"/>
      <c r="X31" s="143"/>
      <c r="Y31" s="150"/>
      <c r="Z31" s="143"/>
      <c r="AA31" s="150"/>
      <c r="AB31" s="143"/>
      <c r="AC31" s="150"/>
      <c r="AD31" s="143"/>
      <c r="AE31" s="150"/>
      <c r="AF31" s="143"/>
      <c r="AG31" s="143"/>
      <c r="AH31" s="150"/>
      <c r="AI31" s="143"/>
      <c r="AJ31" s="150"/>
      <c r="AK31" s="150"/>
      <c r="AL31" s="150"/>
      <c r="AM31" s="150"/>
      <c r="AN31" s="150"/>
      <c r="AO31" s="150"/>
      <c r="AP31" s="150"/>
    </row>
    <row r="32" ht="12.0" customHeight="1">
      <c r="A32" s="1"/>
      <c r="B32" s="36">
        <v>44377.0</v>
      </c>
      <c r="C32" s="165">
        <f t="shared" si="1"/>
        <v>0</v>
      </c>
      <c r="D32" s="141">
        <f t="shared" si="2"/>
        <v>0</v>
      </c>
      <c r="E32" s="166"/>
      <c r="F32" s="167"/>
      <c r="G32" s="164"/>
      <c r="H32" s="167"/>
      <c r="I32" s="168"/>
      <c r="J32" s="168"/>
      <c r="K32" s="168"/>
      <c r="L32" s="169"/>
      <c r="M32" s="146">
        <f t="shared" si="3"/>
        <v>0</v>
      </c>
      <c r="N32" s="170"/>
      <c r="O32" s="168"/>
      <c r="P32" s="168"/>
      <c r="Q32" s="168"/>
      <c r="R32" s="168"/>
      <c r="S32" s="169"/>
      <c r="T32" s="136">
        <f t="shared" si="4"/>
        <v>0</v>
      </c>
      <c r="U32" s="163"/>
      <c r="V32" s="163"/>
      <c r="W32" s="171"/>
      <c r="X32" s="167"/>
      <c r="Y32" s="171"/>
      <c r="Z32" s="167"/>
      <c r="AA32" s="164"/>
      <c r="AB32" s="151"/>
      <c r="AC32" s="142"/>
      <c r="AD32" s="143"/>
      <c r="AE32" s="164"/>
      <c r="AF32" s="167"/>
      <c r="AG32" s="164"/>
      <c r="AH32" s="167"/>
      <c r="AI32" s="164"/>
      <c r="AJ32" s="167"/>
      <c r="AK32" s="150"/>
      <c r="AL32" s="143"/>
      <c r="AM32" s="167"/>
      <c r="AN32" s="167"/>
      <c r="AO32" s="167"/>
      <c r="AP32" s="167"/>
    </row>
    <row r="33" ht="12.0" customHeight="1">
      <c r="A33" s="1"/>
      <c r="B33" s="100" t="s">
        <v>30</v>
      </c>
      <c r="C33" s="172">
        <f t="shared" si="1"/>
        <v>0</v>
      </c>
      <c r="D33" s="173">
        <f>SUM(D2:D32)</f>
        <v>0</v>
      </c>
      <c r="E33" s="122"/>
      <c r="F33" s="123"/>
      <c r="G33" s="123"/>
      <c r="H33" s="123"/>
      <c r="I33" s="123"/>
      <c r="J33" s="123"/>
      <c r="K33" s="123"/>
      <c r="L33" s="174"/>
      <c r="M33" s="126">
        <f>SUM(M2:M32)</f>
        <v>0</v>
      </c>
      <c r="N33" s="122"/>
      <c r="O33" s="123"/>
      <c r="P33" s="123"/>
      <c r="Q33" s="174"/>
      <c r="R33" s="175"/>
      <c r="S33" s="176"/>
      <c r="T33" s="126">
        <f>SUM(T3:T32)</f>
        <v>0</v>
      </c>
      <c r="U33" s="122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74"/>
    </row>
    <row r="34" ht="12.75" customHeight="1">
      <c r="A34" s="1"/>
      <c r="B34" s="100" t="s">
        <v>31</v>
      </c>
      <c r="C34" s="172">
        <f t="shared" si="1"/>
        <v>0</v>
      </c>
      <c r="D34" s="177"/>
      <c r="E34" s="178"/>
      <c r="F34" s="179"/>
      <c r="G34" s="179"/>
      <c r="H34" s="179"/>
      <c r="I34" s="179"/>
      <c r="J34" s="179"/>
      <c r="K34" s="179"/>
      <c r="L34" s="180"/>
      <c r="M34" s="126"/>
      <c r="N34" s="181"/>
      <c r="O34" s="181"/>
      <c r="P34" s="181"/>
      <c r="Q34" s="181"/>
      <c r="R34" s="181"/>
      <c r="S34" s="181"/>
      <c r="T34" s="126">
        <f>V34+X34+Z34+AB34+AD34+AF34+AH34+AJ34+AV34</f>
        <v>0</v>
      </c>
      <c r="U34" s="182"/>
      <c r="V34" s="183"/>
      <c r="W34" s="184"/>
      <c r="X34" s="183"/>
      <c r="Y34" s="184"/>
      <c r="Z34" s="183"/>
      <c r="AA34" s="184"/>
      <c r="AB34" s="183"/>
      <c r="AC34" s="184"/>
      <c r="AD34" s="183"/>
      <c r="AE34" s="184"/>
      <c r="AF34" s="183"/>
      <c r="AG34" s="184"/>
      <c r="AH34" s="183"/>
      <c r="AI34" s="184"/>
      <c r="AJ34" s="183"/>
      <c r="AK34" s="183"/>
      <c r="AL34" s="183"/>
      <c r="AM34" s="183"/>
      <c r="AN34" s="183"/>
      <c r="AO34" s="183"/>
      <c r="AP34" s="183"/>
    </row>
    <row r="35" ht="12.75" customHeight="1">
      <c r="A35" s="21"/>
      <c r="B35" s="22">
        <v>44378.0</v>
      </c>
      <c r="C35" s="185">
        <f t="shared" si="1"/>
        <v>0</v>
      </c>
      <c r="D35" s="186">
        <f t="shared" ref="D35:D65" si="5">F35+H35+J35+L35</f>
        <v>0</v>
      </c>
      <c r="E35" s="187"/>
      <c r="F35" s="153"/>
      <c r="G35" s="153"/>
      <c r="H35" s="153"/>
      <c r="I35" s="153"/>
      <c r="J35" s="153"/>
      <c r="K35" s="153"/>
      <c r="L35" s="154"/>
      <c r="M35" s="132">
        <f t="shared" ref="M35:M65" si="6">O35+Q35+S35</f>
        <v>0</v>
      </c>
      <c r="N35" s="188"/>
      <c r="O35" s="130"/>
      <c r="P35" s="130"/>
      <c r="Q35" s="130"/>
      <c r="R35" s="130"/>
      <c r="S35" s="131"/>
      <c r="T35" s="146">
        <f t="shared" ref="T35:T65" si="7">V35+X35+Z35+AB35+AD35+AF35+AH35+AJ35+AV35+AL35+AN35+AP35+AR35+AT35</f>
        <v>0</v>
      </c>
      <c r="U35" s="164"/>
      <c r="V35" s="167"/>
      <c r="W35" s="164"/>
      <c r="X35" s="167"/>
      <c r="Y35" s="164"/>
      <c r="Z35" s="167"/>
      <c r="AA35" s="164"/>
      <c r="AB35" s="167"/>
      <c r="AC35" s="151"/>
      <c r="AD35" s="143"/>
      <c r="AE35" s="164"/>
      <c r="AF35" s="167"/>
      <c r="AG35" s="151"/>
      <c r="AH35" s="143"/>
      <c r="AI35" s="162"/>
      <c r="AJ35" s="163"/>
      <c r="AK35" s="163"/>
      <c r="AL35" s="163"/>
      <c r="AM35" s="163"/>
      <c r="AN35" s="163"/>
      <c r="AO35" s="163"/>
      <c r="AP35" s="163"/>
    </row>
    <row r="36" ht="12.75" customHeight="1">
      <c r="A36" s="21"/>
      <c r="B36" s="32">
        <v>45109.0</v>
      </c>
      <c r="C36" s="140">
        <f t="shared" si="1"/>
        <v>0</v>
      </c>
      <c r="D36" s="186">
        <f t="shared" si="5"/>
        <v>0</v>
      </c>
      <c r="E36" s="189"/>
      <c r="F36" s="144"/>
      <c r="G36" s="144"/>
      <c r="H36" s="144"/>
      <c r="I36" s="144"/>
      <c r="J36" s="144"/>
      <c r="K36" s="144"/>
      <c r="L36" s="145"/>
      <c r="M36" s="146">
        <f t="shared" si="6"/>
        <v>0</v>
      </c>
      <c r="N36" s="189"/>
      <c r="O36" s="144"/>
      <c r="P36" s="144"/>
      <c r="Q36" s="144"/>
      <c r="R36" s="144"/>
      <c r="S36" s="145"/>
      <c r="T36" s="146">
        <f t="shared" si="7"/>
        <v>0</v>
      </c>
      <c r="U36" s="171"/>
      <c r="V36" s="167"/>
      <c r="W36" s="142"/>
      <c r="X36" s="143"/>
      <c r="Y36" s="150"/>
      <c r="Z36" s="143"/>
      <c r="AA36" s="150"/>
      <c r="AB36" s="143"/>
      <c r="AC36" s="150"/>
      <c r="AD36" s="143"/>
      <c r="AE36" s="150"/>
      <c r="AF36" s="143"/>
      <c r="AG36" s="150"/>
      <c r="AH36" s="143"/>
      <c r="AI36" s="150"/>
      <c r="AJ36" s="143"/>
      <c r="AK36" s="143"/>
      <c r="AL36" s="143"/>
      <c r="AM36" s="143"/>
      <c r="AN36" s="143"/>
      <c r="AO36" s="143"/>
      <c r="AP36" s="143"/>
    </row>
    <row r="37" ht="12.75" customHeight="1">
      <c r="A37" s="1"/>
      <c r="B37" s="32">
        <v>45110.0</v>
      </c>
      <c r="C37" s="140">
        <f t="shared" si="1"/>
        <v>0</v>
      </c>
      <c r="D37" s="186">
        <f t="shared" si="5"/>
        <v>0</v>
      </c>
      <c r="E37" s="189"/>
      <c r="F37" s="144"/>
      <c r="G37" s="144"/>
      <c r="H37" s="144"/>
      <c r="I37" s="144"/>
      <c r="J37" s="144"/>
      <c r="K37" s="144"/>
      <c r="L37" s="145"/>
      <c r="M37" s="146">
        <f t="shared" si="6"/>
        <v>0</v>
      </c>
      <c r="N37" s="189"/>
      <c r="O37" s="144"/>
      <c r="P37" s="144"/>
      <c r="Q37" s="144"/>
      <c r="R37" s="144"/>
      <c r="S37" s="145"/>
      <c r="T37" s="146">
        <f t="shared" si="7"/>
        <v>0</v>
      </c>
      <c r="U37" s="171"/>
      <c r="V37" s="167"/>
      <c r="W37" s="142"/>
      <c r="X37" s="143"/>
      <c r="Y37" s="150"/>
      <c r="Z37" s="143"/>
      <c r="AA37" s="150"/>
      <c r="AB37" s="143"/>
      <c r="AC37" s="150"/>
      <c r="AD37" s="143"/>
      <c r="AE37" s="150"/>
      <c r="AF37" s="143"/>
      <c r="AG37" s="150"/>
      <c r="AH37" s="143"/>
      <c r="AI37" s="150"/>
      <c r="AJ37" s="143"/>
      <c r="AK37" s="143"/>
      <c r="AL37" s="143"/>
      <c r="AM37" s="143"/>
      <c r="AN37" s="143"/>
      <c r="AO37" s="143"/>
      <c r="AP37" s="143"/>
    </row>
    <row r="38" ht="12.75" customHeight="1">
      <c r="A38" s="1"/>
      <c r="B38" s="35">
        <v>45111.0</v>
      </c>
      <c r="C38" s="140">
        <f t="shared" si="1"/>
        <v>0</v>
      </c>
      <c r="D38" s="186">
        <f t="shared" si="5"/>
        <v>0</v>
      </c>
      <c r="E38" s="189"/>
      <c r="F38" s="144"/>
      <c r="G38" s="144"/>
      <c r="H38" s="144"/>
      <c r="I38" s="144"/>
      <c r="J38" s="144"/>
      <c r="K38" s="144"/>
      <c r="L38" s="145"/>
      <c r="M38" s="146">
        <f t="shared" si="6"/>
        <v>0</v>
      </c>
      <c r="N38" s="189"/>
      <c r="O38" s="144"/>
      <c r="P38" s="144"/>
      <c r="Q38" s="144"/>
      <c r="R38" s="144"/>
      <c r="S38" s="145"/>
      <c r="T38" s="146">
        <f t="shared" si="7"/>
        <v>0</v>
      </c>
      <c r="U38" s="142"/>
      <c r="V38" s="143"/>
      <c r="W38" s="150"/>
      <c r="X38" s="143"/>
      <c r="Y38" s="150"/>
      <c r="Z38" s="143"/>
      <c r="AA38" s="150"/>
      <c r="AB38" s="143"/>
      <c r="AC38" s="150"/>
      <c r="AD38" s="143"/>
      <c r="AE38" s="150"/>
      <c r="AF38" s="143"/>
      <c r="AG38" s="150"/>
      <c r="AH38" s="143"/>
      <c r="AI38" s="150"/>
      <c r="AJ38" s="143"/>
      <c r="AK38" s="143"/>
      <c r="AL38" s="143"/>
      <c r="AM38" s="143"/>
      <c r="AN38" s="143"/>
      <c r="AO38" s="143"/>
      <c r="AP38" s="143"/>
    </row>
    <row r="39" ht="12.75" customHeight="1">
      <c r="A39" s="1"/>
      <c r="B39" s="35">
        <v>45112.0</v>
      </c>
      <c r="C39" s="140">
        <f t="shared" si="1"/>
        <v>0</v>
      </c>
      <c r="D39" s="186">
        <f t="shared" si="5"/>
        <v>0</v>
      </c>
      <c r="E39" s="189"/>
      <c r="F39" s="144"/>
      <c r="G39" s="144"/>
      <c r="H39" s="144"/>
      <c r="I39" s="144"/>
      <c r="J39" s="144"/>
      <c r="K39" s="144"/>
      <c r="L39" s="145"/>
      <c r="M39" s="146">
        <f t="shared" si="6"/>
        <v>0</v>
      </c>
      <c r="N39" s="189"/>
      <c r="O39" s="144"/>
      <c r="P39" s="144"/>
      <c r="Q39" s="144"/>
      <c r="R39" s="144"/>
      <c r="S39" s="145"/>
      <c r="T39" s="146">
        <f t="shared" si="7"/>
        <v>0</v>
      </c>
      <c r="U39" s="142"/>
      <c r="V39" s="143"/>
      <c r="W39" s="142"/>
      <c r="X39" s="143"/>
      <c r="Y39" s="142"/>
      <c r="Z39" s="143"/>
      <c r="AA39" s="150"/>
      <c r="AB39" s="143"/>
      <c r="AC39" s="150"/>
      <c r="AD39" s="143"/>
      <c r="AE39" s="150"/>
      <c r="AF39" s="143"/>
      <c r="AG39" s="150"/>
      <c r="AH39" s="143"/>
      <c r="AI39" s="150"/>
      <c r="AJ39" s="143"/>
      <c r="AK39" s="143"/>
      <c r="AL39" s="143"/>
      <c r="AM39" s="143"/>
      <c r="AN39" s="143"/>
      <c r="AO39" s="143"/>
      <c r="AP39" s="143"/>
    </row>
    <row r="40" ht="12.75" customHeight="1">
      <c r="A40" s="1"/>
      <c r="B40" s="32">
        <v>45113.0</v>
      </c>
      <c r="C40" s="140">
        <f t="shared" si="1"/>
        <v>0</v>
      </c>
      <c r="D40" s="186">
        <f t="shared" si="5"/>
        <v>0</v>
      </c>
      <c r="E40" s="189"/>
      <c r="F40" s="144"/>
      <c r="G40" s="144"/>
      <c r="H40" s="144"/>
      <c r="I40" s="144"/>
      <c r="J40" s="144"/>
      <c r="K40" s="144"/>
      <c r="L40" s="145"/>
      <c r="M40" s="146">
        <f t="shared" si="6"/>
        <v>0</v>
      </c>
      <c r="N40" s="189"/>
      <c r="O40" s="144"/>
      <c r="P40" s="144"/>
      <c r="Q40" s="144"/>
      <c r="R40" s="144"/>
      <c r="S40" s="145"/>
      <c r="T40" s="146">
        <f t="shared" si="7"/>
        <v>0</v>
      </c>
      <c r="U40" s="142"/>
      <c r="V40" s="143"/>
      <c r="W40" s="150"/>
      <c r="X40" s="143"/>
      <c r="Y40" s="150"/>
      <c r="Z40" s="143"/>
      <c r="AA40" s="150"/>
      <c r="AB40" s="143"/>
      <c r="AC40" s="150"/>
      <c r="AD40" s="143"/>
      <c r="AE40" s="150"/>
      <c r="AF40" s="143"/>
      <c r="AG40" s="150"/>
      <c r="AH40" s="143"/>
      <c r="AI40" s="150"/>
      <c r="AJ40" s="143"/>
      <c r="AK40" s="143"/>
      <c r="AL40" s="143"/>
      <c r="AM40" s="143"/>
      <c r="AN40" s="143"/>
      <c r="AO40" s="143"/>
      <c r="AP40" s="143"/>
    </row>
    <row r="41" ht="12.75" customHeight="1">
      <c r="A41" s="1"/>
      <c r="B41" s="32">
        <v>45114.0</v>
      </c>
      <c r="C41" s="140">
        <f t="shared" si="1"/>
        <v>0</v>
      </c>
      <c r="D41" s="186">
        <f t="shared" si="5"/>
        <v>0</v>
      </c>
      <c r="E41" s="189"/>
      <c r="F41" s="144"/>
      <c r="G41" s="144"/>
      <c r="H41" s="144"/>
      <c r="I41" s="144"/>
      <c r="J41" s="144"/>
      <c r="K41" s="144"/>
      <c r="L41" s="145"/>
      <c r="M41" s="146">
        <f t="shared" si="6"/>
        <v>0</v>
      </c>
      <c r="N41" s="189"/>
      <c r="O41" s="144"/>
      <c r="P41" s="144"/>
      <c r="Q41" s="144"/>
      <c r="R41" s="144"/>
      <c r="S41" s="145"/>
      <c r="T41" s="146">
        <f t="shared" si="7"/>
        <v>0</v>
      </c>
      <c r="U41" s="142"/>
      <c r="V41" s="152"/>
      <c r="W41" s="190"/>
      <c r="X41" s="143"/>
      <c r="Y41" s="150"/>
      <c r="Z41" s="143"/>
      <c r="AA41" s="150"/>
      <c r="AB41" s="143"/>
      <c r="AC41" s="150"/>
      <c r="AD41" s="143"/>
      <c r="AE41" s="150"/>
      <c r="AF41" s="143"/>
      <c r="AG41" s="150"/>
      <c r="AH41" s="143"/>
      <c r="AI41" s="150"/>
      <c r="AJ41" s="143"/>
      <c r="AK41" s="143"/>
      <c r="AL41" s="143"/>
      <c r="AM41" s="143"/>
      <c r="AN41" s="143"/>
      <c r="AO41" s="143"/>
      <c r="AP41" s="143"/>
    </row>
    <row r="42" ht="12.75" customHeight="1">
      <c r="A42" s="21"/>
      <c r="B42" s="32">
        <v>45115.0</v>
      </c>
      <c r="C42" s="140">
        <f t="shared" si="1"/>
        <v>0</v>
      </c>
      <c r="D42" s="186">
        <f t="shared" si="5"/>
        <v>0</v>
      </c>
      <c r="E42" s="189"/>
      <c r="F42" s="144"/>
      <c r="G42" s="144"/>
      <c r="H42" s="144"/>
      <c r="I42" s="144"/>
      <c r="J42" s="144"/>
      <c r="K42" s="144"/>
      <c r="L42" s="145"/>
      <c r="M42" s="146">
        <f t="shared" si="6"/>
        <v>0</v>
      </c>
      <c r="N42" s="189"/>
      <c r="O42" s="144"/>
      <c r="P42" s="144"/>
      <c r="Q42" s="144"/>
      <c r="R42" s="144"/>
      <c r="S42" s="145"/>
      <c r="T42" s="146">
        <f t="shared" si="7"/>
        <v>0</v>
      </c>
      <c r="U42" s="142"/>
      <c r="V42" s="143"/>
      <c r="W42" s="150"/>
      <c r="X42" s="143"/>
      <c r="Y42" s="171"/>
      <c r="Z42" s="167"/>
      <c r="AA42" s="142"/>
      <c r="AB42" s="143"/>
      <c r="AC42" s="150"/>
      <c r="AD42" s="143"/>
      <c r="AE42" s="150"/>
      <c r="AF42" s="143"/>
      <c r="AG42" s="150"/>
      <c r="AH42" s="143"/>
      <c r="AI42" s="150"/>
      <c r="AJ42" s="143"/>
      <c r="AK42" s="143"/>
      <c r="AL42" s="143"/>
      <c r="AM42" s="143"/>
      <c r="AN42" s="143"/>
      <c r="AO42" s="143"/>
      <c r="AP42" s="143"/>
    </row>
    <row r="43" ht="12.75" customHeight="1">
      <c r="A43" s="21"/>
      <c r="B43" s="32">
        <v>45116.0</v>
      </c>
      <c r="C43" s="140">
        <f t="shared" si="1"/>
        <v>0</v>
      </c>
      <c r="D43" s="186">
        <f t="shared" si="5"/>
        <v>0</v>
      </c>
      <c r="E43" s="189"/>
      <c r="F43" s="144"/>
      <c r="G43" s="144"/>
      <c r="H43" s="144"/>
      <c r="I43" s="144"/>
      <c r="J43" s="144"/>
      <c r="K43" s="144"/>
      <c r="L43" s="145"/>
      <c r="M43" s="146">
        <f t="shared" si="6"/>
        <v>0</v>
      </c>
      <c r="N43" s="191"/>
      <c r="O43" s="155"/>
      <c r="P43" s="144"/>
      <c r="Q43" s="144"/>
      <c r="R43" s="144"/>
      <c r="S43" s="145"/>
      <c r="T43" s="146">
        <f t="shared" si="7"/>
        <v>0</v>
      </c>
      <c r="U43" s="142"/>
      <c r="V43" s="143"/>
      <c r="W43" s="171"/>
      <c r="X43" s="167"/>
      <c r="Y43" s="142"/>
      <c r="Z43" s="143"/>
      <c r="AA43" s="150"/>
      <c r="AB43" s="143"/>
      <c r="AC43" s="150"/>
      <c r="AD43" s="143"/>
      <c r="AE43" s="150"/>
      <c r="AF43" s="143"/>
      <c r="AG43" s="150"/>
      <c r="AH43" s="143"/>
      <c r="AI43" s="150"/>
      <c r="AJ43" s="143"/>
      <c r="AK43" s="143"/>
      <c r="AL43" s="143"/>
      <c r="AM43" s="143"/>
      <c r="AN43" s="143"/>
      <c r="AO43" s="143"/>
      <c r="AP43" s="143"/>
    </row>
    <row r="44" ht="12.75" customHeight="1">
      <c r="A44" s="21"/>
      <c r="B44" s="32">
        <v>45117.0</v>
      </c>
      <c r="C44" s="140">
        <f t="shared" si="1"/>
        <v>0</v>
      </c>
      <c r="D44" s="186">
        <f t="shared" si="5"/>
        <v>0</v>
      </c>
      <c r="E44" s="189"/>
      <c r="F44" s="144"/>
      <c r="G44" s="144"/>
      <c r="H44" s="144"/>
      <c r="I44" s="144"/>
      <c r="J44" s="144"/>
      <c r="K44" s="144"/>
      <c r="L44" s="145"/>
      <c r="M44" s="146">
        <f t="shared" si="6"/>
        <v>0</v>
      </c>
      <c r="N44" s="189"/>
      <c r="O44" s="144"/>
      <c r="P44" s="144"/>
      <c r="Q44" s="144"/>
      <c r="R44" s="144"/>
      <c r="S44" s="145"/>
      <c r="T44" s="146">
        <f t="shared" si="7"/>
        <v>0</v>
      </c>
      <c r="U44" s="151"/>
      <c r="V44" s="143"/>
      <c r="W44" s="151"/>
      <c r="X44" s="143"/>
      <c r="Y44" s="150"/>
      <c r="Z44" s="143"/>
      <c r="AA44" s="150"/>
      <c r="AB44" s="143"/>
      <c r="AC44" s="150"/>
      <c r="AD44" s="143"/>
      <c r="AE44" s="150"/>
      <c r="AF44" s="143"/>
      <c r="AG44" s="150"/>
      <c r="AH44" s="143"/>
      <c r="AI44" s="150"/>
      <c r="AJ44" s="143"/>
      <c r="AK44" s="143"/>
      <c r="AL44" s="143"/>
      <c r="AM44" s="143"/>
      <c r="AN44" s="143"/>
      <c r="AO44" s="143"/>
      <c r="AP44" s="143"/>
    </row>
    <row r="45" ht="12.75" customHeight="1">
      <c r="A45" s="1"/>
      <c r="B45" s="35">
        <v>45118.0</v>
      </c>
      <c r="C45" s="140">
        <f t="shared" si="1"/>
        <v>0</v>
      </c>
      <c r="D45" s="186">
        <f t="shared" si="5"/>
        <v>0</v>
      </c>
      <c r="E45" s="189"/>
      <c r="F45" s="144"/>
      <c r="G45" s="144"/>
      <c r="H45" s="144"/>
      <c r="I45" s="144"/>
      <c r="J45" s="144"/>
      <c r="K45" s="144"/>
      <c r="L45" s="145"/>
      <c r="M45" s="146">
        <f t="shared" si="6"/>
        <v>0</v>
      </c>
      <c r="N45" s="189"/>
      <c r="O45" s="144"/>
      <c r="P45" s="144"/>
      <c r="Q45" s="144"/>
      <c r="R45" s="144"/>
      <c r="S45" s="145"/>
      <c r="T45" s="146">
        <f t="shared" si="7"/>
        <v>0</v>
      </c>
      <c r="U45" s="151"/>
      <c r="V45" s="143"/>
      <c r="W45" s="150"/>
      <c r="X45" s="143"/>
      <c r="Y45" s="150"/>
      <c r="Z45" s="143"/>
      <c r="AA45" s="150"/>
      <c r="AB45" s="143"/>
      <c r="AC45" s="150"/>
      <c r="AD45" s="143"/>
      <c r="AE45" s="150"/>
      <c r="AF45" s="143"/>
      <c r="AG45" s="150"/>
      <c r="AH45" s="143"/>
      <c r="AI45" s="150"/>
      <c r="AJ45" s="143"/>
      <c r="AK45" s="143"/>
      <c r="AL45" s="143"/>
      <c r="AM45" s="143"/>
      <c r="AN45" s="143"/>
      <c r="AO45" s="143"/>
      <c r="AP45" s="143"/>
    </row>
    <row r="46" ht="12.75" customHeight="1">
      <c r="A46" s="1"/>
      <c r="B46" s="35">
        <v>45119.0</v>
      </c>
      <c r="C46" s="140">
        <f t="shared" si="1"/>
        <v>0</v>
      </c>
      <c r="D46" s="186">
        <f t="shared" si="5"/>
        <v>0</v>
      </c>
      <c r="E46" s="189"/>
      <c r="F46" s="144"/>
      <c r="G46" s="144"/>
      <c r="H46" s="144"/>
      <c r="I46" s="144"/>
      <c r="J46" s="144"/>
      <c r="K46" s="144"/>
      <c r="L46" s="145"/>
      <c r="M46" s="146">
        <f t="shared" si="6"/>
        <v>0</v>
      </c>
      <c r="N46" s="189"/>
      <c r="O46" s="144"/>
      <c r="P46" s="144"/>
      <c r="Q46" s="144"/>
      <c r="R46" s="144"/>
      <c r="S46" s="145"/>
      <c r="T46" s="146">
        <f t="shared" si="7"/>
        <v>0</v>
      </c>
      <c r="U46" s="151"/>
      <c r="V46" s="143"/>
      <c r="W46" s="150"/>
      <c r="X46" s="143"/>
      <c r="Y46" s="150"/>
      <c r="Z46" s="143"/>
      <c r="AA46" s="150"/>
      <c r="AB46" s="143"/>
      <c r="AC46" s="150"/>
      <c r="AD46" s="143"/>
      <c r="AE46" s="150"/>
      <c r="AF46" s="143"/>
      <c r="AG46" s="150"/>
      <c r="AH46" s="143"/>
      <c r="AI46" s="150"/>
      <c r="AJ46" s="143"/>
      <c r="AK46" s="143"/>
      <c r="AL46" s="143"/>
      <c r="AM46" s="143"/>
      <c r="AN46" s="143"/>
      <c r="AO46" s="143"/>
      <c r="AP46" s="143"/>
    </row>
    <row r="47" ht="12.75" customHeight="1">
      <c r="A47" s="1"/>
      <c r="B47" s="32">
        <v>45120.0</v>
      </c>
      <c r="C47" s="140">
        <f t="shared" si="1"/>
        <v>0</v>
      </c>
      <c r="D47" s="186">
        <f t="shared" si="5"/>
        <v>0</v>
      </c>
      <c r="E47" s="189"/>
      <c r="F47" s="144"/>
      <c r="G47" s="144"/>
      <c r="H47" s="144"/>
      <c r="I47" s="144"/>
      <c r="J47" s="144"/>
      <c r="K47" s="144"/>
      <c r="L47" s="145"/>
      <c r="M47" s="146">
        <f t="shared" si="6"/>
        <v>0</v>
      </c>
      <c r="N47" s="189"/>
      <c r="O47" s="144"/>
      <c r="P47" s="144"/>
      <c r="Q47" s="144"/>
      <c r="R47" s="144"/>
      <c r="S47" s="145"/>
      <c r="T47" s="146">
        <f t="shared" si="7"/>
        <v>0</v>
      </c>
      <c r="U47" s="142"/>
      <c r="V47" s="143"/>
      <c r="W47" s="150"/>
      <c r="X47" s="143"/>
      <c r="Y47" s="150"/>
      <c r="Z47" s="143"/>
      <c r="AA47" s="150"/>
      <c r="AB47" s="143"/>
      <c r="AC47" s="150"/>
      <c r="AD47" s="143"/>
      <c r="AE47" s="150"/>
      <c r="AF47" s="143"/>
      <c r="AG47" s="150"/>
      <c r="AH47" s="143"/>
      <c r="AI47" s="150"/>
      <c r="AJ47" s="143"/>
      <c r="AK47" s="143"/>
      <c r="AL47" s="143"/>
      <c r="AM47" s="143"/>
      <c r="AN47" s="143"/>
      <c r="AO47" s="143"/>
      <c r="AP47" s="143"/>
    </row>
    <row r="48" ht="12.75" customHeight="1">
      <c r="A48" s="1"/>
      <c r="B48" s="32">
        <v>45121.0</v>
      </c>
      <c r="C48" s="140">
        <f t="shared" si="1"/>
        <v>0</v>
      </c>
      <c r="D48" s="186">
        <f t="shared" si="5"/>
        <v>0</v>
      </c>
      <c r="E48" s="189"/>
      <c r="F48" s="144"/>
      <c r="G48" s="144"/>
      <c r="H48" s="144"/>
      <c r="I48" s="144"/>
      <c r="J48" s="144"/>
      <c r="K48" s="144"/>
      <c r="L48" s="145"/>
      <c r="M48" s="146">
        <f t="shared" si="6"/>
        <v>0</v>
      </c>
      <c r="N48" s="189"/>
      <c r="O48" s="144"/>
      <c r="P48" s="144"/>
      <c r="Q48" s="144"/>
      <c r="R48" s="144"/>
      <c r="S48" s="145"/>
      <c r="T48" s="146">
        <f t="shared" si="7"/>
        <v>0</v>
      </c>
      <c r="U48" s="142"/>
      <c r="V48" s="143"/>
      <c r="W48" s="150"/>
      <c r="X48" s="143"/>
      <c r="Y48" s="143"/>
      <c r="Z48" s="143"/>
      <c r="AA48" s="150"/>
      <c r="AB48" s="143"/>
      <c r="AC48" s="150"/>
      <c r="AD48" s="143"/>
      <c r="AE48" s="150"/>
      <c r="AF48" s="143"/>
      <c r="AG48" s="150"/>
      <c r="AH48" s="143"/>
      <c r="AI48" s="150"/>
      <c r="AJ48" s="143"/>
      <c r="AK48" s="143"/>
      <c r="AL48" s="143"/>
      <c r="AM48" s="143"/>
      <c r="AN48" s="143"/>
      <c r="AO48" s="143"/>
      <c r="AP48" s="143"/>
    </row>
    <row r="49" ht="12.75" customHeight="1">
      <c r="A49" s="21"/>
      <c r="B49" s="32">
        <v>45122.0</v>
      </c>
      <c r="C49" s="140">
        <f t="shared" si="1"/>
        <v>0</v>
      </c>
      <c r="D49" s="186">
        <f t="shared" si="5"/>
        <v>0</v>
      </c>
      <c r="E49" s="189"/>
      <c r="F49" s="144"/>
      <c r="G49" s="144"/>
      <c r="H49" s="144"/>
      <c r="I49" s="144"/>
      <c r="J49" s="144"/>
      <c r="K49" s="144"/>
      <c r="L49" s="145"/>
      <c r="M49" s="146">
        <f t="shared" si="6"/>
        <v>0</v>
      </c>
      <c r="N49" s="189"/>
      <c r="O49" s="144"/>
      <c r="P49" s="144"/>
      <c r="Q49" s="144"/>
      <c r="R49" s="144"/>
      <c r="S49" s="145"/>
      <c r="T49" s="146">
        <f t="shared" si="7"/>
        <v>0</v>
      </c>
      <c r="U49" s="142"/>
      <c r="V49" s="143"/>
      <c r="W49" s="150"/>
      <c r="X49" s="143"/>
      <c r="Y49" s="143"/>
      <c r="Z49" s="143"/>
      <c r="AA49" s="150"/>
      <c r="AB49" s="143"/>
      <c r="AC49" s="150"/>
      <c r="AD49" s="143"/>
      <c r="AE49" s="150"/>
      <c r="AF49" s="143"/>
      <c r="AG49" s="150"/>
      <c r="AH49" s="143"/>
      <c r="AI49" s="150"/>
      <c r="AJ49" s="143"/>
      <c r="AK49" s="143"/>
      <c r="AL49" s="143"/>
      <c r="AM49" s="143"/>
      <c r="AN49" s="143"/>
      <c r="AO49" s="143"/>
      <c r="AP49" s="143"/>
    </row>
    <row r="50" ht="12.75" customHeight="1">
      <c r="A50" s="21"/>
      <c r="B50" s="32">
        <v>45123.0</v>
      </c>
      <c r="C50" s="140">
        <f t="shared" si="1"/>
        <v>0</v>
      </c>
      <c r="D50" s="186">
        <f t="shared" si="5"/>
        <v>0</v>
      </c>
      <c r="E50" s="189"/>
      <c r="F50" s="144"/>
      <c r="G50" s="144"/>
      <c r="H50" s="144"/>
      <c r="I50" s="144"/>
      <c r="J50" s="144"/>
      <c r="K50" s="144"/>
      <c r="L50" s="145"/>
      <c r="M50" s="146">
        <f t="shared" si="6"/>
        <v>0</v>
      </c>
      <c r="N50" s="189"/>
      <c r="O50" s="144"/>
      <c r="P50" s="144"/>
      <c r="Q50" s="144"/>
      <c r="R50" s="144"/>
      <c r="S50" s="145"/>
      <c r="T50" s="146">
        <f t="shared" si="7"/>
        <v>0</v>
      </c>
      <c r="U50" s="151"/>
      <c r="V50" s="143"/>
      <c r="W50" s="143"/>
      <c r="X50" s="143"/>
      <c r="Y50" s="150"/>
      <c r="Z50" s="143"/>
      <c r="AA50" s="150"/>
      <c r="AB50" s="143"/>
      <c r="AC50" s="150"/>
      <c r="AD50" s="143"/>
      <c r="AE50" s="150"/>
      <c r="AF50" s="143"/>
      <c r="AG50" s="150"/>
      <c r="AH50" s="143"/>
      <c r="AI50" s="150"/>
      <c r="AJ50" s="143"/>
      <c r="AK50" s="143"/>
      <c r="AL50" s="143"/>
      <c r="AM50" s="143"/>
      <c r="AN50" s="143"/>
      <c r="AO50" s="143"/>
      <c r="AP50" s="143"/>
    </row>
    <row r="51" ht="14.25" customHeight="1">
      <c r="A51" s="21"/>
      <c r="B51" s="32">
        <v>45124.0</v>
      </c>
      <c r="C51" s="140">
        <f t="shared" si="1"/>
        <v>0</v>
      </c>
      <c r="D51" s="186">
        <f t="shared" si="5"/>
        <v>0</v>
      </c>
      <c r="E51" s="189"/>
      <c r="F51" s="144"/>
      <c r="G51" s="144"/>
      <c r="H51" s="144"/>
      <c r="I51" s="144"/>
      <c r="J51" s="144"/>
      <c r="K51" s="144"/>
      <c r="L51" s="145"/>
      <c r="M51" s="146">
        <f t="shared" si="6"/>
        <v>0</v>
      </c>
      <c r="N51" s="189"/>
      <c r="O51" s="144"/>
      <c r="P51" s="144"/>
      <c r="Q51" s="144"/>
      <c r="R51" s="144"/>
      <c r="S51" s="145"/>
      <c r="T51" s="146">
        <f t="shared" si="7"/>
        <v>0</v>
      </c>
      <c r="U51" s="142"/>
      <c r="V51" s="143"/>
      <c r="W51" s="150"/>
      <c r="X51" s="143"/>
      <c r="Y51" s="150"/>
      <c r="Z51" s="143"/>
      <c r="AA51" s="150"/>
      <c r="AB51" s="143"/>
      <c r="AC51" s="150"/>
      <c r="AD51" s="143"/>
      <c r="AE51" s="150"/>
      <c r="AF51" s="143"/>
      <c r="AG51" s="150"/>
      <c r="AH51" s="143"/>
      <c r="AI51" s="150"/>
      <c r="AJ51" s="143"/>
      <c r="AK51" s="143"/>
      <c r="AL51" s="143"/>
      <c r="AM51" s="143"/>
      <c r="AN51" s="143"/>
      <c r="AO51" s="143"/>
      <c r="AP51" s="143"/>
    </row>
    <row r="52" ht="12.75" customHeight="1">
      <c r="A52" s="21"/>
      <c r="B52" s="35">
        <v>45125.0</v>
      </c>
      <c r="C52" s="140">
        <f t="shared" si="1"/>
        <v>0</v>
      </c>
      <c r="D52" s="186">
        <f t="shared" si="5"/>
        <v>0</v>
      </c>
      <c r="E52" s="189"/>
      <c r="F52" s="144"/>
      <c r="G52" s="144"/>
      <c r="H52" s="144"/>
      <c r="I52" s="144"/>
      <c r="J52" s="144"/>
      <c r="K52" s="144"/>
      <c r="L52" s="145"/>
      <c r="M52" s="146">
        <f t="shared" si="6"/>
        <v>0</v>
      </c>
      <c r="N52" s="189"/>
      <c r="O52" s="144"/>
      <c r="P52" s="144"/>
      <c r="Q52" s="144"/>
      <c r="R52" s="144"/>
      <c r="S52" s="145"/>
      <c r="T52" s="146">
        <f t="shared" si="7"/>
        <v>0</v>
      </c>
      <c r="U52" s="142"/>
      <c r="V52" s="143"/>
      <c r="W52" s="150"/>
      <c r="X52" s="143"/>
      <c r="Y52" s="150"/>
      <c r="Z52" s="143"/>
      <c r="AA52" s="150"/>
      <c r="AB52" s="143"/>
      <c r="AC52" s="150"/>
      <c r="AD52" s="143"/>
      <c r="AE52" s="150"/>
      <c r="AF52" s="143"/>
      <c r="AG52" s="150"/>
      <c r="AH52" s="143"/>
      <c r="AI52" s="150"/>
      <c r="AJ52" s="143"/>
      <c r="AK52" s="143"/>
      <c r="AL52" s="143"/>
      <c r="AM52" s="143"/>
      <c r="AN52" s="143"/>
      <c r="AO52" s="143"/>
      <c r="AP52" s="143"/>
    </row>
    <row r="53" ht="12.75" customHeight="1">
      <c r="A53" s="21"/>
      <c r="B53" s="35">
        <v>45126.0</v>
      </c>
      <c r="C53" s="140">
        <f t="shared" si="1"/>
        <v>0</v>
      </c>
      <c r="D53" s="186">
        <f t="shared" si="5"/>
        <v>0</v>
      </c>
      <c r="E53" s="189"/>
      <c r="F53" s="144"/>
      <c r="G53" s="144"/>
      <c r="H53" s="144"/>
      <c r="I53" s="144"/>
      <c r="J53" s="144"/>
      <c r="K53" s="144"/>
      <c r="L53" s="145"/>
      <c r="M53" s="146">
        <f t="shared" si="6"/>
        <v>0</v>
      </c>
      <c r="N53" s="189"/>
      <c r="O53" s="144"/>
      <c r="P53" s="144"/>
      <c r="Q53" s="144"/>
      <c r="R53" s="144"/>
      <c r="S53" s="145"/>
      <c r="T53" s="146">
        <f t="shared" si="7"/>
        <v>0</v>
      </c>
      <c r="U53" s="151"/>
      <c r="V53" s="143"/>
      <c r="W53" s="142"/>
      <c r="X53" s="143"/>
      <c r="Y53" s="150"/>
      <c r="Z53" s="143"/>
      <c r="AA53" s="150"/>
      <c r="AB53" s="143"/>
      <c r="AC53" s="150"/>
      <c r="AD53" s="143"/>
      <c r="AE53" s="150"/>
      <c r="AF53" s="143"/>
      <c r="AG53" s="150"/>
      <c r="AH53" s="143"/>
      <c r="AI53" s="150"/>
      <c r="AJ53" s="143"/>
      <c r="AK53" s="143"/>
      <c r="AL53" s="143"/>
      <c r="AM53" s="143"/>
      <c r="AN53" s="143"/>
      <c r="AO53" s="143"/>
      <c r="AP53" s="143"/>
    </row>
    <row r="54" ht="12.75" customHeight="1">
      <c r="A54" s="21"/>
      <c r="B54" s="32">
        <v>45127.0</v>
      </c>
      <c r="C54" s="140">
        <f t="shared" si="1"/>
        <v>0</v>
      </c>
      <c r="D54" s="186">
        <f t="shared" si="5"/>
        <v>0</v>
      </c>
      <c r="E54" s="189"/>
      <c r="F54" s="144"/>
      <c r="G54" s="144"/>
      <c r="H54" s="144"/>
      <c r="I54" s="144"/>
      <c r="J54" s="144"/>
      <c r="K54" s="144"/>
      <c r="L54" s="145"/>
      <c r="M54" s="146">
        <f t="shared" si="6"/>
        <v>0</v>
      </c>
      <c r="N54" s="189"/>
      <c r="O54" s="144"/>
      <c r="P54" s="144"/>
      <c r="Q54" s="144"/>
      <c r="R54" s="144"/>
      <c r="S54" s="145"/>
      <c r="T54" s="146">
        <f t="shared" si="7"/>
        <v>0</v>
      </c>
      <c r="U54" s="142"/>
      <c r="V54" s="143"/>
      <c r="W54" s="150"/>
      <c r="X54" s="143"/>
      <c r="Y54" s="150"/>
      <c r="Z54" s="143"/>
      <c r="AA54" s="150"/>
      <c r="AB54" s="143"/>
      <c r="AC54" s="150"/>
      <c r="AD54" s="143"/>
      <c r="AE54" s="150"/>
      <c r="AF54" s="143"/>
      <c r="AG54" s="150"/>
      <c r="AH54" s="143"/>
      <c r="AI54" s="150"/>
      <c r="AJ54" s="143"/>
      <c r="AK54" s="143"/>
      <c r="AL54" s="143"/>
      <c r="AM54" s="143"/>
      <c r="AN54" s="143"/>
      <c r="AO54" s="143"/>
      <c r="AP54" s="143"/>
    </row>
    <row r="55" ht="12.75" customHeight="1">
      <c r="A55" s="21"/>
      <c r="B55" s="32">
        <v>45128.0</v>
      </c>
      <c r="C55" s="140">
        <f t="shared" si="1"/>
        <v>0</v>
      </c>
      <c r="D55" s="186">
        <f t="shared" si="5"/>
        <v>0</v>
      </c>
      <c r="E55" s="189"/>
      <c r="F55" s="144"/>
      <c r="G55" s="144"/>
      <c r="H55" s="144"/>
      <c r="I55" s="144"/>
      <c r="J55" s="144"/>
      <c r="K55" s="144"/>
      <c r="L55" s="145"/>
      <c r="M55" s="146">
        <f t="shared" si="6"/>
        <v>0</v>
      </c>
      <c r="N55" s="189"/>
      <c r="O55" s="144"/>
      <c r="P55" s="144"/>
      <c r="Q55" s="144"/>
      <c r="R55" s="144"/>
      <c r="S55" s="145"/>
      <c r="T55" s="146">
        <f t="shared" si="7"/>
        <v>0</v>
      </c>
      <c r="U55" s="192"/>
      <c r="V55" s="143"/>
      <c r="W55" s="150"/>
      <c r="X55" s="143"/>
      <c r="Y55" s="150"/>
      <c r="Z55" s="143"/>
      <c r="AA55" s="150"/>
      <c r="AB55" s="143"/>
      <c r="AC55" s="150"/>
      <c r="AD55" s="143"/>
      <c r="AE55" s="150"/>
      <c r="AF55" s="143"/>
      <c r="AG55" s="150"/>
      <c r="AH55" s="143"/>
      <c r="AI55" s="150"/>
      <c r="AJ55" s="143"/>
      <c r="AK55" s="143"/>
      <c r="AL55" s="143"/>
      <c r="AM55" s="143"/>
      <c r="AN55" s="143"/>
      <c r="AO55" s="143"/>
      <c r="AP55" s="143"/>
    </row>
    <row r="56" ht="12.75" customHeight="1">
      <c r="A56" s="21"/>
      <c r="B56" s="32">
        <v>45129.0</v>
      </c>
      <c r="C56" s="140">
        <f t="shared" si="1"/>
        <v>0</v>
      </c>
      <c r="D56" s="186">
        <f t="shared" si="5"/>
        <v>0</v>
      </c>
      <c r="E56" s="189"/>
      <c r="F56" s="144"/>
      <c r="G56" s="144"/>
      <c r="H56" s="144"/>
      <c r="I56" s="144"/>
      <c r="J56" s="144"/>
      <c r="K56" s="144"/>
      <c r="L56" s="145"/>
      <c r="M56" s="146">
        <f t="shared" si="6"/>
        <v>0</v>
      </c>
      <c r="N56" s="189"/>
      <c r="O56" s="144"/>
      <c r="P56" s="144"/>
      <c r="Q56" s="144"/>
      <c r="R56" s="144"/>
      <c r="S56" s="145"/>
      <c r="T56" s="146">
        <f t="shared" si="7"/>
        <v>0</v>
      </c>
      <c r="U56" s="192"/>
      <c r="V56" s="143"/>
      <c r="W56" s="150"/>
      <c r="X56" s="143"/>
      <c r="Y56" s="150"/>
      <c r="Z56" s="143"/>
      <c r="AA56" s="150"/>
      <c r="AB56" s="143"/>
      <c r="AC56" s="150"/>
      <c r="AD56" s="143"/>
      <c r="AE56" s="150"/>
      <c r="AF56" s="143"/>
      <c r="AG56" s="150"/>
      <c r="AH56" s="143"/>
      <c r="AI56" s="150"/>
      <c r="AJ56" s="143"/>
      <c r="AK56" s="143"/>
      <c r="AL56" s="143"/>
      <c r="AM56" s="143"/>
      <c r="AN56" s="143"/>
      <c r="AO56" s="143"/>
      <c r="AP56" s="143"/>
    </row>
    <row r="57" ht="12.75" customHeight="1">
      <c r="A57" s="21"/>
      <c r="B57" s="32">
        <v>45130.0</v>
      </c>
      <c r="C57" s="140">
        <f t="shared" si="1"/>
        <v>0</v>
      </c>
      <c r="D57" s="186">
        <f t="shared" si="5"/>
        <v>0</v>
      </c>
      <c r="E57" s="189"/>
      <c r="F57" s="144"/>
      <c r="G57" s="144"/>
      <c r="H57" s="144"/>
      <c r="I57" s="144"/>
      <c r="J57" s="144"/>
      <c r="K57" s="144"/>
      <c r="L57" s="145"/>
      <c r="M57" s="146">
        <f t="shared" si="6"/>
        <v>0</v>
      </c>
      <c r="N57" s="189"/>
      <c r="O57" s="144"/>
      <c r="P57" s="144"/>
      <c r="Q57" s="144"/>
      <c r="R57" s="144"/>
      <c r="S57" s="145"/>
      <c r="T57" s="146">
        <f t="shared" si="7"/>
        <v>0</v>
      </c>
      <c r="U57" s="142"/>
      <c r="V57" s="143"/>
      <c r="W57" s="150"/>
      <c r="X57" s="143"/>
      <c r="Y57" s="150"/>
      <c r="Z57" s="143"/>
      <c r="AA57" s="150"/>
      <c r="AB57" s="143"/>
      <c r="AC57" s="150"/>
      <c r="AD57" s="143"/>
      <c r="AE57" s="150"/>
      <c r="AF57" s="143"/>
      <c r="AG57" s="150"/>
      <c r="AH57" s="143"/>
      <c r="AI57" s="150"/>
      <c r="AJ57" s="143"/>
      <c r="AK57" s="143"/>
      <c r="AL57" s="143"/>
      <c r="AM57" s="143"/>
      <c r="AN57" s="143"/>
      <c r="AO57" s="143"/>
      <c r="AP57" s="143"/>
    </row>
    <row r="58" ht="12.75" customHeight="1">
      <c r="A58" s="21"/>
      <c r="B58" s="32">
        <v>45131.0</v>
      </c>
      <c r="C58" s="140">
        <f t="shared" si="1"/>
        <v>0</v>
      </c>
      <c r="D58" s="186">
        <f t="shared" si="5"/>
        <v>0</v>
      </c>
      <c r="E58" s="189"/>
      <c r="F58" s="144"/>
      <c r="G58" s="144"/>
      <c r="H58" s="144"/>
      <c r="I58" s="144"/>
      <c r="J58" s="144"/>
      <c r="K58" s="144"/>
      <c r="L58" s="145"/>
      <c r="M58" s="146">
        <f t="shared" si="6"/>
        <v>0</v>
      </c>
      <c r="N58" s="189"/>
      <c r="O58" s="144"/>
      <c r="P58" s="144"/>
      <c r="Q58" s="144"/>
      <c r="R58" s="144"/>
      <c r="S58" s="145"/>
      <c r="T58" s="146">
        <f t="shared" si="7"/>
        <v>0</v>
      </c>
      <c r="U58" s="142"/>
      <c r="V58" s="143"/>
      <c r="W58" s="150"/>
      <c r="X58" s="143"/>
      <c r="Y58" s="150"/>
      <c r="Z58" s="143"/>
      <c r="AA58" s="150"/>
      <c r="AB58" s="143"/>
      <c r="AC58" s="150"/>
      <c r="AD58" s="143"/>
      <c r="AE58" s="150"/>
      <c r="AF58" s="143"/>
      <c r="AG58" s="150"/>
      <c r="AH58" s="143"/>
      <c r="AI58" s="150"/>
      <c r="AJ58" s="143"/>
      <c r="AK58" s="143"/>
      <c r="AL58" s="143"/>
      <c r="AM58" s="143"/>
      <c r="AN58" s="143"/>
      <c r="AO58" s="143"/>
      <c r="AP58" s="143"/>
    </row>
    <row r="59" ht="12.75" customHeight="1">
      <c r="A59" s="21"/>
      <c r="B59" s="35">
        <v>45132.0</v>
      </c>
      <c r="C59" s="140">
        <f t="shared" si="1"/>
        <v>0</v>
      </c>
      <c r="D59" s="186">
        <f t="shared" si="5"/>
        <v>0</v>
      </c>
      <c r="E59" s="189"/>
      <c r="F59" s="144"/>
      <c r="G59" s="144"/>
      <c r="H59" s="144"/>
      <c r="I59" s="144"/>
      <c r="J59" s="144"/>
      <c r="K59" s="144"/>
      <c r="L59" s="145"/>
      <c r="M59" s="146">
        <f t="shared" si="6"/>
        <v>0</v>
      </c>
      <c r="N59" s="189"/>
      <c r="O59" s="144"/>
      <c r="P59" s="144"/>
      <c r="Q59" s="144"/>
      <c r="R59" s="144"/>
      <c r="S59" s="145"/>
      <c r="T59" s="146">
        <f t="shared" si="7"/>
        <v>0</v>
      </c>
      <c r="U59" s="142"/>
      <c r="V59" s="143"/>
      <c r="W59" s="150"/>
      <c r="X59" s="143"/>
      <c r="Y59" s="150"/>
      <c r="Z59" s="143"/>
      <c r="AA59" s="150"/>
      <c r="AB59" s="143"/>
      <c r="AC59" s="150"/>
      <c r="AD59" s="143"/>
      <c r="AE59" s="150"/>
      <c r="AF59" s="143"/>
      <c r="AG59" s="150"/>
      <c r="AH59" s="143"/>
      <c r="AI59" s="150"/>
      <c r="AJ59" s="143"/>
      <c r="AK59" s="143"/>
      <c r="AL59" s="143"/>
      <c r="AM59" s="143"/>
      <c r="AN59" s="143"/>
      <c r="AO59" s="143"/>
      <c r="AP59" s="143"/>
    </row>
    <row r="60" ht="12.75" customHeight="1">
      <c r="A60" s="21"/>
      <c r="B60" s="35">
        <v>45133.0</v>
      </c>
      <c r="C60" s="140">
        <f t="shared" si="1"/>
        <v>0</v>
      </c>
      <c r="D60" s="186">
        <f t="shared" si="5"/>
        <v>0</v>
      </c>
      <c r="E60" s="189"/>
      <c r="F60" s="144"/>
      <c r="G60" s="144"/>
      <c r="H60" s="144"/>
      <c r="I60" s="144"/>
      <c r="J60" s="144"/>
      <c r="K60" s="144"/>
      <c r="L60" s="145"/>
      <c r="M60" s="146">
        <f t="shared" si="6"/>
        <v>0</v>
      </c>
      <c r="N60" s="189"/>
      <c r="O60" s="144"/>
      <c r="P60" s="144"/>
      <c r="Q60" s="144"/>
      <c r="R60" s="144"/>
      <c r="S60" s="145"/>
      <c r="T60" s="146">
        <f t="shared" si="7"/>
        <v>0</v>
      </c>
      <c r="U60" s="167"/>
      <c r="V60" s="167"/>
      <c r="W60" s="150"/>
      <c r="X60" s="143"/>
      <c r="Y60" s="150"/>
      <c r="Z60" s="143"/>
      <c r="AA60" s="143"/>
      <c r="AB60" s="143"/>
      <c r="AC60" s="150"/>
      <c r="AD60" s="143"/>
      <c r="AE60" s="150"/>
      <c r="AF60" s="143"/>
      <c r="AG60" s="150"/>
      <c r="AH60" s="143"/>
      <c r="AI60" s="150"/>
      <c r="AJ60" s="143"/>
      <c r="AK60" s="143"/>
      <c r="AL60" s="143"/>
      <c r="AM60" s="143"/>
      <c r="AN60" s="143"/>
      <c r="AO60" s="143"/>
      <c r="AP60" s="143"/>
    </row>
    <row r="61" ht="12.75" customHeight="1">
      <c r="A61" s="21"/>
      <c r="B61" s="32">
        <v>45134.0</v>
      </c>
      <c r="C61" s="140">
        <f t="shared" si="1"/>
        <v>0</v>
      </c>
      <c r="D61" s="186">
        <f t="shared" si="5"/>
        <v>0</v>
      </c>
      <c r="E61" s="189"/>
      <c r="F61" s="144"/>
      <c r="G61" s="144"/>
      <c r="H61" s="144"/>
      <c r="I61" s="144"/>
      <c r="J61" s="144"/>
      <c r="K61" s="144"/>
      <c r="L61" s="145"/>
      <c r="M61" s="146">
        <f t="shared" si="6"/>
        <v>0</v>
      </c>
      <c r="N61" s="189"/>
      <c r="O61" s="144"/>
      <c r="P61" s="144"/>
      <c r="Q61" s="144"/>
      <c r="R61" s="144"/>
      <c r="S61" s="145"/>
      <c r="T61" s="146">
        <f t="shared" si="7"/>
        <v>0</v>
      </c>
      <c r="U61" s="142"/>
      <c r="V61" s="143"/>
      <c r="W61" s="150"/>
      <c r="X61" s="143"/>
      <c r="Y61" s="150"/>
      <c r="Z61" s="143"/>
      <c r="AA61" s="150"/>
      <c r="AB61" s="143"/>
      <c r="AC61" s="150"/>
      <c r="AD61" s="143"/>
      <c r="AE61" s="150"/>
      <c r="AF61" s="143"/>
      <c r="AG61" s="150"/>
      <c r="AH61" s="143"/>
      <c r="AI61" s="150"/>
      <c r="AJ61" s="143"/>
      <c r="AK61" s="143"/>
      <c r="AL61" s="143"/>
      <c r="AM61" s="143"/>
      <c r="AN61" s="143"/>
      <c r="AO61" s="143"/>
      <c r="AP61" s="143"/>
    </row>
    <row r="62" ht="12.75" customHeight="1">
      <c r="A62" s="21"/>
      <c r="B62" s="32">
        <v>45135.0</v>
      </c>
      <c r="C62" s="140">
        <f t="shared" si="1"/>
        <v>0</v>
      </c>
      <c r="D62" s="186">
        <f t="shared" si="5"/>
        <v>0</v>
      </c>
      <c r="E62" s="189"/>
      <c r="F62" s="144"/>
      <c r="G62" s="144"/>
      <c r="H62" s="144"/>
      <c r="I62" s="144"/>
      <c r="J62" s="144"/>
      <c r="K62" s="144"/>
      <c r="L62" s="145"/>
      <c r="M62" s="146">
        <f t="shared" si="6"/>
        <v>0</v>
      </c>
      <c r="N62" s="189"/>
      <c r="O62" s="144"/>
      <c r="P62" s="144"/>
      <c r="Q62" s="144"/>
      <c r="R62" s="144"/>
      <c r="S62" s="145"/>
      <c r="T62" s="146">
        <f t="shared" si="7"/>
        <v>0</v>
      </c>
      <c r="U62" s="151"/>
      <c r="V62" s="143"/>
      <c r="W62" s="150"/>
      <c r="X62" s="143"/>
      <c r="Y62" s="150"/>
      <c r="Z62" s="143"/>
      <c r="AA62" s="150"/>
      <c r="AB62" s="143"/>
      <c r="AC62" s="150"/>
      <c r="AD62" s="143"/>
      <c r="AE62" s="150"/>
      <c r="AF62" s="143"/>
      <c r="AG62" s="150"/>
      <c r="AH62" s="143"/>
      <c r="AI62" s="150"/>
      <c r="AJ62" s="143"/>
      <c r="AK62" s="143"/>
      <c r="AL62" s="143"/>
      <c r="AM62" s="143"/>
      <c r="AN62" s="143"/>
      <c r="AO62" s="143"/>
      <c r="AP62" s="143"/>
    </row>
    <row r="63" ht="12.75" customHeight="1">
      <c r="A63" s="21"/>
      <c r="B63" s="32">
        <v>45136.0</v>
      </c>
      <c r="C63" s="140">
        <f t="shared" si="1"/>
        <v>0</v>
      </c>
      <c r="D63" s="186">
        <f t="shared" si="5"/>
        <v>0</v>
      </c>
      <c r="E63" s="189"/>
      <c r="F63" s="144"/>
      <c r="G63" s="144"/>
      <c r="H63" s="144"/>
      <c r="I63" s="144"/>
      <c r="J63" s="144"/>
      <c r="K63" s="144"/>
      <c r="L63" s="145"/>
      <c r="M63" s="146">
        <f t="shared" si="6"/>
        <v>0</v>
      </c>
      <c r="N63" s="189"/>
      <c r="O63" s="144"/>
      <c r="P63" s="144"/>
      <c r="Q63" s="144"/>
      <c r="R63" s="144"/>
      <c r="S63" s="145"/>
      <c r="T63" s="146">
        <f t="shared" si="7"/>
        <v>0</v>
      </c>
      <c r="U63" s="167"/>
      <c r="V63" s="167"/>
      <c r="W63" s="150"/>
      <c r="X63" s="143"/>
      <c r="Y63" s="150"/>
      <c r="Z63" s="143"/>
      <c r="AA63" s="150"/>
      <c r="AB63" s="143"/>
      <c r="AC63" s="150"/>
      <c r="AD63" s="143"/>
      <c r="AE63" s="150"/>
      <c r="AF63" s="143"/>
      <c r="AG63" s="150"/>
      <c r="AH63" s="143"/>
      <c r="AI63" s="150"/>
      <c r="AJ63" s="143"/>
      <c r="AK63" s="143"/>
      <c r="AL63" s="143"/>
      <c r="AM63" s="143"/>
      <c r="AN63" s="143"/>
      <c r="AO63" s="143"/>
      <c r="AP63" s="143"/>
    </row>
    <row r="64" ht="12.75" customHeight="1">
      <c r="A64" s="21"/>
      <c r="B64" s="32">
        <v>45137.0</v>
      </c>
      <c r="C64" s="140">
        <f t="shared" si="1"/>
        <v>0</v>
      </c>
      <c r="D64" s="186">
        <f t="shared" si="5"/>
        <v>0</v>
      </c>
      <c r="E64" s="189"/>
      <c r="F64" s="144"/>
      <c r="G64" s="144"/>
      <c r="H64" s="144"/>
      <c r="I64" s="144"/>
      <c r="J64" s="144"/>
      <c r="K64" s="144"/>
      <c r="L64" s="145"/>
      <c r="M64" s="146">
        <f t="shared" si="6"/>
        <v>0</v>
      </c>
      <c r="N64" s="189"/>
      <c r="O64" s="144"/>
      <c r="P64" s="144"/>
      <c r="Q64" s="144"/>
      <c r="R64" s="168"/>
      <c r="S64" s="169"/>
      <c r="T64" s="146">
        <f t="shared" si="7"/>
        <v>0</v>
      </c>
      <c r="U64" s="142"/>
      <c r="V64" s="143"/>
      <c r="W64" s="150"/>
      <c r="X64" s="143"/>
      <c r="Y64" s="150"/>
      <c r="Z64" s="143"/>
      <c r="AA64" s="150"/>
      <c r="AB64" s="143"/>
      <c r="AC64" s="143"/>
      <c r="AD64" s="143"/>
      <c r="AE64" s="150"/>
      <c r="AF64" s="143"/>
      <c r="AG64" s="150"/>
      <c r="AH64" s="143"/>
      <c r="AI64" s="150"/>
      <c r="AJ64" s="143"/>
      <c r="AK64" s="143"/>
      <c r="AL64" s="143"/>
      <c r="AM64" s="143"/>
      <c r="AN64" s="143"/>
      <c r="AO64" s="143"/>
      <c r="AP64" s="143"/>
    </row>
    <row r="65" ht="12.75" customHeight="1">
      <c r="A65" s="1"/>
      <c r="B65" s="36">
        <v>45138.0</v>
      </c>
      <c r="C65" s="165">
        <f t="shared" si="1"/>
        <v>0</v>
      </c>
      <c r="D65" s="186">
        <f t="shared" si="5"/>
        <v>0</v>
      </c>
      <c r="E65" s="164"/>
      <c r="F65" s="193"/>
      <c r="G65" s="194"/>
      <c r="H65" s="144"/>
      <c r="I65" s="194"/>
      <c r="J65" s="168"/>
      <c r="K65" s="168"/>
      <c r="L65" s="169"/>
      <c r="M65" s="146">
        <f t="shared" si="6"/>
        <v>0</v>
      </c>
      <c r="N65" s="195"/>
      <c r="O65" s="168"/>
      <c r="P65" s="168"/>
      <c r="Q65" s="168"/>
      <c r="R65" s="168"/>
      <c r="S65" s="169"/>
      <c r="T65" s="146">
        <f t="shared" si="7"/>
        <v>0</v>
      </c>
      <c r="U65" s="171"/>
      <c r="V65" s="167"/>
      <c r="W65" s="150"/>
      <c r="X65" s="143"/>
      <c r="Y65" s="171"/>
      <c r="Z65" s="167"/>
      <c r="AA65" s="164"/>
      <c r="AB65" s="167"/>
      <c r="AC65" s="164"/>
      <c r="AD65" s="167"/>
      <c r="AE65" s="164"/>
      <c r="AF65" s="143"/>
      <c r="AG65" s="164"/>
      <c r="AH65" s="167"/>
      <c r="AI65" s="196"/>
      <c r="AJ65" s="163"/>
      <c r="AK65" s="167"/>
      <c r="AL65" s="167"/>
      <c r="AM65" s="142"/>
      <c r="AN65" s="143"/>
      <c r="AO65" s="167"/>
      <c r="AP65" s="167"/>
    </row>
    <row r="66" ht="12.75" customHeight="1">
      <c r="A66" s="1"/>
      <c r="B66" s="100" t="s">
        <v>32</v>
      </c>
      <c r="C66" s="172">
        <f t="shared" si="1"/>
        <v>0</v>
      </c>
      <c r="D66" s="177">
        <f>SUM(D35:D65)</f>
        <v>0</v>
      </c>
      <c r="E66" s="197"/>
      <c r="F66" s="179"/>
      <c r="G66" s="179"/>
      <c r="H66" s="179"/>
      <c r="I66" s="179"/>
      <c r="J66" s="179"/>
      <c r="K66" s="179"/>
      <c r="L66" s="180"/>
      <c r="M66" s="126">
        <f>SUM(M35:M65)</f>
        <v>0</v>
      </c>
      <c r="N66" s="178"/>
      <c r="O66" s="179"/>
      <c r="P66" s="179"/>
      <c r="Q66" s="179"/>
      <c r="R66" s="179"/>
      <c r="S66" s="180"/>
      <c r="T66" s="126">
        <f>SUM(T35:T65)</f>
        <v>0</v>
      </c>
      <c r="U66" s="182"/>
      <c r="V66" s="183"/>
      <c r="W66" s="184"/>
      <c r="X66" s="183"/>
      <c r="Y66" s="184"/>
      <c r="Z66" s="183"/>
      <c r="AA66" s="184"/>
      <c r="AB66" s="183"/>
      <c r="AC66" s="184"/>
      <c r="AD66" s="183"/>
      <c r="AE66" s="184"/>
      <c r="AF66" s="183"/>
      <c r="AG66" s="184"/>
      <c r="AH66" s="183"/>
      <c r="AI66" s="184"/>
      <c r="AJ66" s="183"/>
      <c r="AK66" s="183"/>
      <c r="AL66" s="183"/>
      <c r="AM66" s="183"/>
      <c r="AN66" s="183"/>
      <c r="AO66" s="183"/>
      <c r="AP66" s="183"/>
    </row>
    <row r="67" ht="12.75" customHeight="1">
      <c r="A67" s="1"/>
      <c r="B67" s="100" t="s">
        <v>31</v>
      </c>
      <c r="C67" s="172">
        <f t="shared" si="1"/>
        <v>0</v>
      </c>
      <c r="D67" s="177"/>
      <c r="E67" s="178"/>
      <c r="F67" s="179"/>
      <c r="G67" s="179"/>
      <c r="H67" s="179"/>
      <c r="I67" s="179"/>
      <c r="J67" s="179"/>
      <c r="K67" s="179"/>
      <c r="L67" s="180"/>
      <c r="M67" s="126"/>
      <c r="N67" s="178"/>
      <c r="O67" s="179"/>
      <c r="P67" s="179"/>
      <c r="Q67" s="179"/>
      <c r="R67" s="179"/>
      <c r="S67" s="180"/>
      <c r="T67" s="126">
        <f t="shared" ref="T67:T98" si="8">V67+X67+Z67+AB67+AD67+AF67+AH67+AJ67+AV67</f>
        <v>0</v>
      </c>
      <c r="U67" s="198"/>
      <c r="V67" s="183"/>
      <c r="W67" s="184"/>
      <c r="X67" s="183"/>
      <c r="Y67" s="184"/>
      <c r="Z67" s="183"/>
      <c r="AA67" s="184"/>
      <c r="AB67" s="183"/>
      <c r="AC67" s="184"/>
      <c r="AD67" s="183"/>
      <c r="AE67" s="184"/>
      <c r="AF67" s="183"/>
      <c r="AG67" s="184"/>
      <c r="AH67" s="183"/>
      <c r="AI67" s="184"/>
      <c r="AJ67" s="183"/>
      <c r="AK67" s="183"/>
      <c r="AL67" s="183"/>
      <c r="AM67" s="183"/>
      <c r="AN67" s="183"/>
      <c r="AO67" s="183"/>
      <c r="AP67" s="183"/>
    </row>
    <row r="68" ht="12.75" customHeight="1">
      <c r="A68" s="1"/>
      <c r="B68" s="57">
        <v>45139.0</v>
      </c>
      <c r="C68" s="185">
        <f t="shared" si="1"/>
        <v>0</v>
      </c>
      <c r="D68" s="186">
        <f t="shared" ref="D68:D98" si="9">F68+H68+J68+L68</f>
        <v>0</v>
      </c>
      <c r="E68" s="187"/>
      <c r="F68" s="153"/>
      <c r="G68" s="153"/>
      <c r="H68" s="153"/>
      <c r="I68" s="153"/>
      <c r="J68" s="153"/>
      <c r="K68" s="153"/>
      <c r="L68" s="154"/>
      <c r="M68" s="132" t="str">
        <f t="shared" ref="M68:M71" si="10">O68</f>
        <v/>
      </c>
      <c r="N68" s="187"/>
      <c r="O68" s="153"/>
      <c r="P68" s="153"/>
      <c r="Q68" s="153"/>
      <c r="R68" s="153"/>
      <c r="S68" s="154"/>
      <c r="T68" s="199">
        <f t="shared" si="8"/>
        <v>0</v>
      </c>
      <c r="U68" s="200"/>
      <c r="V68" s="163"/>
      <c r="W68" s="142"/>
      <c r="X68" s="143"/>
      <c r="Y68" s="162"/>
      <c r="Z68" s="163"/>
      <c r="AA68" s="162"/>
      <c r="AB68" s="163"/>
      <c r="AC68" s="162"/>
      <c r="AD68" s="163"/>
      <c r="AE68" s="162"/>
      <c r="AF68" s="163"/>
      <c r="AG68" s="162"/>
      <c r="AH68" s="163"/>
      <c r="AI68" s="162"/>
      <c r="AJ68" s="163"/>
      <c r="AK68" s="163"/>
      <c r="AL68" s="163"/>
      <c r="AM68" s="163"/>
      <c r="AN68" s="163"/>
      <c r="AO68" s="163"/>
      <c r="AP68" s="163"/>
    </row>
    <row r="69" ht="12.75" customHeight="1">
      <c r="A69" s="1"/>
      <c r="B69" s="35">
        <v>45140.0</v>
      </c>
      <c r="C69" s="140">
        <f t="shared" si="1"/>
        <v>0</v>
      </c>
      <c r="D69" s="186">
        <f t="shared" si="9"/>
        <v>0</v>
      </c>
      <c r="E69" s="189"/>
      <c r="F69" s="144"/>
      <c r="G69" s="144"/>
      <c r="H69" s="144"/>
      <c r="I69" s="144"/>
      <c r="J69" s="144"/>
      <c r="K69" s="144"/>
      <c r="L69" s="145"/>
      <c r="M69" s="146" t="str">
        <f t="shared" si="10"/>
        <v/>
      </c>
      <c r="N69" s="189"/>
      <c r="O69" s="144"/>
      <c r="P69" s="144"/>
      <c r="Q69" s="144"/>
      <c r="R69" s="144"/>
      <c r="S69" s="145"/>
      <c r="T69" s="146">
        <f t="shared" si="8"/>
        <v>0</v>
      </c>
      <c r="U69" s="142"/>
      <c r="V69" s="143"/>
      <c r="W69" s="150"/>
      <c r="X69" s="143"/>
      <c r="Y69" s="150"/>
      <c r="Z69" s="143"/>
      <c r="AA69" s="150"/>
      <c r="AB69" s="143"/>
      <c r="AC69" s="150"/>
      <c r="AD69" s="143"/>
      <c r="AE69" s="150"/>
      <c r="AF69" s="143"/>
      <c r="AG69" s="150"/>
      <c r="AH69" s="143"/>
      <c r="AI69" s="150"/>
      <c r="AJ69" s="143"/>
      <c r="AK69" s="143"/>
      <c r="AL69" s="143"/>
      <c r="AM69" s="143"/>
      <c r="AN69" s="143"/>
      <c r="AO69" s="143"/>
      <c r="AP69" s="143"/>
    </row>
    <row r="70" ht="12.75" customHeight="1">
      <c r="A70" s="1"/>
      <c r="B70" s="32">
        <v>45141.0</v>
      </c>
      <c r="C70" s="140">
        <f t="shared" si="1"/>
        <v>0</v>
      </c>
      <c r="D70" s="186">
        <f t="shared" si="9"/>
        <v>0</v>
      </c>
      <c r="E70" s="189"/>
      <c r="F70" s="144"/>
      <c r="G70" s="144"/>
      <c r="H70" s="144"/>
      <c r="I70" s="144"/>
      <c r="J70" s="144"/>
      <c r="K70" s="144"/>
      <c r="L70" s="145"/>
      <c r="M70" s="146" t="str">
        <f t="shared" si="10"/>
        <v/>
      </c>
      <c r="N70" s="189"/>
      <c r="O70" s="144"/>
      <c r="P70" s="144"/>
      <c r="Q70" s="144"/>
      <c r="R70" s="144"/>
      <c r="S70" s="145"/>
      <c r="T70" s="146">
        <f t="shared" si="8"/>
        <v>0</v>
      </c>
      <c r="U70" s="142"/>
      <c r="V70" s="143"/>
      <c r="W70" s="143"/>
      <c r="X70" s="143"/>
      <c r="Y70" s="150"/>
      <c r="Z70" s="143"/>
      <c r="AA70" s="150"/>
      <c r="AB70" s="143"/>
      <c r="AC70" s="150"/>
      <c r="AD70" s="143"/>
      <c r="AE70" s="150"/>
      <c r="AF70" s="143"/>
      <c r="AG70" s="150"/>
      <c r="AH70" s="143"/>
      <c r="AI70" s="150"/>
      <c r="AJ70" s="143"/>
      <c r="AK70" s="143"/>
      <c r="AL70" s="143"/>
      <c r="AM70" s="143"/>
      <c r="AN70" s="143"/>
      <c r="AO70" s="143"/>
      <c r="AP70" s="143"/>
    </row>
    <row r="71" ht="12.75" customHeight="1">
      <c r="A71" s="21"/>
      <c r="B71" s="32">
        <v>45142.0</v>
      </c>
      <c r="C71" s="140">
        <f t="shared" si="1"/>
        <v>0</v>
      </c>
      <c r="D71" s="186">
        <f t="shared" si="9"/>
        <v>0</v>
      </c>
      <c r="E71" s="189"/>
      <c r="F71" s="144"/>
      <c r="G71" s="144"/>
      <c r="H71" s="144"/>
      <c r="I71" s="144"/>
      <c r="J71" s="144"/>
      <c r="K71" s="144"/>
      <c r="L71" s="145"/>
      <c r="M71" s="146" t="str">
        <f t="shared" si="10"/>
        <v/>
      </c>
      <c r="N71" s="189"/>
      <c r="O71" s="144"/>
      <c r="P71" s="144"/>
      <c r="Q71" s="144"/>
      <c r="R71" s="144"/>
      <c r="S71" s="145"/>
      <c r="T71" s="146">
        <f t="shared" si="8"/>
        <v>0</v>
      </c>
      <c r="U71" s="142"/>
      <c r="V71" s="143"/>
      <c r="W71" s="143"/>
      <c r="X71" s="143"/>
      <c r="Y71" s="150"/>
      <c r="Z71" s="143"/>
      <c r="AA71" s="150"/>
      <c r="AB71" s="143"/>
      <c r="AC71" s="150"/>
      <c r="AD71" s="143"/>
      <c r="AE71" s="150"/>
      <c r="AF71" s="143"/>
      <c r="AG71" s="150"/>
      <c r="AH71" s="143"/>
      <c r="AI71" s="150"/>
      <c r="AJ71" s="143"/>
      <c r="AK71" s="143"/>
      <c r="AL71" s="143"/>
      <c r="AM71" s="143"/>
      <c r="AN71" s="143"/>
      <c r="AO71" s="143"/>
      <c r="AP71" s="143"/>
    </row>
    <row r="72" ht="12.75" customHeight="1">
      <c r="A72" s="21"/>
      <c r="B72" s="32">
        <v>45143.0</v>
      </c>
      <c r="C72" s="140">
        <f t="shared" si="1"/>
        <v>0</v>
      </c>
      <c r="D72" s="186">
        <f t="shared" si="9"/>
        <v>0</v>
      </c>
      <c r="E72" s="189"/>
      <c r="F72" s="144"/>
      <c r="G72" s="144"/>
      <c r="H72" s="144"/>
      <c r="I72" s="144"/>
      <c r="J72" s="144"/>
      <c r="K72" s="144"/>
      <c r="L72" s="145"/>
      <c r="M72" s="146">
        <f t="shared" ref="M72:M98" si="11">O72+Q72</f>
        <v>0</v>
      </c>
      <c r="N72" s="189"/>
      <c r="O72" s="144"/>
      <c r="P72" s="144"/>
      <c r="Q72" s="144"/>
      <c r="R72" s="144"/>
      <c r="S72" s="145"/>
      <c r="T72" s="146">
        <f t="shared" si="8"/>
        <v>0</v>
      </c>
      <c r="U72" s="142"/>
      <c r="V72" s="143"/>
      <c r="W72" s="143"/>
      <c r="X72" s="143"/>
      <c r="Y72" s="150"/>
      <c r="Z72" s="143"/>
      <c r="AA72" s="150"/>
      <c r="AB72" s="143"/>
      <c r="AC72" s="150"/>
      <c r="AD72" s="143"/>
      <c r="AE72" s="150"/>
      <c r="AF72" s="143"/>
      <c r="AG72" s="150"/>
      <c r="AH72" s="143"/>
      <c r="AI72" s="150"/>
      <c r="AJ72" s="143"/>
      <c r="AK72" s="143"/>
      <c r="AL72" s="143"/>
      <c r="AM72" s="143"/>
      <c r="AN72" s="143"/>
      <c r="AO72" s="143"/>
      <c r="AP72" s="143"/>
    </row>
    <row r="73" ht="12.75" customHeight="1">
      <c r="A73" s="21"/>
      <c r="B73" s="32">
        <v>45144.0</v>
      </c>
      <c r="C73" s="140">
        <f t="shared" si="1"/>
        <v>0</v>
      </c>
      <c r="D73" s="186">
        <f t="shared" si="9"/>
        <v>0</v>
      </c>
      <c r="E73" s="189"/>
      <c r="F73" s="144"/>
      <c r="G73" s="144"/>
      <c r="H73" s="144"/>
      <c r="I73" s="144"/>
      <c r="J73" s="144"/>
      <c r="K73" s="144"/>
      <c r="L73" s="145"/>
      <c r="M73" s="146">
        <f t="shared" si="11"/>
        <v>0</v>
      </c>
      <c r="N73" s="189"/>
      <c r="O73" s="144"/>
      <c r="P73" s="144"/>
      <c r="Q73" s="144"/>
      <c r="R73" s="144"/>
      <c r="S73" s="145"/>
      <c r="T73" s="146">
        <f t="shared" si="8"/>
        <v>0</v>
      </c>
      <c r="U73" s="142"/>
      <c r="V73" s="143"/>
      <c r="W73" s="143"/>
      <c r="X73" s="143"/>
      <c r="Y73" s="150"/>
      <c r="Z73" s="143"/>
      <c r="AA73" s="150"/>
      <c r="AB73" s="143"/>
      <c r="AC73" s="150"/>
      <c r="AD73" s="143"/>
      <c r="AE73" s="150"/>
      <c r="AF73" s="143"/>
      <c r="AG73" s="150"/>
      <c r="AH73" s="143"/>
      <c r="AI73" s="150"/>
      <c r="AJ73" s="143"/>
      <c r="AK73" s="143"/>
      <c r="AL73" s="143"/>
      <c r="AM73" s="143"/>
      <c r="AN73" s="143"/>
      <c r="AO73" s="143"/>
      <c r="AP73" s="143"/>
    </row>
    <row r="74" ht="12.75" customHeight="1">
      <c r="A74" s="21"/>
      <c r="B74" s="32">
        <v>45145.0</v>
      </c>
      <c r="C74" s="140">
        <f t="shared" si="1"/>
        <v>0</v>
      </c>
      <c r="D74" s="186">
        <f t="shared" si="9"/>
        <v>0</v>
      </c>
      <c r="E74" s="189"/>
      <c r="F74" s="144"/>
      <c r="G74" s="144"/>
      <c r="H74" s="144"/>
      <c r="I74" s="144"/>
      <c r="J74" s="144"/>
      <c r="K74" s="144"/>
      <c r="L74" s="145"/>
      <c r="M74" s="146">
        <f t="shared" si="11"/>
        <v>0</v>
      </c>
      <c r="N74" s="189"/>
      <c r="O74" s="144"/>
      <c r="P74" s="144"/>
      <c r="Q74" s="144"/>
      <c r="R74" s="144"/>
      <c r="S74" s="145"/>
      <c r="T74" s="146">
        <f t="shared" si="8"/>
        <v>0</v>
      </c>
      <c r="U74" s="142"/>
      <c r="V74" s="143"/>
      <c r="W74" s="150"/>
      <c r="X74" s="143"/>
      <c r="Y74" s="150"/>
      <c r="Z74" s="143"/>
      <c r="AA74" s="150"/>
      <c r="AB74" s="143"/>
      <c r="AC74" s="150"/>
      <c r="AD74" s="143"/>
      <c r="AE74" s="150"/>
      <c r="AF74" s="143"/>
      <c r="AG74" s="150"/>
      <c r="AH74" s="143"/>
      <c r="AI74" s="150"/>
      <c r="AJ74" s="143"/>
      <c r="AK74" s="143"/>
      <c r="AL74" s="143"/>
      <c r="AM74" s="143"/>
      <c r="AN74" s="143"/>
      <c r="AO74" s="143"/>
      <c r="AP74" s="143"/>
    </row>
    <row r="75" ht="12.75" customHeight="1">
      <c r="A75" s="21"/>
      <c r="B75" s="35">
        <v>45146.0</v>
      </c>
      <c r="C75" s="140">
        <f t="shared" si="1"/>
        <v>0</v>
      </c>
      <c r="D75" s="186">
        <f t="shared" si="9"/>
        <v>0</v>
      </c>
      <c r="E75" s="189"/>
      <c r="F75" s="144"/>
      <c r="G75" s="144"/>
      <c r="H75" s="144"/>
      <c r="I75" s="144"/>
      <c r="J75" s="144"/>
      <c r="K75" s="144"/>
      <c r="L75" s="145"/>
      <c r="M75" s="146">
        <f t="shared" si="11"/>
        <v>0</v>
      </c>
      <c r="N75" s="189"/>
      <c r="O75" s="144"/>
      <c r="P75" s="144"/>
      <c r="Q75" s="144"/>
      <c r="R75" s="144"/>
      <c r="S75" s="145"/>
      <c r="T75" s="146">
        <f t="shared" si="8"/>
        <v>0</v>
      </c>
      <c r="U75" s="142"/>
      <c r="V75" s="143"/>
      <c r="W75" s="150"/>
      <c r="X75" s="143"/>
      <c r="Y75" s="150"/>
      <c r="Z75" s="143"/>
      <c r="AA75" s="150"/>
      <c r="AB75" s="143"/>
      <c r="AC75" s="150"/>
      <c r="AD75" s="143"/>
      <c r="AE75" s="150"/>
      <c r="AF75" s="143"/>
      <c r="AG75" s="150"/>
      <c r="AH75" s="143"/>
      <c r="AI75" s="150"/>
      <c r="AJ75" s="143"/>
      <c r="AK75" s="143"/>
      <c r="AL75" s="143"/>
      <c r="AM75" s="143"/>
      <c r="AN75" s="143"/>
      <c r="AO75" s="143"/>
      <c r="AP75" s="143"/>
    </row>
    <row r="76" ht="12.75" customHeight="1">
      <c r="A76" s="21"/>
      <c r="B76" s="35">
        <v>45147.0</v>
      </c>
      <c r="C76" s="140">
        <f t="shared" si="1"/>
        <v>0</v>
      </c>
      <c r="D76" s="186">
        <f t="shared" si="9"/>
        <v>0</v>
      </c>
      <c r="E76" s="189"/>
      <c r="F76" s="144"/>
      <c r="G76" s="144"/>
      <c r="H76" s="144"/>
      <c r="I76" s="144"/>
      <c r="J76" s="144"/>
      <c r="K76" s="144"/>
      <c r="L76" s="145"/>
      <c r="M76" s="146">
        <f t="shared" si="11"/>
        <v>0</v>
      </c>
      <c r="N76" s="189"/>
      <c r="O76" s="144"/>
      <c r="P76" s="144"/>
      <c r="Q76" s="144"/>
      <c r="R76" s="144"/>
      <c r="S76" s="145"/>
      <c r="T76" s="146">
        <f t="shared" si="8"/>
        <v>0</v>
      </c>
      <c r="U76" s="142"/>
      <c r="V76" s="143"/>
      <c r="W76" s="150"/>
      <c r="X76" s="143"/>
      <c r="Y76" s="150"/>
      <c r="Z76" s="143"/>
      <c r="AA76" s="150"/>
      <c r="AB76" s="143"/>
      <c r="AC76" s="150"/>
      <c r="AD76" s="143"/>
      <c r="AE76" s="150"/>
      <c r="AF76" s="143"/>
      <c r="AG76" s="150"/>
      <c r="AH76" s="143"/>
      <c r="AI76" s="150"/>
      <c r="AJ76" s="143"/>
      <c r="AK76" s="143"/>
      <c r="AL76" s="143"/>
      <c r="AM76" s="143"/>
      <c r="AN76" s="143"/>
      <c r="AO76" s="143"/>
      <c r="AP76" s="143"/>
    </row>
    <row r="77" ht="12.75" customHeight="1">
      <c r="A77" s="21"/>
      <c r="B77" s="32">
        <v>45148.0</v>
      </c>
      <c r="C77" s="140">
        <f t="shared" si="1"/>
        <v>0</v>
      </c>
      <c r="D77" s="186">
        <f t="shared" si="9"/>
        <v>0</v>
      </c>
      <c r="E77" s="189"/>
      <c r="F77" s="144"/>
      <c r="G77" s="144"/>
      <c r="H77" s="144"/>
      <c r="I77" s="144"/>
      <c r="J77" s="144"/>
      <c r="K77" s="144"/>
      <c r="L77" s="145"/>
      <c r="M77" s="199">
        <f t="shared" si="11"/>
        <v>0</v>
      </c>
      <c r="N77" s="189"/>
      <c r="O77" s="144"/>
      <c r="P77" s="144"/>
      <c r="Q77" s="144"/>
      <c r="R77" s="144"/>
      <c r="S77" s="145"/>
      <c r="T77" s="146">
        <f t="shared" si="8"/>
        <v>0</v>
      </c>
      <c r="U77" s="142"/>
      <c r="V77" s="143"/>
      <c r="W77" s="150"/>
      <c r="X77" s="143"/>
      <c r="Y77" s="143"/>
      <c r="Z77" s="143"/>
      <c r="AA77" s="150"/>
      <c r="AB77" s="143"/>
      <c r="AC77" s="150"/>
      <c r="AD77" s="143"/>
      <c r="AE77" s="150"/>
      <c r="AF77" s="143"/>
      <c r="AG77" s="150"/>
      <c r="AH77" s="143"/>
      <c r="AI77" s="150"/>
      <c r="AJ77" s="143"/>
      <c r="AK77" s="143"/>
      <c r="AL77" s="143"/>
      <c r="AM77" s="143"/>
      <c r="AN77" s="143"/>
      <c r="AO77" s="143"/>
      <c r="AP77" s="143"/>
    </row>
    <row r="78" ht="12.75" customHeight="1">
      <c r="A78" s="21"/>
      <c r="B78" s="35">
        <v>45149.0</v>
      </c>
      <c r="C78" s="140">
        <f t="shared" si="1"/>
        <v>0</v>
      </c>
      <c r="D78" s="186">
        <f t="shared" si="9"/>
        <v>0</v>
      </c>
      <c r="E78" s="189"/>
      <c r="F78" s="144"/>
      <c r="G78" s="144"/>
      <c r="H78" s="144"/>
      <c r="I78" s="144"/>
      <c r="J78" s="144"/>
      <c r="K78" s="144"/>
      <c r="L78" s="145"/>
      <c r="M78" s="146">
        <f t="shared" si="11"/>
        <v>0</v>
      </c>
      <c r="N78" s="189"/>
      <c r="O78" s="144"/>
      <c r="P78" s="144"/>
      <c r="Q78" s="144"/>
      <c r="R78" s="144"/>
      <c r="S78" s="145"/>
      <c r="T78" s="146">
        <f t="shared" si="8"/>
        <v>0</v>
      </c>
      <c r="U78" s="142"/>
      <c r="V78" s="143"/>
      <c r="W78" s="150"/>
      <c r="X78" s="143"/>
      <c r="Y78" s="150"/>
      <c r="Z78" s="143"/>
      <c r="AA78" s="150"/>
      <c r="AB78" s="143"/>
      <c r="AC78" s="150"/>
      <c r="AD78" s="143"/>
      <c r="AE78" s="150"/>
      <c r="AF78" s="143"/>
      <c r="AG78" s="150"/>
      <c r="AH78" s="143"/>
      <c r="AI78" s="150"/>
      <c r="AJ78" s="143"/>
      <c r="AK78" s="143"/>
      <c r="AL78" s="143"/>
      <c r="AM78" s="143"/>
      <c r="AN78" s="143"/>
      <c r="AO78" s="143"/>
      <c r="AP78" s="143"/>
    </row>
    <row r="79" ht="12.75" customHeight="1">
      <c r="A79" s="21"/>
      <c r="B79" s="32">
        <v>45150.0</v>
      </c>
      <c r="C79" s="140">
        <f t="shared" si="1"/>
        <v>0</v>
      </c>
      <c r="D79" s="186">
        <f t="shared" si="9"/>
        <v>0</v>
      </c>
      <c r="E79" s="189"/>
      <c r="F79" s="144"/>
      <c r="G79" s="144"/>
      <c r="H79" s="144"/>
      <c r="I79" s="144"/>
      <c r="J79" s="144"/>
      <c r="K79" s="144"/>
      <c r="L79" s="145"/>
      <c r="M79" s="146">
        <f t="shared" si="11"/>
        <v>0</v>
      </c>
      <c r="N79" s="189"/>
      <c r="O79" s="144"/>
      <c r="P79" s="144"/>
      <c r="Q79" s="144"/>
      <c r="R79" s="144"/>
      <c r="S79" s="145"/>
      <c r="T79" s="146">
        <f t="shared" si="8"/>
        <v>0</v>
      </c>
      <c r="U79" s="142"/>
      <c r="V79" s="143"/>
      <c r="W79" s="150"/>
      <c r="X79" s="143"/>
      <c r="Y79" s="150"/>
      <c r="Z79" s="143"/>
      <c r="AA79" s="150"/>
      <c r="AB79" s="143"/>
      <c r="AC79" s="150"/>
      <c r="AD79" s="143"/>
      <c r="AE79" s="150"/>
      <c r="AF79" s="143"/>
      <c r="AG79" s="150"/>
      <c r="AH79" s="143"/>
      <c r="AI79" s="150"/>
      <c r="AJ79" s="143"/>
      <c r="AK79" s="143"/>
      <c r="AL79" s="143"/>
      <c r="AM79" s="143"/>
      <c r="AN79" s="143"/>
      <c r="AO79" s="143"/>
      <c r="AP79" s="143"/>
    </row>
    <row r="80" ht="12.75" customHeight="1">
      <c r="A80" s="21"/>
      <c r="B80" s="32">
        <v>45151.0</v>
      </c>
      <c r="C80" s="140">
        <f t="shared" si="1"/>
        <v>0</v>
      </c>
      <c r="D80" s="186">
        <f t="shared" si="9"/>
        <v>0</v>
      </c>
      <c r="E80" s="189"/>
      <c r="F80" s="144"/>
      <c r="G80" s="144"/>
      <c r="H80" s="144"/>
      <c r="I80" s="144"/>
      <c r="J80" s="144"/>
      <c r="K80" s="144"/>
      <c r="L80" s="145"/>
      <c r="M80" s="146">
        <f t="shared" si="11"/>
        <v>0</v>
      </c>
      <c r="N80" s="189"/>
      <c r="O80" s="144"/>
      <c r="P80" s="144"/>
      <c r="Q80" s="144"/>
      <c r="R80" s="144"/>
      <c r="S80" s="145"/>
      <c r="T80" s="146">
        <f t="shared" si="8"/>
        <v>0</v>
      </c>
      <c r="U80" s="142"/>
      <c r="V80" s="143"/>
      <c r="W80" s="150"/>
      <c r="X80" s="143"/>
      <c r="Y80" s="150"/>
      <c r="Z80" s="143"/>
      <c r="AA80" s="150"/>
      <c r="AB80" s="143"/>
      <c r="AC80" s="150"/>
      <c r="AD80" s="143"/>
      <c r="AE80" s="150"/>
      <c r="AF80" s="143"/>
      <c r="AG80" s="150"/>
      <c r="AH80" s="143"/>
      <c r="AI80" s="150"/>
      <c r="AJ80" s="143"/>
      <c r="AK80" s="143"/>
      <c r="AL80" s="143"/>
      <c r="AM80" s="143"/>
      <c r="AN80" s="143"/>
      <c r="AO80" s="143"/>
      <c r="AP80" s="143"/>
    </row>
    <row r="81" ht="12.75" customHeight="1">
      <c r="A81" s="21"/>
      <c r="B81" s="32">
        <v>45152.0</v>
      </c>
      <c r="C81" s="140">
        <f t="shared" si="1"/>
        <v>0</v>
      </c>
      <c r="D81" s="186">
        <f t="shared" si="9"/>
        <v>0</v>
      </c>
      <c r="E81" s="189"/>
      <c r="F81" s="144"/>
      <c r="G81" s="144"/>
      <c r="H81" s="144"/>
      <c r="I81" s="144"/>
      <c r="J81" s="144"/>
      <c r="K81" s="144"/>
      <c r="L81" s="145"/>
      <c r="M81" s="146">
        <f t="shared" si="11"/>
        <v>0</v>
      </c>
      <c r="N81" s="189"/>
      <c r="O81" s="144"/>
      <c r="P81" s="144"/>
      <c r="Q81" s="144"/>
      <c r="R81" s="144"/>
      <c r="S81" s="145"/>
      <c r="T81" s="146">
        <f t="shared" si="8"/>
        <v>0</v>
      </c>
      <c r="U81" s="142"/>
      <c r="V81" s="143"/>
      <c r="W81" s="150"/>
      <c r="X81" s="143"/>
      <c r="Y81" s="150"/>
      <c r="Z81" s="143"/>
      <c r="AA81" s="150"/>
      <c r="AB81" s="143"/>
      <c r="AC81" s="150"/>
      <c r="AD81" s="143"/>
      <c r="AE81" s="150"/>
      <c r="AF81" s="143"/>
      <c r="AG81" s="150"/>
      <c r="AH81" s="143"/>
      <c r="AI81" s="150"/>
      <c r="AJ81" s="143"/>
      <c r="AK81" s="143"/>
      <c r="AL81" s="143"/>
      <c r="AM81" s="143"/>
      <c r="AN81" s="143"/>
      <c r="AO81" s="143"/>
      <c r="AP81" s="143"/>
    </row>
    <row r="82" ht="12.75" customHeight="1">
      <c r="A82" s="21"/>
      <c r="B82" s="35">
        <v>45153.0</v>
      </c>
      <c r="C82" s="140">
        <f t="shared" si="1"/>
        <v>0</v>
      </c>
      <c r="D82" s="186">
        <f t="shared" si="9"/>
        <v>0</v>
      </c>
      <c r="E82" s="189"/>
      <c r="F82" s="144"/>
      <c r="G82" s="144"/>
      <c r="H82" s="144"/>
      <c r="I82" s="144"/>
      <c r="J82" s="144"/>
      <c r="K82" s="144"/>
      <c r="L82" s="145"/>
      <c r="M82" s="146">
        <f t="shared" si="11"/>
        <v>0</v>
      </c>
      <c r="N82" s="189"/>
      <c r="O82" s="144"/>
      <c r="P82" s="144"/>
      <c r="Q82" s="144"/>
      <c r="R82" s="144"/>
      <c r="S82" s="145"/>
      <c r="T82" s="146">
        <f t="shared" si="8"/>
        <v>0</v>
      </c>
      <c r="U82" s="151"/>
      <c r="V82" s="143"/>
      <c r="W82" s="143"/>
      <c r="X82" s="143"/>
      <c r="Y82" s="150"/>
      <c r="Z82" s="143"/>
      <c r="AA82" s="150"/>
      <c r="AB82" s="143"/>
      <c r="AC82" s="150"/>
      <c r="AD82" s="143"/>
      <c r="AE82" s="150"/>
      <c r="AF82" s="143"/>
      <c r="AG82" s="150"/>
      <c r="AH82" s="143"/>
      <c r="AI82" s="150"/>
      <c r="AJ82" s="143"/>
      <c r="AK82" s="143"/>
      <c r="AL82" s="143"/>
      <c r="AM82" s="143"/>
      <c r="AN82" s="143"/>
      <c r="AO82" s="143"/>
      <c r="AP82" s="143"/>
    </row>
    <row r="83" ht="12.75" customHeight="1">
      <c r="A83" s="21"/>
      <c r="B83" s="35">
        <v>45154.0</v>
      </c>
      <c r="C83" s="140">
        <f t="shared" si="1"/>
        <v>0</v>
      </c>
      <c r="D83" s="186">
        <f t="shared" si="9"/>
        <v>0</v>
      </c>
      <c r="E83" s="189"/>
      <c r="F83" s="144"/>
      <c r="G83" s="144"/>
      <c r="H83" s="144"/>
      <c r="I83" s="144"/>
      <c r="J83" s="144"/>
      <c r="K83" s="144"/>
      <c r="L83" s="145"/>
      <c r="M83" s="146">
        <f t="shared" si="11"/>
        <v>0</v>
      </c>
      <c r="N83" s="189"/>
      <c r="O83" s="144"/>
      <c r="P83" s="144"/>
      <c r="Q83" s="144"/>
      <c r="R83" s="144"/>
      <c r="S83" s="145"/>
      <c r="T83" s="146">
        <f t="shared" si="8"/>
        <v>0</v>
      </c>
      <c r="U83" s="142"/>
      <c r="V83" s="143"/>
      <c r="W83" s="150"/>
      <c r="X83" s="143"/>
      <c r="Y83" s="150"/>
      <c r="Z83" s="143"/>
      <c r="AA83" s="150"/>
      <c r="AB83" s="143"/>
      <c r="AC83" s="150"/>
      <c r="AD83" s="143"/>
      <c r="AE83" s="150"/>
      <c r="AF83" s="143"/>
      <c r="AG83" s="150"/>
      <c r="AH83" s="143"/>
      <c r="AI83" s="150"/>
      <c r="AJ83" s="143"/>
      <c r="AK83" s="143"/>
      <c r="AL83" s="143"/>
      <c r="AM83" s="143"/>
      <c r="AN83" s="143"/>
      <c r="AO83" s="143"/>
      <c r="AP83" s="143"/>
    </row>
    <row r="84" ht="12.75" customHeight="1">
      <c r="A84" s="21"/>
      <c r="B84" s="32">
        <v>45155.0</v>
      </c>
      <c r="C84" s="140">
        <f t="shared" si="1"/>
        <v>0</v>
      </c>
      <c r="D84" s="186">
        <f t="shared" si="9"/>
        <v>0</v>
      </c>
      <c r="E84" s="189"/>
      <c r="F84" s="144"/>
      <c r="G84" s="144"/>
      <c r="H84" s="144"/>
      <c r="I84" s="144"/>
      <c r="J84" s="144"/>
      <c r="K84" s="144"/>
      <c r="L84" s="145"/>
      <c r="M84" s="146">
        <f t="shared" si="11"/>
        <v>0</v>
      </c>
      <c r="N84" s="189"/>
      <c r="O84" s="144"/>
      <c r="P84" s="144"/>
      <c r="Q84" s="144"/>
      <c r="R84" s="144"/>
      <c r="S84" s="145"/>
      <c r="T84" s="146">
        <f t="shared" si="8"/>
        <v>0</v>
      </c>
      <c r="U84" s="142"/>
      <c r="V84" s="143"/>
      <c r="W84" s="150"/>
      <c r="X84" s="143"/>
      <c r="Y84" s="150"/>
      <c r="Z84" s="143"/>
      <c r="AA84" s="150"/>
      <c r="AB84" s="143"/>
      <c r="AC84" s="150"/>
      <c r="AD84" s="143"/>
      <c r="AE84" s="150"/>
      <c r="AF84" s="143"/>
      <c r="AG84" s="150"/>
      <c r="AH84" s="143"/>
      <c r="AI84" s="150"/>
      <c r="AJ84" s="143"/>
      <c r="AK84" s="143"/>
      <c r="AL84" s="143"/>
      <c r="AM84" s="143"/>
      <c r="AN84" s="143"/>
      <c r="AO84" s="143"/>
      <c r="AP84" s="143"/>
    </row>
    <row r="85" ht="12.75" customHeight="1">
      <c r="A85" s="21"/>
      <c r="B85" s="32">
        <v>45156.0</v>
      </c>
      <c r="C85" s="140">
        <f t="shared" si="1"/>
        <v>0</v>
      </c>
      <c r="D85" s="186">
        <f t="shared" si="9"/>
        <v>0</v>
      </c>
      <c r="E85" s="189"/>
      <c r="F85" s="144"/>
      <c r="G85" s="144"/>
      <c r="H85" s="144"/>
      <c r="I85" s="144"/>
      <c r="J85" s="144"/>
      <c r="K85" s="144"/>
      <c r="L85" s="145"/>
      <c r="M85" s="146">
        <f t="shared" si="11"/>
        <v>0</v>
      </c>
      <c r="N85" s="189"/>
      <c r="O85" s="144"/>
      <c r="P85" s="144"/>
      <c r="Q85" s="144"/>
      <c r="R85" s="144"/>
      <c r="S85" s="145"/>
      <c r="T85" s="146">
        <f t="shared" si="8"/>
        <v>0</v>
      </c>
      <c r="U85" s="142"/>
      <c r="V85" s="143"/>
      <c r="W85" s="150"/>
      <c r="X85" s="143"/>
      <c r="Y85" s="150"/>
      <c r="Z85" s="143"/>
      <c r="AA85" s="150"/>
      <c r="AB85" s="143"/>
      <c r="AC85" s="150"/>
      <c r="AD85" s="143"/>
      <c r="AE85" s="150"/>
      <c r="AF85" s="143"/>
      <c r="AG85" s="150"/>
      <c r="AH85" s="143"/>
      <c r="AI85" s="150"/>
      <c r="AJ85" s="143"/>
      <c r="AK85" s="143"/>
      <c r="AL85" s="143"/>
      <c r="AM85" s="143"/>
      <c r="AN85" s="143"/>
      <c r="AO85" s="143"/>
      <c r="AP85" s="143"/>
    </row>
    <row r="86" ht="12.75" customHeight="1">
      <c r="A86" s="201"/>
      <c r="B86" s="32">
        <v>45157.0</v>
      </c>
      <c r="C86" s="140">
        <f t="shared" si="1"/>
        <v>0</v>
      </c>
      <c r="D86" s="186">
        <f t="shared" si="9"/>
        <v>0</v>
      </c>
      <c r="E86" s="189"/>
      <c r="F86" s="144"/>
      <c r="G86" s="144"/>
      <c r="H86" s="144"/>
      <c r="I86" s="144"/>
      <c r="J86" s="144"/>
      <c r="K86" s="158"/>
      <c r="L86" s="159"/>
      <c r="M86" s="146">
        <f t="shared" si="11"/>
        <v>0</v>
      </c>
      <c r="N86" s="189"/>
      <c r="O86" s="144"/>
      <c r="P86" s="158"/>
      <c r="Q86" s="158"/>
      <c r="R86" s="158"/>
      <c r="S86" s="159"/>
      <c r="T86" s="146">
        <f t="shared" si="8"/>
        <v>0</v>
      </c>
      <c r="U86" s="142"/>
      <c r="V86" s="143"/>
      <c r="W86" s="160"/>
      <c r="X86" s="161"/>
      <c r="Y86" s="161"/>
      <c r="Z86" s="161"/>
      <c r="AA86" s="160"/>
      <c r="AB86" s="161"/>
      <c r="AC86" s="160"/>
      <c r="AD86" s="161"/>
      <c r="AE86" s="160"/>
      <c r="AF86" s="161"/>
      <c r="AG86" s="160"/>
      <c r="AH86" s="161"/>
      <c r="AI86" s="160"/>
      <c r="AJ86" s="161"/>
      <c r="AK86" s="161"/>
      <c r="AL86" s="161"/>
      <c r="AM86" s="161"/>
      <c r="AN86" s="161"/>
      <c r="AO86" s="161"/>
      <c r="AP86" s="161"/>
    </row>
    <row r="87" ht="12.75" customHeight="1">
      <c r="A87" s="21"/>
      <c r="B87" s="32">
        <v>45158.0</v>
      </c>
      <c r="C87" s="140">
        <f t="shared" si="1"/>
        <v>0</v>
      </c>
      <c r="D87" s="186">
        <f t="shared" si="9"/>
        <v>0</v>
      </c>
      <c r="E87" s="189"/>
      <c r="F87" s="144"/>
      <c r="G87" s="144"/>
      <c r="H87" s="144"/>
      <c r="I87" s="144"/>
      <c r="J87" s="144"/>
      <c r="K87" s="144"/>
      <c r="L87" s="145"/>
      <c r="M87" s="146">
        <f t="shared" si="11"/>
        <v>0</v>
      </c>
      <c r="N87" s="189"/>
      <c r="O87" s="144"/>
      <c r="P87" s="144"/>
      <c r="Q87" s="144"/>
      <c r="R87" s="144"/>
      <c r="S87" s="145"/>
      <c r="T87" s="146">
        <f t="shared" si="8"/>
        <v>0</v>
      </c>
      <c r="U87" s="142"/>
      <c r="V87" s="143"/>
      <c r="W87" s="150"/>
      <c r="X87" s="143"/>
      <c r="Y87" s="150"/>
      <c r="Z87" s="143"/>
      <c r="AA87" s="150"/>
      <c r="AB87" s="143"/>
      <c r="AC87" s="150"/>
      <c r="AD87" s="143"/>
      <c r="AE87" s="150"/>
      <c r="AF87" s="143"/>
      <c r="AG87" s="150"/>
      <c r="AH87" s="143"/>
      <c r="AI87" s="150"/>
      <c r="AJ87" s="143"/>
      <c r="AK87" s="143"/>
      <c r="AL87" s="143"/>
      <c r="AM87" s="143"/>
      <c r="AN87" s="143"/>
      <c r="AO87" s="143"/>
      <c r="AP87" s="143"/>
    </row>
    <row r="88" ht="12.75" customHeight="1">
      <c r="A88" s="21"/>
      <c r="B88" s="32">
        <v>45159.0</v>
      </c>
      <c r="C88" s="140">
        <f t="shared" si="1"/>
        <v>0</v>
      </c>
      <c r="D88" s="186">
        <f t="shared" si="9"/>
        <v>0</v>
      </c>
      <c r="E88" s="189"/>
      <c r="F88" s="144"/>
      <c r="G88" s="144"/>
      <c r="H88" s="144"/>
      <c r="I88" s="144"/>
      <c r="J88" s="144"/>
      <c r="K88" s="144"/>
      <c r="L88" s="145"/>
      <c r="M88" s="146">
        <f t="shared" si="11"/>
        <v>0</v>
      </c>
      <c r="N88" s="189"/>
      <c r="O88" s="144"/>
      <c r="P88" s="144"/>
      <c r="Q88" s="144"/>
      <c r="R88" s="144"/>
      <c r="S88" s="145"/>
      <c r="T88" s="146">
        <f t="shared" si="8"/>
        <v>0</v>
      </c>
      <c r="U88" s="143"/>
      <c r="V88" s="143"/>
      <c r="W88" s="150"/>
      <c r="X88" s="143"/>
      <c r="Y88" s="150"/>
      <c r="Z88" s="143"/>
      <c r="AA88" s="150"/>
      <c r="AB88" s="143"/>
      <c r="AC88" s="150"/>
      <c r="AD88" s="143"/>
      <c r="AE88" s="150"/>
      <c r="AF88" s="143"/>
      <c r="AG88" s="150"/>
      <c r="AH88" s="143"/>
      <c r="AI88" s="150"/>
      <c r="AJ88" s="143"/>
      <c r="AK88" s="143"/>
      <c r="AL88" s="143"/>
      <c r="AM88" s="143"/>
      <c r="AN88" s="143"/>
      <c r="AO88" s="143"/>
      <c r="AP88" s="143"/>
    </row>
    <row r="89" ht="15.0" customHeight="1">
      <c r="A89" s="1"/>
      <c r="B89" s="35">
        <v>45160.0</v>
      </c>
      <c r="C89" s="140">
        <f t="shared" si="1"/>
        <v>0</v>
      </c>
      <c r="D89" s="186">
        <f t="shared" si="9"/>
        <v>0</v>
      </c>
      <c r="E89" s="189"/>
      <c r="F89" s="144"/>
      <c r="G89" s="144"/>
      <c r="H89" s="144"/>
      <c r="I89" s="144"/>
      <c r="J89" s="144"/>
      <c r="K89" s="144"/>
      <c r="L89" s="145"/>
      <c r="M89" s="146">
        <f t="shared" si="11"/>
        <v>0</v>
      </c>
      <c r="N89" s="189"/>
      <c r="O89" s="144"/>
      <c r="P89" s="144"/>
      <c r="Q89" s="144"/>
      <c r="R89" s="144"/>
      <c r="S89" s="145"/>
      <c r="T89" s="146">
        <f t="shared" si="8"/>
        <v>0</v>
      </c>
      <c r="U89" s="142"/>
      <c r="V89" s="143"/>
      <c r="W89" s="150"/>
      <c r="X89" s="143"/>
      <c r="Y89" s="150"/>
      <c r="Z89" s="143"/>
      <c r="AA89" s="150"/>
      <c r="AB89" s="143"/>
      <c r="AC89" s="150"/>
      <c r="AD89" s="143"/>
      <c r="AE89" s="150"/>
      <c r="AF89" s="143"/>
      <c r="AG89" s="150"/>
      <c r="AH89" s="143"/>
      <c r="AI89" s="150"/>
      <c r="AJ89" s="143"/>
      <c r="AK89" s="143"/>
      <c r="AL89" s="143"/>
      <c r="AM89" s="143"/>
      <c r="AN89" s="143"/>
      <c r="AO89" s="143"/>
      <c r="AP89" s="143"/>
    </row>
    <row r="90" ht="12.75" customHeight="1">
      <c r="A90" s="1"/>
      <c r="B90" s="35">
        <v>45161.0</v>
      </c>
      <c r="C90" s="140">
        <f t="shared" si="1"/>
        <v>0</v>
      </c>
      <c r="D90" s="186">
        <f t="shared" si="9"/>
        <v>0</v>
      </c>
      <c r="E90" s="189"/>
      <c r="F90" s="144"/>
      <c r="G90" s="144"/>
      <c r="H90" s="144"/>
      <c r="I90" s="144"/>
      <c r="J90" s="144"/>
      <c r="K90" s="144"/>
      <c r="L90" s="145"/>
      <c r="M90" s="146">
        <f t="shared" si="11"/>
        <v>0</v>
      </c>
      <c r="N90" s="189"/>
      <c r="O90" s="144"/>
      <c r="P90" s="144"/>
      <c r="Q90" s="144"/>
      <c r="R90" s="144"/>
      <c r="S90" s="145"/>
      <c r="T90" s="146">
        <f t="shared" si="8"/>
        <v>0</v>
      </c>
      <c r="U90" s="150"/>
      <c r="V90" s="143"/>
      <c r="W90" s="150"/>
      <c r="X90" s="143"/>
      <c r="Y90" s="150"/>
      <c r="Z90" s="143"/>
      <c r="AA90" s="143"/>
      <c r="AB90" s="143"/>
      <c r="AC90" s="150"/>
      <c r="AD90" s="143"/>
      <c r="AE90" s="150"/>
      <c r="AF90" s="143"/>
      <c r="AG90" s="150"/>
      <c r="AH90" s="143"/>
      <c r="AI90" s="150"/>
      <c r="AJ90" s="143"/>
      <c r="AK90" s="143"/>
      <c r="AL90" s="143"/>
      <c r="AM90" s="143"/>
      <c r="AN90" s="143"/>
      <c r="AO90" s="143"/>
      <c r="AP90" s="143"/>
    </row>
    <row r="91" ht="12.75" customHeight="1">
      <c r="A91" s="1"/>
      <c r="B91" s="32">
        <v>45162.0</v>
      </c>
      <c r="C91" s="140">
        <f t="shared" si="1"/>
        <v>0</v>
      </c>
      <c r="D91" s="186">
        <f t="shared" si="9"/>
        <v>0</v>
      </c>
      <c r="E91" s="189"/>
      <c r="F91" s="144"/>
      <c r="G91" s="144"/>
      <c r="H91" s="144"/>
      <c r="I91" s="144"/>
      <c r="J91" s="144"/>
      <c r="K91" s="144"/>
      <c r="L91" s="145"/>
      <c r="M91" s="146">
        <f t="shared" si="11"/>
        <v>0</v>
      </c>
      <c r="N91" s="147"/>
      <c r="O91" s="144"/>
      <c r="P91" s="143"/>
      <c r="Q91" s="143"/>
      <c r="R91" s="144"/>
      <c r="S91" s="145"/>
      <c r="T91" s="146">
        <f t="shared" si="8"/>
        <v>0</v>
      </c>
      <c r="U91" s="192"/>
      <c r="V91" s="143"/>
      <c r="W91" s="143"/>
      <c r="X91" s="143"/>
      <c r="Y91" s="150"/>
      <c r="Z91" s="143"/>
      <c r="AA91" s="150"/>
      <c r="AB91" s="143"/>
      <c r="AC91" s="150"/>
      <c r="AD91" s="143"/>
      <c r="AE91" s="150"/>
      <c r="AF91" s="143"/>
      <c r="AG91" s="150"/>
      <c r="AH91" s="143"/>
      <c r="AI91" s="150"/>
      <c r="AJ91" s="143"/>
      <c r="AK91" s="143"/>
      <c r="AL91" s="143"/>
      <c r="AM91" s="143"/>
      <c r="AN91" s="143"/>
      <c r="AO91" s="143"/>
      <c r="AP91" s="143"/>
    </row>
    <row r="92" ht="12.75" customHeight="1">
      <c r="A92" s="1"/>
      <c r="B92" s="32">
        <v>45163.0</v>
      </c>
      <c r="C92" s="140">
        <f t="shared" si="1"/>
        <v>0</v>
      </c>
      <c r="D92" s="186">
        <f t="shared" si="9"/>
        <v>0</v>
      </c>
      <c r="E92" s="189"/>
      <c r="F92" s="144"/>
      <c r="G92" s="144"/>
      <c r="H92" s="144"/>
      <c r="I92" s="144"/>
      <c r="J92" s="144"/>
      <c r="K92" s="144"/>
      <c r="L92" s="145"/>
      <c r="M92" s="146">
        <f t="shared" si="11"/>
        <v>0</v>
      </c>
      <c r="N92" s="147"/>
      <c r="O92" s="144"/>
      <c r="P92" s="144"/>
      <c r="Q92" s="144"/>
      <c r="R92" s="144"/>
      <c r="S92" s="145"/>
      <c r="T92" s="146">
        <f t="shared" si="8"/>
        <v>0</v>
      </c>
      <c r="U92" s="142"/>
      <c r="V92" s="143"/>
      <c r="W92" s="143"/>
      <c r="X92" s="143"/>
      <c r="Y92" s="150"/>
      <c r="Z92" s="143"/>
      <c r="AA92" s="150"/>
      <c r="AB92" s="143"/>
      <c r="AC92" s="150"/>
      <c r="AD92" s="143"/>
      <c r="AE92" s="150"/>
      <c r="AF92" s="143"/>
      <c r="AG92" s="150"/>
      <c r="AH92" s="143"/>
      <c r="AI92" s="150"/>
      <c r="AJ92" s="143"/>
      <c r="AK92" s="143"/>
      <c r="AL92" s="143"/>
      <c r="AM92" s="143"/>
      <c r="AN92" s="143"/>
      <c r="AO92" s="143"/>
      <c r="AP92" s="143"/>
    </row>
    <row r="93" ht="12.75" customHeight="1">
      <c r="A93" s="21"/>
      <c r="B93" s="32">
        <v>45164.0</v>
      </c>
      <c r="C93" s="140">
        <f t="shared" si="1"/>
        <v>0</v>
      </c>
      <c r="D93" s="186">
        <f t="shared" si="9"/>
        <v>0</v>
      </c>
      <c r="E93" s="189"/>
      <c r="F93" s="144"/>
      <c r="G93" s="144"/>
      <c r="H93" s="144"/>
      <c r="I93" s="144"/>
      <c r="J93" s="144"/>
      <c r="K93" s="144"/>
      <c r="L93" s="145"/>
      <c r="M93" s="146">
        <f t="shared" si="11"/>
        <v>0</v>
      </c>
      <c r="N93" s="147"/>
      <c r="O93" s="144"/>
      <c r="P93" s="144"/>
      <c r="Q93" s="144"/>
      <c r="R93" s="144"/>
      <c r="S93" s="145"/>
      <c r="T93" s="146">
        <f t="shared" si="8"/>
        <v>0</v>
      </c>
      <c r="U93" s="142"/>
      <c r="V93" s="143"/>
      <c r="W93" s="143"/>
      <c r="X93" s="143"/>
      <c r="Y93" s="150"/>
      <c r="Z93" s="143"/>
      <c r="AA93" s="143"/>
      <c r="AB93" s="143"/>
      <c r="AC93" s="150"/>
      <c r="AD93" s="143"/>
      <c r="AE93" s="150"/>
      <c r="AF93" s="143"/>
      <c r="AG93" s="150"/>
      <c r="AH93" s="143"/>
      <c r="AI93" s="150"/>
      <c r="AJ93" s="143"/>
      <c r="AK93" s="143"/>
      <c r="AL93" s="143"/>
      <c r="AM93" s="143"/>
      <c r="AN93" s="143"/>
      <c r="AO93" s="143"/>
      <c r="AP93" s="143"/>
    </row>
    <row r="94" ht="12.75" customHeight="1">
      <c r="A94" s="21"/>
      <c r="B94" s="32">
        <v>45165.0</v>
      </c>
      <c r="C94" s="140">
        <f t="shared" si="1"/>
        <v>0</v>
      </c>
      <c r="D94" s="186">
        <f t="shared" si="9"/>
        <v>0</v>
      </c>
      <c r="E94" s="189"/>
      <c r="F94" s="144"/>
      <c r="G94" s="144"/>
      <c r="H94" s="144"/>
      <c r="I94" s="144"/>
      <c r="J94" s="144"/>
      <c r="K94" s="144"/>
      <c r="L94" s="145"/>
      <c r="M94" s="146">
        <f t="shared" si="11"/>
        <v>0</v>
      </c>
      <c r="N94" s="147"/>
      <c r="O94" s="144"/>
      <c r="P94" s="144"/>
      <c r="Q94" s="144"/>
      <c r="R94" s="144"/>
      <c r="S94" s="145"/>
      <c r="T94" s="146">
        <f t="shared" si="8"/>
        <v>0</v>
      </c>
      <c r="U94" s="151"/>
      <c r="V94" s="143"/>
      <c r="W94" s="150"/>
      <c r="X94" s="143"/>
      <c r="Y94" s="150"/>
      <c r="Z94" s="143"/>
      <c r="AA94" s="150"/>
      <c r="AB94" s="143"/>
      <c r="AC94" s="150"/>
      <c r="AD94" s="143"/>
      <c r="AE94" s="150"/>
      <c r="AF94" s="143"/>
      <c r="AG94" s="150"/>
      <c r="AH94" s="143"/>
      <c r="AI94" s="150"/>
      <c r="AJ94" s="143"/>
      <c r="AK94" s="143"/>
      <c r="AL94" s="143"/>
      <c r="AM94" s="143"/>
      <c r="AN94" s="143"/>
      <c r="AO94" s="143"/>
      <c r="AP94" s="143"/>
    </row>
    <row r="95" ht="12.75" customHeight="1">
      <c r="A95" s="1"/>
      <c r="B95" s="32">
        <v>45166.0</v>
      </c>
      <c r="C95" s="140">
        <f t="shared" si="1"/>
        <v>0</v>
      </c>
      <c r="D95" s="186">
        <f t="shared" si="9"/>
        <v>0</v>
      </c>
      <c r="E95" s="189"/>
      <c r="F95" s="144"/>
      <c r="G95" s="144"/>
      <c r="H95" s="144"/>
      <c r="I95" s="144"/>
      <c r="J95" s="144"/>
      <c r="K95" s="144"/>
      <c r="L95" s="145"/>
      <c r="M95" s="146">
        <f t="shared" si="11"/>
        <v>0</v>
      </c>
      <c r="N95" s="147"/>
      <c r="O95" s="144"/>
      <c r="P95" s="144"/>
      <c r="Q95" s="144"/>
      <c r="R95" s="144"/>
      <c r="S95" s="145"/>
      <c r="T95" s="146">
        <f t="shared" si="8"/>
        <v>0</v>
      </c>
      <c r="U95" s="142"/>
      <c r="V95" s="143"/>
      <c r="W95" s="150"/>
      <c r="X95" s="143"/>
      <c r="Y95" s="150"/>
      <c r="Z95" s="143"/>
      <c r="AA95" s="150"/>
      <c r="AB95" s="143"/>
      <c r="AC95" s="150"/>
      <c r="AD95" s="143"/>
      <c r="AE95" s="150"/>
      <c r="AF95" s="143"/>
      <c r="AG95" s="150"/>
      <c r="AH95" s="143"/>
      <c r="AI95" s="150"/>
      <c r="AJ95" s="143"/>
      <c r="AK95" s="143"/>
      <c r="AL95" s="143"/>
      <c r="AM95" s="143"/>
      <c r="AN95" s="143"/>
      <c r="AO95" s="143"/>
      <c r="AP95" s="143"/>
    </row>
    <row r="96" ht="12.75" customHeight="1">
      <c r="A96" s="1"/>
      <c r="B96" s="35">
        <v>45167.0</v>
      </c>
      <c r="C96" s="140">
        <f t="shared" si="1"/>
        <v>0</v>
      </c>
      <c r="D96" s="186">
        <f t="shared" si="9"/>
        <v>0</v>
      </c>
      <c r="E96" s="189"/>
      <c r="F96" s="144"/>
      <c r="G96" s="144"/>
      <c r="H96" s="144"/>
      <c r="I96" s="144"/>
      <c r="J96" s="144"/>
      <c r="K96" s="144"/>
      <c r="L96" s="145"/>
      <c r="M96" s="146">
        <f t="shared" si="11"/>
        <v>0</v>
      </c>
      <c r="N96" s="147"/>
      <c r="O96" s="144"/>
      <c r="P96" s="144"/>
      <c r="Q96" s="144"/>
      <c r="R96" s="144"/>
      <c r="S96" s="145"/>
      <c r="T96" s="146">
        <f t="shared" si="8"/>
        <v>0</v>
      </c>
      <c r="U96" s="142"/>
      <c r="V96" s="143"/>
      <c r="W96" s="142"/>
      <c r="X96" s="143"/>
      <c r="Y96" s="150"/>
      <c r="Z96" s="143"/>
      <c r="AA96" s="150"/>
      <c r="AB96" s="143"/>
      <c r="AC96" s="150"/>
      <c r="AD96" s="143"/>
      <c r="AE96" s="150"/>
      <c r="AF96" s="143"/>
      <c r="AG96" s="150"/>
      <c r="AH96" s="143"/>
      <c r="AI96" s="150"/>
      <c r="AJ96" s="143"/>
      <c r="AK96" s="143"/>
      <c r="AL96" s="143"/>
      <c r="AM96" s="143"/>
      <c r="AN96" s="143"/>
      <c r="AO96" s="143"/>
      <c r="AP96" s="143"/>
    </row>
    <row r="97" ht="12.75" customHeight="1">
      <c r="A97" s="1"/>
      <c r="B97" s="35">
        <v>45168.0</v>
      </c>
      <c r="C97" s="165">
        <f t="shared" si="1"/>
        <v>0</v>
      </c>
      <c r="D97" s="202">
        <f t="shared" si="9"/>
        <v>0</v>
      </c>
      <c r="E97" s="195"/>
      <c r="F97" s="168"/>
      <c r="G97" s="168"/>
      <c r="H97" s="168"/>
      <c r="I97" s="168"/>
      <c r="J97" s="168"/>
      <c r="K97" s="168"/>
      <c r="L97" s="169"/>
      <c r="M97" s="136">
        <f t="shared" si="11"/>
        <v>0</v>
      </c>
      <c r="N97" s="147"/>
      <c r="O97" s="144"/>
      <c r="P97" s="144"/>
      <c r="Q97" s="144"/>
      <c r="R97" s="144"/>
      <c r="S97" s="145"/>
      <c r="T97" s="146">
        <f t="shared" si="8"/>
        <v>0</v>
      </c>
      <c r="U97" s="164"/>
      <c r="V97" s="167"/>
      <c r="W97" s="164"/>
      <c r="X97" s="167"/>
      <c r="Y97" s="171"/>
      <c r="Z97" s="167"/>
      <c r="AA97" s="164"/>
      <c r="AB97" s="143"/>
      <c r="AC97" s="164"/>
      <c r="AD97" s="167"/>
      <c r="AE97" s="164"/>
      <c r="AF97" s="143"/>
      <c r="AG97" s="164"/>
      <c r="AH97" s="167"/>
      <c r="AI97" s="150"/>
      <c r="AJ97" s="143"/>
      <c r="AK97" s="143"/>
      <c r="AL97" s="143"/>
      <c r="AM97" s="143"/>
      <c r="AN97" s="143"/>
      <c r="AO97" s="143"/>
      <c r="AP97" s="143"/>
    </row>
    <row r="98" ht="12.75" customHeight="1">
      <c r="A98" s="1"/>
      <c r="B98" s="36">
        <v>45169.0</v>
      </c>
      <c r="C98" s="203">
        <f t="shared" si="1"/>
        <v>0</v>
      </c>
      <c r="D98" s="204">
        <f t="shared" si="9"/>
        <v>0</v>
      </c>
      <c r="E98" s="205"/>
      <c r="F98" s="206"/>
      <c r="G98" s="194"/>
      <c r="H98" s="194"/>
      <c r="I98" s="194"/>
      <c r="J98" s="194"/>
      <c r="K98" s="194"/>
      <c r="L98" s="207"/>
      <c r="M98" s="136">
        <f t="shared" si="11"/>
        <v>0</v>
      </c>
      <c r="N98" s="170"/>
      <c r="O98" s="168"/>
      <c r="P98" s="168"/>
      <c r="Q98" s="168"/>
      <c r="R98" s="168"/>
      <c r="S98" s="169"/>
      <c r="T98" s="146">
        <f t="shared" si="8"/>
        <v>0</v>
      </c>
      <c r="U98" s="171"/>
      <c r="V98" s="167"/>
      <c r="W98" s="142"/>
      <c r="X98" s="143"/>
      <c r="Y98" s="164"/>
      <c r="Z98" s="167"/>
      <c r="AA98" s="164"/>
      <c r="AB98" s="167"/>
      <c r="AC98" s="167"/>
      <c r="AD98" s="167"/>
      <c r="AE98" s="164"/>
      <c r="AF98" s="167"/>
      <c r="AG98" s="164"/>
      <c r="AH98" s="167"/>
      <c r="AI98" s="164"/>
      <c r="AJ98" s="167"/>
      <c r="AK98" s="167"/>
      <c r="AL98" s="167"/>
      <c r="AM98" s="167"/>
      <c r="AN98" s="167"/>
      <c r="AO98" s="167"/>
      <c r="AP98" s="167"/>
    </row>
    <row r="99" ht="12.75" customHeight="1">
      <c r="A99" s="1"/>
      <c r="B99" s="100" t="s">
        <v>33</v>
      </c>
      <c r="C99" s="208">
        <f t="shared" si="1"/>
        <v>0</v>
      </c>
      <c r="D99" s="173">
        <f>SUM(D68:D98)</f>
        <v>0</v>
      </c>
      <c r="E99" s="197"/>
      <c r="F99" s="179"/>
      <c r="G99" s="179"/>
      <c r="H99" s="179"/>
      <c r="I99" s="179"/>
      <c r="J99" s="179"/>
      <c r="K99" s="179"/>
      <c r="L99" s="180"/>
      <c r="M99" s="126">
        <f>SUM(M68:M98)</f>
        <v>0</v>
      </c>
      <c r="N99" s="197"/>
      <c r="O99" s="179"/>
      <c r="P99" s="179"/>
      <c r="Q99" s="179"/>
      <c r="R99" s="179"/>
      <c r="S99" s="180"/>
      <c r="T99" s="126">
        <f>SUM(T68:T98)</f>
        <v>0</v>
      </c>
      <c r="U99" s="182"/>
      <c r="V99" s="183"/>
      <c r="W99" s="184"/>
      <c r="X99" s="183"/>
      <c r="Y99" s="184"/>
      <c r="Z99" s="183"/>
      <c r="AA99" s="184"/>
      <c r="AB99" s="183"/>
      <c r="AC99" s="183"/>
      <c r="AD99" s="183"/>
      <c r="AE99" s="184"/>
      <c r="AF99" s="183"/>
      <c r="AG99" s="184"/>
      <c r="AH99" s="183"/>
      <c r="AI99" s="184"/>
      <c r="AJ99" s="183"/>
      <c r="AK99" s="183"/>
      <c r="AL99" s="183"/>
      <c r="AM99" s="183"/>
      <c r="AN99" s="183"/>
      <c r="AO99" s="183"/>
      <c r="AP99" s="183"/>
    </row>
    <row r="100" ht="12.75" customHeight="1">
      <c r="A100" s="1"/>
      <c r="B100" s="100" t="s">
        <v>31</v>
      </c>
      <c r="C100" s="208"/>
      <c r="D100" s="173"/>
      <c r="E100" s="197"/>
      <c r="F100" s="179"/>
      <c r="G100" s="179"/>
      <c r="H100" s="179"/>
      <c r="I100" s="179"/>
      <c r="J100" s="179"/>
      <c r="K100" s="179"/>
      <c r="L100" s="180"/>
      <c r="M100" s="126"/>
      <c r="N100" s="197"/>
      <c r="O100" s="179"/>
      <c r="P100" s="179"/>
      <c r="Q100" s="179"/>
      <c r="R100" s="179"/>
      <c r="S100" s="180"/>
      <c r="T100" s="126"/>
      <c r="U100" s="198"/>
      <c r="V100" s="183"/>
      <c r="W100" s="184"/>
      <c r="X100" s="183"/>
      <c r="Y100" s="184"/>
      <c r="Z100" s="183"/>
      <c r="AA100" s="184"/>
      <c r="AB100" s="183"/>
      <c r="AC100" s="184"/>
      <c r="AD100" s="183"/>
      <c r="AE100" s="184"/>
      <c r="AF100" s="183"/>
      <c r="AG100" s="184"/>
      <c r="AH100" s="183"/>
      <c r="AI100" s="184"/>
      <c r="AJ100" s="183"/>
      <c r="AK100" s="183"/>
      <c r="AL100" s="183"/>
      <c r="AM100" s="183"/>
      <c r="AN100" s="183"/>
      <c r="AO100" s="183"/>
      <c r="AP100" s="183"/>
    </row>
    <row r="101" ht="12.75" customHeight="1">
      <c r="A101" s="1"/>
      <c r="B101" s="73">
        <v>44440.0</v>
      </c>
      <c r="C101" s="209">
        <f t="shared" ref="C101:C226" si="12">D101+M101+T101</f>
        <v>0</v>
      </c>
      <c r="D101" s="128">
        <f t="shared" ref="D101:D130" si="13">F101+H101+J101+L101</f>
        <v>0</v>
      </c>
      <c r="E101" s="129"/>
      <c r="F101" s="130"/>
      <c r="G101" s="130"/>
      <c r="H101" s="130"/>
      <c r="I101" s="130"/>
      <c r="J101" s="130"/>
      <c r="K101" s="130"/>
      <c r="L101" s="131"/>
      <c r="M101" s="132">
        <f t="shared" ref="M101:M130" si="14">O101+Q101+S101</f>
        <v>0</v>
      </c>
      <c r="N101" s="133"/>
      <c r="O101" s="134"/>
      <c r="P101" s="134"/>
      <c r="Q101" s="134"/>
      <c r="R101" s="134"/>
      <c r="S101" s="135"/>
      <c r="T101" s="132">
        <f t="shared" ref="T101:T129" si="15">V101+X101+Z101+AB101+AD101+AF101+AH101+AJ101+AV101</f>
        <v>0</v>
      </c>
      <c r="U101" s="133"/>
      <c r="V101" s="137"/>
      <c r="W101" s="138"/>
      <c r="X101" s="139"/>
      <c r="Y101" s="137"/>
      <c r="Z101" s="134"/>
      <c r="AA101" s="137"/>
      <c r="AB101" s="134"/>
      <c r="AC101" s="137"/>
      <c r="AD101" s="134"/>
      <c r="AE101" s="137"/>
      <c r="AF101" s="134"/>
      <c r="AG101" s="137"/>
      <c r="AH101" s="134"/>
      <c r="AI101" s="137"/>
      <c r="AJ101" s="134"/>
      <c r="AK101" s="134"/>
      <c r="AL101" s="134"/>
      <c r="AM101" s="134"/>
      <c r="AN101" s="134"/>
      <c r="AO101" s="134"/>
      <c r="AP101" s="134"/>
    </row>
    <row r="102" ht="12.75" customHeight="1">
      <c r="A102" s="1"/>
      <c r="B102" s="78">
        <v>44441.0</v>
      </c>
      <c r="C102" s="210">
        <f t="shared" si="12"/>
        <v>0</v>
      </c>
      <c r="D102" s="141">
        <f t="shared" si="13"/>
        <v>0</v>
      </c>
      <c r="E102" s="142"/>
      <c r="F102" s="143"/>
      <c r="G102" s="144"/>
      <c r="H102" s="144"/>
      <c r="I102" s="144"/>
      <c r="J102" s="144"/>
      <c r="K102" s="144"/>
      <c r="L102" s="145"/>
      <c r="M102" s="146">
        <f t="shared" si="14"/>
        <v>0</v>
      </c>
      <c r="N102" s="147"/>
      <c r="O102" s="144"/>
      <c r="P102" s="144"/>
      <c r="Q102" s="144"/>
      <c r="R102" s="144"/>
      <c r="S102" s="145"/>
      <c r="T102" s="146">
        <f t="shared" si="15"/>
        <v>0</v>
      </c>
      <c r="U102" s="171"/>
      <c r="V102" s="167"/>
      <c r="W102" s="142"/>
      <c r="X102" s="143"/>
      <c r="Y102" s="171"/>
      <c r="Z102" s="167"/>
      <c r="AA102" s="142"/>
      <c r="AB102" s="143"/>
      <c r="AC102" s="150"/>
      <c r="AD102" s="143"/>
      <c r="AE102" s="150"/>
      <c r="AF102" s="143"/>
      <c r="AG102" s="150"/>
      <c r="AH102" s="143"/>
      <c r="AI102" s="150"/>
      <c r="AJ102" s="143"/>
      <c r="AK102" s="143"/>
      <c r="AL102" s="143"/>
      <c r="AM102" s="143"/>
      <c r="AN102" s="143"/>
      <c r="AO102" s="143"/>
      <c r="AP102" s="143"/>
    </row>
    <row r="103" ht="12.75" customHeight="1">
      <c r="A103" s="1"/>
      <c r="B103" s="78">
        <v>44442.0</v>
      </c>
      <c r="C103" s="210">
        <f t="shared" si="12"/>
        <v>0</v>
      </c>
      <c r="D103" s="141">
        <f t="shared" si="13"/>
        <v>0</v>
      </c>
      <c r="E103" s="147"/>
      <c r="F103" s="144"/>
      <c r="G103" s="144"/>
      <c r="H103" s="144"/>
      <c r="I103" s="144"/>
      <c r="J103" s="144"/>
      <c r="K103" s="144"/>
      <c r="L103" s="145"/>
      <c r="M103" s="146">
        <f t="shared" si="14"/>
        <v>0</v>
      </c>
      <c r="N103" s="147"/>
      <c r="O103" s="144"/>
      <c r="P103" s="144"/>
      <c r="Q103" s="144"/>
      <c r="R103" s="144"/>
      <c r="S103" s="145"/>
      <c r="T103" s="146">
        <f t="shared" si="15"/>
        <v>0</v>
      </c>
      <c r="U103" s="150"/>
      <c r="V103" s="143"/>
      <c r="W103" s="150"/>
      <c r="X103" s="143"/>
      <c r="Y103" s="150"/>
      <c r="Z103" s="143"/>
      <c r="AA103" s="150"/>
      <c r="AB103" s="143"/>
      <c r="AC103" s="150"/>
      <c r="AD103" s="143"/>
      <c r="AE103" s="150"/>
      <c r="AF103" s="143"/>
      <c r="AG103" s="150"/>
      <c r="AH103" s="143"/>
      <c r="AI103" s="150"/>
      <c r="AJ103" s="143"/>
      <c r="AK103" s="143"/>
      <c r="AL103" s="143"/>
      <c r="AM103" s="143"/>
      <c r="AN103" s="143"/>
      <c r="AO103" s="143"/>
      <c r="AP103" s="143"/>
    </row>
    <row r="104" ht="12.75" customHeight="1">
      <c r="A104" s="1"/>
      <c r="B104" s="78">
        <v>44443.0</v>
      </c>
      <c r="C104" s="210">
        <f t="shared" si="12"/>
        <v>0</v>
      </c>
      <c r="D104" s="141">
        <f t="shared" si="13"/>
        <v>0</v>
      </c>
      <c r="E104" s="147"/>
      <c r="F104" s="144"/>
      <c r="G104" s="144"/>
      <c r="H104" s="144"/>
      <c r="I104" s="144"/>
      <c r="J104" s="144"/>
      <c r="K104" s="144"/>
      <c r="L104" s="145"/>
      <c r="M104" s="146">
        <f t="shared" si="14"/>
        <v>0</v>
      </c>
      <c r="N104" s="150"/>
      <c r="O104" s="143"/>
      <c r="P104" s="144"/>
      <c r="Q104" s="144"/>
      <c r="R104" s="144"/>
      <c r="S104" s="145"/>
      <c r="T104" s="146">
        <f t="shared" si="15"/>
        <v>0</v>
      </c>
      <c r="U104" s="150"/>
      <c r="V104" s="143"/>
      <c r="W104" s="142"/>
      <c r="X104" s="143"/>
      <c r="Y104" s="150"/>
      <c r="Z104" s="143"/>
      <c r="AA104" s="150"/>
      <c r="AB104" s="143"/>
      <c r="AC104" s="150"/>
      <c r="AD104" s="143"/>
      <c r="AE104" s="150"/>
      <c r="AF104" s="143"/>
      <c r="AG104" s="150"/>
      <c r="AH104" s="143"/>
      <c r="AI104" s="150"/>
      <c r="AJ104" s="143"/>
      <c r="AK104" s="143"/>
      <c r="AL104" s="143"/>
      <c r="AM104" s="143"/>
      <c r="AN104" s="143"/>
      <c r="AO104" s="143"/>
      <c r="AP104" s="143"/>
    </row>
    <row r="105" ht="12.75" customHeight="1">
      <c r="A105" s="1"/>
      <c r="B105" s="78">
        <v>44444.0</v>
      </c>
      <c r="C105" s="210">
        <f t="shared" si="12"/>
        <v>0</v>
      </c>
      <c r="D105" s="141">
        <f t="shared" si="13"/>
        <v>0</v>
      </c>
      <c r="E105" s="147"/>
      <c r="F105" s="144"/>
      <c r="G105" s="144"/>
      <c r="H105" s="144"/>
      <c r="I105" s="144"/>
      <c r="J105" s="144"/>
      <c r="K105" s="144"/>
      <c r="L105" s="145"/>
      <c r="M105" s="146">
        <f t="shared" si="14"/>
        <v>0</v>
      </c>
      <c r="N105" s="150"/>
      <c r="O105" s="143"/>
      <c r="P105" s="144"/>
      <c r="Q105" s="144"/>
      <c r="R105" s="144"/>
      <c r="S105" s="145"/>
      <c r="T105" s="146">
        <f t="shared" si="15"/>
        <v>0</v>
      </c>
      <c r="U105" s="148"/>
      <c r="V105" s="149"/>
      <c r="W105" s="150"/>
      <c r="X105" s="143"/>
      <c r="Y105" s="150"/>
      <c r="Z105" s="143"/>
      <c r="AA105" s="150"/>
      <c r="AB105" s="143"/>
      <c r="AC105" s="150"/>
      <c r="AD105" s="143"/>
      <c r="AE105" s="150"/>
      <c r="AF105" s="143"/>
      <c r="AG105" s="150"/>
      <c r="AH105" s="143"/>
      <c r="AI105" s="150"/>
      <c r="AJ105" s="143"/>
      <c r="AK105" s="143"/>
      <c r="AL105" s="143"/>
      <c r="AM105" s="143"/>
      <c r="AN105" s="143"/>
      <c r="AO105" s="143"/>
      <c r="AP105" s="143"/>
    </row>
    <row r="106" ht="12.75" customHeight="1">
      <c r="A106" s="1" t="s">
        <v>34</v>
      </c>
      <c r="B106" s="78">
        <v>44445.0</v>
      </c>
      <c r="C106" s="210">
        <f t="shared" si="12"/>
        <v>0</v>
      </c>
      <c r="D106" s="141">
        <f t="shared" si="13"/>
        <v>0</v>
      </c>
      <c r="E106" s="147"/>
      <c r="F106" s="144"/>
      <c r="G106" s="144"/>
      <c r="H106" s="144"/>
      <c r="I106" s="144"/>
      <c r="J106" s="144"/>
      <c r="K106" s="144"/>
      <c r="L106" s="145"/>
      <c r="M106" s="146">
        <f t="shared" si="14"/>
        <v>0</v>
      </c>
      <c r="N106" s="147"/>
      <c r="O106" s="144"/>
      <c r="P106" s="144"/>
      <c r="Q106" s="144"/>
      <c r="R106" s="144"/>
      <c r="S106" s="145"/>
      <c r="T106" s="146">
        <f t="shared" si="15"/>
        <v>0</v>
      </c>
      <c r="U106" s="142"/>
      <c r="V106" s="143"/>
      <c r="W106" s="142"/>
      <c r="X106" s="143"/>
      <c r="Y106" s="150"/>
      <c r="Z106" s="143"/>
      <c r="AA106" s="150"/>
      <c r="AB106" s="143"/>
      <c r="AC106" s="150"/>
      <c r="AD106" s="143"/>
      <c r="AE106" s="150"/>
      <c r="AF106" s="143"/>
      <c r="AG106" s="150"/>
      <c r="AH106" s="143"/>
      <c r="AI106" s="150"/>
      <c r="AJ106" s="143"/>
      <c r="AK106" s="143"/>
      <c r="AL106" s="143"/>
      <c r="AM106" s="143"/>
      <c r="AN106" s="143"/>
      <c r="AO106" s="143"/>
      <c r="AP106" s="143"/>
    </row>
    <row r="107" ht="12.75" customHeight="1">
      <c r="A107" s="1"/>
      <c r="B107" s="78">
        <v>44446.0</v>
      </c>
      <c r="C107" s="210">
        <f t="shared" si="12"/>
        <v>0</v>
      </c>
      <c r="D107" s="141">
        <f t="shared" si="13"/>
        <v>0</v>
      </c>
      <c r="E107" s="151"/>
      <c r="F107" s="143"/>
      <c r="G107" s="144"/>
      <c r="H107" s="144"/>
      <c r="I107" s="144"/>
      <c r="J107" s="144"/>
      <c r="K107" s="144"/>
      <c r="L107" s="145"/>
      <c r="M107" s="146">
        <f t="shared" si="14"/>
        <v>0</v>
      </c>
      <c r="N107" s="147"/>
      <c r="O107" s="144"/>
      <c r="P107" s="144"/>
      <c r="Q107" s="144"/>
      <c r="R107" s="144"/>
      <c r="S107" s="145"/>
      <c r="T107" s="146">
        <f t="shared" si="15"/>
        <v>0</v>
      </c>
      <c r="U107" s="148"/>
      <c r="V107" s="149"/>
      <c r="W107" s="150"/>
      <c r="X107" s="143"/>
      <c r="Y107" s="150"/>
      <c r="Z107" s="143"/>
      <c r="AA107" s="150"/>
      <c r="AB107" s="143"/>
      <c r="AC107" s="150"/>
      <c r="AD107" s="143"/>
      <c r="AE107" s="150"/>
      <c r="AF107" s="143"/>
      <c r="AG107" s="150"/>
      <c r="AH107" s="143"/>
      <c r="AI107" s="150"/>
      <c r="AJ107" s="143"/>
      <c r="AK107" s="143"/>
      <c r="AL107" s="143"/>
      <c r="AM107" s="143"/>
      <c r="AN107" s="143"/>
      <c r="AO107" s="143"/>
      <c r="AP107" s="143"/>
    </row>
    <row r="108" ht="12.75" customHeight="1">
      <c r="A108" s="1"/>
      <c r="B108" s="78">
        <v>44447.0</v>
      </c>
      <c r="C108" s="210">
        <f t="shared" si="12"/>
        <v>0</v>
      </c>
      <c r="D108" s="141">
        <f t="shared" si="13"/>
        <v>0</v>
      </c>
      <c r="E108" s="147"/>
      <c r="F108" s="144"/>
      <c r="G108" s="144"/>
      <c r="H108" s="144"/>
      <c r="I108" s="144"/>
      <c r="J108" s="144"/>
      <c r="K108" s="144"/>
      <c r="L108" s="145"/>
      <c r="M108" s="146">
        <f t="shared" si="14"/>
        <v>0</v>
      </c>
      <c r="N108" s="147"/>
      <c r="O108" s="144"/>
      <c r="P108" s="144"/>
      <c r="Q108" s="144"/>
      <c r="R108" s="144"/>
      <c r="S108" s="145"/>
      <c r="T108" s="146">
        <f t="shared" si="15"/>
        <v>0</v>
      </c>
      <c r="U108" s="151"/>
      <c r="V108" s="143"/>
      <c r="W108" s="150"/>
      <c r="X108" s="143"/>
      <c r="Y108" s="150"/>
      <c r="Z108" s="143"/>
      <c r="AA108" s="150"/>
      <c r="AB108" s="143"/>
      <c r="AC108" s="150"/>
      <c r="AD108" s="143"/>
      <c r="AE108" s="150"/>
      <c r="AF108" s="143"/>
      <c r="AG108" s="150"/>
      <c r="AH108" s="143"/>
      <c r="AI108" s="150"/>
      <c r="AJ108" s="143"/>
      <c r="AK108" s="143"/>
      <c r="AL108" s="143"/>
      <c r="AM108" s="143"/>
      <c r="AN108" s="143"/>
      <c r="AO108" s="143"/>
      <c r="AP108" s="143"/>
    </row>
    <row r="109" ht="12.75" customHeight="1">
      <c r="A109" s="1"/>
      <c r="B109" s="78">
        <v>44448.0</v>
      </c>
      <c r="C109" s="210">
        <f t="shared" si="12"/>
        <v>0</v>
      </c>
      <c r="D109" s="141">
        <f t="shared" si="13"/>
        <v>0</v>
      </c>
      <c r="E109" s="189"/>
      <c r="F109" s="144"/>
      <c r="G109" s="144"/>
      <c r="H109" s="145"/>
      <c r="I109" s="144"/>
      <c r="J109" s="144"/>
      <c r="K109" s="144"/>
      <c r="L109" s="145"/>
      <c r="M109" s="146">
        <f t="shared" si="14"/>
        <v>0</v>
      </c>
      <c r="N109" s="147"/>
      <c r="O109" s="144"/>
      <c r="P109" s="143"/>
      <c r="Q109" s="143"/>
      <c r="R109" s="143"/>
      <c r="S109" s="152"/>
      <c r="T109" s="146">
        <f t="shared" si="15"/>
        <v>0</v>
      </c>
      <c r="U109" s="142"/>
      <c r="V109" s="143"/>
      <c r="W109" s="150"/>
      <c r="X109" s="143"/>
      <c r="Y109" s="150"/>
      <c r="Z109" s="143"/>
      <c r="AA109" s="150"/>
      <c r="AB109" s="143"/>
      <c r="AC109" s="150"/>
      <c r="AD109" s="143"/>
      <c r="AE109" s="150"/>
      <c r="AF109" s="143"/>
      <c r="AG109" s="150"/>
      <c r="AH109" s="143"/>
      <c r="AI109" s="150"/>
      <c r="AJ109" s="143"/>
      <c r="AK109" s="143"/>
      <c r="AL109" s="143"/>
      <c r="AM109" s="143"/>
      <c r="AN109" s="143"/>
      <c r="AO109" s="143"/>
      <c r="AP109" s="143"/>
    </row>
    <row r="110" ht="12.75" customHeight="1">
      <c r="A110" s="1"/>
      <c r="B110" s="78">
        <v>44449.0</v>
      </c>
      <c r="C110" s="210">
        <f t="shared" si="12"/>
        <v>0</v>
      </c>
      <c r="D110" s="141">
        <f t="shared" si="13"/>
        <v>0</v>
      </c>
      <c r="E110" s="147"/>
      <c r="F110" s="144"/>
      <c r="G110" s="144"/>
      <c r="H110" s="144"/>
      <c r="I110" s="144"/>
      <c r="J110" s="144"/>
      <c r="K110" s="144"/>
      <c r="L110" s="145"/>
      <c r="M110" s="146">
        <f t="shared" si="14"/>
        <v>0</v>
      </c>
      <c r="N110" s="211"/>
      <c r="O110" s="153"/>
      <c r="P110" s="153"/>
      <c r="Q110" s="153"/>
      <c r="R110" s="153"/>
      <c r="S110" s="154"/>
      <c r="T110" s="146">
        <f t="shared" si="15"/>
        <v>0</v>
      </c>
      <c r="U110" s="142"/>
      <c r="V110" s="143"/>
      <c r="W110" s="150"/>
      <c r="X110" s="143"/>
      <c r="Y110" s="150"/>
      <c r="Z110" s="143"/>
      <c r="AA110" s="143"/>
      <c r="AB110" s="143"/>
      <c r="AC110" s="150"/>
      <c r="AD110" s="143"/>
      <c r="AE110" s="150"/>
      <c r="AF110" s="143"/>
      <c r="AG110" s="150"/>
      <c r="AH110" s="143"/>
      <c r="AI110" s="150"/>
      <c r="AJ110" s="143"/>
      <c r="AK110" s="143"/>
      <c r="AL110" s="143"/>
      <c r="AM110" s="143"/>
      <c r="AN110" s="143"/>
      <c r="AO110" s="143"/>
      <c r="AP110" s="143"/>
    </row>
    <row r="111" ht="12.75" customHeight="1">
      <c r="A111" s="1"/>
      <c r="B111" s="78">
        <v>44450.0</v>
      </c>
      <c r="C111" s="210">
        <f t="shared" si="12"/>
        <v>0</v>
      </c>
      <c r="D111" s="141">
        <f t="shared" si="13"/>
        <v>0</v>
      </c>
      <c r="E111" s="147"/>
      <c r="F111" s="144"/>
      <c r="G111" s="144"/>
      <c r="H111" s="144"/>
      <c r="I111" s="144"/>
      <c r="J111" s="144"/>
      <c r="K111" s="144"/>
      <c r="L111" s="145"/>
      <c r="M111" s="146">
        <f t="shared" si="14"/>
        <v>0</v>
      </c>
      <c r="N111" s="147"/>
      <c r="O111" s="144"/>
      <c r="P111" s="144"/>
      <c r="Q111" s="144"/>
      <c r="R111" s="144"/>
      <c r="S111" s="145"/>
      <c r="T111" s="146">
        <f t="shared" si="15"/>
        <v>0</v>
      </c>
      <c r="U111" s="150"/>
      <c r="V111" s="143"/>
      <c r="W111" s="143"/>
      <c r="X111" s="143"/>
      <c r="Y111" s="150"/>
      <c r="Z111" s="143"/>
      <c r="AA111" s="143"/>
      <c r="AB111" s="143"/>
      <c r="AC111" s="150"/>
      <c r="AD111" s="143"/>
      <c r="AE111" s="150"/>
      <c r="AF111" s="143"/>
      <c r="AG111" s="150"/>
      <c r="AH111" s="143"/>
      <c r="AI111" s="150"/>
      <c r="AJ111" s="143"/>
      <c r="AK111" s="143"/>
      <c r="AL111" s="143"/>
      <c r="AM111" s="143"/>
      <c r="AN111" s="143"/>
      <c r="AO111" s="143"/>
      <c r="AP111" s="143"/>
    </row>
    <row r="112" ht="12.75" customHeight="1">
      <c r="A112" s="1"/>
      <c r="B112" s="78">
        <v>44451.0</v>
      </c>
      <c r="C112" s="210">
        <f t="shared" si="12"/>
        <v>0</v>
      </c>
      <c r="D112" s="141">
        <f t="shared" si="13"/>
        <v>0</v>
      </c>
      <c r="E112" s="142"/>
      <c r="F112" s="143"/>
      <c r="G112" s="144"/>
      <c r="H112" s="144"/>
      <c r="I112" s="144"/>
      <c r="J112" s="144"/>
      <c r="K112" s="144"/>
      <c r="L112" s="145"/>
      <c r="M112" s="146">
        <f t="shared" si="14"/>
        <v>0</v>
      </c>
      <c r="N112" s="147"/>
      <c r="O112" s="144"/>
      <c r="P112" s="144"/>
      <c r="Q112" s="144"/>
      <c r="R112" s="144"/>
      <c r="S112" s="145"/>
      <c r="T112" s="146">
        <f t="shared" si="15"/>
        <v>0</v>
      </c>
      <c r="U112" s="150"/>
      <c r="V112" s="143"/>
      <c r="W112" s="150"/>
      <c r="X112" s="143"/>
      <c r="Y112" s="150"/>
      <c r="Z112" s="143"/>
      <c r="AA112" s="150"/>
      <c r="AB112" s="143"/>
      <c r="AC112" s="150"/>
      <c r="AD112" s="143"/>
      <c r="AE112" s="150"/>
      <c r="AF112" s="143"/>
      <c r="AG112" s="150"/>
      <c r="AH112" s="143"/>
      <c r="AI112" s="150"/>
      <c r="AJ112" s="143"/>
      <c r="AK112" s="143"/>
      <c r="AL112" s="143"/>
      <c r="AM112" s="143"/>
      <c r="AN112" s="143"/>
      <c r="AO112" s="143"/>
      <c r="AP112" s="143"/>
    </row>
    <row r="113" ht="12.75" customHeight="1">
      <c r="A113" s="1"/>
      <c r="B113" s="78">
        <v>44452.0</v>
      </c>
      <c r="C113" s="210">
        <f t="shared" si="12"/>
        <v>0</v>
      </c>
      <c r="D113" s="141">
        <f t="shared" si="13"/>
        <v>0</v>
      </c>
      <c r="E113" s="147"/>
      <c r="F113" s="144"/>
      <c r="G113" s="144"/>
      <c r="H113" s="144"/>
      <c r="I113" s="144"/>
      <c r="J113" s="144"/>
      <c r="K113" s="144"/>
      <c r="L113" s="145"/>
      <c r="M113" s="146">
        <f t="shared" si="14"/>
        <v>0</v>
      </c>
      <c r="N113" s="147"/>
      <c r="O113" s="144"/>
      <c r="P113" s="144"/>
      <c r="Q113" s="144"/>
      <c r="R113" s="144"/>
      <c r="S113" s="145"/>
      <c r="T113" s="146">
        <f t="shared" si="15"/>
        <v>0</v>
      </c>
      <c r="U113" s="142"/>
      <c r="V113" s="143"/>
      <c r="W113" s="150"/>
      <c r="X113" s="143"/>
      <c r="Y113" s="150"/>
      <c r="Z113" s="143"/>
      <c r="AA113" s="150"/>
      <c r="AB113" s="143"/>
      <c r="AC113" s="150"/>
      <c r="AD113" s="143"/>
      <c r="AE113" s="150"/>
      <c r="AF113" s="143"/>
      <c r="AG113" s="150"/>
      <c r="AH113" s="143"/>
      <c r="AI113" s="150"/>
      <c r="AJ113" s="143"/>
      <c r="AK113" s="143"/>
      <c r="AL113" s="143"/>
      <c r="AM113" s="143"/>
      <c r="AN113" s="143"/>
      <c r="AO113" s="143"/>
      <c r="AP113" s="143"/>
    </row>
    <row r="114" ht="12.75" customHeight="1">
      <c r="A114" s="1"/>
      <c r="B114" s="78">
        <v>44453.0</v>
      </c>
      <c r="C114" s="210">
        <f t="shared" si="12"/>
        <v>0</v>
      </c>
      <c r="D114" s="141">
        <f t="shared" si="13"/>
        <v>0</v>
      </c>
      <c r="E114" s="147"/>
      <c r="F114" s="144"/>
      <c r="G114" s="144"/>
      <c r="H114" s="144"/>
      <c r="I114" s="144"/>
      <c r="J114" s="144"/>
      <c r="K114" s="144"/>
      <c r="L114" s="145"/>
      <c r="M114" s="146">
        <f t="shared" si="14"/>
        <v>0</v>
      </c>
      <c r="N114" s="142"/>
      <c r="O114" s="143"/>
      <c r="P114" s="143"/>
      <c r="Q114" s="143"/>
      <c r="R114" s="143"/>
      <c r="S114" s="152"/>
      <c r="T114" s="146">
        <f t="shared" si="15"/>
        <v>0</v>
      </c>
      <c r="U114" s="150"/>
      <c r="V114" s="143"/>
      <c r="W114" s="150"/>
      <c r="X114" s="143"/>
      <c r="Y114" s="150"/>
      <c r="Z114" s="143"/>
      <c r="AA114" s="150"/>
      <c r="AB114" s="143"/>
      <c r="AC114" s="150"/>
      <c r="AD114" s="143"/>
      <c r="AE114" s="150"/>
      <c r="AF114" s="143"/>
      <c r="AG114" s="150"/>
      <c r="AH114" s="143"/>
      <c r="AI114" s="150"/>
      <c r="AJ114" s="143"/>
      <c r="AK114" s="143"/>
      <c r="AL114" s="143"/>
      <c r="AM114" s="143"/>
      <c r="AN114" s="143"/>
      <c r="AO114" s="143"/>
      <c r="AP114" s="143"/>
    </row>
    <row r="115" ht="12.75" customHeight="1">
      <c r="A115" s="1"/>
      <c r="B115" s="78">
        <v>44454.0</v>
      </c>
      <c r="C115" s="210">
        <f t="shared" si="12"/>
        <v>0</v>
      </c>
      <c r="D115" s="141">
        <f t="shared" si="13"/>
        <v>0</v>
      </c>
      <c r="E115" s="142"/>
      <c r="F115" s="143"/>
      <c r="G115" s="143"/>
      <c r="H115" s="143"/>
      <c r="I115" s="143"/>
      <c r="J115" s="143"/>
      <c r="K115" s="143"/>
      <c r="L115" s="152"/>
      <c r="M115" s="146">
        <f t="shared" si="14"/>
        <v>0</v>
      </c>
      <c r="N115" s="147"/>
      <c r="O115" s="144"/>
      <c r="P115" s="144"/>
      <c r="Q115" s="144"/>
      <c r="R115" s="144"/>
      <c r="S115" s="145"/>
      <c r="T115" s="146">
        <f t="shared" si="15"/>
        <v>0</v>
      </c>
      <c r="U115" s="142"/>
      <c r="V115" s="143"/>
      <c r="W115" s="150"/>
      <c r="X115" s="143"/>
      <c r="Y115" s="150"/>
      <c r="Z115" s="143"/>
      <c r="AA115" s="150"/>
      <c r="AB115" s="143"/>
      <c r="AC115" s="150"/>
      <c r="AD115" s="143"/>
      <c r="AE115" s="150"/>
      <c r="AF115" s="143"/>
      <c r="AG115" s="150"/>
      <c r="AH115" s="143"/>
      <c r="AI115" s="150"/>
      <c r="AJ115" s="143"/>
      <c r="AK115" s="143"/>
      <c r="AL115" s="143"/>
      <c r="AM115" s="143"/>
      <c r="AN115" s="143"/>
      <c r="AO115" s="143"/>
      <c r="AP115" s="143"/>
    </row>
    <row r="116" ht="12.75" customHeight="1">
      <c r="A116" s="1"/>
      <c r="B116" s="78">
        <v>44455.0</v>
      </c>
      <c r="C116" s="210">
        <f t="shared" si="12"/>
        <v>0</v>
      </c>
      <c r="D116" s="141">
        <f t="shared" si="13"/>
        <v>0</v>
      </c>
      <c r="E116" s="147"/>
      <c r="F116" s="144"/>
      <c r="G116" s="144"/>
      <c r="H116" s="144"/>
      <c r="I116" s="144"/>
      <c r="J116" s="144"/>
      <c r="K116" s="144"/>
      <c r="L116" s="145"/>
      <c r="M116" s="146">
        <f t="shared" si="14"/>
        <v>0</v>
      </c>
      <c r="N116" s="147"/>
      <c r="O116" s="144"/>
      <c r="P116" s="144"/>
      <c r="Q116" s="144"/>
      <c r="R116" s="144"/>
      <c r="S116" s="145"/>
      <c r="T116" s="146">
        <f t="shared" si="15"/>
        <v>0</v>
      </c>
      <c r="U116" s="142"/>
      <c r="V116" s="143"/>
      <c r="W116" s="150"/>
      <c r="X116" s="143"/>
      <c r="Y116" s="150"/>
      <c r="Z116" s="143"/>
      <c r="AA116" s="150"/>
      <c r="AB116" s="143"/>
      <c r="AC116" s="150"/>
      <c r="AD116" s="143"/>
      <c r="AE116" s="150"/>
      <c r="AF116" s="143"/>
      <c r="AG116" s="150"/>
      <c r="AH116" s="143"/>
      <c r="AI116" s="150"/>
      <c r="AJ116" s="143"/>
      <c r="AK116" s="143"/>
      <c r="AL116" s="143"/>
      <c r="AM116" s="143"/>
      <c r="AN116" s="143"/>
      <c r="AO116" s="143"/>
      <c r="AP116" s="143"/>
    </row>
    <row r="117" ht="12.75" customHeight="1">
      <c r="A117" s="1"/>
      <c r="B117" s="78">
        <v>44456.0</v>
      </c>
      <c r="C117" s="210">
        <f t="shared" si="12"/>
        <v>0</v>
      </c>
      <c r="D117" s="141">
        <f t="shared" si="13"/>
        <v>0</v>
      </c>
      <c r="E117" s="147"/>
      <c r="F117" s="144"/>
      <c r="G117" s="144"/>
      <c r="H117" s="144"/>
      <c r="I117" s="144"/>
      <c r="J117" s="144"/>
      <c r="K117" s="144"/>
      <c r="L117" s="145"/>
      <c r="M117" s="146">
        <f t="shared" si="14"/>
        <v>0</v>
      </c>
      <c r="N117" s="189"/>
      <c r="O117" s="144"/>
      <c r="P117" s="144"/>
      <c r="Q117" s="144"/>
      <c r="R117" s="144"/>
      <c r="S117" s="145"/>
      <c r="T117" s="146">
        <f t="shared" si="15"/>
        <v>0</v>
      </c>
      <c r="U117" s="142"/>
      <c r="V117" s="143"/>
      <c r="W117" s="150"/>
      <c r="X117" s="143"/>
      <c r="Y117" s="150"/>
      <c r="Z117" s="143"/>
      <c r="AA117" s="150"/>
      <c r="AB117" s="143"/>
      <c r="AC117" s="150"/>
      <c r="AD117" s="143"/>
      <c r="AE117" s="150"/>
      <c r="AF117" s="143"/>
      <c r="AG117" s="150"/>
      <c r="AH117" s="143"/>
      <c r="AI117" s="150"/>
      <c r="AJ117" s="143"/>
      <c r="AK117" s="143"/>
      <c r="AL117" s="143"/>
      <c r="AM117" s="143"/>
      <c r="AN117" s="143"/>
      <c r="AO117" s="143"/>
      <c r="AP117" s="143"/>
    </row>
    <row r="118" ht="12.75" customHeight="1">
      <c r="A118" s="1"/>
      <c r="B118" s="78">
        <v>44457.0</v>
      </c>
      <c r="C118" s="210">
        <f t="shared" si="12"/>
        <v>0</v>
      </c>
      <c r="D118" s="141">
        <f t="shared" si="13"/>
        <v>0</v>
      </c>
      <c r="E118" s="147"/>
      <c r="F118" s="144"/>
      <c r="G118" s="144"/>
      <c r="H118" s="144"/>
      <c r="I118" s="144"/>
      <c r="J118" s="144"/>
      <c r="K118" s="144"/>
      <c r="L118" s="145"/>
      <c r="M118" s="146">
        <f t="shared" si="14"/>
        <v>0</v>
      </c>
      <c r="N118" s="144"/>
      <c r="O118" s="144"/>
      <c r="P118" s="144"/>
      <c r="Q118" s="144"/>
      <c r="R118" s="144"/>
      <c r="S118" s="145"/>
      <c r="T118" s="146">
        <f t="shared" si="15"/>
        <v>0</v>
      </c>
      <c r="U118" s="142"/>
      <c r="V118" s="143"/>
      <c r="W118" s="150"/>
      <c r="X118" s="143"/>
      <c r="Y118" s="150"/>
      <c r="Z118" s="143"/>
      <c r="AA118" s="150"/>
      <c r="AB118" s="143"/>
      <c r="AC118" s="150"/>
      <c r="AD118" s="143"/>
      <c r="AE118" s="150"/>
      <c r="AF118" s="143"/>
      <c r="AG118" s="150"/>
      <c r="AH118" s="143"/>
      <c r="AI118" s="150"/>
      <c r="AJ118" s="143"/>
      <c r="AK118" s="143"/>
      <c r="AL118" s="143"/>
      <c r="AM118" s="143"/>
      <c r="AN118" s="143"/>
      <c r="AO118" s="143"/>
      <c r="AP118" s="143"/>
    </row>
    <row r="119" ht="12.75" customHeight="1">
      <c r="A119" s="1"/>
      <c r="B119" s="78">
        <v>44458.0</v>
      </c>
      <c r="C119" s="210">
        <f t="shared" si="12"/>
        <v>0</v>
      </c>
      <c r="D119" s="141">
        <f t="shared" si="13"/>
        <v>0</v>
      </c>
      <c r="E119" s="147"/>
      <c r="F119" s="144"/>
      <c r="G119" s="144"/>
      <c r="H119" s="144"/>
      <c r="I119" s="144"/>
      <c r="J119" s="144"/>
      <c r="K119" s="144"/>
      <c r="L119" s="145"/>
      <c r="M119" s="146">
        <f t="shared" si="14"/>
        <v>0</v>
      </c>
      <c r="N119" s="147"/>
      <c r="O119" s="144"/>
      <c r="P119" s="144"/>
      <c r="Q119" s="144"/>
      <c r="R119" s="144"/>
      <c r="S119" s="145"/>
      <c r="T119" s="146">
        <f t="shared" si="15"/>
        <v>0</v>
      </c>
      <c r="U119" s="150"/>
      <c r="V119" s="143"/>
      <c r="W119" s="150"/>
      <c r="X119" s="143"/>
      <c r="Y119" s="150"/>
      <c r="Z119" s="143"/>
      <c r="AA119" s="150"/>
      <c r="AB119" s="143"/>
      <c r="AC119" s="150"/>
      <c r="AD119" s="143"/>
      <c r="AE119" s="150"/>
      <c r="AF119" s="143"/>
      <c r="AG119" s="150"/>
      <c r="AH119" s="143"/>
      <c r="AI119" s="150"/>
      <c r="AJ119" s="143"/>
      <c r="AK119" s="143"/>
      <c r="AL119" s="143"/>
      <c r="AM119" s="143"/>
      <c r="AN119" s="143"/>
      <c r="AO119" s="143"/>
      <c r="AP119" s="143"/>
    </row>
    <row r="120" ht="12.75" customHeight="1">
      <c r="A120" s="1"/>
      <c r="B120" s="78">
        <v>44459.0</v>
      </c>
      <c r="C120" s="210">
        <f t="shared" si="12"/>
        <v>0</v>
      </c>
      <c r="D120" s="141">
        <f t="shared" si="13"/>
        <v>0</v>
      </c>
      <c r="E120" s="142"/>
      <c r="F120" s="143"/>
      <c r="G120" s="144"/>
      <c r="H120" s="144"/>
      <c r="I120" s="144"/>
      <c r="J120" s="144"/>
      <c r="K120" s="144"/>
      <c r="L120" s="145"/>
      <c r="M120" s="146">
        <f t="shared" si="14"/>
        <v>0</v>
      </c>
      <c r="N120" s="144"/>
      <c r="O120" s="144"/>
      <c r="P120" s="144"/>
      <c r="Q120" s="144"/>
      <c r="R120" s="144"/>
      <c r="S120" s="145"/>
      <c r="T120" s="146">
        <f t="shared" si="15"/>
        <v>0</v>
      </c>
      <c r="U120" s="142"/>
      <c r="V120" s="143"/>
      <c r="W120" s="150"/>
      <c r="X120" s="143"/>
      <c r="Y120" s="150"/>
      <c r="Z120" s="143"/>
      <c r="AA120" s="150"/>
      <c r="AB120" s="143"/>
      <c r="AC120" s="155"/>
      <c r="AD120" s="149"/>
      <c r="AE120" s="150"/>
      <c r="AF120" s="143"/>
      <c r="AG120" s="150"/>
      <c r="AH120" s="143"/>
      <c r="AI120" s="150"/>
      <c r="AJ120" s="143"/>
      <c r="AK120" s="143"/>
      <c r="AL120" s="143"/>
      <c r="AM120" s="143"/>
      <c r="AN120" s="143"/>
      <c r="AO120" s="143"/>
      <c r="AP120" s="143"/>
    </row>
    <row r="121" ht="12.75" customHeight="1">
      <c r="A121" s="1"/>
      <c r="B121" s="78">
        <v>44460.0</v>
      </c>
      <c r="C121" s="210">
        <f t="shared" si="12"/>
        <v>0</v>
      </c>
      <c r="D121" s="141">
        <f t="shared" si="13"/>
        <v>0</v>
      </c>
      <c r="E121" s="142"/>
      <c r="F121" s="143"/>
      <c r="G121" s="144"/>
      <c r="H121" s="144"/>
      <c r="I121" s="144"/>
      <c r="J121" s="144"/>
      <c r="K121" s="144"/>
      <c r="L121" s="145"/>
      <c r="M121" s="146">
        <f t="shared" si="14"/>
        <v>0</v>
      </c>
      <c r="N121" s="142"/>
      <c r="O121" s="143"/>
      <c r="P121" s="143"/>
      <c r="Q121" s="143"/>
      <c r="R121" s="143"/>
      <c r="S121" s="152"/>
      <c r="T121" s="146">
        <f t="shared" si="15"/>
        <v>0</v>
      </c>
      <c r="U121" s="142"/>
      <c r="V121" s="143"/>
      <c r="W121" s="155"/>
      <c r="X121" s="149"/>
      <c r="Y121" s="150"/>
      <c r="Z121" s="143"/>
      <c r="AA121" s="150"/>
      <c r="AB121" s="143"/>
      <c r="AC121" s="150"/>
      <c r="AD121" s="143"/>
      <c r="AE121" s="150"/>
      <c r="AF121" s="143"/>
      <c r="AG121" s="150"/>
      <c r="AH121" s="143"/>
      <c r="AI121" s="150"/>
      <c r="AJ121" s="143"/>
      <c r="AK121" s="143"/>
      <c r="AL121" s="143"/>
      <c r="AM121" s="143"/>
      <c r="AN121" s="143"/>
      <c r="AO121" s="143"/>
      <c r="AP121" s="143"/>
    </row>
    <row r="122" ht="12.75" customHeight="1">
      <c r="A122" s="1"/>
      <c r="B122" s="78">
        <v>44461.0</v>
      </c>
      <c r="C122" s="210">
        <f t="shared" si="12"/>
        <v>0</v>
      </c>
      <c r="D122" s="141">
        <f t="shared" si="13"/>
        <v>0</v>
      </c>
      <c r="E122" s="147"/>
      <c r="F122" s="144"/>
      <c r="G122" s="144"/>
      <c r="H122" s="144"/>
      <c r="I122" s="144"/>
      <c r="J122" s="144"/>
      <c r="K122" s="144"/>
      <c r="L122" s="145"/>
      <c r="M122" s="146">
        <f t="shared" si="14"/>
        <v>0</v>
      </c>
      <c r="N122" s="142"/>
      <c r="O122" s="143"/>
      <c r="P122" s="143"/>
      <c r="Q122" s="143"/>
      <c r="R122" s="143"/>
      <c r="S122" s="152"/>
      <c r="T122" s="146">
        <f t="shared" si="15"/>
        <v>0</v>
      </c>
      <c r="U122" s="148"/>
      <c r="V122" s="155"/>
      <c r="W122" s="150"/>
      <c r="X122" s="143"/>
      <c r="Y122" s="150"/>
      <c r="Z122" s="143"/>
      <c r="AA122" s="150"/>
      <c r="AB122" s="143"/>
      <c r="AC122" s="150"/>
      <c r="AD122" s="143"/>
      <c r="AE122" s="150"/>
      <c r="AF122" s="143"/>
      <c r="AG122" s="150"/>
      <c r="AH122" s="143"/>
      <c r="AI122" s="150"/>
      <c r="AJ122" s="143"/>
      <c r="AK122" s="143"/>
      <c r="AL122" s="143"/>
      <c r="AM122" s="143"/>
      <c r="AN122" s="143"/>
      <c r="AO122" s="143"/>
      <c r="AP122" s="143"/>
    </row>
    <row r="123" ht="12.75" customHeight="1">
      <c r="A123" s="1"/>
      <c r="B123" s="78">
        <v>44462.0</v>
      </c>
      <c r="C123" s="210">
        <f t="shared" si="12"/>
        <v>0</v>
      </c>
      <c r="D123" s="141">
        <f t="shared" si="13"/>
        <v>0</v>
      </c>
      <c r="E123" s="142"/>
      <c r="F123" s="143"/>
      <c r="G123" s="144"/>
      <c r="H123" s="144"/>
      <c r="I123" s="144"/>
      <c r="J123" s="144"/>
      <c r="K123" s="144"/>
      <c r="L123" s="145"/>
      <c r="M123" s="146">
        <f t="shared" si="14"/>
        <v>0</v>
      </c>
      <c r="N123" s="147"/>
      <c r="O123" s="144"/>
      <c r="P123" s="144"/>
      <c r="Q123" s="144"/>
      <c r="R123" s="144"/>
      <c r="S123" s="145"/>
      <c r="T123" s="146">
        <f t="shared" si="15"/>
        <v>0</v>
      </c>
      <c r="U123" s="142"/>
      <c r="V123" s="143"/>
      <c r="W123" s="150"/>
      <c r="X123" s="143"/>
      <c r="Y123" s="150"/>
      <c r="Z123" s="143"/>
      <c r="AA123" s="150"/>
      <c r="AB123" s="143"/>
      <c r="AC123" s="150"/>
      <c r="AD123" s="143"/>
      <c r="AE123" s="150"/>
      <c r="AF123" s="143"/>
      <c r="AG123" s="150"/>
      <c r="AH123" s="143"/>
      <c r="AI123" s="150"/>
      <c r="AJ123" s="143"/>
      <c r="AK123" s="143"/>
      <c r="AL123" s="143"/>
      <c r="AM123" s="143"/>
      <c r="AN123" s="143"/>
      <c r="AO123" s="143"/>
      <c r="AP123" s="143"/>
    </row>
    <row r="124" ht="12.75" customHeight="1">
      <c r="A124" s="1"/>
      <c r="B124" s="78">
        <v>44463.0</v>
      </c>
      <c r="C124" s="210">
        <f t="shared" si="12"/>
        <v>0</v>
      </c>
      <c r="D124" s="141">
        <f t="shared" si="13"/>
        <v>0</v>
      </c>
      <c r="E124" s="147"/>
      <c r="F124" s="144"/>
      <c r="G124" s="144"/>
      <c r="H124" s="144"/>
      <c r="I124" s="144"/>
      <c r="J124" s="144"/>
      <c r="K124" s="144"/>
      <c r="L124" s="145"/>
      <c r="M124" s="146">
        <f t="shared" si="14"/>
        <v>0</v>
      </c>
      <c r="N124" s="150"/>
      <c r="O124" s="143"/>
      <c r="P124" s="144"/>
      <c r="Q124" s="144"/>
      <c r="R124" s="144"/>
      <c r="S124" s="145"/>
      <c r="T124" s="146">
        <f t="shared" si="15"/>
        <v>0</v>
      </c>
      <c r="U124" s="144"/>
      <c r="V124" s="144"/>
      <c r="W124" s="144"/>
      <c r="X124" s="144"/>
      <c r="Y124" s="150"/>
      <c r="Z124" s="143"/>
      <c r="AA124" s="150"/>
      <c r="AB124" s="143"/>
      <c r="AC124" s="150"/>
      <c r="AD124" s="143"/>
      <c r="AE124" s="150"/>
      <c r="AF124" s="143"/>
      <c r="AG124" s="150"/>
      <c r="AH124" s="143"/>
      <c r="AI124" s="150"/>
      <c r="AJ124" s="143"/>
      <c r="AK124" s="143"/>
      <c r="AL124" s="143"/>
      <c r="AM124" s="143"/>
      <c r="AN124" s="143"/>
      <c r="AO124" s="143"/>
      <c r="AP124" s="143"/>
    </row>
    <row r="125" ht="12.75" customHeight="1">
      <c r="A125" s="1"/>
      <c r="B125" s="78">
        <v>44464.0</v>
      </c>
      <c r="C125" s="210">
        <f t="shared" si="12"/>
        <v>0</v>
      </c>
      <c r="D125" s="141">
        <f t="shared" si="13"/>
        <v>0</v>
      </c>
      <c r="E125" s="147"/>
      <c r="F125" s="144"/>
      <c r="G125" s="144"/>
      <c r="H125" s="144"/>
      <c r="I125" s="144"/>
      <c r="J125" s="144"/>
      <c r="K125" s="144"/>
      <c r="L125" s="145"/>
      <c r="M125" s="146">
        <f t="shared" si="14"/>
        <v>0</v>
      </c>
      <c r="N125" s="147"/>
      <c r="O125" s="144"/>
      <c r="P125" s="144"/>
      <c r="Q125" s="144"/>
      <c r="R125" s="144"/>
      <c r="S125" s="145"/>
      <c r="T125" s="146">
        <f t="shared" si="15"/>
        <v>0</v>
      </c>
      <c r="U125" s="142"/>
      <c r="V125" s="143"/>
      <c r="W125" s="142"/>
      <c r="X125" s="143"/>
      <c r="Y125" s="143"/>
      <c r="Z125" s="143"/>
      <c r="AA125" s="150"/>
      <c r="AB125" s="143"/>
      <c r="AC125" s="150"/>
      <c r="AD125" s="143"/>
      <c r="AE125" s="150"/>
      <c r="AF125" s="143"/>
      <c r="AG125" s="150"/>
      <c r="AH125" s="143"/>
      <c r="AI125" s="150"/>
      <c r="AJ125" s="143"/>
      <c r="AK125" s="143"/>
      <c r="AL125" s="143"/>
      <c r="AM125" s="143"/>
      <c r="AN125" s="143"/>
      <c r="AO125" s="143"/>
      <c r="AP125" s="143"/>
    </row>
    <row r="126" ht="12.75" customHeight="1">
      <c r="A126" s="1"/>
      <c r="B126" s="78">
        <v>44465.0</v>
      </c>
      <c r="C126" s="210">
        <f t="shared" si="12"/>
        <v>0</v>
      </c>
      <c r="D126" s="141">
        <f t="shared" si="13"/>
        <v>0</v>
      </c>
      <c r="E126" s="147"/>
      <c r="F126" s="144"/>
      <c r="G126" s="144"/>
      <c r="H126" s="144"/>
      <c r="I126" s="144"/>
      <c r="J126" s="144"/>
      <c r="K126" s="144"/>
      <c r="L126" s="145"/>
      <c r="M126" s="146">
        <f t="shared" si="14"/>
        <v>0</v>
      </c>
      <c r="N126" s="147"/>
      <c r="O126" s="144"/>
      <c r="P126" s="150"/>
      <c r="Q126" s="143"/>
      <c r="R126" s="144"/>
      <c r="S126" s="145"/>
      <c r="T126" s="146">
        <f t="shared" si="15"/>
        <v>0</v>
      </c>
      <c r="U126" s="144"/>
      <c r="V126" s="144"/>
      <c r="W126" s="142"/>
      <c r="X126" s="143"/>
      <c r="Y126" s="150"/>
      <c r="Z126" s="143"/>
      <c r="AA126" s="150"/>
      <c r="AB126" s="143"/>
      <c r="AC126" s="150"/>
      <c r="AD126" s="143"/>
      <c r="AE126" s="150"/>
      <c r="AF126" s="143"/>
      <c r="AG126" s="150"/>
      <c r="AH126" s="143"/>
      <c r="AI126" s="150"/>
      <c r="AJ126" s="143"/>
      <c r="AK126" s="143"/>
      <c r="AL126" s="143"/>
      <c r="AM126" s="143"/>
      <c r="AN126" s="143"/>
      <c r="AO126" s="143"/>
      <c r="AP126" s="143"/>
    </row>
    <row r="127" ht="12.75" customHeight="1">
      <c r="A127" s="1"/>
      <c r="B127" s="78">
        <v>44466.0</v>
      </c>
      <c r="C127" s="210">
        <f t="shared" si="12"/>
        <v>0</v>
      </c>
      <c r="D127" s="141">
        <f t="shared" si="13"/>
        <v>0</v>
      </c>
      <c r="E127" s="147"/>
      <c r="F127" s="144"/>
      <c r="G127" s="144"/>
      <c r="H127" s="144"/>
      <c r="I127" s="144"/>
      <c r="J127" s="144"/>
      <c r="K127" s="144"/>
      <c r="L127" s="145"/>
      <c r="M127" s="146">
        <f t="shared" si="14"/>
        <v>0</v>
      </c>
      <c r="N127" s="147"/>
      <c r="O127" s="144"/>
      <c r="P127" s="144"/>
      <c r="Q127" s="144"/>
      <c r="R127" s="144"/>
      <c r="S127" s="145"/>
      <c r="T127" s="146">
        <f t="shared" si="15"/>
        <v>0</v>
      </c>
      <c r="U127" s="142"/>
      <c r="V127" s="143"/>
      <c r="W127" s="162"/>
      <c r="X127" s="163"/>
      <c r="Y127" s="150"/>
      <c r="Z127" s="143"/>
      <c r="AA127" s="150"/>
      <c r="AB127" s="143"/>
      <c r="AC127" s="150"/>
      <c r="AD127" s="143"/>
      <c r="AE127" s="150"/>
      <c r="AF127" s="143"/>
      <c r="AG127" s="150"/>
      <c r="AH127" s="143"/>
      <c r="AI127" s="150"/>
      <c r="AJ127" s="143"/>
      <c r="AK127" s="143"/>
      <c r="AL127" s="143"/>
      <c r="AM127" s="143"/>
      <c r="AN127" s="143"/>
      <c r="AO127" s="143"/>
      <c r="AP127" s="143"/>
    </row>
    <row r="128" ht="12.75" customHeight="1">
      <c r="A128" s="1"/>
      <c r="B128" s="78">
        <v>44467.0</v>
      </c>
      <c r="C128" s="210">
        <f t="shared" si="12"/>
        <v>0</v>
      </c>
      <c r="D128" s="141">
        <f t="shared" si="13"/>
        <v>0</v>
      </c>
      <c r="E128" s="147"/>
      <c r="F128" s="144"/>
      <c r="G128" s="144"/>
      <c r="H128" s="144"/>
      <c r="I128" s="144"/>
      <c r="J128" s="144"/>
      <c r="K128" s="144"/>
      <c r="L128" s="145"/>
      <c r="M128" s="146">
        <f t="shared" si="14"/>
        <v>0</v>
      </c>
      <c r="N128" s="147"/>
      <c r="O128" s="144"/>
      <c r="P128" s="144"/>
      <c r="Q128" s="144"/>
      <c r="R128" s="144"/>
      <c r="S128" s="145"/>
      <c r="T128" s="146">
        <f t="shared" si="15"/>
        <v>0</v>
      </c>
      <c r="U128" s="142"/>
      <c r="V128" s="143"/>
      <c r="W128" s="150"/>
      <c r="X128" s="143"/>
      <c r="Y128" s="150"/>
      <c r="Z128" s="143"/>
      <c r="AA128" s="150"/>
      <c r="AB128" s="143"/>
      <c r="AC128" s="150"/>
      <c r="AD128" s="143"/>
      <c r="AE128" s="150"/>
      <c r="AF128" s="143"/>
      <c r="AG128" s="150"/>
      <c r="AH128" s="143"/>
      <c r="AI128" s="150"/>
      <c r="AJ128" s="143"/>
      <c r="AK128" s="143"/>
      <c r="AL128" s="143"/>
      <c r="AM128" s="143"/>
      <c r="AN128" s="143"/>
      <c r="AO128" s="143"/>
      <c r="AP128" s="143"/>
    </row>
    <row r="129" ht="12.75" customHeight="1">
      <c r="A129" s="1"/>
      <c r="B129" s="78">
        <v>44468.0</v>
      </c>
      <c r="C129" s="210">
        <f t="shared" si="12"/>
        <v>0</v>
      </c>
      <c r="D129" s="141">
        <f t="shared" si="13"/>
        <v>0</v>
      </c>
      <c r="E129" s="212"/>
      <c r="F129" s="167"/>
      <c r="G129" s="144"/>
      <c r="H129" s="144"/>
      <c r="I129" s="144"/>
      <c r="J129" s="144"/>
      <c r="K129" s="144"/>
      <c r="L129" s="145"/>
      <c r="M129" s="146">
        <f t="shared" si="14"/>
        <v>0</v>
      </c>
      <c r="N129" s="147"/>
      <c r="O129" s="144"/>
      <c r="P129" s="144"/>
      <c r="Q129" s="144"/>
      <c r="R129" s="144"/>
      <c r="S129" s="145"/>
      <c r="T129" s="146">
        <f t="shared" si="15"/>
        <v>0</v>
      </c>
      <c r="U129" s="142"/>
      <c r="V129" s="143"/>
      <c r="W129" s="150"/>
      <c r="X129" s="213"/>
      <c r="Y129" s="142"/>
      <c r="Z129" s="143"/>
      <c r="AA129" s="150"/>
      <c r="AB129" s="214"/>
      <c r="AC129" s="150"/>
      <c r="AD129" s="143"/>
      <c r="AE129" s="150"/>
      <c r="AF129" s="143"/>
      <c r="AG129" s="143"/>
      <c r="AH129" s="150"/>
      <c r="AI129" s="143"/>
      <c r="AJ129" s="150"/>
      <c r="AK129" s="150"/>
      <c r="AL129" s="150"/>
      <c r="AM129" s="150"/>
      <c r="AN129" s="150"/>
      <c r="AO129" s="150"/>
      <c r="AP129" s="150"/>
    </row>
    <row r="130" ht="12.75" customHeight="1">
      <c r="A130" s="1"/>
      <c r="B130" s="79">
        <v>44469.0</v>
      </c>
      <c r="C130" s="215">
        <f t="shared" si="12"/>
        <v>0</v>
      </c>
      <c r="D130" s="216">
        <f t="shared" si="13"/>
        <v>0</v>
      </c>
      <c r="E130" s="217"/>
      <c r="F130" s="194"/>
      <c r="G130" s="164"/>
      <c r="H130" s="167"/>
      <c r="I130" s="168"/>
      <c r="J130" s="168"/>
      <c r="K130" s="168"/>
      <c r="L130" s="169"/>
      <c r="M130" s="218">
        <f t="shared" si="14"/>
        <v>0</v>
      </c>
      <c r="N130" s="170"/>
      <c r="O130" s="168"/>
      <c r="P130" s="168"/>
      <c r="Q130" s="168"/>
      <c r="R130" s="168"/>
      <c r="S130" s="169"/>
      <c r="T130" s="136">
        <f>V130+X130+Z130+AB130+AD130+AF130+AH130+AJ130+AV130+AL130</f>
        <v>0</v>
      </c>
      <c r="U130" s="171"/>
      <c r="V130" s="167"/>
      <c r="W130" s="142"/>
      <c r="X130" s="143"/>
      <c r="Y130" s="171"/>
      <c r="Z130" s="167"/>
      <c r="AA130" s="164"/>
      <c r="AB130" s="167"/>
      <c r="AC130" s="164"/>
      <c r="AD130" s="167"/>
      <c r="AE130" s="164"/>
      <c r="AF130" s="143"/>
      <c r="AG130" s="164"/>
      <c r="AH130" s="167"/>
      <c r="AI130" s="164"/>
      <c r="AJ130" s="167"/>
      <c r="AK130" s="167"/>
      <c r="AL130" s="167"/>
      <c r="AM130" s="167"/>
      <c r="AN130" s="167"/>
      <c r="AO130" s="167"/>
      <c r="AP130" s="167"/>
    </row>
    <row r="131" ht="12.75" customHeight="1">
      <c r="A131" s="1"/>
      <c r="B131" s="100" t="s">
        <v>15</v>
      </c>
      <c r="C131" s="172">
        <f t="shared" si="12"/>
        <v>0</v>
      </c>
      <c r="D131" s="173">
        <f>SUM(D101:D130)</f>
        <v>0</v>
      </c>
      <c r="E131" s="122"/>
      <c r="F131" s="123"/>
      <c r="G131" s="123"/>
      <c r="H131" s="123"/>
      <c r="I131" s="123"/>
      <c r="J131" s="123"/>
      <c r="K131" s="123"/>
      <c r="L131" s="174"/>
      <c r="M131" s="126">
        <f>SUM(M101:M130)</f>
        <v>0</v>
      </c>
      <c r="N131" s="122"/>
      <c r="O131" s="123"/>
      <c r="P131" s="123"/>
      <c r="Q131" s="174"/>
      <c r="R131" s="175"/>
      <c r="S131" s="176"/>
      <c r="T131" s="126">
        <f>SUM(T101:T130)</f>
        <v>0</v>
      </c>
      <c r="U131" s="122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74"/>
    </row>
    <row r="132" ht="12.75" customHeight="1">
      <c r="A132" s="1"/>
      <c r="B132" s="100" t="s">
        <v>31</v>
      </c>
      <c r="C132" s="172">
        <f t="shared" si="12"/>
        <v>0</v>
      </c>
      <c r="D132" s="177"/>
      <c r="E132" s="178"/>
      <c r="F132" s="179"/>
      <c r="G132" s="179"/>
      <c r="H132" s="179"/>
      <c r="I132" s="179"/>
      <c r="J132" s="179"/>
      <c r="K132" s="179"/>
      <c r="L132" s="180"/>
      <c r="M132" s="126"/>
      <c r="N132" s="181"/>
      <c r="O132" s="181"/>
      <c r="P132" s="181"/>
      <c r="Q132" s="181"/>
      <c r="R132" s="181"/>
      <c r="S132" s="181"/>
      <c r="T132" s="126"/>
      <c r="U132" s="182"/>
      <c r="V132" s="183"/>
      <c r="W132" s="184"/>
      <c r="X132" s="183"/>
      <c r="Y132" s="184"/>
      <c r="Z132" s="183"/>
      <c r="AA132" s="184"/>
      <c r="AB132" s="183"/>
      <c r="AC132" s="184"/>
      <c r="AD132" s="183"/>
      <c r="AE132" s="184"/>
      <c r="AF132" s="183"/>
      <c r="AG132" s="184"/>
      <c r="AH132" s="183"/>
      <c r="AI132" s="184"/>
      <c r="AJ132" s="183"/>
      <c r="AK132" s="183"/>
      <c r="AL132" s="183"/>
      <c r="AM132" s="183"/>
      <c r="AN132" s="183"/>
      <c r="AO132" s="183"/>
      <c r="AP132" s="183"/>
    </row>
    <row r="133" ht="12.75" customHeight="1">
      <c r="A133" s="219"/>
      <c r="B133" s="73">
        <v>44470.0</v>
      </c>
      <c r="C133" s="209">
        <f t="shared" si="12"/>
        <v>0</v>
      </c>
      <c r="D133" s="128">
        <f t="shared" ref="D133:D163" si="16">F133+H133+J133+L133</f>
        <v>0</v>
      </c>
      <c r="E133" s="129"/>
      <c r="F133" s="130"/>
      <c r="G133" s="130"/>
      <c r="H133" s="130"/>
      <c r="I133" s="130"/>
      <c r="J133" s="130"/>
      <c r="K133" s="130"/>
      <c r="L133" s="131"/>
      <c r="M133" s="132" t="str">
        <f t="shared" ref="M133:M134" si="17">O133</f>
        <v/>
      </c>
      <c r="N133" s="220"/>
      <c r="O133" s="134"/>
      <c r="P133" s="134"/>
      <c r="Q133" s="134"/>
      <c r="R133" s="134"/>
      <c r="S133" s="221"/>
      <c r="T133" s="132">
        <f t="shared" ref="T133:T162" si="18">V133+X133+Z133+AB133+AD133+AF133+AH133+AJ133+AV133</f>
        <v>0</v>
      </c>
      <c r="U133" s="133"/>
      <c r="V133" s="137"/>
      <c r="W133" s="138"/>
      <c r="X133" s="139"/>
      <c r="Y133" s="137"/>
      <c r="Z133" s="134"/>
      <c r="AA133" s="137"/>
      <c r="AB133" s="134"/>
      <c r="AC133" s="137"/>
      <c r="AD133" s="134"/>
      <c r="AE133" s="137"/>
      <c r="AF133" s="134"/>
      <c r="AG133" s="137"/>
      <c r="AH133" s="134"/>
      <c r="AI133" s="137"/>
      <c r="AJ133" s="134"/>
      <c r="AK133" s="134"/>
      <c r="AL133" s="134"/>
      <c r="AM133" s="134"/>
      <c r="AN133" s="134"/>
      <c r="AO133" s="134"/>
      <c r="AP133" s="134"/>
    </row>
    <row r="134" ht="12.75" customHeight="1">
      <c r="A134" s="222"/>
      <c r="B134" s="78">
        <v>44471.0</v>
      </c>
      <c r="C134" s="210">
        <f t="shared" si="12"/>
        <v>0</v>
      </c>
      <c r="D134" s="141">
        <f t="shared" si="16"/>
        <v>0</v>
      </c>
      <c r="E134" s="142"/>
      <c r="F134" s="143"/>
      <c r="G134" s="144"/>
      <c r="H134" s="144"/>
      <c r="I134" s="144"/>
      <c r="J134" s="144"/>
      <c r="K134" s="144"/>
      <c r="L134" s="145"/>
      <c r="M134" s="146" t="str">
        <f t="shared" si="17"/>
        <v/>
      </c>
      <c r="N134" s="189"/>
      <c r="O134" s="144"/>
      <c r="P134" s="144"/>
      <c r="Q134" s="144"/>
      <c r="R134" s="144"/>
      <c r="S134" s="223"/>
      <c r="T134" s="146">
        <f t="shared" si="18"/>
        <v>0</v>
      </c>
      <c r="U134" s="150"/>
      <c r="V134" s="143"/>
      <c r="W134" s="150"/>
      <c r="X134" s="143"/>
      <c r="Y134" s="150"/>
      <c r="Z134" s="143"/>
      <c r="AA134" s="150"/>
      <c r="AB134" s="143"/>
      <c r="AC134" s="150"/>
      <c r="AD134" s="143"/>
      <c r="AE134" s="150"/>
      <c r="AF134" s="143"/>
      <c r="AG134" s="150"/>
      <c r="AH134" s="143"/>
      <c r="AI134" s="150"/>
      <c r="AJ134" s="143"/>
      <c r="AK134" s="143"/>
      <c r="AL134" s="143"/>
      <c r="AM134" s="143"/>
      <c r="AN134" s="143"/>
      <c r="AO134" s="143"/>
      <c r="AP134" s="143"/>
    </row>
    <row r="135" ht="12.75" customHeight="1">
      <c r="A135" s="222"/>
      <c r="B135" s="78">
        <v>44472.0</v>
      </c>
      <c r="C135" s="210">
        <f t="shared" si="12"/>
        <v>0</v>
      </c>
      <c r="D135" s="141">
        <f t="shared" si="16"/>
        <v>0</v>
      </c>
      <c r="E135" s="147"/>
      <c r="F135" s="144"/>
      <c r="G135" s="144"/>
      <c r="H135" s="144"/>
      <c r="I135" s="144"/>
      <c r="J135" s="144"/>
      <c r="K135" s="144"/>
      <c r="L135" s="145"/>
      <c r="M135" s="146">
        <f t="shared" ref="M135:M140" si="19">O135+Q135+S135</f>
        <v>0</v>
      </c>
      <c r="N135" s="189"/>
      <c r="O135" s="144"/>
      <c r="P135" s="144"/>
      <c r="Q135" s="144"/>
      <c r="R135" s="144"/>
      <c r="S135" s="223"/>
      <c r="T135" s="146">
        <f t="shared" si="18"/>
        <v>0</v>
      </c>
      <c r="U135" s="142"/>
      <c r="V135" s="143"/>
      <c r="W135" s="150"/>
      <c r="X135" s="143"/>
      <c r="Y135" s="150"/>
      <c r="Z135" s="143"/>
      <c r="AA135" s="150"/>
      <c r="AB135" s="143"/>
      <c r="AC135" s="150"/>
      <c r="AD135" s="143"/>
      <c r="AE135" s="150"/>
      <c r="AF135" s="143"/>
      <c r="AG135" s="150"/>
      <c r="AH135" s="143"/>
      <c r="AI135" s="150"/>
      <c r="AJ135" s="143"/>
      <c r="AK135" s="143"/>
      <c r="AL135" s="143"/>
      <c r="AM135" s="143"/>
      <c r="AN135" s="143"/>
      <c r="AO135" s="143"/>
      <c r="AP135" s="143"/>
    </row>
    <row r="136" ht="12.75" customHeight="1">
      <c r="A136" s="222"/>
      <c r="B136" s="78">
        <v>44473.0</v>
      </c>
      <c r="C136" s="210">
        <f t="shared" si="12"/>
        <v>0</v>
      </c>
      <c r="D136" s="141">
        <f t="shared" si="16"/>
        <v>0</v>
      </c>
      <c r="E136" s="147"/>
      <c r="F136" s="144"/>
      <c r="G136" s="144"/>
      <c r="H136" s="144"/>
      <c r="I136" s="144"/>
      <c r="J136" s="144"/>
      <c r="K136" s="144"/>
      <c r="L136" s="145"/>
      <c r="M136" s="146">
        <f t="shared" si="19"/>
        <v>0</v>
      </c>
      <c r="N136" s="189"/>
      <c r="O136" s="144"/>
      <c r="P136" s="144"/>
      <c r="Q136" s="144"/>
      <c r="R136" s="144"/>
      <c r="S136" s="223"/>
      <c r="T136" s="146">
        <f t="shared" si="18"/>
        <v>0</v>
      </c>
      <c r="U136" s="142"/>
      <c r="V136" s="143"/>
      <c r="W136" s="150"/>
      <c r="X136" s="143"/>
      <c r="Y136" s="150"/>
      <c r="Z136" s="143"/>
      <c r="AA136" s="150"/>
      <c r="AB136" s="143"/>
      <c r="AC136" s="150"/>
      <c r="AD136" s="143"/>
      <c r="AE136" s="150"/>
      <c r="AF136" s="143"/>
      <c r="AG136" s="150"/>
      <c r="AH136" s="143"/>
      <c r="AI136" s="150"/>
      <c r="AJ136" s="143"/>
      <c r="AK136" s="143"/>
      <c r="AL136" s="143"/>
      <c r="AM136" s="143"/>
      <c r="AN136" s="143"/>
      <c r="AO136" s="143"/>
      <c r="AP136" s="143"/>
    </row>
    <row r="137" ht="12.75" customHeight="1">
      <c r="A137" s="222"/>
      <c r="B137" s="78">
        <v>44474.0</v>
      </c>
      <c r="C137" s="210">
        <f t="shared" si="12"/>
        <v>0</v>
      </c>
      <c r="D137" s="141">
        <f t="shared" si="16"/>
        <v>0</v>
      </c>
      <c r="E137" s="147"/>
      <c r="F137" s="144"/>
      <c r="G137" s="144"/>
      <c r="H137" s="144"/>
      <c r="I137" s="144"/>
      <c r="J137" s="144"/>
      <c r="K137" s="144"/>
      <c r="L137" s="145"/>
      <c r="M137" s="146">
        <f t="shared" si="19"/>
        <v>0</v>
      </c>
      <c r="N137" s="189"/>
      <c r="O137" s="144"/>
      <c r="P137" s="144"/>
      <c r="Q137" s="144"/>
      <c r="R137" s="144"/>
      <c r="S137" s="223"/>
      <c r="T137" s="146">
        <f t="shared" si="18"/>
        <v>0</v>
      </c>
      <c r="U137" s="142"/>
      <c r="V137" s="143"/>
      <c r="W137" s="150"/>
      <c r="X137" s="143"/>
      <c r="Y137" s="150"/>
      <c r="Z137" s="143"/>
      <c r="AA137" s="150"/>
      <c r="AB137" s="143"/>
      <c r="AC137" s="150"/>
      <c r="AD137" s="143"/>
      <c r="AE137" s="150"/>
      <c r="AF137" s="143"/>
      <c r="AG137" s="150"/>
      <c r="AH137" s="143"/>
      <c r="AI137" s="150"/>
      <c r="AJ137" s="143"/>
      <c r="AK137" s="143"/>
      <c r="AL137" s="143"/>
      <c r="AM137" s="143"/>
      <c r="AN137" s="143"/>
      <c r="AO137" s="143"/>
      <c r="AP137" s="143"/>
    </row>
    <row r="138" ht="12.75" customHeight="1">
      <c r="A138" s="222"/>
      <c r="B138" s="78">
        <v>44475.0</v>
      </c>
      <c r="C138" s="210">
        <f t="shared" si="12"/>
        <v>0</v>
      </c>
      <c r="D138" s="141">
        <f t="shared" si="16"/>
        <v>0</v>
      </c>
      <c r="E138" s="147"/>
      <c r="F138" s="144"/>
      <c r="G138" s="144"/>
      <c r="H138" s="144"/>
      <c r="I138" s="144"/>
      <c r="J138" s="144"/>
      <c r="K138" s="144"/>
      <c r="L138" s="145"/>
      <c r="M138" s="146">
        <f t="shared" si="19"/>
        <v>0</v>
      </c>
      <c r="N138" s="189"/>
      <c r="O138" s="144"/>
      <c r="P138" s="144"/>
      <c r="Q138" s="144"/>
      <c r="R138" s="144"/>
      <c r="S138" s="223"/>
      <c r="T138" s="146">
        <f t="shared" si="18"/>
        <v>0</v>
      </c>
      <c r="U138" s="142"/>
      <c r="V138" s="143"/>
      <c r="W138" s="150"/>
      <c r="X138" s="143"/>
      <c r="Y138" s="150"/>
      <c r="Z138" s="143"/>
      <c r="AA138" s="150"/>
      <c r="AB138" s="143"/>
      <c r="AC138" s="150"/>
      <c r="AD138" s="143"/>
      <c r="AE138" s="150"/>
      <c r="AF138" s="143"/>
      <c r="AG138" s="150"/>
      <c r="AH138" s="143"/>
      <c r="AI138" s="150"/>
      <c r="AJ138" s="143"/>
      <c r="AK138" s="143"/>
      <c r="AL138" s="143"/>
      <c r="AM138" s="143"/>
      <c r="AN138" s="143"/>
      <c r="AO138" s="143"/>
      <c r="AP138" s="143"/>
    </row>
    <row r="139" ht="12.75" customHeight="1">
      <c r="A139" s="222"/>
      <c r="B139" s="78">
        <v>44476.0</v>
      </c>
      <c r="C139" s="210">
        <f t="shared" si="12"/>
        <v>0</v>
      </c>
      <c r="D139" s="141">
        <f t="shared" si="16"/>
        <v>0</v>
      </c>
      <c r="E139" s="151"/>
      <c r="F139" s="143"/>
      <c r="G139" s="144"/>
      <c r="H139" s="144"/>
      <c r="I139" s="144"/>
      <c r="J139" s="144"/>
      <c r="K139" s="144"/>
      <c r="L139" s="145"/>
      <c r="M139" s="146">
        <f t="shared" si="19"/>
        <v>0</v>
      </c>
      <c r="N139" s="189"/>
      <c r="O139" s="144"/>
      <c r="P139" s="144"/>
      <c r="Q139" s="144"/>
      <c r="R139" s="144"/>
      <c r="S139" s="223"/>
      <c r="T139" s="146">
        <f t="shared" si="18"/>
        <v>0</v>
      </c>
      <c r="U139" s="148"/>
      <c r="V139" s="149"/>
      <c r="W139" s="150"/>
      <c r="X139" s="143"/>
      <c r="Y139" s="150"/>
      <c r="Z139" s="143"/>
      <c r="AA139" s="150"/>
      <c r="AB139" s="143"/>
      <c r="AC139" s="150"/>
      <c r="AD139" s="143"/>
      <c r="AE139" s="150"/>
      <c r="AF139" s="143"/>
      <c r="AG139" s="150"/>
      <c r="AH139" s="143"/>
      <c r="AI139" s="150"/>
      <c r="AJ139" s="143"/>
      <c r="AK139" s="143"/>
      <c r="AL139" s="143"/>
      <c r="AM139" s="143"/>
      <c r="AN139" s="143"/>
      <c r="AO139" s="143"/>
      <c r="AP139" s="143"/>
    </row>
    <row r="140" ht="12.75" customHeight="1">
      <c r="A140" s="222"/>
      <c r="B140" s="78">
        <v>44477.0</v>
      </c>
      <c r="C140" s="210">
        <f t="shared" si="12"/>
        <v>0</v>
      </c>
      <c r="D140" s="141">
        <f t="shared" si="16"/>
        <v>0</v>
      </c>
      <c r="E140" s="147"/>
      <c r="F140" s="144"/>
      <c r="G140" s="144"/>
      <c r="H140" s="144"/>
      <c r="I140" s="144"/>
      <c r="J140" s="144"/>
      <c r="K140" s="144"/>
      <c r="L140" s="145"/>
      <c r="M140" s="146">
        <f t="shared" si="19"/>
        <v>0</v>
      </c>
      <c r="N140" s="189"/>
      <c r="O140" s="144"/>
      <c r="P140" s="144"/>
      <c r="Q140" s="144"/>
      <c r="R140" s="144"/>
      <c r="S140" s="223"/>
      <c r="T140" s="146">
        <f t="shared" si="18"/>
        <v>0</v>
      </c>
      <c r="U140" s="151"/>
      <c r="V140" s="143"/>
      <c r="W140" s="150"/>
      <c r="X140" s="143"/>
      <c r="Y140" s="150"/>
      <c r="Z140" s="143"/>
      <c r="AA140" s="150"/>
      <c r="AB140" s="143"/>
      <c r="AC140" s="150"/>
      <c r="AD140" s="143"/>
      <c r="AE140" s="150"/>
      <c r="AF140" s="143"/>
      <c r="AG140" s="150"/>
      <c r="AH140" s="143"/>
      <c r="AI140" s="150"/>
      <c r="AJ140" s="143"/>
      <c r="AK140" s="143"/>
      <c r="AL140" s="143"/>
      <c r="AM140" s="143"/>
      <c r="AN140" s="143"/>
      <c r="AO140" s="143"/>
      <c r="AP140" s="143"/>
    </row>
    <row r="141" ht="12.75" customHeight="1">
      <c r="A141" s="222"/>
      <c r="B141" s="78">
        <v>44478.0</v>
      </c>
      <c r="C141" s="210">
        <f t="shared" si="12"/>
        <v>0</v>
      </c>
      <c r="D141" s="141">
        <f t="shared" si="16"/>
        <v>0</v>
      </c>
      <c r="E141" s="147"/>
      <c r="F141" s="144"/>
      <c r="G141" s="144"/>
      <c r="H141" s="144"/>
      <c r="I141" s="144"/>
      <c r="J141" s="144"/>
      <c r="K141" s="144"/>
      <c r="L141" s="145"/>
      <c r="M141" s="146">
        <f t="shared" ref="M141:M147" si="20">O141+Q141</f>
        <v>0</v>
      </c>
      <c r="N141" s="224"/>
      <c r="O141" s="143"/>
      <c r="P141" s="143"/>
      <c r="Q141" s="143"/>
      <c r="R141" s="143"/>
      <c r="S141" s="225"/>
      <c r="T141" s="146">
        <f t="shared" si="18"/>
        <v>0</v>
      </c>
      <c r="U141" s="142"/>
      <c r="V141" s="143"/>
      <c r="W141" s="150"/>
      <c r="X141" s="143"/>
      <c r="Y141" s="150"/>
      <c r="Z141" s="143"/>
      <c r="AA141" s="150"/>
      <c r="AB141" s="143"/>
      <c r="AC141" s="150"/>
      <c r="AD141" s="143"/>
      <c r="AE141" s="150"/>
      <c r="AF141" s="143"/>
      <c r="AG141" s="150"/>
      <c r="AH141" s="143"/>
      <c r="AI141" s="150"/>
      <c r="AJ141" s="143"/>
      <c r="AK141" s="143"/>
      <c r="AL141" s="143"/>
      <c r="AM141" s="143"/>
      <c r="AN141" s="143"/>
      <c r="AO141" s="143"/>
      <c r="AP141" s="143"/>
    </row>
    <row r="142" ht="12.75" customHeight="1">
      <c r="A142" s="222"/>
      <c r="B142" s="78">
        <v>44479.0</v>
      </c>
      <c r="C142" s="210">
        <f t="shared" si="12"/>
        <v>0</v>
      </c>
      <c r="D142" s="141">
        <f t="shared" si="16"/>
        <v>0</v>
      </c>
      <c r="E142" s="147"/>
      <c r="F142" s="144"/>
      <c r="G142" s="144"/>
      <c r="H142" s="144"/>
      <c r="I142" s="144"/>
      <c r="J142" s="144"/>
      <c r="K142" s="144"/>
      <c r="L142" s="145"/>
      <c r="M142" s="199">
        <f t="shared" si="20"/>
        <v>0</v>
      </c>
      <c r="N142" s="189"/>
      <c r="O142" s="144"/>
      <c r="P142" s="144"/>
      <c r="Q142" s="144"/>
      <c r="R142" s="144"/>
      <c r="S142" s="223"/>
      <c r="T142" s="146">
        <f t="shared" si="18"/>
        <v>0</v>
      </c>
      <c r="U142" s="142"/>
      <c r="V142" s="143"/>
      <c r="W142" s="150"/>
      <c r="X142" s="143"/>
      <c r="Y142" s="150"/>
      <c r="Z142" s="143"/>
      <c r="AA142" s="143"/>
      <c r="AB142" s="143"/>
      <c r="AC142" s="150"/>
      <c r="AD142" s="143"/>
      <c r="AE142" s="150"/>
      <c r="AF142" s="143"/>
      <c r="AG142" s="150"/>
      <c r="AH142" s="143"/>
      <c r="AI142" s="150"/>
      <c r="AJ142" s="143"/>
      <c r="AK142" s="143"/>
      <c r="AL142" s="143"/>
      <c r="AM142" s="143"/>
      <c r="AN142" s="143"/>
      <c r="AO142" s="143"/>
      <c r="AP142" s="143"/>
    </row>
    <row r="143" ht="12.75" customHeight="1">
      <c r="A143" s="222"/>
      <c r="B143" s="78">
        <v>44480.0</v>
      </c>
      <c r="C143" s="210">
        <f t="shared" si="12"/>
        <v>0</v>
      </c>
      <c r="D143" s="141">
        <f t="shared" si="16"/>
        <v>0</v>
      </c>
      <c r="E143" s="142"/>
      <c r="F143" s="143"/>
      <c r="G143" s="144"/>
      <c r="H143" s="144"/>
      <c r="I143" s="144"/>
      <c r="J143" s="144"/>
      <c r="K143" s="144"/>
      <c r="L143" s="145"/>
      <c r="M143" s="146">
        <f t="shared" si="20"/>
        <v>0</v>
      </c>
      <c r="N143" s="189"/>
      <c r="O143" s="144"/>
      <c r="P143" s="144"/>
      <c r="Q143" s="144"/>
      <c r="R143" s="144"/>
      <c r="S143" s="223"/>
      <c r="T143" s="146">
        <f t="shared" si="18"/>
        <v>0</v>
      </c>
      <c r="U143" s="142"/>
      <c r="V143" s="143"/>
      <c r="W143" s="143"/>
      <c r="X143" s="143"/>
      <c r="Y143" s="150"/>
      <c r="Z143" s="143"/>
      <c r="AA143" s="143"/>
      <c r="AB143" s="143"/>
      <c r="AC143" s="150"/>
      <c r="AD143" s="143"/>
      <c r="AE143" s="150"/>
      <c r="AF143" s="143"/>
      <c r="AG143" s="150"/>
      <c r="AH143" s="143"/>
      <c r="AI143" s="150"/>
      <c r="AJ143" s="143"/>
      <c r="AK143" s="143"/>
      <c r="AL143" s="143"/>
      <c r="AM143" s="143"/>
      <c r="AN143" s="143"/>
      <c r="AO143" s="143"/>
      <c r="AP143" s="143"/>
    </row>
    <row r="144" ht="12.75" customHeight="1">
      <c r="A144" s="222"/>
      <c r="B144" s="78">
        <v>44481.0</v>
      </c>
      <c r="C144" s="210">
        <f t="shared" si="12"/>
        <v>0</v>
      </c>
      <c r="D144" s="141">
        <f t="shared" si="16"/>
        <v>0</v>
      </c>
      <c r="E144" s="142"/>
      <c r="F144" s="143"/>
      <c r="G144" s="144"/>
      <c r="H144" s="144"/>
      <c r="I144" s="144"/>
      <c r="J144" s="144"/>
      <c r="K144" s="144"/>
      <c r="L144" s="145"/>
      <c r="M144" s="146">
        <f t="shared" si="20"/>
        <v>0</v>
      </c>
      <c r="N144" s="189"/>
      <c r="O144" s="144"/>
      <c r="P144" s="144"/>
      <c r="Q144" s="144"/>
      <c r="R144" s="144"/>
      <c r="S144" s="223"/>
      <c r="T144" s="146">
        <f t="shared" si="18"/>
        <v>0</v>
      </c>
      <c r="U144" s="142"/>
      <c r="V144" s="143"/>
      <c r="W144" s="155"/>
      <c r="X144" s="149"/>
      <c r="Y144" s="150"/>
      <c r="Z144" s="143"/>
      <c r="AA144" s="150"/>
      <c r="AB144" s="143"/>
      <c r="AC144" s="150"/>
      <c r="AD144" s="143"/>
      <c r="AE144" s="150"/>
      <c r="AF144" s="143"/>
      <c r="AG144" s="150"/>
      <c r="AH144" s="143"/>
      <c r="AI144" s="150"/>
      <c r="AJ144" s="143"/>
      <c r="AK144" s="143"/>
      <c r="AL144" s="143"/>
      <c r="AM144" s="143"/>
      <c r="AN144" s="143"/>
      <c r="AO144" s="143"/>
      <c r="AP144" s="143"/>
    </row>
    <row r="145" ht="12.75" customHeight="1">
      <c r="A145" s="222"/>
      <c r="B145" s="78">
        <v>44482.0</v>
      </c>
      <c r="C145" s="210">
        <f t="shared" si="12"/>
        <v>0</v>
      </c>
      <c r="D145" s="141">
        <f t="shared" si="16"/>
        <v>0</v>
      </c>
      <c r="E145" s="147"/>
      <c r="F145" s="144"/>
      <c r="G145" s="144"/>
      <c r="H145" s="144"/>
      <c r="I145" s="144"/>
      <c r="J145" s="144"/>
      <c r="K145" s="144"/>
      <c r="L145" s="145"/>
      <c r="M145" s="146">
        <f t="shared" si="20"/>
        <v>0</v>
      </c>
      <c r="N145" s="189"/>
      <c r="O145" s="144"/>
      <c r="P145" s="144"/>
      <c r="Q145" s="144"/>
      <c r="R145" s="144"/>
      <c r="S145" s="223"/>
      <c r="T145" s="146">
        <f t="shared" si="18"/>
        <v>0</v>
      </c>
      <c r="U145" s="142"/>
      <c r="V145" s="143"/>
      <c r="W145" s="150"/>
      <c r="X145" s="143"/>
      <c r="Y145" s="150"/>
      <c r="Z145" s="143"/>
      <c r="AA145" s="150"/>
      <c r="AB145" s="143"/>
      <c r="AC145" s="150"/>
      <c r="AD145" s="143"/>
      <c r="AE145" s="150"/>
      <c r="AF145" s="143"/>
      <c r="AG145" s="150"/>
      <c r="AH145" s="143"/>
      <c r="AI145" s="150"/>
      <c r="AJ145" s="143"/>
      <c r="AK145" s="143"/>
      <c r="AL145" s="143"/>
      <c r="AM145" s="143"/>
      <c r="AN145" s="143"/>
      <c r="AO145" s="143"/>
      <c r="AP145" s="143"/>
    </row>
    <row r="146" ht="12.75" customHeight="1">
      <c r="A146" s="222"/>
      <c r="B146" s="78">
        <v>44483.0</v>
      </c>
      <c r="C146" s="210">
        <f t="shared" si="12"/>
        <v>0</v>
      </c>
      <c r="D146" s="141">
        <f t="shared" si="16"/>
        <v>0</v>
      </c>
      <c r="E146" s="147"/>
      <c r="F146" s="144"/>
      <c r="G146" s="144"/>
      <c r="H146" s="144"/>
      <c r="I146" s="144"/>
      <c r="J146" s="144"/>
      <c r="K146" s="144"/>
      <c r="L146" s="145"/>
      <c r="M146" s="146">
        <f t="shared" si="20"/>
        <v>0</v>
      </c>
      <c r="N146" s="224"/>
      <c r="O146" s="143"/>
      <c r="P146" s="143"/>
      <c r="Q146" s="143"/>
      <c r="R146" s="143"/>
      <c r="S146" s="225"/>
      <c r="T146" s="146">
        <f t="shared" si="18"/>
        <v>0</v>
      </c>
      <c r="U146" s="148"/>
      <c r="V146" s="149"/>
      <c r="W146" s="150"/>
      <c r="X146" s="143"/>
      <c r="Y146" s="150"/>
      <c r="Z146" s="143"/>
      <c r="AA146" s="150"/>
      <c r="AB146" s="143"/>
      <c r="AC146" s="150"/>
      <c r="AD146" s="143"/>
      <c r="AE146" s="150"/>
      <c r="AF146" s="143"/>
      <c r="AG146" s="150"/>
      <c r="AH146" s="143"/>
      <c r="AI146" s="150"/>
      <c r="AJ146" s="143"/>
      <c r="AK146" s="143"/>
      <c r="AL146" s="143"/>
      <c r="AM146" s="143"/>
      <c r="AN146" s="143"/>
      <c r="AO146" s="143"/>
      <c r="AP146" s="143"/>
    </row>
    <row r="147" ht="12.75" customHeight="1">
      <c r="A147" s="222"/>
      <c r="B147" s="78">
        <v>44484.0</v>
      </c>
      <c r="C147" s="210">
        <f t="shared" si="12"/>
        <v>0</v>
      </c>
      <c r="D147" s="141">
        <f t="shared" si="16"/>
        <v>0</v>
      </c>
      <c r="E147" s="142"/>
      <c r="F147" s="143"/>
      <c r="G147" s="143"/>
      <c r="H147" s="143"/>
      <c r="I147" s="143"/>
      <c r="J147" s="143"/>
      <c r="K147" s="143"/>
      <c r="L147" s="152"/>
      <c r="M147" s="146">
        <f t="shared" si="20"/>
        <v>0</v>
      </c>
      <c r="N147" s="189"/>
      <c r="O147" s="144"/>
      <c r="P147" s="144"/>
      <c r="Q147" s="144"/>
      <c r="R147" s="144"/>
      <c r="S147" s="223"/>
      <c r="T147" s="146">
        <f t="shared" si="18"/>
        <v>0</v>
      </c>
      <c r="U147" s="142"/>
      <c r="V147" s="143"/>
      <c r="W147" s="150"/>
      <c r="X147" s="143"/>
      <c r="Y147" s="150"/>
      <c r="Z147" s="143"/>
      <c r="AA147" s="150"/>
      <c r="AB147" s="143"/>
      <c r="AC147" s="150"/>
      <c r="AD147" s="143"/>
      <c r="AE147" s="150"/>
      <c r="AF147" s="143"/>
      <c r="AG147" s="150"/>
      <c r="AH147" s="143"/>
      <c r="AI147" s="150"/>
      <c r="AJ147" s="143"/>
      <c r="AK147" s="143"/>
      <c r="AL147" s="143"/>
      <c r="AM147" s="143"/>
      <c r="AN147" s="143"/>
      <c r="AO147" s="143"/>
      <c r="AP147" s="143"/>
    </row>
    <row r="148" ht="12.75" customHeight="1">
      <c r="A148" s="222"/>
      <c r="B148" s="78">
        <v>44485.0</v>
      </c>
      <c r="C148" s="210">
        <f t="shared" si="12"/>
        <v>0</v>
      </c>
      <c r="D148" s="141">
        <f t="shared" si="16"/>
        <v>0</v>
      </c>
      <c r="E148" s="147"/>
      <c r="F148" s="144"/>
      <c r="G148" s="144"/>
      <c r="H148" s="144"/>
      <c r="I148" s="144"/>
      <c r="J148" s="144"/>
      <c r="K148" s="144"/>
      <c r="L148" s="145"/>
      <c r="M148" s="146">
        <f t="shared" ref="M148:M149" si="21">O148+Q148+S148</f>
        <v>0</v>
      </c>
      <c r="N148" s="189"/>
      <c r="O148" s="144"/>
      <c r="P148" s="144"/>
      <c r="Q148" s="144"/>
      <c r="R148" s="144"/>
      <c r="S148" s="223"/>
      <c r="T148" s="146">
        <f t="shared" si="18"/>
        <v>0</v>
      </c>
      <c r="U148" s="142"/>
      <c r="V148" s="143"/>
      <c r="W148" s="150"/>
      <c r="X148" s="143"/>
      <c r="Y148" s="150"/>
      <c r="Z148" s="143"/>
      <c r="AA148" s="150"/>
      <c r="AB148" s="143"/>
      <c r="AC148" s="150"/>
      <c r="AD148" s="143"/>
      <c r="AE148" s="150"/>
      <c r="AF148" s="143"/>
      <c r="AG148" s="150"/>
      <c r="AH148" s="143"/>
      <c r="AI148" s="150"/>
      <c r="AJ148" s="143"/>
      <c r="AK148" s="143"/>
      <c r="AL148" s="143"/>
      <c r="AM148" s="143"/>
      <c r="AN148" s="143"/>
      <c r="AO148" s="143"/>
      <c r="AP148" s="143"/>
    </row>
    <row r="149" ht="12.75" customHeight="1">
      <c r="A149" s="222"/>
      <c r="B149" s="78">
        <v>44486.0</v>
      </c>
      <c r="C149" s="210">
        <f t="shared" si="12"/>
        <v>0</v>
      </c>
      <c r="D149" s="141">
        <f t="shared" si="16"/>
        <v>0</v>
      </c>
      <c r="E149" s="147"/>
      <c r="F149" s="144"/>
      <c r="G149" s="144"/>
      <c r="H149" s="144"/>
      <c r="I149" s="144"/>
      <c r="J149" s="144"/>
      <c r="K149" s="144"/>
      <c r="L149" s="145"/>
      <c r="M149" s="146">
        <f t="shared" si="21"/>
        <v>0</v>
      </c>
      <c r="N149" s="189"/>
      <c r="O149" s="144"/>
      <c r="P149" s="144"/>
      <c r="Q149" s="144"/>
      <c r="R149" s="144"/>
      <c r="S149" s="223"/>
      <c r="T149" s="146">
        <f t="shared" si="18"/>
        <v>0</v>
      </c>
      <c r="U149" s="142"/>
      <c r="V149" s="143"/>
      <c r="W149" s="150"/>
      <c r="X149" s="143"/>
      <c r="Y149" s="150"/>
      <c r="Z149" s="143"/>
      <c r="AA149" s="150"/>
      <c r="AB149" s="143"/>
      <c r="AC149" s="150"/>
      <c r="AD149" s="143"/>
      <c r="AE149" s="150"/>
      <c r="AF149" s="143"/>
      <c r="AG149" s="150"/>
      <c r="AH149" s="143"/>
      <c r="AI149" s="150"/>
      <c r="AJ149" s="143"/>
      <c r="AK149" s="143"/>
      <c r="AL149" s="143"/>
      <c r="AM149" s="143"/>
      <c r="AN149" s="143"/>
      <c r="AO149" s="143"/>
      <c r="AP149" s="143"/>
    </row>
    <row r="150" ht="12.75" customHeight="1">
      <c r="A150" s="222"/>
      <c r="B150" s="78">
        <v>44487.0</v>
      </c>
      <c r="C150" s="210">
        <f t="shared" si="12"/>
        <v>0</v>
      </c>
      <c r="D150" s="141">
        <f t="shared" si="16"/>
        <v>0</v>
      </c>
      <c r="E150" s="147"/>
      <c r="F150" s="144"/>
      <c r="G150" s="144"/>
      <c r="H150" s="144"/>
      <c r="I150" s="144"/>
      <c r="J150" s="144"/>
      <c r="K150" s="144"/>
      <c r="L150" s="145"/>
      <c r="M150" s="146">
        <f t="shared" ref="M150:M163" si="22">O150+Q150</f>
        <v>0</v>
      </c>
      <c r="N150" s="189"/>
      <c r="O150" s="144"/>
      <c r="P150" s="144"/>
      <c r="Q150" s="144"/>
      <c r="R150" s="144"/>
      <c r="S150" s="223"/>
      <c r="T150" s="146">
        <f t="shared" si="18"/>
        <v>0</v>
      </c>
      <c r="U150" s="142"/>
      <c r="V150" s="143"/>
      <c r="W150" s="150"/>
      <c r="X150" s="143"/>
      <c r="Y150" s="150"/>
      <c r="Z150" s="143"/>
      <c r="AA150" s="150"/>
      <c r="AB150" s="143"/>
      <c r="AC150" s="150"/>
      <c r="AD150" s="143"/>
      <c r="AE150" s="150"/>
      <c r="AF150" s="143"/>
      <c r="AG150" s="150"/>
      <c r="AH150" s="143"/>
      <c r="AI150" s="150"/>
      <c r="AJ150" s="143"/>
      <c r="AK150" s="143"/>
      <c r="AL150" s="143"/>
      <c r="AM150" s="143"/>
      <c r="AN150" s="143"/>
      <c r="AO150" s="143"/>
      <c r="AP150" s="143"/>
    </row>
    <row r="151" ht="12.75" customHeight="1">
      <c r="A151" s="222"/>
      <c r="B151" s="78">
        <v>44488.0</v>
      </c>
      <c r="C151" s="210">
        <f t="shared" si="12"/>
        <v>0</v>
      </c>
      <c r="D151" s="141">
        <f t="shared" si="16"/>
        <v>0</v>
      </c>
      <c r="E151" s="147"/>
      <c r="F151" s="144"/>
      <c r="G151" s="144"/>
      <c r="H151" s="144"/>
      <c r="I151" s="144"/>
      <c r="J151" s="144"/>
      <c r="K151" s="144"/>
      <c r="L151" s="145"/>
      <c r="M151" s="146">
        <f t="shared" si="22"/>
        <v>0</v>
      </c>
      <c r="N151" s="189"/>
      <c r="O151" s="144"/>
      <c r="P151" s="144"/>
      <c r="Q151" s="144"/>
      <c r="R151" s="144"/>
      <c r="S151" s="223"/>
      <c r="T151" s="146">
        <f t="shared" si="18"/>
        <v>0</v>
      </c>
      <c r="U151" s="142"/>
      <c r="V151" s="143"/>
      <c r="W151" s="150"/>
      <c r="X151" s="143"/>
      <c r="Y151" s="150"/>
      <c r="Z151" s="143"/>
      <c r="AA151" s="150"/>
      <c r="AB151" s="143"/>
      <c r="AC151" s="150"/>
      <c r="AD151" s="143"/>
      <c r="AE151" s="150"/>
      <c r="AF151" s="143"/>
      <c r="AG151" s="150"/>
      <c r="AH151" s="143"/>
      <c r="AI151" s="150"/>
      <c r="AJ151" s="143"/>
      <c r="AK151" s="143"/>
      <c r="AL151" s="143"/>
      <c r="AM151" s="143"/>
      <c r="AN151" s="143"/>
      <c r="AO151" s="143"/>
      <c r="AP151" s="143"/>
    </row>
    <row r="152" ht="12.75" customHeight="1">
      <c r="A152" s="222"/>
      <c r="B152" s="78">
        <v>44489.0</v>
      </c>
      <c r="C152" s="210">
        <f t="shared" si="12"/>
        <v>0</v>
      </c>
      <c r="D152" s="141">
        <f t="shared" si="16"/>
        <v>0</v>
      </c>
      <c r="E152" s="142"/>
      <c r="F152" s="143"/>
      <c r="G152" s="144"/>
      <c r="H152" s="144"/>
      <c r="I152" s="144"/>
      <c r="J152" s="144"/>
      <c r="K152" s="144"/>
      <c r="L152" s="145"/>
      <c r="M152" s="146">
        <f t="shared" si="22"/>
        <v>0</v>
      </c>
      <c r="N152" s="189"/>
      <c r="O152" s="144"/>
      <c r="P152" s="144"/>
      <c r="Q152" s="144"/>
      <c r="R152" s="144"/>
      <c r="S152" s="223"/>
      <c r="T152" s="146">
        <f t="shared" si="18"/>
        <v>0</v>
      </c>
      <c r="U152" s="151"/>
      <c r="V152" s="143"/>
      <c r="W152" s="150"/>
      <c r="X152" s="143"/>
      <c r="Y152" s="150"/>
      <c r="Z152" s="143"/>
      <c r="AA152" s="150"/>
      <c r="AB152" s="143"/>
      <c r="AC152" s="155"/>
      <c r="AD152" s="149"/>
      <c r="AE152" s="150"/>
      <c r="AF152" s="143"/>
      <c r="AG152" s="150"/>
      <c r="AH152" s="143"/>
      <c r="AI152" s="150"/>
      <c r="AJ152" s="143"/>
      <c r="AK152" s="143"/>
      <c r="AL152" s="143"/>
      <c r="AM152" s="143"/>
      <c r="AN152" s="143"/>
      <c r="AO152" s="143"/>
      <c r="AP152" s="143"/>
    </row>
    <row r="153" ht="12.75" customHeight="1">
      <c r="A153" s="222"/>
      <c r="B153" s="78">
        <v>44490.0</v>
      </c>
      <c r="C153" s="210">
        <f t="shared" si="12"/>
        <v>0</v>
      </c>
      <c r="D153" s="141">
        <f t="shared" si="16"/>
        <v>0</v>
      </c>
      <c r="E153" s="142"/>
      <c r="F153" s="143"/>
      <c r="G153" s="144"/>
      <c r="H153" s="144"/>
      <c r="I153" s="144"/>
      <c r="J153" s="144"/>
      <c r="K153" s="144"/>
      <c r="L153" s="145"/>
      <c r="M153" s="146">
        <f t="shared" si="22"/>
        <v>0</v>
      </c>
      <c r="N153" s="224"/>
      <c r="O153" s="143"/>
      <c r="P153" s="143"/>
      <c r="Q153" s="143"/>
      <c r="R153" s="143"/>
      <c r="S153" s="225"/>
      <c r="T153" s="146">
        <f t="shared" si="18"/>
        <v>0</v>
      </c>
      <c r="U153" s="142"/>
      <c r="V153" s="143"/>
      <c r="W153" s="155"/>
      <c r="X153" s="149"/>
      <c r="Y153" s="150"/>
      <c r="Z153" s="143"/>
      <c r="AA153" s="150"/>
      <c r="AB153" s="143"/>
      <c r="AC153" s="150"/>
      <c r="AD153" s="143"/>
      <c r="AE153" s="150"/>
      <c r="AF153" s="143"/>
      <c r="AG153" s="150"/>
      <c r="AH153" s="143"/>
      <c r="AI153" s="150"/>
      <c r="AJ153" s="143"/>
      <c r="AK153" s="143"/>
      <c r="AL153" s="143"/>
      <c r="AM153" s="143"/>
      <c r="AN153" s="143"/>
      <c r="AO153" s="143"/>
      <c r="AP153" s="143"/>
    </row>
    <row r="154" ht="12.75" customHeight="1">
      <c r="A154" s="222"/>
      <c r="B154" s="78">
        <v>44491.0</v>
      </c>
      <c r="C154" s="210">
        <f t="shared" si="12"/>
        <v>0</v>
      </c>
      <c r="D154" s="141">
        <f t="shared" si="16"/>
        <v>0</v>
      </c>
      <c r="E154" s="147"/>
      <c r="F154" s="144"/>
      <c r="G154" s="144"/>
      <c r="H154" s="144"/>
      <c r="I154" s="144"/>
      <c r="J154" s="144"/>
      <c r="K154" s="144"/>
      <c r="L154" s="145"/>
      <c r="M154" s="146">
        <f t="shared" si="22"/>
        <v>0</v>
      </c>
      <c r="N154" s="224"/>
      <c r="O154" s="143"/>
      <c r="P154" s="143"/>
      <c r="Q154" s="143"/>
      <c r="R154" s="143"/>
      <c r="S154" s="225"/>
      <c r="T154" s="146">
        <f t="shared" si="18"/>
        <v>0</v>
      </c>
      <c r="U154" s="148"/>
      <c r="V154" s="149"/>
      <c r="W154" s="150"/>
      <c r="X154" s="143"/>
      <c r="Y154" s="150"/>
      <c r="Z154" s="143"/>
      <c r="AA154" s="150"/>
      <c r="AB154" s="143"/>
      <c r="AC154" s="150"/>
      <c r="AD154" s="143"/>
      <c r="AE154" s="150"/>
      <c r="AF154" s="143"/>
      <c r="AG154" s="150"/>
      <c r="AH154" s="143"/>
      <c r="AI154" s="150"/>
      <c r="AJ154" s="143"/>
      <c r="AK154" s="143"/>
      <c r="AL154" s="143"/>
      <c r="AM154" s="143"/>
      <c r="AN154" s="143"/>
      <c r="AO154" s="143"/>
      <c r="AP154" s="143"/>
    </row>
    <row r="155" ht="12.75" customHeight="1">
      <c r="A155" s="222"/>
      <c r="B155" s="78">
        <v>44492.0</v>
      </c>
      <c r="C155" s="210">
        <f t="shared" si="12"/>
        <v>0</v>
      </c>
      <c r="D155" s="141">
        <f t="shared" si="16"/>
        <v>0</v>
      </c>
      <c r="E155" s="142"/>
      <c r="F155" s="143"/>
      <c r="G155" s="144"/>
      <c r="H155" s="144"/>
      <c r="I155" s="144"/>
      <c r="J155" s="144"/>
      <c r="K155" s="144"/>
      <c r="L155" s="145"/>
      <c r="M155" s="146">
        <f t="shared" si="22"/>
        <v>0</v>
      </c>
      <c r="N155" s="189"/>
      <c r="O155" s="144"/>
      <c r="P155" s="144"/>
      <c r="Q155" s="144"/>
      <c r="R155" s="144"/>
      <c r="S155" s="223"/>
      <c r="T155" s="146">
        <f t="shared" si="18"/>
        <v>0</v>
      </c>
      <c r="U155" s="142"/>
      <c r="V155" s="143"/>
      <c r="W155" s="150"/>
      <c r="X155" s="143"/>
      <c r="Y155" s="150"/>
      <c r="Z155" s="143"/>
      <c r="AA155" s="150"/>
      <c r="AB155" s="143"/>
      <c r="AC155" s="150"/>
      <c r="AD155" s="143"/>
      <c r="AE155" s="150"/>
      <c r="AF155" s="143"/>
      <c r="AG155" s="150"/>
      <c r="AH155" s="143"/>
      <c r="AI155" s="150"/>
      <c r="AJ155" s="143"/>
      <c r="AK155" s="143"/>
      <c r="AL155" s="143"/>
      <c r="AM155" s="143"/>
      <c r="AN155" s="143"/>
      <c r="AO155" s="143"/>
      <c r="AP155" s="143"/>
    </row>
    <row r="156" ht="12.75" customHeight="1">
      <c r="A156" s="222"/>
      <c r="B156" s="78">
        <v>44493.0</v>
      </c>
      <c r="C156" s="210">
        <f t="shared" si="12"/>
        <v>0</v>
      </c>
      <c r="D156" s="141">
        <f t="shared" si="16"/>
        <v>0</v>
      </c>
      <c r="E156" s="147"/>
      <c r="F156" s="144"/>
      <c r="G156" s="144"/>
      <c r="H156" s="144"/>
      <c r="I156" s="144"/>
      <c r="J156" s="144"/>
      <c r="K156" s="144"/>
      <c r="L156" s="145"/>
      <c r="M156" s="146">
        <f t="shared" si="22"/>
        <v>0</v>
      </c>
      <c r="N156" s="189"/>
      <c r="O156" s="144"/>
      <c r="P156" s="144"/>
      <c r="Q156" s="144"/>
      <c r="R156" s="144"/>
      <c r="S156" s="223"/>
      <c r="T156" s="146">
        <f t="shared" si="18"/>
        <v>0</v>
      </c>
      <c r="U156" s="142"/>
      <c r="V156" s="143"/>
      <c r="W156" s="142"/>
      <c r="X156" s="143"/>
      <c r="Y156" s="150"/>
      <c r="Z156" s="143"/>
      <c r="AA156" s="150"/>
      <c r="AB156" s="143"/>
      <c r="AC156" s="150"/>
      <c r="AD156" s="143"/>
      <c r="AE156" s="150"/>
      <c r="AF156" s="143"/>
      <c r="AG156" s="150"/>
      <c r="AH156" s="143"/>
      <c r="AI156" s="150"/>
      <c r="AJ156" s="143"/>
      <c r="AK156" s="143"/>
      <c r="AL156" s="143"/>
      <c r="AM156" s="143"/>
      <c r="AN156" s="143"/>
      <c r="AO156" s="143"/>
      <c r="AP156" s="143"/>
    </row>
    <row r="157" ht="12.75" customHeight="1">
      <c r="A157" s="222"/>
      <c r="B157" s="78">
        <v>44494.0</v>
      </c>
      <c r="C157" s="210">
        <f t="shared" si="12"/>
        <v>0</v>
      </c>
      <c r="D157" s="141">
        <f t="shared" si="16"/>
        <v>0</v>
      </c>
      <c r="E157" s="147"/>
      <c r="F157" s="144"/>
      <c r="G157" s="144"/>
      <c r="H157" s="144"/>
      <c r="I157" s="144"/>
      <c r="J157" s="144"/>
      <c r="K157" s="144"/>
      <c r="L157" s="145"/>
      <c r="M157" s="146">
        <f t="shared" si="22"/>
        <v>0</v>
      </c>
      <c r="N157" s="189"/>
      <c r="O157" s="144"/>
      <c r="P157" s="144"/>
      <c r="Q157" s="144"/>
      <c r="R157" s="144"/>
      <c r="S157" s="223"/>
      <c r="T157" s="146">
        <f t="shared" si="18"/>
        <v>0</v>
      </c>
      <c r="U157" s="142"/>
      <c r="V157" s="143"/>
      <c r="W157" s="150"/>
      <c r="X157" s="143"/>
      <c r="Y157" s="143"/>
      <c r="Z157" s="143"/>
      <c r="AA157" s="150"/>
      <c r="AB157" s="143"/>
      <c r="AC157" s="150"/>
      <c r="AD157" s="143"/>
      <c r="AE157" s="150"/>
      <c r="AF157" s="143"/>
      <c r="AG157" s="150"/>
      <c r="AH157" s="143"/>
      <c r="AI157" s="150"/>
      <c r="AJ157" s="143"/>
      <c r="AK157" s="143"/>
      <c r="AL157" s="143"/>
      <c r="AM157" s="143"/>
      <c r="AN157" s="143"/>
      <c r="AO157" s="143"/>
      <c r="AP157" s="143"/>
    </row>
    <row r="158" ht="12.75" customHeight="1">
      <c r="A158" s="222"/>
      <c r="B158" s="78">
        <v>44495.0</v>
      </c>
      <c r="C158" s="210">
        <f t="shared" si="12"/>
        <v>0</v>
      </c>
      <c r="D158" s="141">
        <f t="shared" si="16"/>
        <v>0</v>
      </c>
      <c r="E158" s="147"/>
      <c r="F158" s="144"/>
      <c r="G158" s="144"/>
      <c r="H158" s="144"/>
      <c r="I158" s="144"/>
      <c r="J158" s="144"/>
      <c r="K158" s="144"/>
      <c r="L158" s="145"/>
      <c r="M158" s="146">
        <f t="shared" si="22"/>
        <v>0</v>
      </c>
      <c r="N158" s="189"/>
      <c r="O158" s="144"/>
      <c r="P158" s="144"/>
      <c r="Q158" s="144"/>
      <c r="R158" s="144"/>
      <c r="S158" s="223"/>
      <c r="T158" s="146">
        <f t="shared" si="18"/>
        <v>0</v>
      </c>
      <c r="U158" s="142"/>
      <c r="V158" s="143"/>
      <c r="W158" s="150"/>
      <c r="X158" s="143"/>
      <c r="Y158" s="150"/>
      <c r="Z158" s="143"/>
      <c r="AA158" s="150"/>
      <c r="AB158" s="143"/>
      <c r="AC158" s="150"/>
      <c r="AD158" s="143"/>
      <c r="AE158" s="150"/>
      <c r="AF158" s="143"/>
      <c r="AG158" s="150"/>
      <c r="AH158" s="143"/>
      <c r="AI158" s="150"/>
      <c r="AJ158" s="143"/>
      <c r="AK158" s="143"/>
      <c r="AL158" s="143"/>
      <c r="AM158" s="143"/>
      <c r="AN158" s="143"/>
      <c r="AO158" s="143"/>
      <c r="AP158" s="143"/>
    </row>
    <row r="159" ht="12.75" customHeight="1">
      <c r="A159" s="222"/>
      <c r="B159" s="78">
        <v>44496.0</v>
      </c>
      <c r="C159" s="210">
        <f t="shared" si="12"/>
        <v>0</v>
      </c>
      <c r="D159" s="141">
        <f t="shared" si="16"/>
        <v>0</v>
      </c>
      <c r="E159" s="147"/>
      <c r="F159" s="144"/>
      <c r="G159" s="144"/>
      <c r="H159" s="144"/>
      <c r="I159" s="144"/>
      <c r="J159" s="144"/>
      <c r="K159" s="144"/>
      <c r="L159" s="145"/>
      <c r="M159" s="146">
        <f t="shared" si="22"/>
        <v>0</v>
      </c>
      <c r="N159" s="189"/>
      <c r="O159" s="144"/>
      <c r="P159" s="144"/>
      <c r="Q159" s="144"/>
      <c r="R159" s="144"/>
      <c r="S159" s="223"/>
      <c r="T159" s="146">
        <f t="shared" si="18"/>
        <v>0</v>
      </c>
      <c r="U159" s="189"/>
      <c r="V159" s="144"/>
      <c r="W159" s="162"/>
      <c r="X159" s="163"/>
      <c r="Y159" s="150"/>
      <c r="Z159" s="143"/>
      <c r="AA159" s="150"/>
      <c r="AB159" s="143"/>
      <c r="AC159" s="150"/>
      <c r="AD159" s="143"/>
      <c r="AE159" s="150"/>
      <c r="AF159" s="143"/>
      <c r="AG159" s="150"/>
      <c r="AH159" s="143"/>
      <c r="AI159" s="150"/>
      <c r="AJ159" s="143"/>
      <c r="AK159" s="143"/>
      <c r="AL159" s="143"/>
      <c r="AM159" s="143"/>
      <c r="AN159" s="143"/>
      <c r="AO159" s="143"/>
      <c r="AP159" s="143"/>
    </row>
    <row r="160" ht="12.75" customHeight="1">
      <c r="A160" s="222"/>
      <c r="B160" s="78">
        <v>44497.0</v>
      </c>
      <c r="C160" s="210">
        <f t="shared" si="12"/>
        <v>0</v>
      </c>
      <c r="D160" s="141">
        <f t="shared" si="16"/>
        <v>0</v>
      </c>
      <c r="E160" s="147"/>
      <c r="F160" s="144"/>
      <c r="G160" s="144"/>
      <c r="H160" s="144"/>
      <c r="I160" s="144"/>
      <c r="J160" s="144"/>
      <c r="K160" s="144"/>
      <c r="L160" s="145"/>
      <c r="M160" s="146">
        <f t="shared" si="22"/>
        <v>0</v>
      </c>
      <c r="N160" s="189"/>
      <c r="O160" s="144"/>
      <c r="P160" s="144"/>
      <c r="Q160" s="144"/>
      <c r="R160" s="144"/>
      <c r="S160" s="223"/>
      <c r="T160" s="146">
        <f t="shared" si="18"/>
        <v>0</v>
      </c>
      <c r="U160" s="142"/>
      <c r="V160" s="143"/>
      <c r="W160" s="150"/>
      <c r="X160" s="143"/>
      <c r="Y160" s="150"/>
      <c r="Z160" s="143"/>
      <c r="AA160" s="150"/>
      <c r="AB160" s="143"/>
      <c r="AC160" s="150"/>
      <c r="AD160" s="143"/>
      <c r="AE160" s="150"/>
      <c r="AF160" s="143"/>
      <c r="AG160" s="150"/>
      <c r="AH160" s="143"/>
      <c r="AI160" s="150"/>
      <c r="AJ160" s="143"/>
      <c r="AK160" s="143"/>
      <c r="AL160" s="143"/>
      <c r="AM160" s="143"/>
      <c r="AN160" s="143"/>
      <c r="AO160" s="143"/>
      <c r="AP160" s="143"/>
    </row>
    <row r="161" ht="12.75" customHeight="1">
      <c r="A161" s="222"/>
      <c r="B161" s="78">
        <v>44498.0</v>
      </c>
      <c r="C161" s="210">
        <f t="shared" si="12"/>
        <v>0</v>
      </c>
      <c r="D161" s="141">
        <f t="shared" si="16"/>
        <v>0</v>
      </c>
      <c r="E161" s="147"/>
      <c r="F161" s="144"/>
      <c r="G161" s="144"/>
      <c r="H161" s="144"/>
      <c r="I161" s="144"/>
      <c r="J161" s="144"/>
      <c r="K161" s="144"/>
      <c r="L161" s="145"/>
      <c r="M161" s="146">
        <f t="shared" si="22"/>
        <v>0</v>
      </c>
      <c r="N161" s="189"/>
      <c r="O161" s="144"/>
      <c r="P161" s="144"/>
      <c r="Q161" s="144"/>
      <c r="R161" s="144"/>
      <c r="S161" s="223"/>
      <c r="T161" s="146">
        <f t="shared" si="18"/>
        <v>0</v>
      </c>
      <c r="U161" s="142"/>
      <c r="V161" s="143"/>
      <c r="W161" s="150"/>
      <c r="X161" s="143"/>
      <c r="Y161" s="150"/>
      <c r="Z161" s="143"/>
      <c r="AA161" s="150"/>
      <c r="AB161" s="143"/>
      <c r="AC161" s="150"/>
      <c r="AD161" s="143"/>
      <c r="AE161" s="150"/>
      <c r="AF161" s="143"/>
      <c r="AG161" s="143"/>
      <c r="AH161" s="150"/>
      <c r="AI161" s="143"/>
      <c r="AJ161" s="150"/>
      <c r="AK161" s="150"/>
      <c r="AL161" s="150"/>
      <c r="AM161" s="150"/>
      <c r="AN161" s="150"/>
      <c r="AO161" s="150"/>
      <c r="AP161" s="150"/>
    </row>
    <row r="162" ht="12.75" customHeight="1">
      <c r="A162" s="222"/>
      <c r="B162" s="78">
        <v>44499.0</v>
      </c>
      <c r="C162" s="210">
        <f t="shared" si="12"/>
        <v>0</v>
      </c>
      <c r="D162" s="141">
        <f t="shared" si="16"/>
        <v>0</v>
      </c>
      <c r="E162" s="147"/>
      <c r="F162" s="144"/>
      <c r="G162" s="147"/>
      <c r="H162" s="168"/>
      <c r="I162" s="147"/>
      <c r="J162" s="144"/>
      <c r="K162" s="147"/>
      <c r="L162" s="145"/>
      <c r="M162" s="146">
        <f t="shared" si="22"/>
        <v>0</v>
      </c>
      <c r="N162" s="189"/>
      <c r="O162" s="144"/>
      <c r="P162" s="144"/>
      <c r="Q162" s="144"/>
      <c r="R162" s="144"/>
      <c r="S162" s="223"/>
      <c r="T162" s="146">
        <f t="shared" si="18"/>
        <v>0</v>
      </c>
      <c r="U162" s="226"/>
      <c r="V162" s="143"/>
      <c r="W162" s="190"/>
      <c r="X162" s="227"/>
      <c r="Y162" s="226"/>
      <c r="Z162" s="143"/>
      <c r="AA162" s="143"/>
      <c r="AB162" s="143"/>
      <c r="AC162" s="150"/>
      <c r="AD162" s="143"/>
      <c r="AE162" s="150"/>
      <c r="AF162" s="143"/>
      <c r="AG162" s="150"/>
      <c r="AH162" s="143"/>
      <c r="AI162" s="150"/>
      <c r="AJ162" s="143"/>
      <c r="AK162" s="143"/>
      <c r="AL162" s="143"/>
      <c r="AM162" s="143"/>
      <c r="AN162" s="143"/>
      <c r="AO162" s="143"/>
      <c r="AP162" s="143"/>
    </row>
    <row r="163" ht="12.75" customHeight="1">
      <c r="A163" s="228"/>
      <c r="B163" s="88">
        <v>44500.0</v>
      </c>
      <c r="C163" s="215">
        <f t="shared" si="12"/>
        <v>0</v>
      </c>
      <c r="D163" s="229">
        <f t="shared" si="16"/>
        <v>0</v>
      </c>
      <c r="E163" s="205"/>
      <c r="F163" s="206"/>
      <c r="G163" s="147"/>
      <c r="H163" s="144"/>
      <c r="I163" s="168"/>
      <c r="J163" s="168"/>
      <c r="K163" s="168"/>
      <c r="L163" s="169"/>
      <c r="M163" s="136">
        <f t="shared" si="22"/>
        <v>0</v>
      </c>
      <c r="N163" s="195"/>
      <c r="O163" s="168"/>
      <c r="P163" s="168"/>
      <c r="Q163" s="168"/>
      <c r="R163" s="168"/>
      <c r="S163" s="230"/>
      <c r="T163" s="136">
        <f>V163+X163+Z163+AD163+AF163+AH163+AJ163+AV163+AL163+AN163+AP163+AR163+AT163+AV163+AB163</f>
        <v>0</v>
      </c>
      <c r="U163" s="171"/>
      <c r="V163" s="167"/>
      <c r="W163" s="171"/>
      <c r="X163" s="167"/>
      <c r="Y163" s="164"/>
      <c r="Z163" s="167"/>
      <c r="AA163" s="164"/>
      <c r="AB163" s="167"/>
      <c r="AC163" s="164"/>
      <c r="AD163" s="143"/>
      <c r="AE163" s="164"/>
      <c r="AF163" s="167"/>
      <c r="AG163" s="142"/>
      <c r="AH163" s="143"/>
      <c r="AI163" s="164"/>
      <c r="AJ163" s="152"/>
      <c r="AK163" s="206"/>
      <c r="AL163" s="231"/>
      <c r="AM163" s="231"/>
      <c r="AN163" s="231"/>
      <c r="AO163" s="231"/>
      <c r="AP163" s="231"/>
    </row>
    <row r="164" ht="12.75" customHeight="1">
      <c r="A164" s="1"/>
      <c r="B164" s="100" t="s">
        <v>16</v>
      </c>
      <c r="C164" s="172">
        <f t="shared" si="12"/>
        <v>0</v>
      </c>
      <c r="D164" s="173">
        <f>SUM(D134:D163)</f>
        <v>0</v>
      </c>
      <c r="E164" s="122"/>
      <c r="F164" s="123"/>
      <c r="G164" s="123"/>
      <c r="H164" s="123"/>
      <c r="I164" s="123"/>
      <c r="J164" s="123"/>
      <c r="K164" s="123"/>
      <c r="L164" s="174"/>
      <c r="M164" s="126">
        <f>SUM(M133:M163)</f>
        <v>0</v>
      </c>
      <c r="N164" s="122"/>
      <c r="O164" s="123"/>
      <c r="P164" s="123"/>
      <c r="Q164" s="174"/>
      <c r="R164" s="175"/>
      <c r="S164" s="176"/>
      <c r="T164" s="126">
        <f>SUM(T134:T163)</f>
        <v>0</v>
      </c>
      <c r="U164" s="122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74"/>
    </row>
    <row r="165" ht="12.75" customHeight="1">
      <c r="A165" s="1"/>
      <c r="B165" s="73">
        <v>44501.0</v>
      </c>
      <c r="C165" s="209">
        <f t="shared" si="12"/>
        <v>0</v>
      </c>
      <c r="D165" s="141">
        <f t="shared" ref="D165:D194" si="23">F165+H165+J165+L165</f>
        <v>0</v>
      </c>
      <c r="E165" s="187"/>
      <c r="F165" s="153"/>
      <c r="G165" s="153"/>
      <c r="H165" s="153"/>
      <c r="I165" s="153"/>
      <c r="J165" s="153"/>
      <c r="K165" s="153"/>
      <c r="L165" s="154"/>
      <c r="M165" s="146">
        <f t="shared" ref="M165:M194" si="24">O165+Q165</f>
        <v>0</v>
      </c>
      <c r="N165" s="187"/>
      <c r="O165" s="153"/>
      <c r="P165" s="153"/>
      <c r="Q165" s="153"/>
      <c r="R165" s="153"/>
      <c r="S165" s="154"/>
      <c r="T165" s="146">
        <f t="shared" ref="T165:T193" si="25">V165+X165+Z165+AB165+AD165+AF165+AH165+AJ165+AV165</f>
        <v>0</v>
      </c>
      <c r="U165" s="200"/>
      <c r="V165" s="163"/>
      <c r="W165" s="162"/>
      <c r="X165" s="163"/>
      <c r="Y165" s="162"/>
      <c r="Z165" s="163"/>
      <c r="AA165" s="163"/>
      <c r="AB165" s="163"/>
      <c r="AC165" s="162"/>
      <c r="AD165" s="163"/>
      <c r="AE165" s="162"/>
      <c r="AF165" s="163"/>
      <c r="AG165" s="162"/>
      <c r="AH165" s="163"/>
      <c r="AI165" s="162"/>
      <c r="AJ165" s="163"/>
      <c r="AK165" s="163"/>
      <c r="AL165" s="163"/>
      <c r="AM165" s="163"/>
      <c r="AN165" s="163"/>
      <c r="AO165" s="163"/>
      <c r="AP165" s="163"/>
    </row>
    <row r="166" ht="12.75" customHeight="1">
      <c r="A166" s="1"/>
      <c r="B166" s="78">
        <v>44502.0</v>
      </c>
      <c r="C166" s="210">
        <f t="shared" si="12"/>
        <v>0</v>
      </c>
      <c r="D166" s="141">
        <f t="shared" si="23"/>
        <v>0</v>
      </c>
      <c r="E166" s="189"/>
      <c r="F166" s="144"/>
      <c r="G166" s="144"/>
      <c r="H166" s="144"/>
      <c r="I166" s="144"/>
      <c r="J166" s="144"/>
      <c r="K166" s="144"/>
      <c r="L166" s="145"/>
      <c r="M166" s="146">
        <f t="shared" si="24"/>
        <v>0</v>
      </c>
      <c r="N166" s="189"/>
      <c r="O166" s="144"/>
      <c r="P166" s="144"/>
      <c r="Q166" s="144"/>
      <c r="R166" s="144"/>
      <c r="S166" s="145"/>
      <c r="T166" s="146">
        <f t="shared" si="25"/>
        <v>0</v>
      </c>
      <c r="U166" s="142"/>
      <c r="V166" s="143"/>
      <c r="W166" s="150"/>
      <c r="X166" s="143"/>
      <c r="Y166" s="150"/>
      <c r="Z166" s="143"/>
      <c r="AA166" s="150"/>
      <c r="AB166" s="143"/>
      <c r="AC166" s="150"/>
      <c r="AD166" s="143"/>
      <c r="AE166" s="150"/>
      <c r="AF166" s="143"/>
      <c r="AG166" s="150"/>
      <c r="AH166" s="143"/>
      <c r="AI166" s="150"/>
      <c r="AJ166" s="143"/>
      <c r="AK166" s="143"/>
      <c r="AL166" s="143"/>
      <c r="AM166" s="143"/>
      <c r="AN166" s="143"/>
      <c r="AO166" s="143"/>
      <c r="AP166" s="143"/>
    </row>
    <row r="167" ht="12.75" customHeight="1">
      <c r="A167" s="1"/>
      <c r="B167" s="78">
        <v>44503.0</v>
      </c>
      <c r="C167" s="210">
        <f t="shared" si="12"/>
        <v>0</v>
      </c>
      <c r="D167" s="141">
        <f t="shared" si="23"/>
        <v>0</v>
      </c>
      <c r="E167" s="189"/>
      <c r="F167" s="144"/>
      <c r="G167" s="144"/>
      <c r="H167" s="144"/>
      <c r="I167" s="144"/>
      <c r="J167" s="144"/>
      <c r="K167" s="144"/>
      <c r="L167" s="145"/>
      <c r="M167" s="146">
        <f t="shared" si="24"/>
        <v>0</v>
      </c>
      <c r="N167" s="189"/>
      <c r="O167" s="144"/>
      <c r="P167" s="144"/>
      <c r="Q167" s="144"/>
      <c r="R167" s="144"/>
      <c r="S167" s="145"/>
      <c r="T167" s="146">
        <f t="shared" si="25"/>
        <v>0</v>
      </c>
      <c r="U167" s="142"/>
      <c r="V167" s="143"/>
      <c r="W167" s="150"/>
      <c r="X167" s="143"/>
      <c r="Y167" s="150"/>
      <c r="Z167" s="143"/>
      <c r="AA167" s="150"/>
      <c r="AB167" s="143"/>
      <c r="AC167" s="150"/>
      <c r="AD167" s="143"/>
      <c r="AE167" s="150"/>
      <c r="AF167" s="143"/>
      <c r="AG167" s="150"/>
      <c r="AH167" s="143"/>
      <c r="AI167" s="150"/>
      <c r="AJ167" s="143"/>
      <c r="AK167" s="143"/>
      <c r="AL167" s="143"/>
      <c r="AM167" s="143"/>
      <c r="AN167" s="143"/>
      <c r="AO167" s="143"/>
      <c r="AP167" s="143"/>
    </row>
    <row r="168" ht="12.75" customHeight="1">
      <c r="A168" s="1"/>
      <c r="B168" s="78">
        <v>44504.0</v>
      </c>
      <c r="C168" s="210">
        <f t="shared" si="12"/>
        <v>0</v>
      </c>
      <c r="D168" s="141">
        <f t="shared" si="23"/>
        <v>0</v>
      </c>
      <c r="E168" s="224"/>
      <c r="F168" s="143"/>
      <c r="G168" s="147"/>
      <c r="H168" s="144"/>
      <c r="I168" s="168"/>
      <c r="J168" s="168"/>
      <c r="K168" s="168"/>
      <c r="L168" s="169"/>
      <c r="M168" s="146">
        <f t="shared" si="24"/>
        <v>0</v>
      </c>
      <c r="N168" s="189"/>
      <c r="O168" s="144"/>
      <c r="P168" s="144"/>
      <c r="Q168" s="144"/>
      <c r="R168" s="144"/>
      <c r="S168" s="145"/>
      <c r="T168" s="146">
        <f t="shared" si="25"/>
        <v>0</v>
      </c>
      <c r="U168" s="142"/>
      <c r="V168" s="143"/>
      <c r="W168" s="150"/>
      <c r="X168" s="143"/>
      <c r="Y168" s="164"/>
      <c r="Z168" s="167"/>
      <c r="AA168" s="150"/>
      <c r="AB168" s="143"/>
      <c r="AC168" s="150"/>
      <c r="AD168" s="143"/>
      <c r="AE168" s="150"/>
      <c r="AF168" s="143"/>
      <c r="AG168" s="150"/>
      <c r="AH168" s="143"/>
      <c r="AI168" s="150"/>
      <c r="AJ168" s="143"/>
      <c r="AK168" s="143"/>
      <c r="AL168" s="143"/>
      <c r="AM168" s="143"/>
      <c r="AN168" s="143"/>
      <c r="AO168" s="143"/>
      <c r="AP168" s="143"/>
    </row>
    <row r="169" ht="12.75" customHeight="1">
      <c r="A169" s="1"/>
      <c r="B169" s="78">
        <v>44505.0</v>
      </c>
      <c r="C169" s="210">
        <f t="shared" si="12"/>
        <v>0</v>
      </c>
      <c r="D169" s="141">
        <f t="shared" si="23"/>
        <v>0</v>
      </c>
      <c r="E169" s="187"/>
      <c r="F169" s="153"/>
      <c r="G169" s="144"/>
      <c r="H169" s="144"/>
      <c r="I169" s="144"/>
      <c r="J169" s="144"/>
      <c r="K169" s="144"/>
      <c r="L169" s="145"/>
      <c r="M169" s="146">
        <f t="shared" si="24"/>
        <v>0</v>
      </c>
      <c r="N169" s="189"/>
      <c r="O169" s="144"/>
      <c r="P169" s="144"/>
      <c r="Q169" s="144"/>
      <c r="R169" s="144"/>
      <c r="S169" s="145"/>
      <c r="T169" s="146">
        <f t="shared" si="25"/>
        <v>0</v>
      </c>
      <c r="U169" s="142"/>
      <c r="V169" s="143"/>
      <c r="W169" s="150"/>
      <c r="X169" s="143"/>
      <c r="Y169" s="150"/>
      <c r="Z169" s="143"/>
      <c r="AA169" s="150"/>
      <c r="AB169" s="143"/>
      <c r="AC169" s="150"/>
      <c r="AD169" s="143"/>
      <c r="AE169" s="150"/>
      <c r="AF169" s="143"/>
      <c r="AG169" s="150"/>
      <c r="AH169" s="143"/>
      <c r="AI169" s="150"/>
      <c r="AJ169" s="143"/>
      <c r="AK169" s="143"/>
      <c r="AL169" s="143"/>
      <c r="AM169" s="143"/>
      <c r="AN169" s="143"/>
      <c r="AO169" s="143"/>
      <c r="AP169" s="143"/>
    </row>
    <row r="170" ht="12.75" customHeight="1">
      <c r="A170" s="1"/>
      <c r="B170" s="78">
        <v>44506.0</v>
      </c>
      <c r="C170" s="210">
        <f t="shared" si="12"/>
        <v>0</v>
      </c>
      <c r="D170" s="141">
        <f t="shared" si="23"/>
        <v>0</v>
      </c>
      <c r="E170" s="189"/>
      <c r="F170" s="144"/>
      <c r="G170" s="144"/>
      <c r="H170" s="144"/>
      <c r="I170" s="144"/>
      <c r="J170" s="144"/>
      <c r="K170" s="144"/>
      <c r="L170" s="145"/>
      <c r="M170" s="146">
        <f t="shared" si="24"/>
        <v>0</v>
      </c>
      <c r="N170" s="189"/>
      <c r="O170" s="144"/>
      <c r="P170" s="144"/>
      <c r="Q170" s="144"/>
      <c r="R170" s="144"/>
      <c r="S170" s="145"/>
      <c r="T170" s="146">
        <f t="shared" si="25"/>
        <v>0</v>
      </c>
      <c r="U170" s="142"/>
      <c r="V170" s="143"/>
      <c r="W170" s="150"/>
      <c r="X170" s="143"/>
      <c r="Y170" s="150"/>
      <c r="Z170" s="143"/>
      <c r="AA170" s="150"/>
      <c r="AB170" s="143"/>
      <c r="AC170" s="150"/>
      <c r="AD170" s="143"/>
      <c r="AE170" s="150"/>
      <c r="AF170" s="143"/>
      <c r="AG170" s="150"/>
      <c r="AH170" s="143"/>
      <c r="AI170" s="150"/>
      <c r="AJ170" s="143"/>
      <c r="AK170" s="143"/>
      <c r="AL170" s="143"/>
      <c r="AM170" s="143"/>
      <c r="AN170" s="143"/>
      <c r="AO170" s="143"/>
      <c r="AP170" s="143"/>
    </row>
    <row r="171" ht="12.75" customHeight="1">
      <c r="A171" s="1"/>
      <c r="B171" s="78">
        <v>44507.0</v>
      </c>
      <c r="C171" s="210">
        <f t="shared" si="12"/>
        <v>0</v>
      </c>
      <c r="D171" s="141">
        <f t="shared" si="23"/>
        <v>0</v>
      </c>
      <c r="E171" s="189"/>
      <c r="F171" s="144"/>
      <c r="G171" s="144"/>
      <c r="H171" s="144"/>
      <c r="I171" s="144"/>
      <c r="J171" s="144"/>
      <c r="K171" s="144"/>
      <c r="L171" s="145"/>
      <c r="M171" s="146">
        <f t="shared" si="24"/>
        <v>0</v>
      </c>
      <c r="N171" s="189"/>
      <c r="O171" s="144"/>
      <c r="P171" s="144"/>
      <c r="Q171" s="144"/>
      <c r="R171" s="144"/>
      <c r="S171" s="145"/>
      <c r="T171" s="146">
        <f t="shared" si="25"/>
        <v>0</v>
      </c>
      <c r="U171" s="142"/>
      <c r="V171" s="143"/>
      <c r="W171" s="150"/>
      <c r="X171" s="143"/>
      <c r="Y171" s="150"/>
      <c r="Z171" s="143"/>
      <c r="AA171" s="150"/>
      <c r="AB171" s="143"/>
      <c r="AC171" s="150"/>
      <c r="AD171" s="143"/>
      <c r="AE171" s="150"/>
      <c r="AF171" s="143"/>
      <c r="AG171" s="150"/>
      <c r="AH171" s="143"/>
      <c r="AI171" s="150"/>
      <c r="AJ171" s="143"/>
      <c r="AK171" s="143"/>
      <c r="AL171" s="143"/>
      <c r="AM171" s="143"/>
      <c r="AN171" s="143"/>
      <c r="AO171" s="143"/>
      <c r="AP171" s="143"/>
    </row>
    <row r="172" ht="12.75" customHeight="1">
      <c r="A172" s="1"/>
      <c r="B172" s="78">
        <v>44508.0</v>
      </c>
      <c r="C172" s="210">
        <f t="shared" si="12"/>
        <v>0</v>
      </c>
      <c r="D172" s="141">
        <f t="shared" si="23"/>
        <v>0</v>
      </c>
      <c r="E172" s="189"/>
      <c r="F172" s="144"/>
      <c r="G172" s="144"/>
      <c r="H172" s="144"/>
      <c r="I172" s="144"/>
      <c r="J172" s="144"/>
      <c r="K172" s="144"/>
      <c r="L172" s="145"/>
      <c r="M172" s="146">
        <f t="shared" si="24"/>
        <v>0</v>
      </c>
      <c r="N172" s="189"/>
      <c r="O172" s="144"/>
      <c r="P172" s="144"/>
      <c r="Q172" s="144"/>
      <c r="R172" s="144"/>
      <c r="S172" s="145"/>
      <c r="T172" s="146">
        <f t="shared" si="25"/>
        <v>0</v>
      </c>
      <c r="U172" s="142"/>
      <c r="V172" s="143"/>
      <c r="W172" s="150"/>
      <c r="X172" s="143"/>
      <c r="Y172" s="150"/>
      <c r="Z172" s="143"/>
      <c r="AA172" s="150"/>
      <c r="AB172" s="143"/>
      <c r="AC172" s="150"/>
      <c r="AD172" s="143"/>
      <c r="AE172" s="150"/>
      <c r="AF172" s="143"/>
      <c r="AG172" s="150"/>
      <c r="AH172" s="143"/>
      <c r="AI172" s="150"/>
      <c r="AJ172" s="143"/>
      <c r="AK172" s="143"/>
      <c r="AL172" s="143"/>
      <c r="AM172" s="143"/>
      <c r="AN172" s="143"/>
      <c r="AO172" s="143"/>
      <c r="AP172" s="143"/>
    </row>
    <row r="173" ht="12.75" customHeight="1">
      <c r="A173" s="1"/>
      <c r="B173" s="78">
        <v>44509.0</v>
      </c>
      <c r="C173" s="210">
        <f t="shared" si="12"/>
        <v>0</v>
      </c>
      <c r="D173" s="141">
        <f t="shared" si="23"/>
        <v>0</v>
      </c>
      <c r="E173" s="189"/>
      <c r="F173" s="144"/>
      <c r="G173" s="144"/>
      <c r="H173" s="144"/>
      <c r="I173" s="144"/>
      <c r="J173" s="144"/>
      <c r="K173" s="144"/>
      <c r="L173" s="145"/>
      <c r="M173" s="146">
        <f t="shared" si="24"/>
        <v>0</v>
      </c>
      <c r="N173" s="189"/>
      <c r="O173" s="144"/>
      <c r="P173" s="144"/>
      <c r="Q173" s="144"/>
      <c r="R173" s="144"/>
      <c r="S173" s="145"/>
      <c r="T173" s="146">
        <f t="shared" si="25"/>
        <v>0</v>
      </c>
      <c r="U173" s="142"/>
      <c r="V173" s="143"/>
      <c r="W173" s="150"/>
      <c r="X173" s="143"/>
      <c r="Y173" s="150"/>
      <c r="Z173" s="143"/>
      <c r="AA173" s="150"/>
      <c r="AB173" s="143"/>
      <c r="AC173" s="143"/>
      <c r="AD173" s="143"/>
      <c r="AE173" s="150"/>
      <c r="AF173" s="143"/>
      <c r="AG173" s="150"/>
      <c r="AH173" s="143"/>
      <c r="AI173" s="150"/>
      <c r="AJ173" s="143"/>
      <c r="AK173" s="143"/>
      <c r="AL173" s="143"/>
      <c r="AM173" s="143"/>
      <c r="AN173" s="143"/>
      <c r="AO173" s="143"/>
      <c r="AP173" s="143"/>
    </row>
    <row r="174" ht="12.75" customHeight="1">
      <c r="A174" s="1"/>
      <c r="B174" s="78">
        <v>44510.0</v>
      </c>
      <c r="C174" s="210">
        <f t="shared" si="12"/>
        <v>0</v>
      </c>
      <c r="D174" s="141">
        <f t="shared" si="23"/>
        <v>0</v>
      </c>
      <c r="E174" s="189"/>
      <c r="F174" s="144"/>
      <c r="G174" s="144"/>
      <c r="H174" s="144"/>
      <c r="I174" s="144"/>
      <c r="J174" s="144"/>
      <c r="K174" s="144"/>
      <c r="L174" s="145"/>
      <c r="M174" s="146">
        <f t="shared" si="24"/>
        <v>0</v>
      </c>
      <c r="N174" s="189"/>
      <c r="O174" s="144"/>
      <c r="P174" s="144"/>
      <c r="Q174" s="144"/>
      <c r="R174" s="144"/>
      <c r="S174" s="145"/>
      <c r="T174" s="146">
        <f t="shared" si="25"/>
        <v>0</v>
      </c>
      <c r="U174" s="150"/>
      <c r="V174" s="213"/>
      <c r="W174" s="232"/>
      <c r="X174" s="167"/>
      <c r="Y174" s="164"/>
      <c r="Z174" s="164"/>
      <c r="AA174" s="232"/>
      <c r="AB174" s="167"/>
      <c r="AC174" s="164"/>
      <c r="AD174" s="164"/>
      <c r="AE174" s="164"/>
      <c r="AF174" s="167"/>
      <c r="AG174" s="164"/>
      <c r="AH174" s="167"/>
      <c r="AI174" s="164"/>
      <c r="AJ174" s="167"/>
      <c r="AK174" s="167"/>
      <c r="AL174" s="167"/>
      <c r="AM174" s="167"/>
      <c r="AN174" s="167"/>
      <c r="AO174" s="167"/>
      <c r="AP174" s="167"/>
    </row>
    <row r="175" ht="12.75" customHeight="1">
      <c r="A175" s="1"/>
      <c r="B175" s="78">
        <v>44511.0</v>
      </c>
      <c r="C175" s="210">
        <f t="shared" si="12"/>
        <v>0</v>
      </c>
      <c r="D175" s="141">
        <f t="shared" si="23"/>
        <v>0</v>
      </c>
      <c r="E175" s="189"/>
      <c r="F175" s="144"/>
      <c r="G175" s="144"/>
      <c r="H175" s="144"/>
      <c r="I175" s="144"/>
      <c r="J175" s="144"/>
      <c r="K175" s="144"/>
      <c r="L175" s="145"/>
      <c r="M175" s="146">
        <f t="shared" si="24"/>
        <v>0</v>
      </c>
      <c r="N175" s="189"/>
      <c r="O175" s="144"/>
      <c r="P175" s="144"/>
      <c r="Q175" s="144"/>
      <c r="R175" s="144"/>
      <c r="S175" s="145"/>
      <c r="T175" s="146">
        <f t="shared" si="25"/>
        <v>0</v>
      </c>
      <c r="U175" s="142"/>
      <c r="V175" s="143"/>
      <c r="W175" s="150"/>
      <c r="X175" s="143"/>
      <c r="Y175" s="150"/>
      <c r="Z175" s="143"/>
      <c r="AA175" s="150"/>
      <c r="AB175" s="143"/>
      <c r="AC175" s="150"/>
      <c r="AD175" s="143"/>
      <c r="AE175" s="150"/>
      <c r="AF175" s="143"/>
      <c r="AG175" s="150"/>
      <c r="AH175" s="143"/>
      <c r="AI175" s="150"/>
      <c r="AJ175" s="143"/>
      <c r="AK175" s="143"/>
      <c r="AL175" s="143"/>
      <c r="AM175" s="143"/>
      <c r="AN175" s="143"/>
      <c r="AO175" s="143"/>
      <c r="AP175" s="143"/>
    </row>
    <row r="176" ht="12.75" customHeight="1">
      <c r="A176" s="1"/>
      <c r="B176" s="78">
        <v>44512.0</v>
      </c>
      <c r="C176" s="210">
        <f t="shared" si="12"/>
        <v>0</v>
      </c>
      <c r="D176" s="141">
        <f t="shared" si="23"/>
        <v>0</v>
      </c>
      <c r="E176" s="189"/>
      <c r="F176" s="144"/>
      <c r="G176" s="144"/>
      <c r="H176" s="144"/>
      <c r="I176" s="144"/>
      <c r="J176" s="144"/>
      <c r="K176" s="144"/>
      <c r="L176" s="145"/>
      <c r="M176" s="146">
        <f t="shared" si="24"/>
        <v>0</v>
      </c>
      <c r="N176" s="189"/>
      <c r="O176" s="144"/>
      <c r="P176" s="144"/>
      <c r="Q176" s="144"/>
      <c r="R176" s="144"/>
      <c r="S176" s="145"/>
      <c r="T176" s="146">
        <f t="shared" si="25"/>
        <v>0</v>
      </c>
      <c r="U176" s="164"/>
      <c r="V176" s="167"/>
      <c r="W176" s="151"/>
      <c r="X176" s="143"/>
      <c r="Y176" s="164"/>
      <c r="Z176" s="167"/>
      <c r="AA176" s="190"/>
      <c r="AB176" s="143"/>
      <c r="AC176" s="164"/>
      <c r="AD176" s="167"/>
      <c r="AE176" s="150"/>
      <c r="AF176" s="150"/>
      <c r="AG176" s="150"/>
      <c r="AH176" s="213"/>
      <c r="AI176" s="142"/>
      <c r="AJ176" s="143"/>
      <c r="AK176" s="167"/>
      <c r="AL176" s="167"/>
      <c r="AM176" s="167"/>
      <c r="AN176" s="167"/>
      <c r="AO176" s="167"/>
      <c r="AP176" s="167"/>
    </row>
    <row r="177" ht="12.75" customHeight="1">
      <c r="A177" s="1"/>
      <c r="B177" s="78">
        <v>44513.0</v>
      </c>
      <c r="C177" s="210">
        <f t="shared" si="12"/>
        <v>0</v>
      </c>
      <c r="D177" s="141">
        <f t="shared" si="23"/>
        <v>0</v>
      </c>
      <c r="E177" s="189"/>
      <c r="F177" s="144"/>
      <c r="G177" s="144"/>
      <c r="H177" s="144"/>
      <c r="I177" s="144"/>
      <c r="J177" s="144"/>
      <c r="K177" s="144"/>
      <c r="L177" s="145"/>
      <c r="M177" s="146">
        <f t="shared" si="24"/>
        <v>0</v>
      </c>
      <c r="N177" s="189"/>
      <c r="O177" s="144"/>
      <c r="P177" s="144"/>
      <c r="Q177" s="144"/>
      <c r="R177" s="144"/>
      <c r="S177" s="145"/>
      <c r="T177" s="146">
        <f t="shared" si="25"/>
        <v>0</v>
      </c>
      <c r="U177" s="150"/>
      <c r="V177" s="143"/>
      <c r="W177" s="150"/>
      <c r="X177" s="143"/>
      <c r="Y177" s="150"/>
      <c r="Z177" s="143"/>
      <c r="AA177" s="162"/>
      <c r="AB177" s="163"/>
      <c r="AC177" s="150"/>
      <c r="AD177" s="143"/>
      <c r="AE177" s="162"/>
      <c r="AF177" s="163"/>
      <c r="AG177" s="150"/>
      <c r="AH177" s="143"/>
      <c r="AI177" s="150"/>
      <c r="AJ177" s="143"/>
      <c r="AK177" s="143"/>
      <c r="AL177" s="143"/>
      <c r="AM177" s="143"/>
      <c r="AN177" s="143"/>
      <c r="AO177" s="143"/>
      <c r="AP177" s="143"/>
    </row>
    <row r="178" ht="12.75" customHeight="1">
      <c r="A178" s="1"/>
      <c r="B178" s="78">
        <v>44514.0</v>
      </c>
      <c r="C178" s="210">
        <f t="shared" si="12"/>
        <v>0</v>
      </c>
      <c r="D178" s="141">
        <f t="shared" si="23"/>
        <v>0</v>
      </c>
      <c r="E178" s="189"/>
      <c r="F178" s="144"/>
      <c r="G178" s="144"/>
      <c r="H178" s="144"/>
      <c r="I178" s="144"/>
      <c r="J178" s="144"/>
      <c r="K178" s="144"/>
      <c r="L178" s="145"/>
      <c r="M178" s="146">
        <f t="shared" si="24"/>
        <v>0</v>
      </c>
      <c r="N178" s="189"/>
      <c r="O178" s="144"/>
      <c r="P178" s="144"/>
      <c r="Q178" s="144"/>
      <c r="R178" s="144"/>
      <c r="S178" s="145"/>
      <c r="T178" s="146">
        <f t="shared" si="25"/>
        <v>0</v>
      </c>
      <c r="U178" s="150"/>
      <c r="V178" s="143"/>
      <c r="W178" s="150"/>
      <c r="X178" s="143"/>
      <c r="Y178" s="150"/>
      <c r="Z178" s="143"/>
      <c r="AA178" s="150"/>
      <c r="AB178" s="143"/>
      <c r="AC178" s="150"/>
      <c r="AD178" s="143"/>
      <c r="AE178" s="150"/>
      <c r="AF178" s="143"/>
      <c r="AG178" s="150"/>
      <c r="AH178" s="143"/>
      <c r="AI178" s="150"/>
      <c r="AJ178" s="143"/>
      <c r="AK178" s="143"/>
      <c r="AL178" s="143"/>
      <c r="AM178" s="143"/>
      <c r="AN178" s="143"/>
      <c r="AO178" s="143"/>
      <c r="AP178" s="143"/>
    </row>
    <row r="179" ht="12.75" customHeight="1">
      <c r="A179" s="1"/>
      <c r="B179" s="78">
        <v>44515.0</v>
      </c>
      <c r="C179" s="210">
        <f t="shared" si="12"/>
        <v>0</v>
      </c>
      <c r="D179" s="141">
        <f t="shared" si="23"/>
        <v>0</v>
      </c>
      <c r="E179" s="189"/>
      <c r="F179" s="144"/>
      <c r="G179" s="144"/>
      <c r="H179" s="144"/>
      <c r="I179" s="144"/>
      <c r="J179" s="144"/>
      <c r="K179" s="144"/>
      <c r="L179" s="145"/>
      <c r="M179" s="146">
        <f t="shared" si="24"/>
        <v>0</v>
      </c>
      <c r="N179" s="189"/>
      <c r="O179" s="144"/>
      <c r="P179" s="144"/>
      <c r="Q179" s="144"/>
      <c r="R179" s="144"/>
      <c r="S179" s="145"/>
      <c r="T179" s="146">
        <f t="shared" si="25"/>
        <v>0</v>
      </c>
      <c r="U179" s="150"/>
      <c r="V179" s="143"/>
      <c r="W179" s="150"/>
      <c r="X179" s="143"/>
      <c r="Y179" s="150"/>
      <c r="Z179" s="143"/>
      <c r="AA179" s="150"/>
      <c r="AB179" s="143"/>
      <c r="AC179" s="150"/>
      <c r="AD179" s="143"/>
      <c r="AE179" s="150"/>
      <c r="AF179" s="143"/>
      <c r="AG179" s="150"/>
      <c r="AH179" s="143"/>
      <c r="AI179" s="150"/>
      <c r="AJ179" s="143"/>
      <c r="AK179" s="143"/>
      <c r="AL179" s="143"/>
      <c r="AM179" s="143"/>
      <c r="AN179" s="143"/>
      <c r="AO179" s="143"/>
      <c r="AP179" s="143"/>
    </row>
    <row r="180" ht="12.75" customHeight="1">
      <c r="A180" s="1"/>
      <c r="B180" s="78">
        <v>44516.0</v>
      </c>
      <c r="C180" s="210">
        <f t="shared" si="12"/>
        <v>0</v>
      </c>
      <c r="D180" s="141">
        <f t="shared" si="23"/>
        <v>0</v>
      </c>
      <c r="E180" s="189"/>
      <c r="F180" s="144"/>
      <c r="G180" s="144"/>
      <c r="H180" s="144"/>
      <c r="I180" s="144"/>
      <c r="J180" s="144"/>
      <c r="K180" s="144"/>
      <c r="L180" s="145"/>
      <c r="M180" s="146">
        <f t="shared" si="24"/>
        <v>0</v>
      </c>
      <c r="N180" s="189"/>
      <c r="O180" s="144"/>
      <c r="P180" s="144"/>
      <c r="Q180" s="144"/>
      <c r="R180" s="144"/>
      <c r="S180" s="145"/>
      <c r="T180" s="146">
        <f t="shared" si="25"/>
        <v>0</v>
      </c>
      <c r="U180" s="142"/>
      <c r="V180" s="143"/>
      <c r="W180" s="150"/>
      <c r="X180" s="143"/>
      <c r="Y180" s="150"/>
      <c r="Z180" s="143"/>
      <c r="AA180" s="150"/>
      <c r="AB180" s="143"/>
      <c r="AC180" s="150"/>
      <c r="AD180" s="143"/>
      <c r="AE180" s="150"/>
      <c r="AF180" s="143"/>
      <c r="AG180" s="150"/>
      <c r="AH180" s="143"/>
      <c r="AI180" s="150"/>
      <c r="AJ180" s="143"/>
      <c r="AK180" s="143"/>
      <c r="AL180" s="143"/>
      <c r="AM180" s="143"/>
      <c r="AN180" s="143"/>
      <c r="AO180" s="143"/>
      <c r="AP180" s="143"/>
    </row>
    <row r="181" ht="12.75" customHeight="1">
      <c r="A181" s="1"/>
      <c r="B181" s="78">
        <v>44517.0</v>
      </c>
      <c r="C181" s="210">
        <f t="shared" si="12"/>
        <v>0</v>
      </c>
      <c r="D181" s="141">
        <f t="shared" si="23"/>
        <v>0</v>
      </c>
      <c r="E181" s="189"/>
      <c r="F181" s="144"/>
      <c r="G181" s="144"/>
      <c r="H181" s="144"/>
      <c r="I181" s="144"/>
      <c r="J181" s="144"/>
      <c r="K181" s="144"/>
      <c r="L181" s="145"/>
      <c r="M181" s="146">
        <f t="shared" si="24"/>
        <v>0</v>
      </c>
      <c r="N181" s="189"/>
      <c r="O181" s="144"/>
      <c r="P181" s="144"/>
      <c r="Q181" s="144"/>
      <c r="R181" s="144"/>
      <c r="S181" s="145"/>
      <c r="T181" s="146">
        <f t="shared" si="25"/>
        <v>0</v>
      </c>
      <c r="U181" s="142"/>
      <c r="V181" s="143"/>
      <c r="W181" s="150"/>
      <c r="X181" s="143"/>
      <c r="Y181" s="150"/>
      <c r="Z181" s="143"/>
      <c r="AA181" s="150"/>
      <c r="AB181" s="143"/>
      <c r="AC181" s="150"/>
      <c r="AD181" s="143"/>
      <c r="AE181" s="150"/>
      <c r="AF181" s="143"/>
      <c r="AG181" s="150"/>
      <c r="AH181" s="143"/>
      <c r="AI181" s="150"/>
      <c r="AJ181" s="143"/>
      <c r="AK181" s="143"/>
      <c r="AL181" s="143"/>
      <c r="AM181" s="143"/>
      <c r="AN181" s="143"/>
      <c r="AO181" s="143"/>
      <c r="AP181" s="143"/>
    </row>
    <row r="182" ht="12.75" customHeight="1">
      <c r="A182" s="1"/>
      <c r="B182" s="78">
        <v>44518.0</v>
      </c>
      <c r="C182" s="210">
        <f t="shared" si="12"/>
        <v>0</v>
      </c>
      <c r="D182" s="141">
        <f t="shared" si="23"/>
        <v>0</v>
      </c>
      <c r="E182" s="189"/>
      <c r="F182" s="144"/>
      <c r="G182" s="144"/>
      <c r="H182" s="144"/>
      <c r="I182" s="144"/>
      <c r="J182" s="144"/>
      <c r="K182" s="144"/>
      <c r="L182" s="145"/>
      <c r="M182" s="146">
        <f t="shared" si="24"/>
        <v>0</v>
      </c>
      <c r="N182" s="189"/>
      <c r="O182" s="144"/>
      <c r="P182" s="144"/>
      <c r="Q182" s="144"/>
      <c r="R182" s="144"/>
      <c r="S182" s="145"/>
      <c r="T182" s="146">
        <f t="shared" si="25"/>
        <v>0</v>
      </c>
      <c r="U182" s="142"/>
      <c r="V182" s="143"/>
      <c r="W182" s="150"/>
      <c r="X182" s="143"/>
      <c r="Y182" s="150"/>
      <c r="Z182" s="143"/>
      <c r="AA182" s="150"/>
      <c r="AB182" s="143"/>
      <c r="AC182" s="150"/>
      <c r="AD182" s="143"/>
      <c r="AE182" s="150"/>
      <c r="AF182" s="143"/>
      <c r="AG182" s="150"/>
      <c r="AH182" s="143"/>
      <c r="AI182" s="150"/>
      <c r="AJ182" s="143"/>
      <c r="AK182" s="143"/>
      <c r="AL182" s="143"/>
      <c r="AM182" s="143"/>
      <c r="AN182" s="143"/>
      <c r="AO182" s="143"/>
      <c r="AP182" s="143"/>
    </row>
    <row r="183" ht="12.75" customHeight="1">
      <c r="A183" s="1"/>
      <c r="B183" s="78">
        <v>44519.0</v>
      </c>
      <c r="C183" s="210">
        <f t="shared" si="12"/>
        <v>0</v>
      </c>
      <c r="D183" s="141">
        <f t="shared" si="23"/>
        <v>0</v>
      </c>
      <c r="E183" s="189"/>
      <c r="F183" s="144"/>
      <c r="G183" s="144"/>
      <c r="H183" s="144"/>
      <c r="I183" s="144"/>
      <c r="J183" s="144"/>
      <c r="K183" s="144"/>
      <c r="L183" s="145"/>
      <c r="M183" s="146">
        <f t="shared" si="24"/>
        <v>0</v>
      </c>
      <c r="N183" s="189"/>
      <c r="O183" s="144"/>
      <c r="P183" s="144"/>
      <c r="Q183" s="144"/>
      <c r="R183" s="144"/>
      <c r="S183" s="145"/>
      <c r="T183" s="146">
        <f t="shared" si="25"/>
        <v>0</v>
      </c>
      <c r="U183" s="142"/>
      <c r="V183" s="143"/>
      <c r="W183" s="150"/>
      <c r="X183" s="143"/>
      <c r="Y183" s="150"/>
      <c r="Z183" s="143"/>
      <c r="AA183" s="150"/>
      <c r="AB183" s="143"/>
      <c r="AC183" s="150"/>
      <c r="AD183" s="143"/>
      <c r="AE183" s="150"/>
      <c r="AF183" s="143"/>
      <c r="AG183" s="150"/>
      <c r="AH183" s="143"/>
      <c r="AI183" s="150"/>
      <c r="AJ183" s="143"/>
      <c r="AK183" s="143"/>
      <c r="AL183" s="143"/>
      <c r="AM183" s="143"/>
      <c r="AN183" s="143"/>
      <c r="AO183" s="143"/>
      <c r="AP183" s="143"/>
    </row>
    <row r="184" ht="12.75" customHeight="1">
      <c r="A184" s="1"/>
      <c r="B184" s="78">
        <v>44520.0</v>
      </c>
      <c r="C184" s="210">
        <f t="shared" si="12"/>
        <v>0</v>
      </c>
      <c r="D184" s="141">
        <f t="shared" si="23"/>
        <v>0</v>
      </c>
      <c r="E184" s="189"/>
      <c r="F184" s="144"/>
      <c r="G184" s="144"/>
      <c r="H184" s="144"/>
      <c r="I184" s="144"/>
      <c r="J184" s="144"/>
      <c r="K184" s="144"/>
      <c r="L184" s="145"/>
      <c r="M184" s="146">
        <f t="shared" si="24"/>
        <v>0</v>
      </c>
      <c r="N184" s="189"/>
      <c r="O184" s="144"/>
      <c r="P184" s="144"/>
      <c r="Q184" s="144"/>
      <c r="R184" s="144"/>
      <c r="S184" s="145"/>
      <c r="T184" s="146">
        <f t="shared" si="25"/>
        <v>0</v>
      </c>
      <c r="U184" s="150"/>
      <c r="V184" s="143"/>
      <c r="W184" s="150"/>
      <c r="X184" s="143"/>
      <c r="Y184" s="150"/>
      <c r="Z184" s="143"/>
      <c r="AA184" s="150"/>
      <c r="AB184" s="143"/>
      <c r="AC184" s="150"/>
      <c r="AD184" s="143"/>
      <c r="AE184" s="150"/>
      <c r="AF184" s="143"/>
      <c r="AG184" s="150"/>
      <c r="AH184" s="143"/>
      <c r="AI184" s="150"/>
      <c r="AJ184" s="143"/>
      <c r="AK184" s="143"/>
      <c r="AL184" s="143"/>
      <c r="AM184" s="143"/>
      <c r="AN184" s="143"/>
      <c r="AO184" s="143"/>
      <c r="AP184" s="143"/>
    </row>
    <row r="185" ht="12.75" customHeight="1">
      <c r="A185" s="1"/>
      <c r="B185" s="78">
        <v>44521.0</v>
      </c>
      <c r="C185" s="210">
        <f t="shared" si="12"/>
        <v>0</v>
      </c>
      <c r="D185" s="141">
        <f t="shared" si="23"/>
        <v>0</v>
      </c>
      <c r="E185" s="189"/>
      <c r="F185" s="144"/>
      <c r="G185" s="144"/>
      <c r="H185" s="144"/>
      <c r="I185" s="144"/>
      <c r="J185" s="144"/>
      <c r="K185" s="144"/>
      <c r="L185" s="145"/>
      <c r="M185" s="146">
        <f t="shared" si="24"/>
        <v>0</v>
      </c>
      <c r="N185" s="189"/>
      <c r="O185" s="144"/>
      <c r="P185" s="144"/>
      <c r="Q185" s="144"/>
      <c r="R185" s="144"/>
      <c r="S185" s="145"/>
      <c r="T185" s="146">
        <f t="shared" si="25"/>
        <v>0</v>
      </c>
      <c r="U185" s="150"/>
      <c r="V185" s="143"/>
      <c r="W185" s="150"/>
      <c r="X185" s="143"/>
      <c r="Y185" s="150"/>
      <c r="Z185" s="143"/>
      <c r="AA185" s="150"/>
      <c r="AB185" s="143"/>
      <c r="AC185" s="150"/>
      <c r="AD185" s="143"/>
      <c r="AE185" s="150"/>
      <c r="AF185" s="143"/>
      <c r="AG185" s="150"/>
      <c r="AH185" s="143"/>
      <c r="AI185" s="150"/>
      <c r="AJ185" s="143"/>
      <c r="AK185" s="143"/>
      <c r="AL185" s="143"/>
      <c r="AM185" s="143"/>
      <c r="AN185" s="143"/>
      <c r="AO185" s="143"/>
      <c r="AP185" s="143"/>
    </row>
    <row r="186" ht="12.75" customHeight="1">
      <c r="A186" s="1"/>
      <c r="B186" s="78">
        <v>44522.0</v>
      </c>
      <c r="C186" s="210">
        <f t="shared" si="12"/>
        <v>0</v>
      </c>
      <c r="D186" s="141">
        <f t="shared" si="23"/>
        <v>0</v>
      </c>
      <c r="E186" s="189"/>
      <c r="F186" s="144"/>
      <c r="G186" s="144"/>
      <c r="H186" s="144"/>
      <c r="I186" s="144"/>
      <c r="J186" s="144"/>
      <c r="K186" s="144"/>
      <c r="L186" s="145"/>
      <c r="M186" s="146">
        <f t="shared" si="24"/>
        <v>0</v>
      </c>
      <c r="N186" s="189"/>
      <c r="O186" s="144"/>
      <c r="P186" s="144"/>
      <c r="Q186" s="144"/>
      <c r="R186" s="144"/>
      <c r="S186" s="145"/>
      <c r="T186" s="146">
        <f t="shared" si="25"/>
        <v>0</v>
      </c>
      <c r="U186" s="142"/>
      <c r="V186" s="143"/>
      <c r="W186" s="150"/>
      <c r="X186" s="143"/>
      <c r="Y186" s="150"/>
      <c r="Z186" s="143"/>
      <c r="AA186" s="150"/>
      <c r="AB186" s="143"/>
      <c r="AC186" s="150"/>
      <c r="AD186" s="143"/>
      <c r="AE186" s="150"/>
      <c r="AF186" s="143"/>
      <c r="AG186" s="150"/>
      <c r="AH186" s="143"/>
      <c r="AI186" s="150"/>
      <c r="AJ186" s="143"/>
      <c r="AK186" s="143"/>
      <c r="AL186" s="143"/>
      <c r="AM186" s="143"/>
      <c r="AN186" s="143"/>
      <c r="AO186" s="143"/>
      <c r="AP186" s="143"/>
    </row>
    <row r="187" ht="12.75" customHeight="1">
      <c r="A187" s="1"/>
      <c r="B187" s="78">
        <v>44523.0</v>
      </c>
      <c r="C187" s="210">
        <f t="shared" si="12"/>
        <v>0</v>
      </c>
      <c r="D187" s="141">
        <f t="shared" si="23"/>
        <v>0</v>
      </c>
      <c r="E187" s="189"/>
      <c r="F187" s="144"/>
      <c r="G187" s="144"/>
      <c r="H187" s="144"/>
      <c r="I187" s="144"/>
      <c r="J187" s="144"/>
      <c r="K187" s="144"/>
      <c r="L187" s="145"/>
      <c r="M187" s="146">
        <f t="shared" si="24"/>
        <v>0</v>
      </c>
      <c r="N187" s="189"/>
      <c r="O187" s="144"/>
      <c r="P187" s="144"/>
      <c r="Q187" s="144"/>
      <c r="R187" s="144"/>
      <c r="S187" s="145"/>
      <c r="T187" s="146">
        <f t="shared" si="25"/>
        <v>0</v>
      </c>
      <c r="U187" s="142"/>
      <c r="V187" s="143"/>
      <c r="W187" s="150"/>
      <c r="X187" s="143"/>
      <c r="Y187" s="150"/>
      <c r="Z187" s="143"/>
      <c r="AA187" s="150"/>
      <c r="AB187" s="143"/>
      <c r="AC187" s="150"/>
      <c r="AD187" s="143"/>
      <c r="AE187" s="150"/>
      <c r="AF187" s="143"/>
      <c r="AG187" s="150"/>
      <c r="AH187" s="143"/>
      <c r="AI187" s="150"/>
      <c r="AJ187" s="143"/>
      <c r="AK187" s="143"/>
      <c r="AL187" s="143"/>
      <c r="AM187" s="143"/>
      <c r="AN187" s="143"/>
      <c r="AO187" s="143"/>
      <c r="AP187" s="143"/>
    </row>
    <row r="188" ht="12.75" customHeight="1">
      <c r="A188" s="1"/>
      <c r="B188" s="78">
        <v>44524.0</v>
      </c>
      <c r="C188" s="210">
        <f t="shared" si="12"/>
        <v>0</v>
      </c>
      <c r="D188" s="141">
        <f t="shared" si="23"/>
        <v>0</v>
      </c>
      <c r="E188" s="189"/>
      <c r="F188" s="144"/>
      <c r="G188" s="144"/>
      <c r="H188" s="144"/>
      <c r="I188" s="144"/>
      <c r="J188" s="144"/>
      <c r="K188" s="144"/>
      <c r="L188" s="145"/>
      <c r="M188" s="146">
        <f t="shared" si="24"/>
        <v>0</v>
      </c>
      <c r="N188" s="189"/>
      <c r="O188" s="144"/>
      <c r="P188" s="144"/>
      <c r="Q188" s="144"/>
      <c r="R188" s="144"/>
      <c r="S188" s="145"/>
      <c r="T188" s="146">
        <f t="shared" si="25"/>
        <v>0</v>
      </c>
      <c r="U188" s="142"/>
      <c r="V188" s="143"/>
      <c r="W188" s="150"/>
      <c r="X188" s="143"/>
      <c r="Y188" s="150"/>
      <c r="Z188" s="143"/>
      <c r="AA188" s="150"/>
      <c r="AB188" s="143"/>
      <c r="AC188" s="150"/>
      <c r="AD188" s="143"/>
      <c r="AE188" s="150"/>
      <c r="AF188" s="143"/>
      <c r="AG188" s="150"/>
      <c r="AH188" s="143"/>
      <c r="AI188" s="150"/>
      <c r="AJ188" s="143"/>
      <c r="AK188" s="143"/>
      <c r="AL188" s="143"/>
      <c r="AM188" s="143"/>
      <c r="AN188" s="143"/>
      <c r="AO188" s="143"/>
      <c r="AP188" s="143"/>
    </row>
    <row r="189" ht="12.75" customHeight="1">
      <c r="A189" s="1"/>
      <c r="B189" s="78">
        <v>44525.0</v>
      </c>
      <c r="C189" s="210">
        <f t="shared" si="12"/>
        <v>0</v>
      </c>
      <c r="D189" s="141">
        <f t="shared" si="23"/>
        <v>0</v>
      </c>
      <c r="E189" s="189"/>
      <c r="F189" s="144"/>
      <c r="G189" s="144"/>
      <c r="H189" s="144"/>
      <c r="I189" s="144"/>
      <c r="J189" s="144"/>
      <c r="K189" s="144"/>
      <c r="L189" s="145"/>
      <c r="M189" s="146">
        <f t="shared" si="24"/>
        <v>0</v>
      </c>
      <c r="N189" s="189"/>
      <c r="O189" s="144"/>
      <c r="P189" s="144"/>
      <c r="Q189" s="144"/>
      <c r="R189" s="144"/>
      <c r="S189" s="145"/>
      <c r="T189" s="146">
        <f t="shared" si="25"/>
        <v>0</v>
      </c>
      <c r="U189" s="142"/>
      <c r="V189" s="143"/>
      <c r="W189" s="150"/>
      <c r="X189" s="143"/>
      <c r="Y189" s="150"/>
      <c r="Z189" s="143"/>
      <c r="AA189" s="150"/>
      <c r="AB189" s="143"/>
      <c r="AC189" s="150"/>
      <c r="AD189" s="143"/>
      <c r="AE189" s="150"/>
      <c r="AF189" s="143"/>
      <c r="AG189" s="150"/>
      <c r="AH189" s="143"/>
      <c r="AI189" s="150"/>
      <c r="AJ189" s="143"/>
      <c r="AK189" s="143"/>
      <c r="AL189" s="143"/>
      <c r="AM189" s="143"/>
      <c r="AN189" s="143"/>
      <c r="AO189" s="143"/>
      <c r="AP189" s="143"/>
    </row>
    <row r="190" ht="12.75" customHeight="1">
      <c r="A190" s="1"/>
      <c r="B190" s="78">
        <v>44526.0</v>
      </c>
      <c r="C190" s="210">
        <f t="shared" si="12"/>
        <v>0</v>
      </c>
      <c r="D190" s="141">
        <f t="shared" si="23"/>
        <v>0</v>
      </c>
      <c r="E190" s="189"/>
      <c r="F190" s="144"/>
      <c r="G190" s="144"/>
      <c r="H190" s="144"/>
      <c r="I190" s="144"/>
      <c r="J190" s="144"/>
      <c r="K190" s="144"/>
      <c r="L190" s="145"/>
      <c r="M190" s="146">
        <f t="shared" si="24"/>
        <v>0</v>
      </c>
      <c r="N190" s="189"/>
      <c r="O190" s="144"/>
      <c r="P190" s="144"/>
      <c r="Q190" s="144"/>
      <c r="R190" s="144"/>
      <c r="S190" s="145"/>
      <c r="T190" s="146">
        <f t="shared" si="25"/>
        <v>0</v>
      </c>
      <c r="U190" s="142"/>
      <c r="V190" s="143"/>
      <c r="W190" s="150"/>
      <c r="X190" s="143"/>
      <c r="Y190" s="150"/>
      <c r="Z190" s="143"/>
      <c r="AA190" s="150"/>
      <c r="AB190" s="143"/>
      <c r="AC190" s="150"/>
      <c r="AD190" s="143"/>
      <c r="AE190" s="150"/>
      <c r="AF190" s="143"/>
      <c r="AG190" s="150"/>
      <c r="AH190" s="143"/>
      <c r="AI190" s="150"/>
      <c r="AJ190" s="143"/>
      <c r="AK190" s="143"/>
      <c r="AL190" s="143"/>
      <c r="AM190" s="143"/>
      <c r="AN190" s="143"/>
      <c r="AO190" s="143"/>
      <c r="AP190" s="143"/>
    </row>
    <row r="191" ht="12.75" customHeight="1">
      <c r="A191" s="1"/>
      <c r="B191" s="78">
        <v>44527.0</v>
      </c>
      <c r="C191" s="210">
        <f t="shared" si="12"/>
        <v>0</v>
      </c>
      <c r="D191" s="141">
        <f t="shared" si="23"/>
        <v>0</v>
      </c>
      <c r="E191" s="189"/>
      <c r="F191" s="144"/>
      <c r="G191" s="144"/>
      <c r="H191" s="144"/>
      <c r="I191" s="144"/>
      <c r="J191" s="144"/>
      <c r="K191" s="144"/>
      <c r="L191" s="145"/>
      <c r="M191" s="146">
        <f t="shared" si="24"/>
        <v>0</v>
      </c>
      <c r="N191" s="189"/>
      <c r="O191" s="144"/>
      <c r="P191" s="144"/>
      <c r="Q191" s="144"/>
      <c r="R191" s="144"/>
      <c r="S191" s="145"/>
      <c r="T191" s="146">
        <f t="shared" si="25"/>
        <v>0</v>
      </c>
      <c r="U191" s="151"/>
      <c r="V191" s="143"/>
      <c r="W191" s="150"/>
      <c r="X191" s="143"/>
      <c r="Y191" s="150"/>
      <c r="Z191" s="143"/>
      <c r="AA191" s="150"/>
      <c r="AB191" s="143"/>
      <c r="AC191" s="150"/>
      <c r="AD191" s="143"/>
      <c r="AE191" s="150"/>
      <c r="AF191" s="143"/>
      <c r="AG191" s="150"/>
      <c r="AH191" s="143"/>
      <c r="AI191" s="150"/>
      <c r="AJ191" s="143"/>
      <c r="AK191" s="143"/>
      <c r="AL191" s="143"/>
      <c r="AM191" s="143"/>
      <c r="AN191" s="143"/>
      <c r="AO191" s="143"/>
      <c r="AP191" s="143"/>
    </row>
    <row r="192" ht="12.75" customHeight="1">
      <c r="A192" s="1"/>
      <c r="B192" s="78">
        <v>44528.0</v>
      </c>
      <c r="C192" s="210">
        <f t="shared" si="12"/>
        <v>0</v>
      </c>
      <c r="D192" s="141">
        <f t="shared" si="23"/>
        <v>0</v>
      </c>
      <c r="E192" s="189"/>
      <c r="F192" s="144"/>
      <c r="G192" s="144"/>
      <c r="H192" s="144"/>
      <c r="I192" s="144"/>
      <c r="J192" s="144"/>
      <c r="K192" s="144"/>
      <c r="L192" s="145"/>
      <c r="M192" s="146">
        <f t="shared" si="24"/>
        <v>0</v>
      </c>
      <c r="N192" s="189"/>
      <c r="O192" s="144"/>
      <c r="P192" s="144"/>
      <c r="Q192" s="144"/>
      <c r="R192" s="144"/>
      <c r="S192" s="145"/>
      <c r="T192" s="146">
        <f t="shared" si="25"/>
        <v>0</v>
      </c>
      <c r="U192" s="150"/>
      <c r="V192" s="143"/>
      <c r="W192" s="150"/>
      <c r="X192" s="143"/>
      <c r="Y192" s="150"/>
      <c r="Z192" s="143"/>
      <c r="AA192" s="150"/>
      <c r="AB192" s="143"/>
      <c r="AC192" s="150"/>
      <c r="AD192" s="143"/>
      <c r="AE192" s="150"/>
      <c r="AF192" s="143"/>
      <c r="AG192" s="150"/>
      <c r="AH192" s="143"/>
      <c r="AI192" s="150"/>
      <c r="AJ192" s="143"/>
      <c r="AK192" s="143"/>
      <c r="AL192" s="143"/>
      <c r="AM192" s="143"/>
      <c r="AN192" s="143"/>
      <c r="AO192" s="143"/>
      <c r="AP192" s="143"/>
    </row>
    <row r="193" ht="12.75" customHeight="1">
      <c r="A193" s="1"/>
      <c r="B193" s="78">
        <v>44529.0</v>
      </c>
      <c r="C193" s="210">
        <f t="shared" si="12"/>
        <v>0</v>
      </c>
      <c r="D193" s="141">
        <f t="shared" si="23"/>
        <v>0</v>
      </c>
      <c r="E193" s="189"/>
      <c r="F193" s="144"/>
      <c r="G193" s="144"/>
      <c r="H193" s="144"/>
      <c r="I193" s="144"/>
      <c r="J193" s="144"/>
      <c r="K193" s="144"/>
      <c r="L193" s="145"/>
      <c r="M193" s="146">
        <f t="shared" si="24"/>
        <v>0</v>
      </c>
      <c r="N193" s="189"/>
      <c r="O193" s="144"/>
      <c r="P193" s="144"/>
      <c r="Q193" s="144"/>
      <c r="R193" s="144"/>
      <c r="S193" s="145"/>
      <c r="T193" s="146">
        <f t="shared" si="25"/>
        <v>0</v>
      </c>
      <c r="U193" s="150"/>
      <c r="V193" s="143"/>
      <c r="W193" s="150"/>
      <c r="X193" s="143"/>
      <c r="Y193" s="150"/>
      <c r="Z193" s="143"/>
      <c r="AA193" s="150"/>
      <c r="AB193" s="143"/>
      <c r="AC193" s="150"/>
      <c r="AD193" s="143"/>
      <c r="AE193" s="150"/>
      <c r="AF193" s="143"/>
      <c r="AG193" s="150"/>
      <c r="AH193" s="143"/>
      <c r="AI193" s="150"/>
      <c r="AJ193" s="143"/>
      <c r="AK193" s="143"/>
      <c r="AL193" s="143"/>
      <c r="AM193" s="143"/>
      <c r="AN193" s="143"/>
      <c r="AO193" s="143"/>
      <c r="AP193" s="143"/>
    </row>
    <row r="194" ht="12.75" customHeight="1">
      <c r="A194" s="1"/>
      <c r="B194" s="88">
        <v>44530.0</v>
      </c>
      <c r="C194" s="210">
        <f t="shared" si="12"/>
        <v>0</v>
      </c>
      <c r="D194" s="141">
        <f t="shared" si="23"/>
        <v>0</v>
      </c>
      <c r="E194" s="205"/>
      <c r="F194" s="206"/>
      <c r="G194" s="144"/>
      <c r="H194" s="144"/>
      <c r="I194" s="144"/>
      <c r="J194" s="144"/>
      <c r="K194" s="144"/>
      <c r="L194" s="145"/>
      <c r="M194" s="146">
        <f t="shared" si="24"/>
        <v>0</v>
      </c>
      <c r="N194" s="189"/>
      <c r="O194" s="144"/>
      <c r="P194" s="144"/>
      <c r="Q194" s="144"/>
      <c r="R194" s="144"/>
      <c r="S194" s="145"/>
      <c r="T194" s="146">
        <f>V194+X194+Z194+AB194+AD194+AF194+AH194+AJ194+AV194+AL194+AN194+AP194</f>
        <v>0</v>
      </c>
      <c r="U194" s="171"/>
      <c r="V194" s="167"/>
      <c r="W194" s="171"/>
      <c r="X194" s="167"/>
      <c r="Y194" s="164"/>
      <c r="Z194" s="167"/>
      <c r="AA194" s="164"/>
      <c r="AB194" s="167"/>
      <c r="AC194" s="164"/>
      <c r="AD194" s="143"/>
      <c r="AE194" s="164"/>
      <c r="AF194" s="167"/>
      <c r="AG194" s="164"/>
      <c r="AH194" s="167"/>
      <c r="AI194" s="164"/>
      <c r="AJ194" s="167"/>
      <c r="AK194" s="164"/>
      <c r="AL194" s="206"/>
      <c r="AM194" s="206"/>
      <c r="AN194" s="206"/>
      <c r="AO194" s="206"/>
      <c r="AP194" s="206"/>
    </row>
    <row r="195" ht="12.75" customHeight="1">
      <c r="A195" s="1"/>
      <c r="B195" s="100" t="s">
        <v>35</v>
      </c>
      <c r="C195" s="172">
        <f t="shared" si="12"/>
        <v>0</v>
      </c>
      <c r="D195" s="173">
        <f>SUM(D165:D194)</f>
        <v>0</v>
      </c>
      <c r="E195" s="122"/>
      <c r="F195" s="123"/>
      <c r="G195" s="123"/>
      <c r="H195" s="123"/>
      <c r="I195" s="123"/>
      <c r="J195" s="123"/>
      <c r="K195" s="123"/>
      <c r="L195" s="174"/>
      <c r="M195" s="126">
        <f>SUM(M165:M194)</f>
        <v>0</v>
      </c>
      <c r="N195" s="122"/>
      <c r="O195" s="123"/>
      <c r="P195" s="123"/>
      <c r="Q195" s="174"/>
      <c r="R195" s="175"/>
      <c r="S195" s="176"/>
      <c r="T195" s="126">
        <f>SUM(T165:T194)</f>
        <v>0</v>
      </c>
      <c r="U195" s="122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74"/>
    </row>
    <row r="196" ht="12.75" customHeight="1">
      <c r="A196" s="219"/>
      <c r="B196" s="22">
        <v>44531.0</v>
      </c>
      <c r="C196" s="209">
        <f t="shared" si="12"/>
        <v>0</v>
      </c>
      <c r="D196" s="141">
        <f t="shared" ref="D196:D226" si="26">F196+H196+J196+L196</f>
        <v>0</v>
      </c>
      <c r="E196" s="189"/>
      <c r="F196" s="144"/>
      <c r="G196" s="144"/>
      <c r="H196" s="144"/>
      <c r="I196" s="144"/>
      <c r="J196" s="144"/>
      <c r="K196" s="144"/>
      <c r="L196" s="145"/>
      <c r="M196" s="146">
        <f t="shared" ref="M196:M226" si="27">O196+Q196</f>
        <v>0</v>
      </c>
      <c r="N196" s="189"/>
      <c r="O196" s="144"/>
      <c r="P196" s="144"/>
      <c r="Q196" s="144"/>
      <c r="R196" s="144"/>
      <c r="S196" s="145"/>
      <c r="T196" s="146">
        <f>V196+X196+Z196+AB196+AD196+AF196+AH196+AJ196+AV196</f>
        <v>0</v>
      </c>
      <c r="U196" s="200"/>
      <c r="V196" s="163"/>
      <c r="W196" s="162"/>
      <c r="X196" s="163"/>
      <c r="Y196" s="162"/>
      <c r="Z196" s="163"/>
      <c r="AA196" s="162"/>
      <c r="AB196" s="163"/>
      <c r="AC196" s="162"/>
      <c r="AD196" s="163"/>
      <c r="AE196" s="162"/>
      <c r="AF196" s="163"/>
      <c r="AG196" s="162"/>
      <c r="AH196" s="163"/>
      <c r="AI196" s="162"/>
      <c r="AJ196" s="163"/>
      <c r="AK196" s="163"/>
      <c r="AL196" s="163"/>
      <c r="AM196" s="163"/>
      <c r="AN196" s="163"/>
      <c r="AO196" s="163"/>
      <c r="AP196" s="163"/>
    </row>
    <row r="197" ht="12.75" customHeight="1">
      <c r="A197" s="222"/>
      <c r="B197" s="32">
        <v>44532.0</v>
      </c>
      <c r="C197" s="210">
        <f t="shared" si="12"/>
        <v>0</v>
      </c>
      <c r="D197" s="141">
        <f t="shared" si="26"/>
        <v>0</v>
      </c>
      <c r="E197" s="189"/>
      <c r="F197" s="144"/>
      <c r="G197" s="144"/>
      <c r="H197" s="144"/>
      <c r="I197" s="144"/>
      <c r="J197" s="144"/>
      <c r="K197" s="144"/>
      <c r="L197" s="145"/>
      <c r="M197" s="146">
        <f t="shared" si="27"/>
        <v>0</v>
      </c>
      <c r="N197" s="189"/>
      <c r="O197" s="144"/>
      <c r="P197" s="144"/>
      <c r="Q197" s="144"/>
      <c r="R197" s="144"/>
      <c r="S197" s="145"/>
      <c r="T197" s="146">
        <f t="shared" ref="T197:T226" si="28">V197+X197+Z197+AB197+AD197+AF197+AH197+AJ197+AV197+AL197+AN197+AP197+AR197+AT197</f>
        <v>0</v>
      </c>
      <c r="U197" s="171"/>
      <c r="V197" s="167"/>
      <c r="W197" s="171"/>
      <c r="X197" s="167"/>
      <c r="Y197" s="164"/>
      <c r="Z197" s="167"/>
      <c r="AA197" s="164"/>
      <c r="AB197" s="143"/>
      <c r="AC197" s="171"/>
      <c r="AD197" s="167"/>
      <c r="AE197" s="164"/>
      <c r="AF197" s="167"/>
      <c r="AG197" s="164"/>
      <c r="AH197" s="143"/>
      <c r="AI197" s="143"/>
      <c r="AJ197" s="143"/>
      <c r="AK197" s="164"/>
      <c r="AL197" s="167"/>
      <c r="AM197" s="164"/>
      <c r="AN197" s="167"/>
      <c r="AO197" s="164"/>
      <c r="AP197" s="167"/>
    </row>
    <row r="198" ht="12.75" customHeight="1">
      <c r="A198" s="222"/>
      <c r="B198" s="32">
        <v>44533.0</v>
      </c>
      <c r="C198" s="210">
        <f t="shared" si="12"/>
        <v>0</v>
      </c>
      <c r="D198" s="141">
        <f t="shared" si="26"/>
        <v>0</v>
      </c>
      <c r="E198" s="189"/>
      <c r="F198" s="144"/>
      <c r="G198" s="144"/>
      <c r="H198" s="144"/>
      <c r="I198" s="144"/>
      <c r="J198" s="144"/>
      <c r="K198" s="144"/>
      <c r="L198" s="145"/>
      <c r="M198" s="146">
        <f t="shared" si="27"/>
        <v>0</v>
      </c>
      <c r="N198" s="189"/>
      <c r="O198" s="144"/>
      <c r="P198" s="144"/>
      <c r="Q198" s="144"/>
      <c r="R198" s="144"/>
      <c r="S198" s="145"/>
      <c r="T198" s="146">
        <f t="shared" si="28"/>
        <v>0</v>
      </c>
      <c r="U198" s="142"/>
      <c r="V198" s="143"/>
      <c r="W198" s="150"/>
      <c r="X198" s="143"/>
      <c r="Y198" s="150"/>
      <c r="Z198" s="143"/>
      <c r="AA198" s="150"/>
      <c r="AB198" s="143"/>
      <c r="AC198" s="150"/>
      <c r="AD198" s="143"/>
      <c r="AE198" s="150"/>
      <c r="AF198" s="143"/>
      <c r="AG198" s="150"/>
      <c r="AH198" s="143"/>
      <c r="AI198" s="150"/>
      <c r="AJ198" s="143"/>
      <c r="AK198" s="143"/>
      <c r="AL198" s="163"/>
      <c r="AM198" s="163"/>
      <c r="AN198" s="163"/>
      <c r="AO198" s="143"/>
      <c r="AP198" s="143"/>
    </row>
    <row r="199" ht="12.75" customHeight="1">
      <c r="A199" s="222"/>
      <c r="B199" s="32">
        <v>44534.0</v>
      </c>
      <c r="C199" s="210">
        <f t="shared" si="12"/>
        <v>0</v>
      </c>
      <c r="D199" s="141">
        <f t="shared" si="26"/>
        <v>0</v>
      </c>
      <c r="E199" s="189"/>
      <c r="F199" s="144"/>
      <c r="G199" s="144"/>
      <c r="H199" s="144"/>
      <c r="I199" s="144"/>
      <c r="J199" s="144"/>
      <c r="K199" s="144"/>
      <c r="L199" s="145"/>
      <c r="M199" s="146">
        <f t="shared" si="27"/>
        <v>0</v>
      </c>
      <c r="N199" s="189"/>
      <c r="O199" s="144"/>
      <c r="P199" s="144"/>
      <c r="Q199" s="144"/>
      <c r="R199" s="144"/>
      <c r="S199" s="145"/>
      <c r="T199" s="146">
        <f t="shared" si="28"/>
        <v>0</v>
      </c>
      <c r="U199" s="142"/>
      <c r="V199" s="143"/>
      <c r="W199" s="150"/>
      <c r="X199" s="143"/>
      <c r="Y199" s="150"/>
      <c r="Z199" s="143"/>
      <c r="AA199" s="150"/>
      <c r="AB199" s="143"/>
      <c r="AC199" s="150"/>
      <c r="AD199" s="143"/>
      <c r="AE199" s="150"/>
      <c r="AF199" s="143"/>
      <c r="AG199" s="150"/>
      <c r="AH199" s="143"/>
      <c r="AI199" s="150"/>
      <c r="AJ199" s="143"/>
      <c r="AK199" s="143"/>
      <c r="AL199" s="143"/>
      <c r="AM199" s="143"/>
      <c r="AN199" s="143"/>
      <c r="AO199" s="143"/>
      <c r="AP199" s="143"/>
    </row>
    <row r="200" ht="12.75" customHeight="1">
      <c r="A200" s="222"/>
      <c r="B200" s="32">
        <v>44535.0</v>
      </c>
      <c r="C200" s="210">
        <f t="shared" si="12"/>
        <v>0</v>
      </c>
      <c r="D200" s="141">
        <f t="shared" si="26"/>
        <v>0</v>
      </c>
      <c r="E200" s="189"/>
      <c r="F200" s="144"/>
      <c r="G200" s="144"/>
      <c r="H200" s="144"/>
      <c r="I200" s="144"/>
      <c r="J200" s="144"/>
      <c r="K200" s="144"/>
      <c r="L200" s="145"/>
      <c r="M200" s="146">
        <f t="shared" si="27"/>
        <v>0</v>
      </c>
      <c r="N200" s="189"/>
      <c r="O200" s="144"/>
      <c r="P200" s="144"/>
      <c r="Q200" s="144"/>
      <c r="R200" s="144"/>
      <c r="S200" s="145"/>
      <c r="T200" s="146">
        <f t="shared" si="28"/>
        <v>0</v>
      </c>
      <c r="U200" s="150"/>
      <c r="V200" s="143"/>
      <c r="W200" s="150"/>
      <c r="X200" s="143"/>
      <c r="Y200" s="150"/>
      <c r="Z200" s="143"/>
      <c r="AA200" s="150"/>
      <c r="AB200" s="143"/>
      <c r="AC200" s="150"/>
      <c r="AD200" s="143"/>
      <c r="AE200" s="150"/>
      <c r="AF200" s="143"/>
      <c r="AG200" s="150"/>
      <c r="AH200" s="143"/>
      <c r="AI200" s="150"/>
      <c r="AJ200" s="143"/>
      <c r="AK200" s="143"/>
      <c r="AL200" s="143"/>
      <c r="AM200" s="143"/>
      <c r="AN200" s="143"/>
      <c r="AO200" s="143"/>
      <c r="AP200" s="143"/>
    </row>
    <row r="201" ht="12.75" customHeight="1">
      <c r="A201" s="222"/>
      <c r="B201" s="32">
        <v>44536.0</v>
      </c>
      <c r="C201" s="210">
        <f t="shared" si="12"/>
        <v>0</v>
      </c>
      <c r="D201" s="141">
        <f t="shared" si="26"/>
        <v>0</v>
      </c>
      <c r="E201" s="189"/>
      <c r="F201" s="144"/>
      <c r="G201" s="144"/>
      <c r="H201" s="144"/>
      <c r="I201" s="144"/>
      <c r="J201" s="144"/>
      <c r="K201" s="144"/>
      <c r="L201" s="145"/>
      <c r="M201" s="146">
        <f t="shared" si="27"/>
        <v>0</v>
      </c>
      <c r="N201" s="189"/>
      <c r="O201" s="144"/>
      <c r="P201" s="144"/>
      <c r="Q201" s="144"/>
      <c r="R201" s="144"/>
      <c r="S201" s="145"/>
      <c r="T201" s="146">
        <f t="shared" si="28"/>
        <v>0</v>
      </c>
      <c r="U201" s="142"/>
      <c r="V201" s="143"/>
      <c r="W201" s="150"/>
      <c r="X201" s="143"/>
      <c r="Y201" s="150"/>
      <c r="Z201" s="143"/>
      <c r="AA201" s="150"/>
      <c r="AB201" s="143"/>
      <c r="AC201" s="150"/>
      <c r="AD201" s="143"/>
      <c r="AE201" s="150"/>
      <c r="AF201" s="143"/>
      <c r="AG201" s="150"/>
      <c r="AH201" s="143"/>
      <c r="AI201" s="150"/>
      <c r="AJ201" s="143"/>
      <c r="AK201" s="143"/>
      <c r="AL201" s="143"/>
      <c r="AM201" s="143"/>
      <c r="AN201" s="143"/>
      <c r="AO201" s="143"/>
      <c r="AP201" s="143"/>
    </row>
    <row r="202" ht="12.75" customHeight="1">
      <c r="A202" s="222"/>
      <c r="B202" s="32">
        <v>44537.0</v>
      </c>
      <c r="C202" s="210">
        <f t="shared" si="12"/>
        <v>0</v>
      </c>
      <c r="D202" s="141">
        <f t="shared" si="26"/>
        <v>0</v>
      </c>
      <c r="E202" s="189"/>
      <c r="F202" s="144"/>
      <c r="G202" s="144"/>
      <c r="H202" s="144"/>
      <c r="I202" s="144"/>
      <c r="J202" s="144"/>
      <c r="K202" s="144"/>
      <c r="L202" s="145"/>
      <c r="M202" s="146">
        <f t="shared" si="27"/>
        <v>0</v>
      </c>
      <c r="N202" s="189"/>
      <c r="O202" s="144"/>
      <c r="P202" s="144"/>
      <c r="Q202" s="144"/>
      <c r="R202" s="144"/>
      <c r="S202" s="145"/>
      <c r="T202" s="146">
        <f t="shared" si="28"/>
        <v>0</v>
      </c>
      <c r="U202" s="142"/>
      <c r="V202" s="143"/>
      <c r="W202" s="150"/>
      <c r="X202" s="143"/>
      <c r="Y202" s="150"/>
      <c r="Z202" s="143"/>
      <c r="AA202" s="150"/>
      <c r="AB202" s="143"/>
      <c r="AC202" s="150"/>
      <c r="AD202" s="143"/>
      <c r="AE202" s="150"/>
      <c r="AF202" s="143"/>
      <c r="AG202" s="150"/>
      <c r="AH202" s="143"/>
      <c r="AI202" s="150"/>
      <c r="AJ202" s="143"/>
      <c r="AK202" s="143"/>
      <c r="AL202" s="143"/>
      <c r="AM202" s="143"/>
      <c r="AN202" s="143"/>
      <c r="AO202" s="143"/>
      <c r="AP202" s="143"/>
    </row>
    <row r="203" ht="12.75" customHeight="1">
      <c r="A203" s="222"/>
      <c r="B203" s="32">
        <v>44538.0</v>
      </c>
      <c r="C203" s="210">
        <f t="shared" si="12"/>
        <v>0</v>
      </c>
      <c r="D203" s="141">
        <f t="shared" si="26"/>
        <v>0</v>
      </c>
      <c r="E203" s="189"/>
      <c r="F203" s="144"/>
      <c r="G203" s="144"/>
      <c r="H203" s="144"/>
      <c r="I203" s="144"/>
      <c r="J203" s="144"/>
      <c r="K203" s="144"/>
      <c r="L203" s="145"/>
      <c r="M203" s="146">
        <f t="shared" si="27"/>
        <v>0</v>
      </c>
      <c r="N203" s="189"/>
      <c r="O203" s="144"/>
      <c r="P203" s="144"/>
      <c r="Q203" s="144"/>
      <c r="R203" s="144"/>
      <c r="S203" s="145"/>
      <c r="T203" s="146">
        <f t="shared" si="28"/>
        <v>0</v>
      </c>
      <c r="U203" s="150"/>
      <c r="V203" s="143"/>
      <c r="W203" s="150"/>
      <c r="X203" s="143"/>
      <c r="Y203" s="150"/>
      <c r="Z203" s="143"/>
      <c r="AA203" s="150"/>
      <c r="AB203" s="143"/>
      <c r="AC203" s="150"/>
      <c r="AD203" s="143"/>
      <c r="AE203" s="150"/>
      <c r="AF203" s="143"/>
      <c r="AG203" s="150"/>
      <c r="AH203" s="143"/>
      <c r="AI203" s="150"/>
      <c r="AJ203" s="143"/>
      <c r="AK203" s="143"/>
      <c r="AL203" s="143"/>
      <c r="AM203" s="143"/>
      <c r="AN203" s="143"/>
      <c r="AO203" s="143"/>
      <c r="AP203" s="143"/>
    </row>
    <row r="204" ht="12.75" customHeight="1">
      <c r="A204" s="222"/>
      <c r="B204" s="32">
        <v>44539.0</v>
      </c>
      <c r="C204" s="210">
        <f t="shared" si="12"/>
        <v>0</v>
      </c>
      <c r="D204" s="141">
        <f t="shared" si="26"/>
        <v>0</v>
      </c>
      <c r="E204" s="189"/>
      <c r="F204" s="144"/>
      <c r="G204" s="144"/>
      <c r="H204" s="144"/>
      <c r="I204" s="144"/>
      <c r="J204" s="144"/>
      <c r="K204" s="144"/>
      <c r="L204" s="145"/>
      <c r="M204" s="146">
        <f t="shared" si="27"/>
        <v>0</v>
      </c>
      <c r="N204" s="189"/>
      <c r="O204" s="144"/>
      <c r="P204" s="144"/>
      <c r="Q204" s="144"/>
      <c r="R204" s="144"/>
      <c r="S204" s="145"/>
      <c r="T204" s="146">
        <f t="shared" si="28"/>
        <v>0</v>
      </c>
      <c r="U204" s="142"/>
      <c r="V204" s="143"/>
      <c r="W204" s="150"/>
      <c r="X204" s="143"/>
      <c r="Y204" s="150"/>
      <c r="Z204" s="143"/>
      <c r="AA204" s="150"/>
      <c r="AB204" s="143"/>
      <c r="AC204" s="150"/>
      <c r="AD204" s="143"/>
      <c r="AE204" s="150"/>
      <c r="AF204" s="143"/>
      <c r="AG204" s="150"/>
      <c r="AH204" s="143"/>
      <c r="AI204" s="150"/>
      <c r="AJ204" s="143"/>
      <c r="AK204" s="143"/>
      <c r="AL204" s="143"/>
      <c r="AM204" s="143"/>
      <c r="AN204" s="143"/>
      <c r="AO204" s="143"/>
      <c r="AP204" s="143"/>
    </row>
    <row r="205" ht="12.75" customHeight="1">
      <c r="A205" s="222"/>
      <c r="B205" s="32">
        <v>44540.0</v>
      </c>
      <c r="C205" s="210">
        <f t="shared" si="12"/>
        <v>0</v>
      </c>
      <c r="D205" s="141">
        <f t="shared" si="26"/>
        <v>0</v>
      </c>
      <c r="E205" s="189"/>
      <c r="F205" s="144"/>
      <c r="G205" s="144"/>
      <c r="H205" s="144"/>
      <c r="I205" s="144"/>
      <c r="J205" s="144"/>
      <c r="K205" s="144"/>
      <c r="L205" s="145"/>
      <c r="M205" s="146">
        <f t="shared" si="27"/>
        <v>0</v>
      </c>
      <c r="N205" s="189"/>
      <c r="O205" s="144"/>
      <c r="P205" s="144"/>
      <c r="Q205" s="144"/>
      <c r="R205" s="144"/>
      <c r="S205" s="145"/>
      <c r="T205" s="146">
        <f t="shared" si="28"/>
        <v>0</v>
      </c>
      <c r="U205" s="142"/>
      <c r="V205" s="143"/>
      <c r="W205" s="150"/>
      <c r="X205" s="143"/>
      <c r="Y205" s="150"/>
      <c r="Z205" s="143"/>
      <c r="AA205" s="150"/>
      <c r="AB205" s="143"/>
      <c r="AC205" s="150"/>
      <c r="AD205" s="143"/>
      <c r="AE205" s="150"/>
      <c r="AF205" s="143"/>
      <c r="AG205" s="150"/>
      <c r="AH205" s="143"/>
      <c r="AI205" s="150"/>
      <c r="AJ205" s="143"/>
      <c r="AK205" s="143"/>
      <c r="AL205" s="143"/>
      <c r="AM205" s="143"/>
      <c r="AN205" s="143"/>
      <c r="AO205" s="143"/>
      <c r="AP205" s="143"/>
    </row>
    <row r="206" ht="12.75" customHeight="1">
      <c r="A206" s="222"/>
      <c r="B206" s="32">
        <v>44541.0</v>
      </c>
      <c r="C206" s="210">
        <f t="shared" si="12"/>
        <v>0</v>
      </c>
      <c r="D206" s="141">
        <f t="shared" si="26"/>
        <v>0</v>
      </c>
      <c r="E206" s="189"/>
      <c r="F206" s="144"/>
      <c r="G206" s="144"/>
      <c r="H206" s="144"/>
      <c r="I206" s="144"/>
      <c r="J206" s="144"/>
      <c r="K206" s="144"/>
      <c r="L206" s="145"/>
      <c r="M206" s="146">
        <f t="shared" si="27"/>
        <v>0</v>
      </c>
      <c r="N206" s="189"/>
      <c r="O206" s="144"/>
      <c r="P206" s="144"/>
      <c r="Q206" s="144"/>
      <c r="R206" s="144"/>
      <c r="S206" s="145"/>
      <c r="T206" s="146">
        <f t="shared" si="28"/>
        <v>0</v>
      </c>
      <c r="U206" s="150"/>
      <c r="V206" s="143"/>
      <c r="W206" s="150"/>
      <c r="X206" s="143"/>
      <c r="Y206" s="150"/>
      <c r="Z206" s="143"/>
      <c r="AA206" s="150"/>
      <c r="AB206" s="143"/>
      <c r="AC206" s="150"/>
      <c r="AD206" s="143"/>
      <c r="AE206" s="150"/>
      <c r="AF206" s="143"/>
      <c r="AG206" s="150"/>
      <c r="AH206" s="143"/>
      <c r="AI206" s="150"/>
      <c r="AJ206" s="143"/>
      <c r="AK206" s="143"/>
      <c r="AL206" s="143"/>
      <c r="AM206" s="143"/>
      <c r="AN206" s="143"/>
      <c r="AO206" s="143"/>
      <c r="AP206" s="143"/>
    </row>
    <row r="207" ht="12.75" customHeight="1">
      <c r="A207" s="222"/>
      <c r="B207" s="32">
        <v>44542.0</v>
      </c>
      <c r="C207" s="210">
        <f t="shared" si="12"/>
        <v>0</v>
      </c>
      <c r="D207" s="141">
        <f t="shared" si="26"/>
        <v>0</v>
      </c>
      <c r="E207" s="189"/>
      <c r="F207" s="144"/>
      <c r="G207" s="144"/>
      <c r="H207" s="144"/>
      <c r="I207" s="144"/>
      <c r="J207" s="144"/>
      <c r="K207" s="144"/>
      <c r="L207" s="145"/>
      <c r="M207" s="146">
        <f t="shared" si="27"/>
        <v>0</v>
      </c>
      <c r="N207" s="189"/>
      <c r="O207" s="144"/>
      <c r="P207" s="144"/>
      <c r="Q207" s="144"/>
      <c r="R207" s="144"/>
      <c r="S207" s="145"/>
      <c r="T207" s="146">
        <f t="shared" si="28"/>
        <v>0</v>
      </c>
      <c r="U207" s="150"/>
      <c r="V207" s="143"/>
      <c r="W207" s="150"/>
      <c r="X207" s="143"/>
      <c r="Y207" s="150"/>
      <c r="Z207" s="143"/>
      <c r="AA207" s="150"/>
      <c r="AB207" s="143"/>
      <c r="AC207" s="150"/>
      <c r="AD207" s="143"/>
      <c r="AE207" s="150"/>
      <c r="AF207" s="143"/>
      <c r="AG207" s="150"/>
      <c r="AH207" s="143"/>
      <c r="AI207" s="150"/>
      <c r="AJ207" s="143"/>
      <c r="AK207" s="143"/>
      <c r="AL207" s="143"/>
      <c r="AM207" s="143"/>
      <c r="AN207" s="143"/>
      <c r="AO207" s="143"/>
      <c r="AP207" s="143"/>
    </row>
    <row r="208" ht="12.75" customHeight="1">
      <c r="A208" s="222"/>
      <c r="B208" s="32">
        <v>44543.0</v>
      </c>
      <c r="C208" s="210">
        <f t="shared" si="12"/>
        <v>0</v>
      </c>
      <c r="D208" s="141">
        <f t="shared" si="26"/>
        <v>0</v>
      </c>
      <c r="E208" s="189"/>
      <c r="F208" s="144"/>
      <c r="G208" s="144"/>
      <c r="H208" s="144"/>
      <c r="I208" s="144"/>
      <c r="J208" s="144"/>
      <c r="K208" s="144"/>
      <c r="L208" s="145"/>
      <c r="M208" s="146">
        <f t="shared" si="27"/>
        <v>0</v>
      </c>
      <c r="N208" s="189"/>
      <c r="O208" s="144"/>
      <c r="P208" s="144"/>
      <c r="Q208" s="144"/>
      <c r="R208" s="144"/>
      <c r="S208" s="145"/>
      <c r="T208" s="146">
        <f t="shared" si="28"/>
        <v>0</v>
      </c>
      <c r="U208" s="150"/>
      <c r="V208" s="143"/>
      <c r="W208" s="150"/>
      <c r="X208" s="143"/>
      <c r="Y208" s="150"/>
      <c r="Z208" s="143"/>
      <c r="AA208" s="150"/>
      <c r="AB208" s="143"/>
      <c r="AC208" s="150"/>
      <c r="AD208" s="143"/>
      <c r="AE208" s="150"/>
      <c r="AF208" s="143"/>
      <c r="AG208" s="150"/>
      <c r="AH208" s="143"/>
      <c r="AI208" s="150"/>
      <c r="AJ208" s="143"/>
      <c r="AK208" s="143"/>
      <c r="AL208" s="143"/>
      <c r="AM208" s="143"/>
      <c r="AN208" s="143"/>
      <c r="AO208" s="143"/>
      <c r="AP208" s="143"/>
    </row>
    <row r="209" ht="12.75" customHeight="1">
      <c r="A209" s="222"/>
      <c r="B209" s="32">
        <v>44544.0</v>
      </c>
      <c r="C209" s="210">
        <f t="shared" si="12"/>
        <v>0</v>
      </c>
      <c r="D209" s="141">
        <f t="shared" si="26"/>
        <v>0</v>
      </c>
      <c r="E209" s="189"/>
      <c r="F209" s="144"/>
      <c r="G209" s="144"/>
      <c r="H209" s="144"/>
      <c r="I209" s="144"/>
      <c r="J209" s="144"/>
      <c r="K209" s="144"/>
      <c r="L209" s="145"/>
      <c r="M209" s="146">
        <f t="shared" si="27"/>
        <v>0</v>
      </c>
      <c r="N209" s="189"/>
      <c r="O209" s="144"/>
      <c r="P209" s="144"/>
      <c r="Q209" s="144"/>
      <c r="R209" s="144"/>
      <c r="S209" s="145"/>
      <c r="T209" s="146">
        <f t="shared" si="28"/>
        <v>0</v>
      </c>
      <c r="U209" s="142"/>
      <c r="V209" s="143"/>
      <c r="W209" s="150"/>
      <c r="X209" s="143"/>
      <c r="Y209" s="150"/>
      <c r="Z209" s="143"/>
      <c r="AA209" s="150"/>
      <c r="AB209" s="143"/>
      <c r="AC209" s="150"/>
      <c r="AD209" s="143"/>
      <c r="AE209" s="150"/>
      <c r="AF209" s="143"/>
      <c r="AG209" s="150"/>
      <c r="AH209" s="143"/>
      <c r="AI209" s="150"/>
      <c r="AJ209" s="143"/>
      <c r="AK209" s="143"/>
      <c r="AL209" s="143"/>
      <c r="AM209" s="143"/>
      <c r="AN209" s="143"/>
      <c r="AO209" s="143"/>
      <c r="AP209" s="143"/>
    </row>
    <row r="210" ht="12.75" customHeight="1">
      <c r="A210" s="222"/>
      <c r="B210" s="32">
        <v>44545.0</v>
      </c>
      <c r="C210" s="210">
        <f t="shared" si="12"/>
        <v>0</v>
      </c>
      <c r="D210" s="141">
        <f t="shared" si="26"/>
        <v>0</v>
      </c>
      <c r="E210" s="189"/>
      <c r="F210" s="144"/>
      <c r="G210" s="144"/>
      <c r="H210" s="144"/>
      <c r="I210" s="144"/>
      <c r="J210" s="144"/>
      <c r="K210" s="144"/>
      <c r="L210" s="145"/>
      <c r="M210" s="146">
        <f t="shared" si="27"/>
        <v>0</v>
      </c>
      <c r="N210" s="189"/>
      <c r="O210" s="144"/>
      <c r="P210" s="144"/>
      <c r="Q210" s="144"/>
      <c r="R210" s="144"/>
      <c r="S210" s="145"/>
      <c r="T210" s="146">
        <f t="shared" si="28"/>
        <v>0</v>
      </c>
      <c r="U210" s="150"/>
      <c r="V210" s="143"/>
      <c r="W210" s="150"/>
      <c r="X210" s="143"/>
      <c r="Y210" s="150"/>
      <c r="Z210" s="143"/>
      <c r="AA210" s="150"/>
      <c r="AB210" s="143"/>
      <c r="AC210" s="150"/>
      <c r="AD210" s="143"/>
      <c r="AE210" s="150"/>
      <c r="AF210" s="143"/>
      <c r="AG210" s="150"/>
      <c r="AH210" s="143"/>
      <c r="AI210" s="150"/>
      <c r="AJ210" s="143"/>
      <c r="AK210" s="143"/>
      <c r="AL210" s="143"/>
      <c r="AM210" s="143"/>
      <c r="AN210" s="143"/>
      <c r="AO210" s="143"/>
      <c r="AP210" s="143"/>
    </row>
    <row r="211" ht="12.75" customHeight="1">
      <c r="A211" s="222"/>
      <c r="B211" s="32">
        <v>44546.0</v>
      </c>
      <c r="C211" s="210">
        <f t="shared" si="12"/>
        <v>0</v>
      </c>
      <c r="D211" s="141">
        <f t="shared" si="26"/>
        <v>0</v>
      </c>
      <c r="E211" s="189"/>
      <c r="F211" s="144"/>
      <c r="G211" s="144"/>
      <c r="H211" s="144"/>
      <c r="I211" s="144"/>
      <c r="J211" s="144"/>
      <c r="K211" s="144"/>
      <c r="L211" s="145"/>
      <c r="M211" s="146">
        <f t="shared" si="27"/>
        <v>0</v>
      </c>
      <c r="N211" s="189"/>
      <c r="O211" s="144"/>
      <c r="P211" s="144"/>
      <c r="Q211" s="144"/>
      <c r="R211" s="144"/>
      <c r="S211" s="145"/>
      <c r="T211" s="146">
        <f t="shared" si="28"/>
        <v>0</v>
      </c>
      <c r="U211" s="142"/>
      <c r="V211" s="143"/>
      <c r="W211" s="150"/>
      <c r="X211" s="143"/>
      <c r="Y211" s="150"/>
      <c r="Z211" s="143"/>
      <c r="AA211" s="150"/>
      <c r="AB211" s="143"/>
      <c r="AC211" s="150"/>
      <c r="AD211" s="143"/>
      <c r="AE211" s="150"/>
      <c r="AF211" s="143"/>
      <c r="AG211" s="150"/>
      <c r="AH211" s="143"/>
      <c r="AI211" s="150"/>
      <c r="AJ211" s="143"/>
      <c r="AK211" s="143"/>
      <c r="AL211" s="143"/>
      <c r="AM211" s="143"/>
      <c r="AN211" s="143"/>
      <c r="AO211" s="143"/>
      <c r="AP211" s="143"/>
    </row>
    <row r="212" ht="12.75" customHeight="1">
      <c r="A212" s="222"/>
      <c r="B212" s="32">
        <v>44547.0</v>
      </c>
      <c r="C212" s="210">
        <f t="shared" si="12"/>
        <v>0</v>
      </c>
      <c r="D212" s="141">
        <f t="shared" si="26"/>
        <v>0</v>
      </c>
      <c r="E212" s="189"/>
      <c r="F212" s="144"/>
      <c r="G212" s="144"/>
      <c r="H212" s="144"/>
      <c r="I212" s="144"/>
      <c r="J212" s="144"/>
      <c r="K212" s="144"/>
      <c r="L212" s="145"/>
      <c r="M212" s="146">
        <f t="shared" si="27"/>
        <v>0</v>
      </c>
      <c r="N212" s="150"/>
      <c r="O212" s="143"/>
      <c r="P212" s="144"/>
      <c r="Q212" s="144"/>
      <c r="R212" s="144"/>
      <c r="S212" s="145"/>
      <c r="T212" s="146">
        <f t="shared" si="28"/>
        <v>0</v>
      </c>
      <c r="U212" s="142"/>
      <c r="V212" s="143"/>
      <c r="W212" s="150"/>
      <c r="X212" s="143"/>
      <c r="Y212" s="150"/>
      <c r="Z212" s="143"/>
      <c r="AA212" s="150"/>
      <c r="AB212" s="143"/>
      <c r="AC212" s="150"/>
      <c r="AD212" s="143"/>
      <c r="AE212" s="150"/>
      <c r="AF212" s="143"/>
      <c r="AG212" s="150"/>
      <c r="AH212" s="143"/>
      <c r="AI212" s="150"/>
      <c r="AJ212" s="143"/>
      <c r="AK212" s="143"/>
      <c r="AL212" s="143"/>
      <c r="AM212" s="143"/>
      <c r="AN212" s="143"/>
      <c r="AO212" s="143"/>
      <c r="AP212" s="143"/>
    </row>
    <row r="213" ht="12.75" customHeight="1">
      <c r="A213" s="222"/>
      <c r="B213" s="32">
        <v>44548.0</v>
      </c>
      <c r="C213" s="210">
        <f t="shared" si="12"/>
        <v>0</v>
      </c>
      <c r="D213" s="141">
        <f t="shared" si="26"/>
        <v>0</v>
      </c>
      <c r="E213" s="189"/>
      <c r="F213" s="144"/>
      <c r="G213" s="144"/>
      <c r="H213" s="144"/>
      <c r="I213" s="144"/>
      <c r="J213" s="144"/>
      <c r="K213" s="144"/>
      <c r="L213" s="145"/>
      <c r="M213" s="146">
        <f t="shared" si="27"/>
        <v>0</v>
      </c>
      <c r="N213" s="189"/>
      <c r="O213" s="144"/>
      <c r="P213" s="144"/>
      <c r="Q213" s="144"/>
      <c r="R213" s="144"/>
      <c r="S213" s="145"/>
      <c r="T213" s="146">
        <f t="shared" si="28"/>
        <v>0</v>
      </c>
      <c r="U213" s="150"/>
      <c r="V213" s="143"/>
      <c r="W213" s="150"/>
      <c r="X213" s="143"/>
      <c r="Y213" s="150"/>
      <c r="Z213" s="143"/>
      <c r="AA213" s="150"/>
      <c r="AB213" s="143"/>
      <c r="AC213" s="150"/>
      <c r="AD213" s="143"/>
      <c r="AE213" s="150"/>
      <c r="AF213" s="143"/>
      <c r="AG213" s="150"/>
      <c r="AH213" s="143"/>
      <c r="AI213" s="150"/>
      <c r="AJ213" s="143"/>
      <c r="AK213" s="143"/>
      <c r="AL213" s="143"/>
      <c r="AM213" s="143"/>
      <c r="AN213" s="143"/>
      <c r="AO213" s="143"/>
      <c r="AP213" s="143"/>
    </row>
    <row r="214" ht="12.75" customHeight="1">
      <c r="A214" s="222"/>
      <c r="B214" s="32">
        <v>44549.0</v>
      </c>
      <c r="C214" s="210">
        <f t="shared" si="12"/>
        <v>0</v>
      </c>
      <c r="D214" s="141">
        <f t="shared" si="26"/>
        <v>0</v>
      </c>
      <c r="E214" s="189"/>
      <c r="F214" s="144"/>
      <c r="G214" s="144"/>
      <c r="H214" s="144"/>
      <c r="I214" s="144"/>
      <c r="J214" s="144"/>
      <c r="K214" s="144"/>
      <c r="L214" s="145"/>
      <c r="M214" s="146">
        <f t="shared" si="27"/>
        <v>0</v>
      </c>
      <c r="N214" s="189"/>
      <c r="O214" s="144"/>
      <c r="P214" s="144"/>
      <c r="Q214" s="144"/>
      <c r="R214" s="144"/>
      <c r="S214" s="145"/>
      <c r="T214" s="146">
        <f t="shared" si="28"/>
        <v>0</v>
      </c>
      <c r="U214" s="142"/>
      <c r="V214" s="143"/>
      <c r="W214" s="150"/>
      <c r="X214" s="143"/>
      <c r="Y214" s="150"/>
      <c r="Z214" s="143"/>
      <c r="AA214" s="150"/>
      <c r="AB214" s="143"/>
      <c r="AC214" s="150"/>
      <c r="AD214" s="143"/>
      <c r="AE214" s="150"/>
      <c r="AF214" s="143"/>
      <c r="AG214" s="150"/>
      <c r="AH214" s="143"/>
      <c r="AI214" s="150"/>
      <c r="AJ214" s="143"/>
      <c r="AK214" s="143"/>
      <c r="AL214" s="143"/>
      <c r="AM214" s="143"/>
      <c r="AN214" s="143"/>
      <c r="AO214" s="143"/>
      <c r="AP214" s="143"/>
    </row>
    <row r="215" ht="12.75" customHeight="1">
      <c r="A215" s="222"/>
      <c r="B215" s="32">
        <v>44550.0</v>
      </c>
      <c r="C215" s="210">
        <f t="shared" si="12"/>
        <v>0</v>
      </c>
      <c r="D215" s="141">
        <f t="shared" si="26"/>
        <v>0</v>
      </c>
      <c r="E215" s="189"/>
      <c r="F215" s="144"/>
      <c r="G215" s="144"/>
      <c r="H215" s="144"/>
      <c r="I215" s="144"/>
      <c r="J215" s="144"/>
      <c r="K215" s="144"/>
      <c r="L215" s="145"/>
      <c r="M215" s="146">
        <f t="shared" si="27"/>
        <v>0</v>
      </c>
      <c r="N215" s="189"/>
      <c r="O215" s="144"/>
      <c r="P215" s="144"/>
      <c r="Q215" s="144"/>
      <c r="R215" s="144"/>
      <c r="S215" s="145"/>
      <c r="T215" s="146">
        <f t="shared" si="28"/>
        <v>0</v>
      </c>
      <c r="U215" s="142"/>
      <c r="V215" s="143"/>
      <c r="W215" s="150"/>
      <c r="X215" s="143"/>
      <c r="Y215" s="150"/>
      <c r="Z215" s="143"/>
      <c r="AA215" s="150"/>
      <c r="AB215" s="143"/>
      <c r="AC215" s="150"/>
      <c r="AD215" s="143"/>
      <c r="AE215" s="150"/>
      <c r="AF215" s="143"/>
      <c r="AG215" s="150"/>
      <c r="AH215" s="143"/>
      <c r="AI215" s="150"/>
      <c r="AJ215" s="143"/>
      <c r="AK215" s="143"/>
      <c r="AL215" s="143"/>
      <c r="AM215" s="143"/>
      <c r="AN215" s="143"/>
      <c r="AO215" s="143"/>
      <c r="AP215" s="143"/>
    </row>
    <row r="216" ht="12.75" customHeight="1">
      <c r="A216" s="222"/>
      <c r="B216" s="32">
        <v>44551.0</v>
      </c>
      <c r="C216" s="210">
        <f t="shared" si="12"/>
        <v>0</v>
      </c>
      <c r="D216" s="141">
        <f t="shared" si="26"/>
        <v>0</v>
      </c>
      <c r="E216" s="189"/>
      <c r="F216" s="144"/>
      <c r="G216" s="144"/>
      <c r="H216" s="144"/>
      <c r="I216" s="144"/>
      <c r="J216" s="144"/>
      <c r="K216" s="144"/>
      <c r="L216" s="145"/>
      <c r="M216" s="146">
        <f t="shared" si="27"/>
        <v>0</v>
      </c>
      <c r="N216" s="189"/>
      <c r="O216" s="144"/>
      <c r="P216" s="144"/>
      <c r="Q216" s="144"/>
      <c r="R216" s="144"/>
      <c r="S216" s="145"/>
      <c r="T216" s="146">
        <f t="shared" si="28"/>
        <v>0</v>
      </c>
      <c r="U216" s="142"/>
      <c r="V216" s="143"/>
      <c r="W216" s="150"/>
      <c r="X216" s="143"/>
      <c r="Y216" s="150"/>
      <c r="Z216" s="143"/>
      <c r="AA216" s="150"/>
      <c r="AB216" s="143"/>
      <c r="AC216" s="150"/>
      <c r="AD216" s="143"/>
      <c r="AE216" s="150"/>
      <c r="AF216" s="143"/>
      <c r="AG216" s="150"/>
      <c r="AH216" s="143"/>
      <c r="AI216" s="150"/>
      <c r="AJ216" s="143"/>
      <c r="AK216" s="143"/>
      <c r="AL216" s="143"/>
      <c r="AM216" s="143"/>
      <c r="AN216" s="143"/>
      <c r="AO216" s="143"/>
      <c r="AP216" s="143"/>
    </row>
    <row r="217" ht="12.75" customHeight="1">
      <c r="A217" s="222"/>
      <c r="B217" s="32">
        <v>44552.0</v>
      </c>
      <c r="C217" s="210">
        <f t="shared" si="12"/>
        <v>0</v>
      </c>
      <c r="D217" s="141">
        <f t="shared" si="26"/>
        <v>0</v>
      </c>
      <c r="E217" s="189"/>
      <c r="F217" s="144"/>
      <c r="G217" s="144"/>
      <c r="H217" s="144"/>
      <c r="I217" s="144"/>
      <c r="J217" s="144"/>
      <c r="K217" s="144"/>
      <c r="L217" s="145"/>
      <c r="M217" s="146">
        <f t="shared" si="27"/>
        <v>0</v>
      </c>
      <c r="N217" s="189"/>
      <c r="O217" s="144"/>
      <c r="P217" s="144"/>
      <c r="Q217" s="144"/>
      <c r="R217" s="144"/>
      <c r="S217" s="145"/>
      <c r="T217" s="146">
        <f t="shared" si="28"/>
        <v>0</v>
      </c>
      <c r="U217" s="142"/>
      <c r="V217" s="143"/>
      <c r="W217" s="150"/>
      <c r="X217" s="143"/>
      <c r="Y217" s="150"/>
      <c r="Z217" s="143"/>
      <c r="AA217" s="150"/>
      <c r="AB217" s="143"/>
      <c r="AC217" s="150"/>
      <c r="AD217" s="143"/>
      <c r="AE217" s="150"/>
      <c r="AF217" s="143"/>
      <c r="AG217" s="150"/>
      <c r="AH217" s="143"/>
      <c r="AI217" s="150"/>
      <c r="AJ217" s="143"/>
      <c r="AK217" s="143"/>
      <c r="AL217" s="143"/>
      <c r="AM217" s="143"/>
      <c r="AN217" s="143"/>
      <c r="AO217" s="143"/>
      <c r="AP217" s="143"/>
    </row>
    <row r="218" ht="12.75" customHeight="1">
      <c r="A218" s="222"/>
      <c r="B218" s="32">
        <v>44553.0</v>
      </c>
      <c r="C218" s="210">
        <f t="shared" si="12"/>
        <v>0</v>
      </c>
      <c r="D218" s="141">
        <f t="shared" si="26"/>
        <v>0</v>
      </c>
      <c r="E218" s="189"/>
      <c r="F218" s="144"/>
      <c r="G218" s="144"/>
      <c r="H218" s="144"/>
      <c r="I218" s="144"/>
      <c r="J218" s="144"/>
      <c r="K218" s="144"/>
      <c r="L218" s="145"/>
      <c r="M218" s="146">
        <f t="shared" si="27"/>
        <v>0</v>
      </c>
      <c r="N218" s="189"/>
      <c r="O218" s="144"/>
      <c r="P218" s="144"/>
      <c r="Q218" s="144"/>
      <c r="R218" s="144"/>
      <c r="S218" s="145"/>
      <c r="T218" s="146">
        <f t="shared" si="28"/>
        <v>0</v>
      </c>
      <c r="U218" s="142"/>
      <c r="V218" s="143"/>
      <c r="W218" s="150"/>
      <c r="X218" s="143"/>
      <c r="Y218" s="150"/>
      <c r="Z218" s="143"/>
      <c r="AA218" s="150"/>
      <c r="AB218" s="143"/>
      <c r="AC218" s="150"/>
      <c r="AD218" s="143"/>
      <c r="AE218" s="150"/>
      <c r="AF218" s="143"/>
      <c r="AG218" s="150"/>
      <c r="AH218" s="143"/>
      <c r="AI218" s="150"/>
      <c r="AJ218" s="143"/>
      <c r="AK218" s="143"/>
      <c r="AL218" s="143"/>
      <c r="AM218" s="143"/>
      <c r="AN218" s="143"/>
      <c r="AO218" s="143"/>
      <c r="AP218" s="143"/>
    </row>
    <row r="219" ht="12.75" customHeight="1">
      <c r="A219" s="222"/>
      <c r="B219" s="32">
        <v>44554.0</v>
      </c>
      <c r="C219" s="210">
        <f t="shared" si="12"/>
        <v>0</v>
      </c>
      <c r="D219" s="141">
        <f t="shared" si="26"/>
        <v>0</v>
      </c>
      <c r="E219" s="189"/>
      <c r="F219" s="144"/>
      <c r="G219" s="144"/>
      <c r="H219" s="144"/>
      <c r="I219" s="144"/>
      <c r="J219" s="144"/>
      <c r="K219" s="144"/>
      <c r="L219" s="145"/>
      <c r="M219" s="146">
        <f t="shared" si="27"/>
        <v>0</v>
      </c>
      <c r="N219" s="189"/>
      <c r="O219" s="144"/>
      <c r="P219" s="144"/>
      <c r="Q219" s="144"/>
      <c r="R219" s="144"/>
      <c r="S219" s="145"/>
      <c r="T219" s="146">
        <f t="shared" si="28"/>
        <v>0</v>
      </c>
      <c r="U219" s="142"/>
      <c r="V219" s="143"/>
      <c r="W219" s="150"/>
      <c r="X219" s="143"/>
      <c r="Y219" s="150"/>
      <c r="Z219" s="143"/>
      <c r="AA219" s="150"/>
      <c r="AB219" s="143"/>
      <c r="AC219" s="150"/>
      <c r="AD219" s="143"/>
      <c r="AE219" s="150"/>
      <c r="AF219" s="143"/>
      <c r="AG219" s="150"/>
      <c r="AH219" s="143"/>
      <c r="AI219" s="150"/>
      <c r="AJ219" s="143"/>
      <c r="AK219" s="143"/>
      <c r="AL219" s="143"/>
      <c r="AM219" s="143"/>
      <c r="AN219" s="143"/>
      <c r="AO219" s="143"/>
      <c r="AP219" s="143"/>
    </row>
    <row r="220" ht="12.75" customHeight="1">
      <c r="A220" s="222"/>
      <c r="B220" s="32">
        <v>44555.0</v>
      </c>
      <c r="C220" s="210">
        <f t="shared" si="12"/>
        <v>0</v>
      </c>
      <c r="D220" s="141">
        <f t="shared" si="26"/>
        <v>0</v>
      </c>
      <c r="E220" s="189"/>
      <c r="F220" s="144"/>
      <c r="G220" s="144"/>
      <c r="H220" s="144"/>
      <c r="I220" s="144"/>
      <c r="J220" s="144"/>
      <c r="K220" s="144"/>
      <c r="L220" s="145"/>
      <c r="M220" s="146">
        <f t="shared" si="27"/>
        <v>0</v>
      </c>
      <c r="N220" s="189"/>
      <c r="O220" s="144"/>
      <c r="P220" s="144"/>
      <c r="Q220" s="144"/>
      <c r="R220" s="144"/>
      <c r="S220" s="145"/>
      <c r="T220" s="146">
        <f t="shared" si="28"/>
        <v>0</v>
      </c>
      <c r="U220" s="142"/>
      <c r="V220" s="143"/>
      <c r="W220" s="150"/>
      <c r="X220" s="143"/>
      <c r="Y220" s="150"/>
      <c r="Z220" s="143"/>
      <c r="AA220" s="150"/>
      <c r="AB220" s="143"/>
      <c r="AC220" s="150"/>
      <c r="AD220" s="143"/>
      <c r="AE220" s="150"/>
      <c r="AF220" s="143"/>
      <c r="AG220" s="150"/>
      <c r="AH220" s="143"/>
      <c r="AI220" s="150"/>
      <c r="AJ220" s="143"/>
      <c r="AK220" s="143"/>
      <c r="AL220" s="143"/>
      <c r="AM220" s="143"/>
      <c r="AN220" s="143"/>
      <c r="AO220" s="143"/>
      <c r="AP220" s="143"/>
    </row>
    <row r="221" ht="12.75" customHeight="1">
      <c r="A221" s="222"/>
      <c r="B221" s="32">
        <v>44556.0</v>
      </c>
      <c r="C221" s="210">
        <f t="shared" si="12"/>
        <v>0</v>
      </c>
      <c r="D221" s="141">
        <f t="shared" si="26"/>
        <v>0</v>
      </c>
      <c r="E221" s="189"/>
      <c r="F221" s="144"/>
      <c r="G221" s="144"/>
      <c r="H221" s="144"/>
      <c r="I221" s="144"/>
      <c r="J221" s="144"/>
      <c r="K221" s="144"/>
      <c r="L221" s="145"/>
      <c r="M221" s="146">
        <f t="shared" si="27"/>
        <v>0</v>
      </c>
      <c r="N221" s="189"/>
      <c r="O221" s="144"/>
      <c r="P221" s="144"/>
      <c r="Q221" s="144"/>
      <c r="R221" s="144"/>
      <c r="S221" s="145"/>
      <c r="T221" s="146">
        <f t="shared" si="28"/>
        <v>0</v>
      </c>
      <c r="U221" s="142"/>
      <c r="V221" s="143"/>
      <c r="W221" s="150"/>
      <c r="X221" s="143"/>
      <c r="Y221" s="150"/>
      <c r="Z221" s="143"/>
      <c r="AA221" s="150"/>
      <c r="AB221" s="143"/>
      <c r="AC221" s="150"/>
      <c r="AD221" s="143"/>
      <c r="AE221" s="150"/>
      <c r="AF221" s="143"/>
      <c r="AG221" s="150"/>
      <c r="AH221" s="143"/>
      <c r="AI221" s="150"/>
      <c r="AJ221" s="143"/>
      <c r="AK221" s="143"/>
      <c r="AL221" s="143"/>
      <c r="AM221" s="143"/>
      <c r="AN221" s="143"/>
      <c r="AO221" s="143"/>
      <c r="AP221" s="143"/>
    </row>
    <row r="222" ht="12.75" customHeight="1">
      <c r="A222" s="222"/>
      <c r="B222" s="32">
        <v>44557.0</v>
      </c>
      <c r="C222" s="210">
        <f t="shared" si="12"/>
        <v>0</v>
      </c>
      <c r="D222" s="141">
        <f t="shared" si="26"/>
        <v>0</v>
      </c>
      <c r="E222" s="189"/>
      <c r="F222" s="144"/>
      <c r="G222" s="144"/>
      <c r="H222" s="144"/>
      <c r="I222" s="144"/>
      <c r="J222" s="144"/>
      <c r="K222" s="144"/>
      <c r="L222" s="145"/>
      <c r="M222" s="146">
        <f t="shared" si="27"/>
        <v>0</v>
      </c>
      <c r="N222" s="189"/>
      <c r="O222" s="144"/>
      <c r="P222" s="144"/>
      <c r="Q222" s="144"/>
      <c r="R222" s="144"/>
      <c r="S222" s="145"/>
      <c r="T222" s="146">
        <f t="shared" si="28"/>
        <v>0</v>
      </c>
      <c r="U222" s="142"/>
      <c r="V222" s="143"/>
      <c r="W222" s="143"/>
      <c r="X222" s="143"/>
      <c r="Y222" s="150"/>
      <c r="Z222" s="143"/>
      <c r="AA222" s="150"/>
      <c r="AB222" s="143"/>
      <c r="AC222" s="150"/>
      <c r="AD222" s="143"/>
      <c r="AE222" s="150"/>
      <c r="AF222" s="143"/>
      <c r="AG222" s="150"/>
      <c r="AH222" s="143"/>
      <c r="AI222" s="150"/>
      <c r="AJ222" s="143"/>
      <c r="AK222" s="143"/>
      <c r="AL222" s="143"/>
      <c r="AM222" s="143"/>
      <c r="AN222" s="143"/>
      <c r="AO222" s="143"/>
      <c r="AP222" s="143"/>
    </row>
    <row r="223" ht="12.75" customHeight="1">
      <c r="A223" s="222"/>
      <c r="B223" s="32">
        <v>44558.0</v>
      </c>
      <c r="C223" s="210">
        <f t="shared" si="12"/>
        <v>0</v>
      </c>
      <c r="D223" s="141">
        <f t="shared" si="26"/>
        <v>0</v>
      </c>
      <c r="E223" s="189"/>
      <c r="F223" s="144"/>
      <c r="G223" s="144"/>
      <c r="H223" s="144"/>
      <c r="I223" s="144"/>
      <c r="J223" s="144"/>
      <c r="K223" s="144"/>
      <c r="L223" s="145"/>
      <c r="M223" s="146">
        <f t="shared" si="27"/>
        <v>0</v>
      </c>
      <c r="N223" s="189"/>
      <c r="O223" s="144"/>
      <c r="P223" s="144"/>
      <c r="Q223" s="144"/>
      <c r="R223" s="144"/>
      <c r="S223" s="145"/>
      <c r="T223" s="146">
        <f t="shared" si="28"/>
        <v>0</v>
      </c>
      <c r="U223" s="142"/>
      <c r="V223" s="143"/>
      <c r="W223" s="143"/>
      <c r="X223" s="143"/>
      <c r="Y223" s="143"/>
      <c r="Z223" s="143"/>
      <c r="AA223" s="143"/>
      <c r="AB223" s="143"/>
      <c r="AC223" s="142"/>
      <c r="AD223" s="143"/>
      <c r="AE223" s="150"/>
      <c r="AF223" s="143"/>
      <c r="AG223" s="150"/>
      <c r="AH223" s="143"/>
      <c r="AI223" s="150"/>
      <c r="AJ223" s="143"/>
      <c r="AK223" s="143"/>
      <c r="AL223" s="143"/>
      <c r="AM223" s="143"/>
      <c r="AN223" s="143"/>
      <c r="AO223" s="143"/>
      <c r="AP223" s="143"/>
    </row>
    <row r="224" ht="12.75" customHeight="1">
      <c r="A224" s="222"/>
      <c r="B224" s="32">
        <v>44559.0</v>
      </c>
      <c r="C224" s="210">
        <f t="shared" si="12"/>
        <v>0</v>
      </c>
      <c r="D224" s="141">
        <f t="shared" si="26"/>
        <v>0</v>
      </c>
      <c r="E224" s="224"/>
      <c r="F224" s="143"/>
      <c r="G224" s="144"/>
      <c r="H224" s="144"/>
      <c r="I224" s="144"/>
      <c r="J224" s="144"/>
      <c r="K224" s="144"/>
      <c r="L224" s="145"/>
      <c r="M224" s="146">
        <f t="shared" si="27"/>
        <v>0</v>
      </c>
      <c r="N224" s="189"/>
      <c r="O224" s="144"/>
      <c r="P224" s="144"/>
      <c r="Q224" s="144"/>
      <c r="R224" s="144"/>
      <c r="S224" s="145"/>
      <c r="T224" s="146">
        <f t="shared" si="28"/>
        <v>0</v>
      </c>
      <c r="U224" s="150"/>
      <c r="V224" s="143"/>
      <c r="W224" s="150"/>
      <c r="X224" s="143"/>
      <c r="Y224" s="150"/>
      <c r="Z224" s="143"/>
      <c r="AA224" s="150"/>
      <c r="AB224" s="143"/>
      <c r="AC224" s="150"/>
      <c r="AD224" s="143"/>
      <c r="AE224" s="150"/>
      <c r="AF224" s="143"/>
      <c r="AG224" s="150"/>
      <c r="AH224" s="143"/>
      <c r="AI224" s="150"/>
      <c r="AJ224" s="143"/>
      <c r="AK224" s="143"/>
      <c r="AL224" s="143"/>
      <c r="AM224" s="143"/>
      <c r="AN224" s="143"/>
      <c r="AO224" s="143"/>
      <c r="AP224" s="143"/>
    </row>
    <row r="225" ht="12.75" customHeight="1">
      <c r="A225" s="222"/>
      <c r="B225" s="32">
        <v>44560.0</v>
      </c>
      <c r="C225" s="215">
        <f t="shared" si="12"/>
        <v>0</v>
      </c>
      <c r="D225" s="141">
        <f t="shared" si="26"/>
        <v>0</v>
      </c>
      <c r="E225" s="189"/>
      <c r="F225" s="144"/>
      <c r="G225" s="144"/>
      <c r="H225" s="144"/>
      <c r="I225" s="144"/>
      <c r="J225" s="144"/>
      <c r="K225" s="144"/>
      <c r="L225" s="145"/>
      <c r="M225" s="146">
        <f t="shared" si="27"/>
        <v>0</v>
      </c>
      <c r="N225" s="189"/>
      <c r="O225" s="144"/>
      <c r="P225" s="144"/>
      <c r="Q225" s="144"/>
      <c r="R225" s="144"/>
      <c r="S225" s="145"/>
      <c r="T225" s="146">
        <f t="shared" si="28"/>
        <v>0</v>
      </c>
      <c r="U225" s="142"/>
      <c r="V225" s="143"/>
      <c r="W225" s="150"/>
      <c r="X225" s="143"/>
      <c r="Y225" s="150"/>
      <c r="Z225" s="143"/>
      <c r="AA225" s="150"/>
      <c r="AB225" s="143"/>
      <c r="AC225" s="150"/>
      <c r="AD225" s="143"/>
      <c r="AE225" s="150"/>
      <c r="AF225" s="143"/>
      <c r="AG225" s="150"/>
      <c r="AH225" s="143"/>
      <c r="AI225" s="150"/>
      <c r="AJ225" s="143"/>
      <c r="AK225" s="143"/>
      <c r="AL225" s="143"/>
      <c r="AM225" s="143"/>
      <c r="AN225" s="143"/>
      <c r="AO225" s="143"/>
      <c r="AP225" s="143"/>
    </row>
    <row r="226" ht="12.75" customHeight="1">
      <c r="A226" s="228"/>
      <c r="B226" s="36">
        <v>44561.0</v>
      </c>
      <c r="C226" s="233">
        <f t="shared" si="12"/>
        <v>0</v>
      </c>
      <c r="D226" s="141">
        <f t="shared" si="26"/>
        <v>0</v>
      </c>
      <c r="E226" s="234"/>
      <c r="F226" s="235"/>
      <c r="G226" s="168"/>
      <c r="H226" s="168"/>
      <c r="I226" s="168"/>
      <c r="J226" s="168"/>
      <c r="K226" s="168"/>
      <c r="L226" s="169"/>
      <c r="M226" s="146">
        <f t="shared" si="27"/>
        <v>0</v>
      </c>
      <c r="N226" s="195"/>
      <c r="O226" s="168"/>
      <c r="P226" s="168"/>
      <c r="Q226" s="168"/>
      <c r="R226" s="168"/>
      <c r="S226" s="169"/>
      <c r="T226" s="146">
        <f t="shared" si="28"/>
        <v>0</v>
      </c>
      <c r="U226" s="171"/>
      <c r="V226" s="167"/>
      <c r="W226" s="171"/>
      <c r="X226" s="167"/>
      <c r="Y226" s="164"/>
      <c r="Z226" s="167"/>
      <c r="AA226" s="164"/>
      <c r="AB226" s="167"/>
      <c r="AC226" s="164"/>
      <c r="AD226" s="143"/>
      <c r="AE226" s="164"/>
      <c r="AF226" s="167"/>
      <c r="AG226" s="164"/>
      <c r="AH226" s="167"/>
      <c r="AI226" s="164"/>
      <c r="AJ226" s="167"/>
      <c r="AK226" s="167"/>
      <c r="AL226" s="167"/>
      <c r="AM226" s="167"/>
      <c r="AN226" s="167"/>
      <c r="AO226" s="167"/>
      <c r="AP226" s="167"/>
    </row>
    <row r="227" ht="12.75" customHeight="1">
      <c r="A227" s="1"/>
      <c r="B227" s="100" t="s">
        <v>18</v>
      </c>
      <c r="C227" s="208"/>
      <c r="D227" s="173"/>
      <c r="E227" s="178"/>
      <c r="F227" s="179"/>
      <c r="G227" s="179"/>
      <c r="H227" s="179"/>
      <c r="I227" s="179"/>
      <c r="J227" s="179"/>
      <c r="K227" s="179"/>
      <c r="L227" s="180"/>
      <c r="M227" s="126"/>
      <c r="N227" s="178"/>
      <c r="O227" s="179"/>
      <c r="P227" s="179"/>
      <c r="Q227" s="179"/>
      <c r="R227" s="179"/>
      <c r="S227" s="180"/>
      <c r="T227" s="126"/>
      <c r="U227" s="198"/>
      <c r="V227" s="183"/>
      <c r="W227" s="184"/>
      <c r="X227" s="183"/>
      <c r="Y227" s="184"/>
      <c r="Z227" s="183"/>
      <c r="AA227" s="184"/>
      <c r="AB227" s="183"/>
      <c r="AC227" s="184"/>
      <c r="AD227" s="183"/>
      <c r="AE227" s="184"/>
      <c r="AF227" s="183"/>
      <c r="AG227" s="184"/>
      <c r="AH227" s="183"/>
      <c r="AI227" s="184"/>
      <c r="AJ227" s="183"/>
      <c r="AK227" s="183"/>
      <c r="AL227" s="183"/>
      <c r="AM227" s="183"/>
      <c r="AN227" s="183"/>
      <c r="AO227" s="183"/>
      <c r="AP227" s="183"/>
    </row>
    <row r="228" ht="12.75" customHeight="1">
      <c r="A228" s="219"/>
      <c r="B228" s="22">
        <v>44562.0</v>
      </c>
      <c r="C228" s="209">
        <f t="shared" ref="C228:C258" si="29">D228+M228+T228</f>
        <v>0</v>
      </c>
      <c r="D228" s="141">
        <f t="shared" ref="D228:D258" si="30">F228+H228+J228+L228</f>
        <v>0</v>
      </c>
      <c r="E228" s="189"/>
      <c r="F228" s="144"/>
      <c r="G228" s="144"/>
      <c r="H228" s="144"/>
      <c r="I228" s="144"/>
      <c r="J228" s="144"/>
      <c r="K228" s="144"/>
      <c r="L228" s="145"/>
      <c r="M228" s="146">
        <f t="shared" ref="M228:M258" si="31">O228+Q228</f>
        <v>0</v>
      </c>
      <c r="N228" s="189"/>
      <c r="O228" s="144"/>
      <c r="P228" s="144"/>
      <c r="Q228" s="144"/>
      <c r="R228" s="144"/>
      <c r="S228" s="145"/>
      <c r="T228" s="146">
        <f t="shared" ref="T228:T256" si="32">V228+X228+Z228+AB228+AD228+AF228+AH228+AJ228+AV228</f>
        <v>0</v>
      </c>
      <c r="U228" s="200"/>
      <c r="V228" s="163"/>
      <c r="W228" s="162"/>
      <c r="X228" s="163"/>
      <c r="Y228" s="162"/>
      <c r="Z228" s="163"/>
      <c r="AA228" s="162"/>
      <c r="AB228" s="163"/>
      <c r="AC228" s="162"/>
      <c r="AD228" s="163"/>
      <c r="AE228" s="162"/>
      <c r="AF228" s="163"/>
      <c r="AG228" s="162"/>
      <c r="AH228" s="163"/>
      <c r="AI228" s="162"/>
      <c r="AJ228" s="163"/>
      <c r="AK228" s="163"/>
      <c r="AL228" s="163"/>
      <c r="AM228" s="163"/>
      <c r="AN228" s="163"/>
      <c r="AO228" s="163"/>
      <c r="AP228" s="163"/>
    </row>
    <row r="229" ht="12.75" customHeight="1">
      <c r="A229" s="222"/>
      <c r="B229" s="32">
        <v>44563.0</v>
      </c>
      <c r="C229" s="210">
        <f t="shared" si="29"/>
        <v>0</v>
      </c>
      <c r="D229" s="141">
        <f t="shared" si="30"/>
        <v>0</v>
      </c>
      <c r="E229" s="189"/>
      <c r="F229" s="144"/>
      <c r="G229" s="144"/>
      <c r="H229" s="144"/>
      <c r="I229" s="144"/>
      <c r="J229" s="144"/>
      <c r="K229" s="144"/>
      <c r="L229" s="145"/>
      <c r="M229" s="146">
        <f t="shared" si="31"/>
        <v>0</v>
      </c>
      <c r="N229" s="189"/>
      <c r="O229" s="144"/>
      <c r="P229" s="144"/>
      <c r="Q229" s="144"/>
      <c r="R229" s="144"/>
      <c r="S229" s="145"/>
      <c r="T229" s="146">
        <f t="shared" si="32"/>
        <v>0</v>
      </c>
      <c r="U229" s="142"/>
      <c r="V229" s="143"/>
      <c r="W229" s="150"/>
      <c r="X229" s="143"/>
      <c r="Y229" s="150"/>
      <c r="Z229" s="143"/>
      <c r="AA229" s="150"/>
      <c r="AB229" s="143"/>
      <c r="AC229" s="150"/>
      <c r="AD229" s="143"/>
      <c r="AE229" s="150"/>
      <c r="AF229" s="143"/>
      <c r="AG229" s="150"/>
      <c r="AH229" s="143"/>
      <c r="AI229" s="150"/>
      <c r="AJ229" s="143"/>
      <c r="AK229" s="143"/>
      <c r="AL229" s="143"/>
      <c r="AM229" s="143"/>
      <c r="AN229" s="143"/>
      <c r="AO229" s="143"/>
      <c r="AP229" s="143"/>
    </row>
    <row r="230" ht="12.75" customHeight="1">
      <c r="A230" s="222"/>
      <c r="B230" s="32">
        <v>44564.0</v>
      </c>
      <c r="C230" s="210">
        <f t="shared" si="29"/>
        <v>0</v>
      </c>
      <c r="D230" s="141">
        <f t="shared" si="30"/>
        <v>0</v>
      </c>
      <c r="E230" s="189"/>
      <c r="F230" s="144"/>
      <c r="G230" s="144"/>
      <c r="H230" s="144"/>
      <c r="I230" s="144"/>
      <c r="J230" s="144"/>
      <c r="K230" s="144"/>
      <c r="L230" s="145"/>
      <c r="M230" s="146">
        <f t="shared" si="31"/>
        <v>0</v>
      </c>
      <c r="N230" s="189"/>
      <c r="O230" s="144"/>
      <c r="P230" s="144"/>
      <c r="Q230" s="144"/>
      <c r="R230" s="144"/>
      <c r="S230" s="145"/>
      <c r="T230" s="146">
        <f t="shared" si="32"/>
        <v>0</v>
      </c>
      <c r="U230" s="142"/>
      <c r="V230" s="143"/>
      <c r="W230" s="150"/>
      <c r="X230" s="143"/>
      <c r="Y230" s="150"/>
      <c r="Z230" s="143"/>
      <c r="AA230" s="150"/>
      <c r="AB230" s="143"/>
      <c r="AC230" s="150"/>
      <c r="AD230" s="143"/>
      <c r="AE230" s="150"/>
      <c r="AF230" s="143"/>
      <c r="AG230" s="150"/>
      <c r="AH230" s="143"/>
      <c r="AI230" s="150"/>
      <c r="AJ230" s="143"/>
      <c r="AK230" s="143"/>
      <c r="AL230" s="143"/>
      <c r="AM230" s="143"/>
      <c r="AN230" s="143"/>
      <c r="AO230" s="143"/>
      <c r="AP230" s="143"/>
    </row>
    <row r="231" ht="12.75" customHeight="1">
      <c r="A231" s="222"/>
      <c r="B231" s="32">
        <v>44565.0</v>
      </c>
      <c r="C231" s="210">
        <f t="shared" si="29"/>
        <v>0</v>
      </c>
      <c r="D231" s="141">
        <f t="shared" si="30"/>
        <v>0</v>
      </c>
      <c r="E231" s="189"/>
      <c r="F231" s="144"/>
      <c r="G231" s="144"/>
      <c r="H231" s="144"/>
      <c r="I231" s="144"/>
      <c r="J231" s="144"/>
      <c r="K231" s="144"/>
      <c r="L231" s="145"/>
      <c r="M231" s="146">
        <f t="shared" si="31"/>
        <v>0</v>
      </c>
      <c r="N231" s="189"/>
      <c r="O231" s="144"/>
      <c r="P231" s="144"/>
      <c r="Q231" s="144"/>
      <c r="R231" s="144"/>
      <c r="S231" s="145"/>
      <c r="T231" s="146">
        <f t="shared" si="32"/>
        <v>0</v>
      </c>
      <c r="U231" s="150"/>
      <c r="V231" s="143"/>
      <c r="W231" s="150"/>
      <c r="X231" s="143"/>
      <c r="Y231" s="150"/>
      <c r="Z231" s="143"/>
      <c r="AA231" s="150"/>
      <c r="AB231" s="143"/>
      <c r="AC231" s="150"/>
      <c r="AD231" s="143"/>
      <c r="AE231" s="150"/>
      <c r="AF231" s="143"/>
      <c r="AG231" s="150"/>
      <c r="AH231" s="143"/>
      <c r="AI231" s="150"/>
      <c r="AJ231" s="143"/>
      <c r="AK231" s="143"/>
      <c r="AL231" s="143"/>
      <c r="AM231" s="143"/>
      <c r="AN231" s="143"/>
      <c r="AO231" s="143"/>
      <c r="AP231" s="143"/>
    </row>
    <row r="232" ht="12.75" customHeight="1">
      <c r="A232" s="222"/>
      <c r="B232" s="32">
        <v>44566.0</v>
      </c>
      <c r="C232" s="210">
        <f t="shared" si="29"/>
        <v>0</v>
      </c>
      <c r="D232" s="141">
        <f t="shared" si="30"/>
        <v>0</v>
      </c>
      <c r="E232" s="189"/>
      <c r="F232" s="144"/>
      <c r="G232" s="144"/>
      <c r="H232" s="144"/>
      <c r="I232" s="144"/>
      <c r="J232" s="144"/>
      <c r="K232" s="144"/>
      <c r="L232" s="145"/>
      <c r="M232" s="146">
        <f t="shared" si="31"/>
        <v>0</v>
      </c>
      <c r="N232" s="189"/>
      <c r="O232" s="144"/>
      <c r="P232" s="144"/>
      <c r="Q232" s="144"/>
      <c r="R232" s="144"/>
      <c r="S232" s="145"/>
      <c r="T232" s="146">
        <f t="shared" si="32"/>
        <v>0</v>
      </c>
      <c r="U232" s="142"/>
      <c r="V232" s="143"/>
      <c r="W232" s="150"/>
      <c r="X232" s="143"/>
      <c r="Y232" s="150"/>
      <c r="Z232" s="143"/>
      <c r="AA232" s="150"/>
      <c r="AB232" s="143"/>
      <c r="AC232" s="150"/>
      <c r="AD232" s="143"/>
      <c r="AE232" s="150"/>
      <c r="AF232" s="143"/>
      <c r="AG232" s="150"/>
      <c r="AH232" s="143"/>
      <c r="AI232" s="150"/>
      <c r="AJ232" s="143"/>
      <c r="AK232" s="143"/>
      <c r="AL232" s="143"/>
      <c r="AM232" s="143"/>
      <c r="AN232" s="143"/>
      <c r="AO232" s="143"/>
      <c r="AP232" s="143"/>
    </row>
    <row r="233" ht="12.75" customHeight="1">
      <c r="A233" s="222"/>
      <c r="B233" s="32">
        <v>44567.0</v>
      </c>
      <c r="C233" s="210">
        <f t="shared" si="29"/>
        <v>0</v>
      </c>
      <c r="D233" s="141">
        <f t="shared" si="30"/>
        <v>0</v>
      </c>
      <c r="E233" s="189"/>
      <c r="F233" s="144"/>
      <c r="G233" s="144"/>
      <c r="H233" s="144"/>
      <c r="I233" s="144"/>
      <c r="J233" s="144"/>
      <c r="K233" s="144"/>
      <c r="L233" s="145"/>
      <c r="M233" s="146">
        <f t="shared" si="31"/>
        <v>0</v>
      </c>
      <c r="N233" s="189"/>
      <c r="O233" s="144"/>
      <c r="P233" s="144"/>
      <c r="Q233" s="144"/>
      <c r="R233" s="144"/>
      <c r="S233" s="145"/>
      <c r="T233" s="146">
        <f t="shared" si="32"/>
        <v>0</v>
      </c>
      <c r="U233" s="142"/>
      <c r="V233" s="143"/>
      <c r="W233" s="150"/>
      <c r="X233" s="143"/>
      <c r="Y233" s="150"/>
      <c r="Z233" s="143"/>
      <c r="AA233" s="150"/>
      <c r="AB233" s="143"/>
      <c r="AC233" s="150"/>
      <c r="AD233" s="143"/>
      <c r="AE233" s="150"/>
      <c r="AF233" s="143"/>
      <c r="AG233" s="150"/>
      <c r="AH233" s="143"/>
      <c r="AI233" s="150"/>
      <c r="AJ233" s="143"/>
      <c r="AK233" s="143"/>
      <c r="AL233" s="143"/>
      <c r="AM233" s="143"/>
      <c r="AN233" s="143"/>
      <c r="AO233" s="143"/>
      <c r="AP233" s="143"/>
    </row>
    <row r="234" ht="12.75" customHeight="1">
      <c r="A234" s="222"/>
      <c r="B234" s="32">
        <v>44568.0</v>
      </c>
      <c r="C234" s="210">
        <f t="shared" si="29"/>
        <v>0</v>
      </c>
      <c r="D234" s="141">
        <f t="shared" si="30"/>
        <v>0</v>
      </c>
      <c r="E234" s="189"/>
      <c r="F234" s="144"/>
      <c r="G234" s="144"/>
      <c r="H234" s="144"/>
      <c r="I234" s="144"/>
      <c r="J234" s="144"/>
      <c r="K234" s="144"/>
      <c r="L234" s="145"/>
      <c r="M234" s="146">
        <f t="shared" si="31"/>
        <v>0</v>
      </c>
      <c r="N234" s="189"/>
      <c r="O234" s="144"/>
      <c r="P234" s="144"/>
      <c r="Q234" s="144"/>
      <c r="R234" s="144"/>
      <c r="S234" s="145"/>
      <c r="T234" s="146">
        <f t="shared" si="32"/>
        <v>0</v>
      </c>
      <c r="U234" s="142"/>
      <c r="V234" s="143"/>
      <c r="W234" s="150"/>
      <c r="X234" s="143"/>
      <c r="Y234" s="150"/>
      <c r="Z234" s="143"/>
      <c r="AA234" s="150"/>
      <c r="AB234" s="143"/>
      <c r="AC234" s="150"/>
      <c r="AD234" s="143"/>
      <c r="AE234" s="150"/>
      <c r="AF234" s="143"/>
      <c r="AG234" s="150"/>
      <c r="AH234" s="143"/>
      <c r="AI234" s="150"/>
      <c r="AJ234" s="143"/>
      <c r="AK234" s="143"/>
      <c r="AL234" s="143"/>
      <c r="AM234" s="143"/>
      <c r="AN234" s="143"/>
      <c r="AO234" s="143"/>
      <c r="AP234" s="143"/>
    </row>
    <row r="235" ht="12.75" customHeight="1">
      <c r="A235" s="222"/>
      <c r="B235" s="32">
        <v>44569.0</v>
      </c>
      <c r="C235" s="210">
        <f t="shared" si="29"/>
        <v>0</v>
      </c>
      <c r="D235" s="141">
        <f t="shared" si="30"/>
        <v>0</v>
      </c>
      <c r="E235" s="189"/>
      <c r="F235" s="144"/>
      <c r="G235" s="144"/>
      <c r="H235" s="144"/>
      <c r="I235" s="144"/>
      <c r="J235" s="144"/>
      <c r="K235" s="144"/>
      <c r="L235" s="145"/>
      <c r="M235" s="146">
        <f t="shared" si="31"/>
        <v>0</v>
      </c>
      <c r="N235" s="189"/>
      <c r="O235" s="144"/>
      <c r="P235" s="144"/>
      <c r="Q235" s="144"/>
      <c r="R235" s="144"/>
      <c r="S235" s="145"/>
      <c r="T235" s="146">
        <f t="shared" si="32"/>
        <v>0</v>
      </c>
      <c r="U235" s="142"/>
      <c r="V235" s="143"/>
      <c r="W235" s="150"/>
      <c r="X235" s="143"/>
      <c r="Y235" s="150"/>
      <c r="Z235" s="143"/>
      <c r="AA235" s="150"/>
      <c r="AB235" s="143"/>
      <c r="AC235" s="150"/>
      <c r="AD235" s="143"/>
      <c r="AE235" s="150"/>
      <c r="AF235" s="143"/>
      <c r="AG235" s="150"/>
      <c r="AH235" s="143"/>
      <c r="AI235" s="150"/>
      <c r="AJ235" s="143"/>
      <c r="AK235" s="143"/>
      <c r="AL235" s="143"/>
      <c r="AM235" s="143"/>
      <c r="AN235" s="143"/>
      <c r="AO235" s="143"/>
      <c r="AP235" s="143"/>
    </row>
    <row r="236" ht="12.75" customHeight="1">
      <c r="A236" s="222"/>
      <c r="B236" s="32">
        <v>44570.0</v>
      </c>
      <c r="C236" s="210">
        <f t="shared" si="29"/>
        <v>0</v>
      </c>
      <c r="D236" s="141">
        <f t="shared" si="30"/>
        <v>0</v>
      </c>
      <c r="E236" s="189"/>
      <c r="F236" s="144"/>
      <c r="G236" s="144"/>
      <c r="H236" s="144"/>
      <c r="I236" s="144"/>
      <c r="J236" s="144"/>
      <c r="K236" s="144"/>
      <c r="L236" s="145"/>
      <c r="M236" s="146">
        <f t="shared" si="31"/>
        <v>0</v>
      </c>
      <c r="N236" s="189"/>
      <c r="O236" s="144"/>
      <c r="P236" s="144"/>
      <c r="Q236" s="144"/>
      <c r="R236" s="144"/>
      <c r="S236" s="145"/>
      <c r="T236" s="146">
        <f t="shared" si="32"/>
        <v>0</v>
      </c>
      <c r="U236" s="142"/>
      <c r="V236" s="143"/>
      <c r="W236" s="150"/>
      <c r="X236" s="143"/>
      <c r="Y236" s="150"/>
      <c r="Z236" s="143"/>
      <c r="AA236" s="150"/>
      <c r="AB236" s="143"/>
      <c r="AC236" s="150"/>
      <c r="AD236" s="143"/>
      <c r="AE236" s="150"/>
      <c r="AF236" s="143"/>
      <c r="AG236" s="150"/>
      <c r="AH236" s="143"/>
      <c r="AI236" s="150"/>
      <c r="AJ236" s="143"/>
      <c r="AK236" s="143"/>
      <c r="AL236" s="143"/>
      <c r="AM236" s="143"/>
      <c r="AN236" s="143"/>
      <c r="AO236" s="143"/>
      <c r="AP236" s="143"/>
    </row>
    <row r="237" ht="12.75" customHeight="1">
      <c r="A237" s="222"/>
      <c r="B237" s="32">
        <v>44571.0</v>
      </c>
      <c r="C237" s="210">
        <f t="shared" si="29"/>
        <v>0</v>
      </c>
      <c r="D237" s="141">
        <f t="shared" si="30"/>
        <v>0</v>
      </c>
      <c r="E237" s="189"/>
      <c r="F237" s="144"/>
      <c r="G237" s="144"/>
      <c r="H237" s="144"/>
      <c r="I237" s="144"/>
      <c r="J237" s="144"/>
      <c r="K237" s="144"/>
      <c r="L237" s="145"/>
      <c r="M237" s="146">
        <f t="shared" si="31"/>
        <v>0</v>
      </c>
      <c r="N237" s="189"/>
      <c r="O237" s="144"/>
      <c r="P237" s="144"/>
      <c r="Q237" s="144"/>
      <c r="R237" s="144"/>
      <c r="S237" s="145"/>
      <c r="T237" s="146">
        <f t="shared" si="32"/>
        <v>0</v>
      </c>
      <c r="U237" s="150"/>
      <c r="V237" s="143"/>
      <c r="W237" s="150"/>
      <c r="X237" s="143"/>
      <c r="Y237" s="150"/>
      <c r="Z237" s="143"/>
      <c r="AA237" s="150"/>
      <c r="AB237" s="143"/>
      <c r="AC237" s="150"/>
      <c r="AD237" s="143"/>
      <c r="AE237" s="150"/>
      <c r="AF237" s="143"/>
      <c r="AG237" s="150"/>
      <c r="AH237" s="143"/>
      <c r="AI237" s="150"/>
      <c r="AJ237" s="143"/>
      <c r="AK237" s="143"/>
      <c r="AL237" s="143"/>
      <c r="AM237" s="143"/>
      <c r="AN237" s="143"/>
      <c r="AO237" s="143"/>
      <c r="AP237" s="143"/>
    </row>
    <row r="238" ht="12.75" customHeight="1">
      <c r="A238" s="222"/>
      <c r="B238" s="32">
        <v>44572.0</v>
      </c>
      <c r="C238" s="210">
        <f t="shared" si="29"/>
        <v>0</v>
      </c>
      <c r="D238" s="141">
        <f t="shared" si="30"/>
        <v>0</v>
      </c>
      <c r="E238" s="189"/>
      <c r="F238" s="144"/>
      <c r="G238" s="144"/>
      <c r="H238" s="144"/>
      <c r="I238" s="144"/>
      <c r="J238" s="144"/>
      <c r="K238" s="144"/>
      <c r="L238" s="145"/>
      <c r="M238" s="146">
        <f t="shared" si="31"/>
        <v>0</v>
      </c>
      <c r="N238" s="189"/>
      <c r="O238" s="144"/>
      <c r="P238" s="144"/>
      <c r="Q238" s="144"/>
      <c r="R238" s="144"/>
      <c r="S238" s="145"/>
      <c r="T238" s="146">
        <f t="shared" si="32"/>
        <v>0</v>
      </c>
      <c r="U238" s="151"/>
      <c r="V238" s="143"/>
      <c r="W238" s="150"/>
      <c r="X238" s="143"/>
      <c r="Y238" s="150"/>
      <c r="Z238" s="143"/>
      <c r="AA238" s="150"/>
      <c r="AB238" s="143"/>
      <c r="AC238" s="150"/>
      <c r="AD238" s="143"/>
      <c r="AE238" s="150"/>
      <c r="AF238" s="143"/>
      <c r="AG238" s="150"/>
      <c r="AH238" s="143"/>
      <c r="AI238" s="150"/>
      <c r="AJ238" s="143"/>
      <c r="AK238" s="143"/>
      <c r="AL238" s="143"/>
      <c r="AM238" s="143"/>
      <c r="AN238" s="143"/>
      <c r="AO238" s="143"/>
      <c r="AP238" s="143"/>
    </row>
    <row r="239" ht="12.75" customHeight="1">
      <c r="A239" s="222"/>
      <c r="B239" s="32">
        <v>44573.0</v>
      </c>
      <c r="C239" s="210">
        <f t="shared" si="29"/>
        <v>0</v>
      </c>
      <c r="D239" s="141">
        <f t="shared" si="30"/>
        <v>0</v>
      </c>
      <c r="E239" s="189"/>
      <c r="F239" s="144"/>
      <c r="G239" s="144"/>
      <c r="H239" s="144"/>
      <c r="I239" s="144"/>
      <c r="J239" s="144"/>
      <c r="K239" s="144"/>
      <c r="L239" s="145"/>
      <c r="M239" s="146">
        <f t="shared" si="31"/>
        <v>0</v>
      </c>
      <c r="N239" s="189"/>
      <c r="O239" s="144"/>
      <c r="P239" s="144"/>
      <c r="Q239" s="144"/>
      <c r="R239" s="144"/>
      <c r="S239" s="145"/>
      <c r="T239" s="146">
        <f t="shared" si="32"/>
        <v>0</v>
      </c>
      <c r="U239" s="142"/>
      <c r="V239" s="143"/>
      <c r="W239" s="150"/>
      <c r="X239" s="143"/>
      <c r="Y239" s="150"/>
      <c r="Z239" s="143"/>
      <c r="AA239" s="150"/>
      <c r="AB239" s="143"/>
      <c r="AC239" s="150"/>
      <c r="AD239" s="143"/>
      <c r="AE239" s="150"/>
      <c r="AF239" s="143"/>
      <c r="AG239" s="150"/>
      <c r="AH239" s="143"/>
      <c r="AI239" s="150"/>
      <c r="AJ239" s="143"/>
      <c r="AK239" s="143"/>
      <c r="AL239" s="143"/>
      <c r="AM239" s="143"/>
      <c r="AN239" s="143"/>
      <c r="AO239" s="143"/>
      <c r="AP239" s="143"/>
    </row>
    <row r="240" ht="12.75" customHeight="1">
      <c r="A240" s="222"/>
      <c r="B240" s="32">
        <v>44574.0</v>
      </c>
      <c r="C240" s="210">
        <f t="shared" si="29"/>
        <v>0</v>
      </c>
      <c r="D240" s="141">
        <f t="shared" si="30"/>
        <v>0</v>
      </c>
      <c r="E240" s="189"/>
      <c r="F240" s="144"/>
      <c r="G240" s="144"/>
      <c r="H240" s="144"/>
      <c r="I240" s="144"/>
      <c r="J240" s="144"/>
      <c r="K240" s="144"/>
      <c r="L240" s="145"/>
      <c r="M240" s="146">
        <f t="shared" si="31"/>
        <v>0</v>
      </c>
      <c r="N240" s="236"/>
      <c r="O240" s="143"/>
      <c r="P240" s="143"/>
      <c r="Q240" s="143"/>
      <c r="R240" s="144"/>
      <c r="S240" s="145"/>
      <c r="T240" s="146">
        <f t="shared" si="32"/>
        <v>0</v>
      </c>
      <c r="U240" s="142"/>
      <c r="V240" s="143"/>
      <c r="W240" s="150"/>
      <c r="X240" s="143"/>
      <c r="Y240" s="150"/>
      <c r="Z240" s="143"/>
      <c r="AA240" s="150"/>
      <c r="AB240" s="143"/>
      <c r="AC240" s="150"/>
      <c r="AD240" s="143"/>
      <c r="AE240" s="150"/>
      <c r="AF240" s="143"/>
      <c r="AG240" s="150"/>
      <c r="AH240" s="143"/>
      <c r="AI240" s="150"/>
      <c r="AJ240" s="143"/>
      <c r="AK240" s="143"/>
      <c r="AL240" s="143"/>
      <c r="AM240" s="143"/>
      <c r="AN240" s="143"/>
      <c r="AO240" s="143"/>
      <c r="AP240" s="143"/>
    </row>
    <row r="241" ht="12.75" customHeight="1">
      <c r="A241" s="222"/>
      <c r="B241" s="32">
        <v>44575.0</v>
      </c>
      <c r="C241" s="210">
        <f t="shared" si="29"/>
        <v>0</v>
      </c>
      <c r="D241" s="141">
        <f t="shared" si="30"/>
        <v>0</v>
      </c>
      <c r="E241" s="189"/>
      <c r="F241" s="144"/>
      <c r="G241" s="144"/>
      <c r="H241" s="144"/>
      <c r="I241" s="144"/>
      <c r="J241" s="144"/>
      <c r="K241" s="144"/>
      <c r="L241" s="145"/>
      <c r="M241" s="146">
        <f t="shared" si="31"/>
        <v>0</v>
      </c>
      <c r="N241" s="189"/>
      <c r="O241" s="144"/>
      <c r="P241" s="144"/>
      <c r="Q241" s="144"/>
      <c r="R241" s="144"/>
      <c r="S241" s="145"/>
      <c r="T241" s="146">
        <f t="shared" si="32"/>
        <v>0</v>
      </c>
      <c r="U241" s="142"/>
      <c r="V241" s="143"/>
      <c r="W241" s="150"/>
      <c r="X241" s="143"/>
      <c r="Y241" s="150"/>
      <c r="Z241" s="143"/>
      <c r="AA241" s="150"/>
      <c r="AB241" s="143"/>
      <c r="AC241" s="150"/>
      <c r="AD241" s="143"/>
      <c r="AE241" s="150"/>
      <c r="AF241" s="143"/>
      <c r="AG241" s="150"/>
      <c r="AH241" s="143"/>
      <c r="AI241" s="150"/>
      <c r="AJ241" s="143"/>
      <c r="AK241" s="143"/>
      <c r="AL241" s="143"/>
      <c r="AM241" s="143"/>
      <c r="AN241" s="143"/>
      <c r="AO241" s="143"/>
      <c r="AP241" s="143"/>
    </row>
    <row r="242" ht="12.75" customHeight="1">
      <c r="A242" s="222"/>
      <c r="B242" s="32">
        <v>44576.0</v>
      </c>
      <c r="C242" s="210">
        <f t="shared" si="29"/>
        <v>0</v>
      </c>
      <c r="D242" s="141">
        <f t="shared" si="30"/>
        <v>0</v>
      </c>
      <c r="E242" s="189"/>
      <c r="F242" s="144"/>
      <c r="G242" s="144"/>
      <c r="H242" s="144"/>
      <c r="I242" s="144"/>
      <c r="J242" s="144"/>
      <c r="K242" s="144"/>
      <c r="L242" s="145"/>
      <c r="M242" s="146">
        <f t="shared" si="31"/>
        <v>0</v>
      </c>
      <c r="N242" s="189"/>
      <c r="O242" s="144"/>
      <c r="P242" s="144"/>
      <c r="Q242" s="144"/>
      <c r="R242" s="144"/>
      <c r="S242" s="145"/>
      <c r="T242" s="146">
        <f t="shared" si="32"/>
        <v>0</v>
      </c>
      <c r="U242" s="150"/>
      <c r="V242" s="143"/>
      <c r="W242" s="150"/>
      <c r="X242" s="143"/>
      <c r="Y242" s="150"/>
      <c r="Z242" s="143"/>
      <c r="AA242" s="150"/>
      <c r="AB242" s="143"/>
      <c r="AC242" s="150"/>
      <c r="AD242" s="143"/>
      <c r="AE242" s="150"/>
      <c r="AF242" s="143"/>
      <c r="AG242" s="150"/>
      <c r="AH242" s="143"/>
      <c r="AI242" s="150"/>
      <c r="AJ242" s="143"/>
      <c r="AK242" s="143"/>
      <c r="AL242" s="143"/>
      <c r="AM242" s="143"/>
      <c r="AN242" s="143"/>
      <c r="AO242" s="143"/>
      <c r="AP242" s="143"/>
    </row>
    <row r="243" ht="12.75" customHeight="1">
      <c r="A243" s="222"/>
      <c r="B243" s="32">
        <v>44577.0</v>
      </c>
      <c r="C243" s="210">
        <f t="shared" si="29"/>
        <v>0</v>
      </c>
      <c r="D243" s="141">
        <f t="shared" si="30"/>
        <v>0</v>
      </c>
      <c r="E243" s="189"/>
      <c r="F243" s="144"/>
      <c r="G243" s="144"/>
      <c r="H243" s="144"/>
      <c r="I243" s="144"/>
      <c r="J243" s="144"/>
      <c r="K243" s="144"/>
      <c r="L243" s="145"/>
      <c r="M243" s="146">
        <f t="shared" si="31"/>
        <v>0</v>
      </c>
      <c r="N243" s="189"/>
      <c r="O243" s="144"/>
      <c r="P243" s="144"/>
      <c r="Q243" s="144"/>
      <c r="R243" s="144"/>
      <c r="S243" s="145"/>
      <c r="T243" s="146">
        <f t="shared" si="32"/>
        <v>0</v>
      </c>
      <c r="U243" s="142"/>
      <c r="V243" s="143"/>
      <c r="W243" s="150"/>
      <c r="X243" s="143"/>
      <c r="Y243" s="150"/>
      <c r="Z243" s="143"/>
      <c r="AA243" s="150"/>
      <c r="AB243" s="143"/>
      <c r="AC243" s="150"/>
      <c r="AD243" s="143"/>
      <c r="AE243" s="150"/>
      <c r="AF243" s="143"/>
      <c r="AG243" s="150"/>
      <c r="AH243" s="143"/>
      <c r="AI243" s="150"/>
      <c r="AJ243" s="143"/>
      <c r="AK243" s="143"/>
      <c r="AL243" s="143"/>
      <c r="AM243" s="143"/>
      <c r="AN243" s="143"/>
      <c r="AO243" s="143"/>
      <c r="AP243" s="143"/>
    </row>
    <row r="244" ht="12.75" customHeight="1">
      <c r="A244" s="222"/>
      <c r="B244" s="32">
        <v>44578.0</v>
      </c>
      <c r="C244" s="210">
        <f t="shared" si="29"/>
        <v>0</v>
      </c>
      <c r="D244" s="141">
        <f t="shared" si="30"/>
        <v>0</v>
      </c>
      <c r="E244" s="189"/>
      <c r="F244" s="144"/>
      <c r="G244" s="144"/>
      <c r="H244" s="144"/>
      <c r="I244" s="144"/>
      <c r="J244" s="144"/>
      <c r="K244" s="144"/>
      <c r="L244" s="145"/>
      <c r="M244" s="146">
        <f t="shared" si="31"/>
        <v>0</v>
      </c>
      <c r="N244" s="189"/>
      <c r="O244" s="144"/>
      <c r="P244" s="144"/>
      <c r="Q244" s="144"/>
      <c r="R244" s="144"/>
      <c r="S244" s="145"/>
      <c r="T244" s="146">
        <f t="shared" si="32"/>
        <v>0</v>
      </c>
      <c r="U244" s="142"/>
      <c r="V244" s="143"/>
      <c r="W244" s="150"/>
      <c r="X244" s="143"/>
      <c r="Y244" s="150"/>
      <c r="Z244" s="143"/>
      <c r="AA244" s="150"/>
      <c r="AB244" s="143"/>
      <c r="AC244" s="150"/>
      <c r="AD244" s="143"/>
      <c r="AE244" s="150"/>
      <c r="AF244" s="143"/>
      <c r="AG244" s="150"/>
      <c r="AH244" s="143"/>
      <c r="AI244" s="150"/>
      <c r="AJ244" s="143"/>
      <c r="AK244" s="143"/>
      <c r="AL244" s="143"/>
      <c r="AM244" s="143"/>
      <c r="AN244" s="143"/>
      <c r="AO244" s="143"/>
      <c r="AP244" s="143"/>
    </row>
    <row r="245" ht="12.75" customHeight="1">
      <c r="A245" s="222"/>
      <c r="B245" s="32">
        <v>44579.0</v>
      </c>
      <c r="C245" s="210">
        <f t="shared" si="29"/>
        <v>0</v>
      </c>
      <c r="D245" s="141">
        <f t="shared" si="30"/>
        <v>0</v>
      </c>
      <c r="E245" s="189"/>
      <c r="F245" s="144"/>
      <c r="G245" s="144"/>
      <c r="H245" s="144"/>
      <c r="I245" s="144"/>
      <c r="J245" s="144"/>
      <c r="K245" s="144"/>
      <c r="L245" s="145"/>
      <c r="M245" s="146">
        <f t="shared" si="31"/>
        <v>0</v>
      </c>
      <c r="N245" s="189"/>
      <c r="O245" s="144"/>
      <c r="P245" s="144"/>
      <c r="Q245" s="144"/>
      <c r="R245" s="144"/>
      <c r="S245" s="145"/>
      <c r="T245" s="146">
        <f t="shared" si="32"/>
        <v>0</v>
      </c>
      <c r="U245" s="142"/>
      <c r="V245" s="143"/>
      <c r="W245" s="150"/>
      <c r="X245" s="143"/>
      <c r="Y245" s="150"/>
      <c r="Z245" s="143"/>
      <c r="AA245" s="150"/>
      <c r="AB245" s="143"/>
      <c r="AC245" s="150"/>
      <c r="AD245" s="143"/>
      <c r="AE245" s="150"/>
      <c r="AF245" s="143"/>
      <c r="AG245" s="150"/>
      <c r="AH245" s="143"/>
      <c r="AI245" s="150"/>
      <c r="AJ245" s="143"/>
      <c r="AK245" s="143"/>
      <c r="AL245" s="143"/>
      <c r="AM245" s="143"/>
      <c r="AN245" s="143"/>
      <c r="AO245" s="143"/>
      <c r="AP245" s="143"/>
    </row>
    <row r="246" ht="12.75" customHeight="1">
      <c r="A246" s="222"/>
      <c r="B246" s="32">
        <v>44580.0</v>
      </c>
      <c r="C246" s="210">
        <f t="shared" si="29"/>
        <v>0</v>
      </c>
      <c r="D246" s="141">
        <f t="shared" si="30"/>
        <v>0</v>
      </c>
      <c r="E246" s="189"/>
      <c r="F246" s="144"/>
      <c r="G246" s="144"/>
      <c r="H246" s="144"/>
      <c r="I246" s="144"/>
      <c r="J246" s="144"/>
      <c r="K246" s="144"/>
      <c r="L246" s="145"/>
      <c r="M246" s="146">
        <f t="shared" si="31"/>
        <v>0</v>
      </c>
      <c r="N246" s="189"/>
      <c r="O246" s="144"/>
      <c r="P246" s="144"/>
      <c r="Q246" s="144"/>
      <c r="R246" s="144"/>
      <c r="S246" s="145"/>
      <c r="T246" s="146">
        <f t="shared" si="32"/>
        <v>0</v>
      </c>
      <c r="U246" s="142"/>
      <c r="V246" s="143"/>
      <c r="W246" s="150"/>
      <c r="X246" s="143"/>
      <c r="Y246" s="150"/>
      <c r="Z246" s="143"/>
      <c r="AA246" s="150"/>
      <c r="AB246" s="143"/>
      <c r="AC246" s="150"/>
      <c r="AD246" s="143"/>
      <c r="AE246" s="150"/>
      <c r="AF246" s="143"/>
      <c r="AG246" s="150"/>
      <c r="AH246" s="143"/>
      <c r="AI246" s="150"/>
      <c r="AJ246" s="143"/>
      <c r="AK246" s="143"/>
      <c r="AL246" s="143"/>
      <c r="AM246" s="143"/>
      <c r="AN246" s="143"/>
      <c r="AO246" s="143"/>
      <c r="AP246" s="143"/>
    </row>
    <row r="247" ht="12.75" customHeight="1">
      <c r="A247" s="222"/>
      <c r="B247" s="32">
        <v>44581.0</v>
      </c>
      <c r="C247" s="210">
        <f t="shared" si="29"/>
        <v>0</v>
      </c>
      <c r="D247" s="141">
        <f t="shared" si="30"/>
        <v>0</v>
      </c>
      <c r="E247" s="189"/>
      <c r="F247" s="144"/>
      <c r="G247" s="144"/>
      <c r="H247" s="144"/>
      <c r="I247" s="144"/>
      <c r="J247" s="144"/>
      <c r="K247" s="144"/>
      <c r="L247" s="145"/>
      <c r="M247" s="146">
        <f t="shared" si="31"/>
        <v>0</v>
      </c>
      <c r="N247" s="189"/>
      <c r="O247" s="144"/>
      <c r="P247" s="144"/>
      <c r="Q247" s="144"/>
      <c r="R247" s="144"/>
      <c r="S247" s="145"/>
      <c r="T247" s="146">
        <f t="shared" si="32"/>
        <v>0</v>
      </c>
      <c r="U247" s="142"/>
      <c r="V247" s="143"/>
      <c r="W247" s="150"/>
      <c r="X247" s="143"/>
      <c r="Y247" s="150"/>
      <c r="Z247" s="143"/>
      <c r="AA247" s="150"/>
      <c r="AB247" s="143"/>
      <c r="AC247" s="150"/>
      <c r="AD247" s="143"/>
      <c r="AE247" s="150"/>
      <c r="AF247" s="143"/>
      <c r="AG247" s="150"/>
      <c r="AH247" s="143"/>
      <c r="AI247" s="150"/>
      <c r="AJ247" s="143"/>
      <c r="AK247" s="143"/>
      <c r="AL247" s="143"/>
      <c r="AM247" s="143"/>
      <c r="AN247" s="143"/>
      <c r="AO247" s="143"/>
      <c r="AP247" s="143"/>
    </row>
    <row r="248" ht="12.75" customHeight="1">
      <c r="A248" s="222"/>
      <c r="B248" s="32">
        <v>44582.0</v>
      </c>
      <c r="C248" s="210">
        <f t="shared" si="29"/>
        <v>0</v>
      </c>
      <c r="D248" s="141">
        <f t="shared" si="30"/>
        <v>0</v>
      </c>
      <c r="E248" s="189"/>
      <c r="F248" s="144"/>
      <c r="G248" s="144"/>
      <c r="H248" s="144"/>
      <c r="I248" s="144"/>
      <c r="J248" s="144"/>
      <c r="K248" s="144"/>
      <c r="L248" s="145"/>
      <c r="M248" s="146">
        <f t="shared" si="31"/>
        <v>0</v>
      </c>
      <c r="N248" s="189"/>
      <c r="O248" s="144"/>
      <c r="P248" s="144"/>
      <c r="Q248" s="144"/>
      <c r="R248" s="144"/>
      <c r="S248" s="145"/>
      <c r="T248" s="146">
        <f t="shared" si="32"/>
        <v>0</v>
      </c>
      <c r="U248" s="142"/>
      <c r="V248" s="143"/>
      <c r="W248" s="150"/>
      <c r="X248" s="143"/>
      <c r="Y248" s="150"/>
      <c r="Z248" s="143"/>
      <c r="AA248" s="150"/>
      <c r="AB248" s="143"/>
      <c r="AC248" s="150"/>
      <c r="AD248" s="143"/>
      <c r="AE248" s="150"/>
      <c r="AF248" s="143"/>
      <c r="AG248" s="150"/>
      <c r="AH248" s="143"/>
      <c r="AI248" s="150"/>
      <c r="AJ248" s="143"/>
      <c r="AK248" s="143"/>
      <c r="AL248" s="143"/>
      <c r="AM248" s="143"/>
      <c r="AN248" s="143"/>
      <c r="AO248" s="143"/>
      <c r="AP248" s="143"/>
    </row>
    <row r="249" ht="12.75" customHeight="1">
      <c r="A249" s="222"/>
      <c r="B249" s="32">
        <v>44583.0</v>
      </c>
      <c r="C249" s="210">
        <f t="shared" si="29"/>
        <v>0</v>
      </c>
      <c r="D249" s="141">
        <f t="shared" si="30"/>
        <v>0</v>
      </c>
      <c r="E249" s="189"/>
      <c r="F249" s="144"/>
      <c r="G249" s="144"/>
      <c r="H249" s="144"/>
      <c r="I249" s="144"/>
      <c r="J249" s="144"/>
      <c r="K249" s="144"/>
      <c r="L249" s="145"/>
      <c r="M249" s="146">
        <f t="shared" si="31"/>
        <v>0</v>
      </c>
      <c r="N249" s="189"/>
      <c r="O249" s="144"/>
      <c r="P249" s="144"/>
      <c r="Q249" s="144"/>
      <c r="R249" s="144"/>
      <c r="S249" s="145"/>
      <c r="T249" s="146">
        <f t="shared" si="32"/>
        <v>0</v>
      </c>
      <c r="U249" s="142"/>
      <c r="V249" s="143"/>
      <c r="W249" s="150"/>
      <c r="X249" s="143"/>
      <c r="Y249" s="150"/>
      <c r="Z249" s="143"/>
      <c r="AA249" s="150"/>
      <c r="AB249" s="143"/>
      <c r="AC249" s="150"/>
      <c r="AD249" s="143"/>
      <c r="AE249" s="150"/>
      <c r="AF249" s="143"/>
      <c r="AG249" s="150"/>
      <c r="AH249" s="143"/>
      <c r="AI249" s="150"/>
      <c r="AJ249" s="143"/>
      <c r="AK249" s="143"/>
      <c r="AL249" s="143"/>
      <c r="AM249" s="143"/>
      <c r="AN249" s="143"/>
      <c r="AO249" s="143"/>
      <c r="AP249" s="143"/>
    </row>
    <row r="250" ht="12.75" customHeight="1">
      <c r="A250" s="222"/>
      <c r="B250" s="32">
        <v>44584.0</v>
      </c>
      <c r="C250" s="210">
        <f t="shared" si="29"/>
        <v>0</v>
      </c>
      <c r="D250" s="141">
        <f t="shared" si="30"/>
        <v>0</v>
      </c>
      <c r="E250" s="189"/>
      <c r="F250" s="144"/>
      <c r="G250" s="144"/>
      <c r="H250" s="144"/>
      <c r="I250" s="144"/>
      <c r="J250" s="144"/>
      <c r="K250" s="144"/>
      <c r="L250" s="145"/>
      <c r="M250" s="146">
        <f t="shared" si="31"/>
        <v>0</v>
      </c>
      <c r="N250" s="189"/>
      <c r="O250" s="144"/>
      <c r="P250" s="144"/>
      <c r="Q250" s="144"/>
      <c r="R250" s="144"/>
      <c r="S250" s="145"/>
      <c r="T250" s="146">
        <f t="shared" si="32"/>
        <v>0</v>
      </c>
      <c r="U250" s="142"/>
      <c r="V250" s="143"/>
      <c r="W250" s="150"/>
      <c r="X250" s="143"/>
      <c r="Y250" s="150"/>
      <c r="Z250" s="143"/>
      <c r="AA250" s="150"/>
      <c r="AB250" s="143"/>
      <c r="AC250" s="150"/>
      <c r="AD250" s="143"/>
      <c r="AE250" s="150"/>
      <c r="AF250" s="143"/>
      <c r="AG250" s="150"/>
      <c r="AH250" s="143"/>
      <c r="AI250" s="150"/>
      <c r="AJ250" s="143"/>
      <c r="AK250" s="143"/>
      <c r="AL250" s="143"/>
      <c r="AM250" s="143"/>
      <c r="AN250" s="143"/>
      <c r="AO250" s="143"/>
      <c r="AP250" s="143"/>
    </row>
    <row r="251" ht="12.75" customHeight="1">
      <c r="A251" s="222"/>
      <c r="B251" s="32">
        <v>44585.0</v>
      </c>
      <c r="C251" s="210">
        <f t="shared" si="29"/>
        <v>0</v>
      </c>
      <c r="D251" s="141">
        <f t="shared" si="30"/>
        <v>0</v>
      </c>
      <c r="E251" s="189"/>
      <c r="F251" s="144"/>
      <c r="G251" s="144"/>
      <c r="H251" s="144"/>
      <c r="I251" s="144"/>
      <c r="J251" s="144"/>
      <c r="K251" s="144"/>
      <c r="L251" s="145"/>
      <c r="M251" s="146">
        <f t="shared" si="31"/>
        <v>0</v>
      </c>
      <c r="N251" s="189"/>
      <c r="O251" s="144"/>
      <c r="P251" s="144"/>
      <c r="Q251" s="144"/>
      <c r="R251" s="144"/>
      <c r="S251" s="145"/>
      <c r="T251" s="146">
        <f t="shared" si="32"/>
        <v>0</v>
      </c>
      <c r="U251" s="142"/>
      <c r="V251" s="143"/>
      <c r="W251" s="150"/>
      <c r="X251" s="143"/>
      <c r="Y251" s="150"/>
      <c r="Z251" s="143"/>
      <c r="AA251" s="150"/>
      <c r="AB251" s="143"/>
      <c r="AC251" s="150"/>
      <c r="AD251" s="143"/>
      <c r="AE251" s="150"/>
      <c r="AF251" s="143"/>
      <c r="AG251" s="150"/>
      <c r="AH251" s="143"/>
      <c r="AI251" s="150"/>
      <c r="AJ251" s="143"/>
      <c r="AK251" s="143"/>
      <c r="AL251" s="143"/>
      <c r="AM251" s="143"/>
      <c r="AN251" s="143"/>
      <c r="AO251" s="143"/>
      <c r="AP251" s="143"/>
    </row>
    <row r="252" ht="12.75" customHeight="1">
      <c r="A252" s="222"/>
      <c r="B252" s="32">
        <v>44586.0</v>
      </c>
      <c r="C252" s="210">
        <f t="shared" si="29"/>
        <v>0</v>
      </c>
      <c r="D252" s="141">
        <f t="shared" si="30"/>
        <v>0</v>
      </c>
      <c r="E252" s="189"/>
      <c r="F252" s="144"/>
      <c r="G252" s="144"/>
      <c r="H252" s="144"/>
      <c r="I252" s="144"/>
      <c r="J252" s="144"/>
      <c r="K252" s="144"/>
      <c r="L252" s="145"/>
      <c r="M252" s="146">
        <f t="shared" si="31"/>
        <v>0</v>
      </c>
      <c r="N252" s="189"/>
      <c r="O252" s="144"/>
      <c r="P252" s="144"/>
      <c r="Q252" s="144"/>
      <c r="R252" s="144"/>
      <c r="S252" s="145"/>
      <c r="T252" s="146">
        <f t="shared" si="32"/>
        <v>0</v>
      </c>
      <c r="U252" s="142"/>
      <c r="V252" s="143"/>
      <c r="W252" s="150"/>
      <c r="X252" s="143"/>
      <c r="Y252" s="150"/>
      <c r="Z252" s="143"/>
      <c r="AA252" s="150"/>
      <c r="AB252" s="143"/>
      <c r="AC252" s="150"/>
      <c r="AD252" s="143"/>
      <c r="AE252" s="150"/>
      <c r="AF252" s="143"/>
      <c r="AG252" s="150"/>
      <c r="AH252" s="143"/>
      <c r="AI252" s="150"/>
      <c r="AJ252" s="143"/>
      <c r="AK252" s="143"/>
      <c r="AL252" s="143"/>
      <c r="AM252" s="143"/>
      <c r="AN252" s="143"/>
      <c r="AO252" s="143"/>
      <c r="AP252" s="143"/>
    </row>
    <row r="253" ht="12.75" customHeight="1">
      <c r="A253" s="222"/>
      <c r="B253" s="32">
        <v>44587.0</v>
      </c>
      <c r="C253" s="210">
        <f t="shared" si="29"/>
        <v>0</v>
      </c>
      <c r="D253" s="141">
        <f t="shared" si="30"/>
        <v>0</v>
      </c>
      <c r="E253" s="189"/>
      <c r="F253" s="144"/>
      <c r="G253" s="144"/>
      <c r="H253" s="144"/>
      <c r="I253" s="144"/>
      <c r="J253" s="144"/>
      <c r="K253" s="144"/>
      <c r="L253" s="145"/>
      <c r="M253" s="146">
        <f t="shared" si="31"/>
        <v>0</v>
      </c>
      <c r="N253" s="189"/>
      <c r="O253" s="144"/>
      <c r="P253" s="144"/>
      <c r="Q253" s="144"/>
      <c r="R253" s="144"/>
      <c r="S253" s="145"/>
      <c r="T253" s="146">
        <f t="shared" si="32"/>
        <v>0</v>
      </c>
      <c r="U253" s="150"/>
      <c r="V253" s="143"/>
      <c r="W253" s="150"/>
      <c r="X253" s="143"/>
      <c r="Y253" s="150"/>
      <c r="Z253" s="143"/>
      <c r="AA253" s="150"/>
      <c r="AB253" s="143"/>
      <c r="AC253" s="150"/>
      <c r="AD253" s="143"/>
      <c r="AE253" s="150"/>
      <c r="AF253" s="143"/>
      <c r="AG253" s="150"/>
      <c r="AH253" s="143"/>
      <c r="AI253" s="150"/>
      <c r="AJ253" s="143"/>
      <c r="AK253" s="143"/>
      <c r="AL253" s="143"/>
      <c r="AM253" s="143"/>
      <c r="AN253" s="143"/>
      <c r="AO253" s="143"/>
      <c r="AP253" s="143"/>
    </row>
    <row r="254" ht="12.75" customHeight="1">
      <c r="A254" s="222"/>
      <c r="B254" s="32">
        <v>44588.0</v>
      </c>
      <c r="C254" s="210">
        <f t="shared" si="29"/>
        <v>0</v>
      </c>
      <c r="D254" s="141">
        <f t="shared" si="30"/>
        <v>0</v>
      </c>
      <c r="E254" s="189"/>
      <c r="F254" s="144"/>
      <c r="G254" s="144"/>
      <c r="H254" s="144"/>
      <c r="I254" s="144"/>
      <c r="J254" s="144"/>
      <c r="K254" s="144"/>
      <c r="L254" s="145"/>
      <c r="M254" s="146">
        <f t="shared" si="31"/>
        <v>0</v>
      </c>
      <c r="N254" s="189"/>
      <c r="O254" s="144"/>
      <c r="P254" s="144"/>
      <c r="Q254" s="144"/>
      <c r="R254" s="144"/>
      <c r="S254" s="145"/>
      <c r="T254" s="146">
        <f t="shared" si="32"/>
        <v>0</v>
      </c>
      <c r="U254" s="151"/>
      <c r="V254" s="143"/>
      <c r="W254" s="150"/>
      <c r="X254" s="143"/>
      <c r="Y254" s="150"/>
      <c r="Z254" s="143"/>
      <c r="AA254" s="164"/>
      <c r="AB254" s="167"/>
      <c r="AC254" s="150"/>
      <c r="AD254" s="143"/>
      <c r="AE254" s="150"/>
      <c r="AF254" s="143"/>
      <c r="AG254" s="150"/>
      <c r="AH254" s="143"/>
      <c r="AI254" s="150"/>
      <c r="AJ254" s="143"/>
      <c r="AK254" s="143"/>
      <c r="AL254" s="143"/>
      <c r="AM254" s="143"/>
      <c r="AN254" s="143"/>
      <c r="AO254" s="143"/>
      <c r="AP254" s="143"/>
    </row>
    <row r="255" ht="12.75" customHeight="1">
      <c r="A255" s="222"/>
      <c r="B255" s="32">
        <v>44589.0</v>
      </c>
      <c r="C255" s="210">
        <f t="shared" si="29"/>
        <v>0</v>
      </c>
      <c r="D255" s="141">
        <f t="shared" si="30"/>
        <v>0</v>
      </c>
      <c r="E255" s="189"/>
      <c r="F255" s="144"/>
      <c r="G255" s="144"/>
      <c r="H255" s="144"/>
      <c r="I255" s="144"/>
      <c r="J255" s="144"/>
      <c r="K255" s="144"/>
      <c r="L255" s="145"/>
      <c r="M255" s="146">
        <f t="shared" si="31"/>
        <v>0</v>
      </c>
      <c r="N255" s="189"/>
      <c r="O255" s="144"/>
      <c r="P255" s="144"/>
      <c r="Q255" s="144"/>
      <c r="R255" s="144"/>
      <c r="S255" s="145"/>
      <c r="T255" s="146">
        <f t="shared" si="32"/>
        <v>0</v>
      </c>
      <c r="U255" s="142"/>
      <c r="V255" s="143"/>
      <c r="W255" s="150"/>
      <c r="X255" s="143"/>
      <c r="Y255" s="150"/>
      <c r="Z255" s="143"/>
      <c r="AA255" s="150"/>
      <c r="AB255" s="143"/>
      <c r="AC255" s="162"/>
      <c r="AD255" s="143"/>
      <c r="AE255" s="150"/>
      <c r="AF255" s="143"/>
      <c r="AG255" s="150"/>
      <c r="AH255" s="143"/>
      <c r="AI255" s="150"/>
      <c r="AJ255" s="143"/>
      <c r="AK255" s="143"/>
      <c r="AL255" s="143"/>
      <c r="AM255" s="143"/>
      <c r="AN255" s="143"/>
      <c r="AO255" s="143"/>
      <c r="AP255" s="143"/>
    </row>
    <row r="256" ht="12.75" customHeight="1">
      <c r="A256" s="222"/>
      <c r="B256" s="32">
        <v>44590.0</v>
      </c>
      <c r="C256" s="210">
        <f t="shared" si="29"/>
        <v>0</v>
      </c>
      <c r="D256" s="141">
        <f t="shared" si="30"/>
        <v>0</v>
      </c>
      <c r="E256" s="189"/>
      <c r="F256" s="144"/>
      <c r="G256" s="144"/>
      <c r="H256" s="144"/>
      <c r="I256" s="144"/>
      <c r="J256" s="144"/>
      <c r="K256" s="144"/>
      <c r="L256" s="145"/>
      <c r="M256" s="146">
        <f t="shared" si="31"/>
        <v>0</v>
      </c>
      <c r="N256" s="189"/>
      <c r="O256" s="144"/>
      <c r="P256" s="144"/>
      <c r="Q256" s="144"/>
      <c r="R256" s="144"/>
      <c r="S256" s="145"/>
      <c r="T256" s="146">
        <f t="shared" si="32"/>
        <v>0</v>
      </c>
      <c r="U256" s="142"/>
      <c r="V256" s="143"/>
      <c r="W256" s="150"/>
      <c r="X256" s="143"/>
      <c r="Y256" s="150"/>
      <c r="Z256" s="143"/>
      <c r="AA256" s="150"/>
      <c r="AB256" s="143"/>
      <c r="AC256" s="150"/>
      <c r="AD256" s="143"/>
      <c r="AE256" s="150"/>
      <c r="AF256" s="143"/>
      <c r="AG256" s="150"/>
      <c r="AH256" s="143"/>
      <c r="AI256" s="150"/>
      <c r="AJ256" s="143"/>
      <c r="AK256" s="143"/>
      <c r="AL256" s="143"/>
      <c r="AM256" s="143"/>
      <c r="AN256" s="143"/>
      <c r="AO256" s="143"/>
      <c r="AP256" s="143"/>
    </row>
    <row r="257" ht="12.75" customHeight="1">
      <c r="A257" s="222"/>
      <c r="B257" s="32">
        <v>44591.0</v>
      </c>
      <c r="C257" s="215">
        <f t="shared" si="29"/>
        <v>0</v>
      </c>
      <c r="D257" s="141">
        <f t="shared" si="30"/>
        <v>0</v>
      </c>
      <c r="E257" s="189"/>
      <c r="F257" s="144"/>
      <c r="G257" s="144"/>
      <c r="H257" s="144"/>
      <c r="I257" s="144"/>
      <c r="J257" s="144"/>
      <c r="K257" s="144"/>
      <c r="L257" s="145"/>
      <c r="M257" s="146">
        <f t="shared" si="31"/>
        <v>0</v>
      </c>
      <c r="N257" s="189"/>
      <c r="O257" s="144"/>
      <c r="P257" s="144"/>
      <c r="Q257" s="144"/>
      <c r="R257" s="144"/>
      <c r="S257" s="145"/>
      <c r="T257" s="146">
        <f>V257+X257+Z257+AB257+AD257+AF257+AH257+AJ257+AL257+AN257+AP257+AR257+AT257+AV257</f>
        <v>0</v>
      </c>
      <c r="U257" s="237"/>
      <c r="V257" s="143"/>
      <c r="W257" s="144"/>
      <c r="X257" s="150"/>
      <c r="Y257" s="150"/>
      <c r="Z257" s="143"/>
      <c r="AA257" s="150"/>
      <c r="AB257" s="143"/>
      <c r="AC257" s="150"/>
      <c r="AD257" s="143"/>
      <c r="AE257" s="150"/>
      <c r="AF257" s="143"/>
      <c r="AG257" s="150"/>
      <c r="AH257" s="143"/>
      <c r="AI257" s="150"/>
      <c r="AJ257" s="143"/>
      <c r="AK257" s="143"/>
      <c r="AL257" s="143"/>
      <c r="AM257" s="143"/>
      <c r="AN257" s="143"/>
      <c r="AO257" s="143"/>
      <c r="AP257" s="143"/>
    </row>
    <row r="258" ht="12.75" customHeight="1">
      <c r="A258" s="222"/>
      <c r="B258" s="36">
        <v>44592.0</v>
      </c>
      <c r="C258" s="233">
        <f t="shared" si="29"/>
        <v>0</v>
      </c>
      <c r="D258" s="141">
        <f t="shared" si="30"/>
        <v>0</v>
      </c>
      <c r="E258" s="168"/>
      <c r="F258" s="168"/>
      <c r="G258" s="168"/>
      <c r="H258" s="168"/>
      <c r="I258" s="168"/>
      <c r="J258" s="168"/>
      <c r="K258" s="168"/>
      <c r="L258" s="169"/>
      <c r="M258" s="146">
        <f t="shared" si="31"/>
        <v>0</v>
      </c>
      <c r="N258" s="195"/>
      <c r="O258" s="168"/>
      <c r="P258" s="168"/>
      <c r="Q258" s="168"/>
      <c r="R258" s="168"/>
      <c r="S258" s="169"/>
      <c r="T258" s="146">
        <f>V258+X258+Z258+AB258+AD258+AF258+AH258+AJ258+AV258+AL258+AN258+AP258+AR258+AT258</f>
        <v>0</v>
      </c>
      <c r="U258" s="171"/>
      <c r="V258" s="167"/>
      <c r="W258" s="171"/>
      <c r="X258" s="167"/>
      <c r="Y258" s="164"/>
      <c r="Z258" s="167"/>
      <c r="AA258" s="164"/>
      <c r="AB258" s="167"/>
      <c r="AC258" s="164"/>
      <c r="AD258" s="143"/>
      <c r="AE258" s="164"/>
      <c r="AF258" s="167"/>
      <c r="AG258" s="164"/>
      <c r="AH258" s="194"/>
      <c r="AI258" s="238"/>
      <c r="AJ258" s="206"/>
      <c r="AK258" s="194"/>
      <c r="AL258" s="194"/>
      <c r="AM258" s="239"/>
      <c r="AN258" s="194"/>
      <c r="AO258" s="150"/>
      <c r="AP258" s="143"/>
    </row>
    <row r="259" ht="12.75" customHeight="1">
      <c r="A259" s="1"/>
      <c r="B259" s="100" t="s">
        <v>36</v>
      </c>
      <c r="C259" s="208"/>
      <c r="D259" s="173"/>
      <c r="E259" s="178"/>
      <c r="F259" s="179"/>
      <c r="G259" s="179"/>
      <c r="H259" s="179"/>
      <c r="I259" s="179"/>
      <c r="J259" s="179"/>
      <c r="K259" s="179"/>
      <c r="L259" s="180"/>
      <c r="M259" s="126"/>
      <c r="N259" s="178"/>
      <c r="O259" s="179"/>
      <c r="P259" s="179"/>
      <c r="Q259" s="179"/>
      <c r="R259" s="179"/>
      <c r="S259" s="180"/>
      <c r="T259" s="126"/>
      <c r="U259" s="198"/>
      <c r="V259" s="183"/>
      <c r="W259" s="184"/>
      <c r="X259" s="183"/>
      <c r="Y259" s="184"/>
      <c r="Z259" s="183"/>
      <c r="AA259" s="184"/>
      <c r="AB259" s="183"/>
      <c r="AC259" s="184"/>
      <c r="AD259" s="183"/>
      <c r="AE259" s="184"/>
      <c r="AF259" s="183"/>
      <c r="AG259" s="184"/>
      <c r="AH259" s="183"/>
      <c r="AI259" s="184"/>
      <c r="AJ259" s="183"/>
      <c r="AK259" s="183"/>
      <c r="AL259" s="183"/>
      <c r="AM259" s="183"/>
      <c r="AN259" s="183"/>
      <c r="AO259" s="183"/>
      <c r="AP259" s="183"/>
    </row>
    <row r="260" ht="12.75" customHeight="1">
      <c r="A260" s="222"/>
      <c r="B260" s="22">
        <v>44593.0</v>
      </c>
      <c r="C260" s="209">
        <f t="shared" ref="C260:C288" si="33">D260+M260+T260</f>
        <v>0</v>
      </c>
      <c r="D260" s="141">
        <f t="shared" ref="D260:D288" si="34">F260+H260+J260+L260</f>
        <v>0</v>
      </c>
      <c r="E260" s="189"/>
      <c r="F260" s="144"/>
      <c r="G260" s="144"/>
      <c r="H260" s="144"/>
      <c r="I260" s="144"/>
      <c r="J260" s="144"/>
      <c r="K260" s="144"/>
      <c r="L260" s="145"/>
      <c r="M260" s="146">
        <f t="shared" ref="M260:M288" si="35">O260+Q260</f>
        <v>0</v>
      </c>
      <c r="N260" s="189"/>
      <c r="O260" s="144"/>
      <c r="P260" s="144"/>
      <c r="Q260" s="144"/>
      <c r="R260" s="144"/>
      <c r="S260" s="145"/>
      <c r="T260" s="146">
        <f>V260+X260+Z260+AB260+AD260+AF260+AH260+AJ260+AV260+AL260</f>
        <v>0</v>
      </c>
      <c r="U260" s="162"/>
      <c r="V260" s="163"/>
      <c r="W260" s="162"/>
      <c r="X260" s="163"/>
      <c r="Y260" s="162"/>
      <c r="Z260" s="163"/>
      <c r="AA260" s="162"/>
      <c r="AB260" s="163"/>
      <c r="AC260" s="162"/>
      <c r="AD260" s="163"/>
      <c r="AE260" s="162"/>
      <c r="AF260" s="163"/>
      <c r="AG260" s="162"/>
      <c r="AH260" s="163"/>
      <c r="AI260" s="162"/>
      <c r="AJ260" s="134"/>
      <c r="AK260" s="196"/>
      <c r="AL260" s="163"/>
      <c r="AM260" s="163"/>
      <c r="AN260" s="163"/>
      <c r="AO260" s="163"/>
      <c r="AP260" s="163"/>
    </row>
    <row r="261" ht="12.75" customHeight="1">
      <c r="A261" s="222"/>
      <c r="B261" s="32">
        <v>44594.0</v>
      </c>
      <c r="C261" s="210">
        <f t="shared" si="33"/>
        <v>0</v>
      </c>
      <c r="D261" s="141">
        <f t="shared" si="34"/>
        <v>0</v>
      </c>
      <c r="E261" s="189"/>
      <c r="F261" s="144"/>
      <c r="G261" s="144"/>
      <c r="H261" s="144"/>
      <c r="I261" s="144"/>
      <c r="J261" s="144"/>
      <c r="K261" s="144"/>
      <c r="L261" s="145"/>
      <c r="M261" s="146">
        <f t="shared" si="35"/>
        <v>0</v>
      </c>
      <c r="N261" s="189"/>
      <c r="O261" s="144"/>
      <c r="P261" s="144"/>
      <c r="Q261" s="144"/>
      <c r="R261" s="144"/>
      <c r="S261" s="145"/>
      <c r="T261" s="146">
        <f t="shared" ref="T261:T285" si="36">V261+X261+Z261+AB261+AD261+AF261+AH261+AJ261+AV261</f>
        <v>0</v>
      </c>
      <c r="U261" s="150"/>
      <c r="V261" s="143"/>
      <c r="W261" s="162"/>
      <c r="X261" s="163"/>
      <c r="Y261" s="150"/>
      <c r="Z261" s="143"/>
      <c r="AA261" s="150"/>
      <c r="AB261" s="143"/>
      <c r="AC261" s="150"/>
      <c r="AD261" s="143"/>
      <c r="AE261" s="150"/>
      <c r="AF261" s="143"/>
      <c r="AG261" s="150"/>
      <c r="AH261" s="143"/>
      <c r="AI261" s="150"/>
      <c r="AJ261" s="143"/>
      <c r="AK261" s="143"/>
      <c r="AL261" s="143"/>
      <c r="AM261" s="143"/>
      <c r="AN261" s="143"/>
      <c r="AO261" s="143"/>
      <c r="AP261" s="143"/>
    </row>
    <row r="262" ht="12.75" customHeight="1">
      <c r="A262" s="222"/>
      <c r="B262" s="32">
        <v>44595.0</v>
      </c>
      <c r="C262" s="210">
        <f t="shared" si="33"/>
        <v>0</v>
      </c>
      <c r="D262" s="141">
        <f t="shared" si="34"/>
        <v>0</v>
      </c>
      <c r="E262" s="189"/>
      <c r="F262" s="144"/>
      <c r="G262" s="144"/>
      <c r="H262" s="144"/>
      <c r="I262" s="144"/>
      <c r="J262" s="144"/>
      <c r="K262" s="144"/>
      <c r="L262" s="145"/>
      <c r="M262" s="146">
        <f t="shared" si="35"/>
        <v>0</v>
      </c>
      <c r="N262" s="189"/>
      <c r="O262" s="144"/>
      <c r="P262" s="144"/>
      <c r="Q262" s="144"/>
      <c r="R262" s="144"/>
      <c r="S262" s="145"/>
      <c r="T262" s="146">
        <f t="shared" si="36"/>
        <v>0</v>
      </c>
      <c r="U262" s="142"/>
      <c r="V262" s="143"/>
      <c r="W262" s="150"/>
      <c r="X262" s="143"/>
      <c r="Y262" s="150"/>
      <c r="Z262" s="143"/>
      <c r="AA262" s="150"/>
      <c r="AB262" s="143"/>
      <c r="AC262" s="150"/>
      <c r="AD262" s="143"/>
      <c r="AE262" s="150"/>
      <c r="AF262" s="143"/>
      <c r="AG262" s="150"/>
      <c r="AH262" s="143"/>
      <c r="AI262" s="150"/>
      <c r="AJ262" s="143"/>
      <c r="AK262" s="143"/>
      <c r="AL262" s="143"/>
      <c r="AM262" s="143"/>
      <c r="AN262" s="143"/>
      <c r="AO262" s="143"/>
      <c r="AP262" s="143"/>
    </row>
    <row r="263" ht="12.75" customHeight="1">
      <c r="A263" s="222"/>
      <c r="B263" s="32">
        <v>44596.0</v>
      </c>
      <c r="C263" s="210">
        <f t="shared" si="33"/>
        <v>0</v>
      </c>
      <c r="D263" s="141">
        <f t="shared" si="34"/>
        <v>0</v>
      </c>
      <c r="E263" s="189"/>
      <c r="F263" s="144"/>
      <c r="G263" s="144"/>
      <c r="H263" s="144"/>
      <c r="I263" s="144"/>
      <c r="J263" s="144"/>
      <c r="K263" s="144"/>
      <c r="L263" s="145"/>
      <c r="M263" s="146">
        <f t="shared" si="35"/>
        <v>0</v>
      </c>
      <c r="N263" s="189"/>
      <c r="O263" s="144"/>
      <c r="P263" s="144"/>
      <c r="Q263" s="144"/>
      <c r="R263" s="144"/>
      <c r="S263" s="145"/>
      <c r="T263" s="146">
        <f t="shared" si="36"/>
        <v>0</v>
      </c>
      <c r="U263" s="142"/>
      <c r="V263" s="143"/>
      <c r="W263" s="150"/>
      <c r="X263" s="143"/>
      <c r="Y263" s="150"/>
      <c r="Z263" s="240"/>
      <c r="AA263" s="143"/>
      <c r="AB263" s="150"/>
      <c r="AC263" s="143"/>
      <c r="AD263" s="150"/>
      <c r="AE263" s="143"/>
      <c r="AF263" s="150"/>
      <c r="AG263" s="143"/>
      <c r="AH263" s="150"/>
      <c r="AI263" s="143"/>
      <c r="AJ263" s="150"/>
      <c r="AK263" s="143"/>
      <c r="AL263" s="150"/>
      <c r="AM263" s="143"/>
      <c r="AN263" s="150"/>
      <c r="AO263" s="143"/>
      <c r="AP263" s="150"/>
    </row>
    <row r="264" ht="12.75" customHeight="1">
      <c r="A264" s="222"/>
      <c r="B264" s="32">
        <v>44597.0</v>
      </c>
      <c r="C264" s="210">
        <f t="shared" si="33"/>
        <v>0</v>
      </c>
      <c r="D264" s="141">
        <f t="shared" si="34"/>
        <v>0</v>
      </c>
      <c r="E264" s="189"/>
      <c r="F264" s="144"/>
      <c r="G264" s="144"/>
      <c r="H264" s="144"/>
      <c r="I264" s="144"/>
      <c r="J264" s="144"/>
      <c r="K264" s="144"/>
      <c r="L264" s="145"/>
      <c r="M264" s="146">
        <f t="shared" si="35"/>
        <v>0</v>
      </c>
      <c r="N264" s="189"/>
      <c r="O264" s="144"/>
      <c r="P264" s="144"/>
      <c r="Q264" s="144"/>
      <c r="R264" s="144"/>
      <c r="S264" s="145"/>
      <c r="T264" s="146">
        <f t="shared" si="36"/>
        <v>0</v>
      </c>
      <c r="U264" s="150"/>
      <c r="V264" s="143"/>
      <c r="W264" s="150"/>
      <c r="X264" s="143"/>
      <c r="Y264" s="150"/>
      <c r="Z264" s="171"/>
      <c r="AA264" s="167"/>
      <c r="AB264" s="164"/>
      <c r="AC264" s="167"/>
      <c r="AD264" s="164"/>
      <c r="AE264" s="167"/>
      <c r="AF264" s="164"/>
      <c r="AG264" s="167"/>
      <c r="AH264" s="164"/>
      <c r="AI264" s="167"/>
      <c r="AJ264" s="164"/>
      <c r="AK264" s="167"/>
      <c r="AL264" s="170"/>
      <c r="AM264" s="168"/>
      <c r="AN264" s="168"/>
      <c r="AO264" s="168"/>
      <c r="AP264" s="164"/>
    </row>
    <row r="265" ht="12.75" customHeight="1">
      <c r="A265" s="222"/>
      <c r="B265" s="32">
        <v>44598.0</v>
      </c>
      <c r="C265" s="210">
        <f t="shared" si="33"/>
        <v>0</v>
      </c>
      <c r="D265" s="141">
        <f t="shared" si="34"/>
        <v>0</v>
      </c>
      <c r="E265" s="189"/>
      <c r="F265" s="144"/>
      <c r="G265" s="144"/>
      <c r="H265" s="144"/>
      <c r="I265" s="144"/>
      <c r="J265" s="144"/>
      <c r="K265" s="144"/>
      <c r="L265" s="145"/>
      <c r="M265" s="146">
        <f t="shared" si="35"/>
        <v>0</v>
      </c>
      <c r="N265" s="189"/>
      <c r="O265" s="144"/>
      <c r="P265" s="144"/>
      <c r="Q265" s="144"/>
      <c r="R265" s="144"/>
      <c r="S265" s="145"/>
      <c r="T265" s="146">
        <f t="shared" si="36"/>
        <v>0</v>
      </c>
      <c r="U265" s="142"/>
      <c r="V265" s="143"/>
      <c r="W265" s="150"/>
      <c r="X265" s="143"/>
      <c r="Y265" s="150"/>
      <c r="Z265" s="150"/>
      <c r="AA265" s="143"/>
      <c r="AB265" s="150"/>
      <c r="AC265" s="143"/>
      <c r="AD265" s="150"/>
      <c r="AE265" s="143"/>
      <c r="AF265" s="150"/>
      <c r="AG265" s="143"/>
      <c r="AH265" s="150"/>
      <c r="AI265" s="143"/>
      <c r="AJ265" s="150"/>
      <c r="AK265" s="143"/>
      <c r="AL265" s="150"/>
      <c r="AM265" s="143"/>
      <c r="AN265" s="150"/>
      <c r="AO265" s="143"/>
      <c r="AP265" s="150"/>
    </row>
    <row r="266" ht="12.75" customHeight="1">
      <c r="A266" s="222"/>
      <c r="B266" s="32">
        <v>44599.0</v>
      </c>
      <c r="C266" s="210">
        <f t="shared" si="33"/>
        <v>0</v>
      </c>
      <c r="D266" s="141">
        <f t="shared" si="34"/>
        <v>0</v>
      </c>
      <c r="E266" s="189"/>
      <c r="F266" s="144"/>
      <c r="G266" s="144"/>
      <c r="H266" s="144"/>
      <c r="I266" s="144"/>
      <c r="J266" s="144"/>
      <c r="K266" s="144"/>
      <c r="L266" s="145"/>
      <c r="M266" s="146">
        <f t="shared" si="35"/>
        <v>0</v>
      </c>
      <c r="N266" s="189"/>
      <c r="O266" s="144"/>
      <c r="P266" s="144"/>
      <c r="Q266" s="144"/>
      <c r="R266" s="144"/>
      <c r="S266" s="145"/>
      <c r="T266" s="146">
        <f t="shared" si="36"/>
        <v>0</v>
      </c>
      <c r="U266" s="150"/>
      <c r="V266" s="143"/>
      <c r="W266" s="150"/>
      <c r="X266" s="143"/>
      <c r="Y266" s="150"/>
      <c r="Z266" s="200"/>
      <c r="AA266" s="163"/>
      <c r="AB266" s="162"/>
      <c r="AC266" s="163"/>
      <c r="AD266" s="162"/>
      <c r="AE266" s="163"/>
      <c r="AF266" s="162"/>
      <c r="AG266" s="163"/>
      <c r="AH266" s="162"/>
      <c r="AI266" s="163"/>
      <c r="AJ266" s="162"/>
      <c r="AK266" s="163"/>
      <c r="AL266" s="162"/>
      <c r="AM266" s="163"/>
      <c r="AN266" s="162"/>
      <c r="AO266" s="163"/>
      <c r="AP266" s="162"/>
    </row>
    <row r="267" ht="12.75" customHeight="1">
      <c r="A267" s="222"/>
      <c r="B267" s="32">
        <v>44600.0</v>
      </c>
      <c r="C267" s="210">
        <f t="shared" si="33"/>
        <v>0</v>
      </c>
      <c r="D267" s="141">
        <f t="shared" si="34"/>
        <v>0</v>
      </c>
      <c r="E267" s="189"/>
      <c r="F267" s="144"/>
      <c r="G267" s="144"/>
      <c r="H267" s="144"/>
      <c r="I267" s="144"/>
      <c r="J267" s="144"/>
      <c r="K267" s="144"/>
      <c r="L267" s="145"/>
      <c r="M267" s="146">
        <f t="shared" si="35"/>
        <v>0</v>
      </c>
      <c r="N267" s="189"/>
      <c r="O267" s="144"/>
      <c r="P267" s="144"/>
      <c r="Q267" s="144"/>
      <c r="R267" s="144"/>
      <c r="S267" s="145"/>
      <c r="T267" s="146">
        <f t="shared" si="36"/>
        <v>0</v>
      </c>
      <c r="U267" s="142"/>
      <c r="V267" s="143"/>
      <c r="W267" s="150"/>
      <c r="X267" s="143"/>
      <c r="Y267" s="150"/>
      <c r="Z267" s="143"/>
      <c r="AA267" s="150"/>
      <c r="AB267" s="143"/>
      <c r="AC267" s="150"/>
      <c r="AD267" s="143"/>
      <c r="AE267" s="150"/>
      <c r="AF267" s="143"/>
      <c r="AG267" s="150"/>
      <c r="AH267" s="143"/>
      <c r="AI267" s="150"/>
      <c r="AJ267" s="143"/>
      <c r="AK267" s="143"/>
      <c r="AL267" s="143"/>
      <c r="AM267" s="143"/>
      <c r="AN267" s="143"/>
      <c r="AO267" s="143"/>
      <c r="AP267" s="143"/>
    </row>
    <row r="268" ht="12.75" customHeight="1">
      <c r="A268" s="222"/>
      <c r="B268" s="32">
        <v>44601.0</v>
      </c>
      <c r="C268" s="210">
        <f t="shared" si="33"/>
        <v>0</v>
      </c>
      <c r="D268" s="141">
        <f t="shared" si="34"/>
        <v>0</v>
      </c>
      <c r="E268" s="189"/>
      <c r="F268" s="144"/>
      <c r="G268" s="144"/>
      <c r="H268" s="144"/>
      <c r="I268" s="144"/>
      <c r="J268" s="144"/>
      <c r="K268" s="144"/>
      <c r="L268" s="145"/>
      <c r="M268" s="146">
        <f t="shared" si="35"/>
        <v>0</v>
      </c>
      <c r="N268" s="189"/>
      <c r="O268" s="144"/>
      <c r="P268" s="144"/>
      <c r="Q268" s="144"/>
      <c r="R268" s="144"/>
      <c r="S268" s="145"/>
      <c r="T268" s="146">
        <f t="shared" si="36"/>
        <v>0</v>
      </c>
      <c r="U268" s="150"/>
      <c r="V268" s="143"/>
      <c r="W268" s="150"/>
      <c r="X268" s="143"/>
      <c r="Y268" s="150"/>
      <c r="Z268" s="143"/>
      <c r="AA268" s="150"/>
      <c r="AB268" s="143"/>
      <c r="AC268" s="150"/>
      <c r="AD268" s="143"/>
      <c r="AE268" s="150"/>
      <c r="AF268" s="143"/>
      <c r="AG268" s="150"/>
      <c r="AH268" s="143"/>
      <c r="AI268" s="150"/>
      <c r="AJ268" s="143"/>
      <c r="AK268" s="143"/>
      <c r="AL268" s="143"/>
      <c r="AM268" s="143"/>
      <c r="AN268" s="143"/>
      <c r="AO268" s="143"/>
      <c r="AP268" s="143"/>
    </row>
    <row r="269" ht="12.75" customHeight="1">
      <c r="A269" s="222"/>
      <c r="B269" s="32">
        <v>44602.0</v>
      </c>
      <c r="C269" s="210">
        <f t="shared" si="33"/>
        <v>0</v>
      </c>
      <c r="D269" s="141">
        <f t="shared" si="34"/>
        <v>0</v>
      </c>
      <c r="E269" s="189"/>
      <c r="F269" s="144"/>
      <c r="G269" s="144"/>
      <c r="H269" s="144"/>
      <c r="I269" s="144"/>
      <c r="J269" s="144"/>
      <c r="K269" s="144"/>
      <c r="L269" s="145"/>
      <c r="M269" s="146">
        <f t="shared" si="35"/>
        <v>0</v>
      </c>
      <c r="N269" s="189"/>
      <c r="O269" s="144"/>
      <c r="P269" s="144"/>
      <c r="Q269" s="144"/>
      <c r="R269" s="144"/>
      <c r="S269" s="145"/>
      <c r="T269" s="146">
        <f t="shared" si="36"/>
        <v>0</v>
      </c>
      <c r="U269" s="142"/>
      <c r="V269" s="143"/>
      <c r="W269" s="143"/>
      <c r="X269" s="143"/>
      <c r="Y269" s="150"/>
      <c r="Z269" s="143"/>
      <c r="AA269" s="150"/>
      <c r="AB269" s="143"/>
      <c r="AC269" s="150"/>
      <c r="AD269" s="143"/>
      <c r="AE269" s="150"/>
      <c r="AF269" s="143"/>
      <c r="AG269" s="150"/>
      <c r="AH269" s="143"/>
      <c r="AI269" s="150"/>
      <c r="AJ269" s="143"/>
      <c r="AK269" s="143"/>
      <c r="AL269" s="143"/>
      <c r="AM269" s="143"/>
      <c r="AN269" s="143"/>
      <c r="AO269" s="143"/>
      <c r="AP269" s="143"/>
    </row>
    <row r="270" ht="12.75" customHeight="1">
      <c r="A270" s="222"/>
      <c r="B270" s="32">
        <v>44603.0</v>
      </c>
      <c r="C270" s="210">
        <f t="shared" si="33"/>
        <v>0</v>
      </c>
      <c r="D270" s="141">
        <f t="shared" si="34"/>
        <v>0</v>
      </c>
      <c r="E270" s="189"/>
      <c r="F270" s="144"/>
      <c r="G270" s="144"/>
      <c r="H270" s="144"/>
      <c r="I270" s="144"/>
      <c r="J270" s="144"/>
      <c r="K270" s="144"/>
      <c r="L270" s="145"/>
      <c r="M270" s="146">
        <f t="shared" si="35"/>
        <v>0</v>
      </c>
      <c r="N270" s="189"/>
      <c r="O270" s="144"/>
      <c r="P270" s="144"/>
      <c r="Q270" s="144"/>
      <c r="R270" s="144"/>
      <c r="S270" s="145"/>
      <c r="T270" s="146">
        <f t="shared" si="36"/>
        <v>0</v>
      </c>
      <c r="U270" s="142"/>
      <c r="V270" s="143"/>
      <c r="W270" s="150"/>
      <c r="X270" s="143"/>
      <c r="Y270" s="150"/>
      <c r="Z270" s="143"/>
      <c r="AA270" s="150"/>
      <c r="AB270" s="143"/>
      <c r="AC270" s="150"/>
      <c r="AD270" s="143"/>
      <c r="AE270" s="150"/>
      <c r="AF270" s="143"/>
      <c r="AG270" s="150"/>
      <c r="AH270" s="143"/>
      <c r="AI270" s="150"/>
      <c r="AJ270" s="143"/>
      <c r="AK270" s="143"/>
      <c r="AL270" s="143"/>
      <c r="AM270" s="143"/>
      <c r="AN270" s="143"/>
      <c r="AO270" s="143"/>
      <c r="AP270" s="143"/>
    </row>
    <row r="271" ht="12.75" customHeight="1">
      <c r="A271" s="222"/>
      <c r="B271" s="32">
        <v>44604.0</v>
      </c>
      <c r="C271" s="210">
        <f t="shared" si="33"/>
        <v>0</v>
      </c>
      <c r="D271" s="141">
        <f t="shared" si="34"/>
        <v>0</v>
      </c>
      <c r="E271" s="189"/>
      <c r="F271" s="144"/>
      <c r="G271" s="144"/>
      <c r="H271" s="144"/>
      <c r="I271" s="144"/>
      <c r="J271" s="144"/>
      <c r="K271" s="144"/>
      <c r="L271" s="145"/>
      <c r="M271" s="146">
        <f t="shared" si="35"/>
        <v>0</v>
      </c>
      <c r="N271" s="189"/>
      <c r="O271" s="144"/>
      <c r="P271" s="144"/>
      <c r="Q271" s="144"/>
      <c r="R271" s="144"/>
      <c r="S271" s="145"/>
      <c r="T271" s="146">
        <f t="shared" si="36"/>
        <v>0</v>
      </c>
      <c r="U271" s="142"/>
      <c r="V271" s="143"/>
      <c r="W271" s="150"/>
      <c r="X271" s="143"/>
      <c r="Y271" s="143"/>
      <c r="Z271" s="143"/>
      <c r="AA271" s="150"/>
      <c r="AB271" s="143"/>
      <c r="AC271" s="150"/>
      <c r="AD271" s="143"/>
      <c r="AE271" s="150"/>
      <c r="AF271" s="143"/>
      <c r="AG271" s="150"/>
      <c r="AH271" s="143"/>
      <c r="AI271" s="150"/>
      <c r="AJ271" s="143"/>
      <c r="AK271" s="143"/>
      <c r="AL271" s="143"/>
      <c r="AM271" s="143"/>
      <c r="AN271" s="143"/>
      <c r="AO271" s="143"/>
      <c r="AP271" s="143"/>
    </row>
    <row r="272" ht="12.75" customHeight="1">
      <c r="A272" s="222"/>
      <c r="B272" s="32">
        <v>44605.0</v>
      </c>
      <c r="C272" s="210">
        <f t="shared" si="33"/>
        <v>0</v>
      </c>
      <c r="D272" s="141">
        <f t="shared" si="34"/>
        <v>0</v>
      </c>
      <c r="E272" s="189"/>
      <c r="F272" s="144"/>
      <c r="G272" s="144"/>
      <c r="H272" s="144"/>
      <c r="I272" s="144"/>
      <c r="J272" s="144"/>
      <c r="K272" s="144"/>
      <c r="L272" s="145"/>
      <c r="M272" s="146">
        <f t="shared" si="35"/>
        <v>0</v>
      </c>
      <c r="N272" s="150"/>
      <c r="O272" s="143"/>
      <c r="P272" s="144"/>
      <c r="Q272" s="144"/>
      <c r="R272" s="144"/>
      <c r="S272" s="145"/>
      <c r="T272" s="146">
        <f t="shared" si="36"/>
        <v>0</v>
      </c>
      <c r="U272" s="142"/>
      <c r="V272" s="143"/>
      <c r="W272" s="150"/>
      <c r="X272" s="143"/>
      <c r="Y272" s="150"/>
      <c r="Z272" s="143"/>
      <c r="AA272" s="150"/>
      <c r="AB272" s="143"/>
      <c r="AC272" s="150"/>
      <c r="AD272" s="143"/>
      <c r="AE272" s="150"/>
      <c r="AF272" s="143"/>
      <c r="AG272" s="150"/>
      <c r="AH272" s="143"/>
      <c r="AI272" s="150"/>
      <c r="AJ272" s="143"/>
      <c r="AK272" s="143"/>
      <c r="AL272" s="143"/>
      <c r="AM272" s="143"/>
      <c r="AN272" s="143"/>
      <c r="AO272" s="143"/>
      <c r="AP272" s="143"/>
    </row>
    <row r="273" ht="12.75" customHeight="1">
      <c r="A273" s="222"/>
      <c r="B273" s="32">
        <v>44606.0</v>
      </c>
      <c r="C273" s="210">
        <f t="shared" si="33"/>
        <v>0</v>
      </c>
      <c r="D273" s="141">
        <f t="shared" si="34"/>
        <v>0</v>
      </c>
      <c r="E273" s="189"/>
      <c r="F273" s="144"/>
      <c r="G273" s="144"/>
      <c r="H273" s="144"/>
      <c r="I273" s="144"/>
      <c r="J273" s="144"/>
      <c r="K273" s="144"/>
      <c r="L273" s="145"/>
      <c r="M273" s="146">
        <f t="shared" si="35"/>
        <v>0</v>
      </c>
      <c r="N273" s="189"/>
      <c r="O273" s="144"/>
      <c r="P273" s="144"/>
      <c r="Q273" s="144"/>
      <c r="R273" s="144"/>
      <c r="S273" s="145"/>
      <c r="T273" s="146">
        <f t="shared" si="36"/>
        <v>0</v>
      </c>
      <c r="U273" s="150"/>
      <c r="V273" s="143"/>
      <c r="W273" s="142"/>
      <c r="X273" s="143"/>
      <c r="Y273" s="150"/>
      <c r="Z273" s="143"/>
      <c r="AA273" s="150"/>
      <c r="AB273" s="143"/>
      <c r="AC273" s="150"/>
      <c r="AD273" s="143"/>
      <c r="AE273" s="150"/>
      <c r="AF273" s="143"/>
      <c r="AG273" s="150"/>
      <c r="AH273" s="143"/>
      <c r="AI273" s="150"/>
      <c r="AJ273" s="143"/>
      <c r="AK273" s="143"/>
      <c r="AL273" s="143"/>
      <c r="AM273" s="143"/>
      <c r="AN273" s="143"/>
      <c r="AO273" s="143"/>
      <c r="AP273" s="143"/>
    </row>
    <row r="274" ht="12.75" customHeight="1">
      <c r="A274" s="222"/>
      <c r="B274" s="32">
        <v>44607.0</v>
      </c>
      <c r="C274" s="210">
        <f t="shared" si="33"/>
        <v>0</v>
      </c>
      <c r="D274" s="141">
        <f t="shared" si="34"/>
        <v>0</v>
      </c>
      <c r="E274" s="189"/>
      <c r="F274" s="144"/>
      <c r="G274" s="144"/>
      <c r="H274" s="144"/>
      <c r="I274" s="144"/>
      <c r="J274" s="144"/>
      <c r="K274" s="144"/>
      <c r="L274" s="145"/>
      <c r="M274" s="146">
        <f t="shared" si="35"/>
        <v>0</v>
      </c>
      <c r="N274" s="189"/>
      <c r="O274" s="144"/>
      <c r="P274" s="144"/>
      <c r="Q274" s="144"/>
      <c r="R274" s="144"/>
      <c r="S274" s="145"/>
      <c r="T274" s="146">
        <f t="shared" si="36"/>
        <v>0</v>
      </c>
      <c r="U274" s="150"/>
      <c r="V274" s="143"/>
      <c r="W274" s="150"/>
      <c r="X274" s="143"/>
      <c r="Y274" s="150"/>
      <c r="Z274" s="143"/>
      <c r="AA274" s="150"/>
      <c r="AB274" s="143"/>
      <c r="AC274" s="150"/>
      <c r="AD274" s="143"/>
      <c r="AE274" s="150"/>
      <c r="AF274" s="143"/>
      <c r="AG274" s="150"/>
      <c r="AH274" s="143"/>
      <c r="AI274" s="150"/>
      <c r="AJ274" s="143"/>
      <c r="AK274" s="143"/>
      <c r="AL274" s="143"/>
      <c r="AM274" s="143"/>
      <c r="AN274" s="143"/>
      <c r="AO274" s="143"/>
      <c r="AP274" s="143"/>
    </row>
    <row r="275" ht="12.75" customHeight="1">
      <c r="A275" s="222"/>
      <c r="B275" s="32">
        <v>44608.0</v>
      </c>
      <c r="C275" s="210">
        <f t="shared" si="33"/>
        <v>0</v>
      </c>
      <c r="D275" s="141">
        <f t="shared" si="34"/>
        <v>0</v>
      </c>
      <c r="E275" s="189"/>
      <c r="F275" s="144"/>
      <c r="G275" s="144"/>
      <c r="H275" s="144"/>
      <c r="I275" s="144"/>
      <c r="J275" s="144"/>
      <c r="K275" s="144"/>
      <c r="L275" s="145"/>
      <c r="M275" s="146">
        <f t="shared" si="35"/>
        <v>0</v>
      </c>
      <c r="N275" s="189"/>
      <c r="O275" s="144"/>
      <c r="P275" s="144"/>
      <c r="Q275" s="144"/>
      <c r="R275" s="144"/>
      <c r="S275" s="145"/>
      <c r="T275" s="146">
        <f t="shared" si="36"/>
        <v>0</v>
      </c>
      <c r="U275" s="142"/>
      <c r="V275" s="143"/>
      <c r="W275" s="150"/>
      <c r="X275" s="143"/>
      <c r="Y275" s="150"/>
      <c r="Z275" s="143"/>
      <c r="AA275" s="150"/>
      <c r="AB275" s="143"/>
      <c r="AC275" s="150"/>
      <c r="AD275" s="143"/>
      <c r="AE275" s="150"/>
      <c r="AF275" s="143"/>
      <c r="AG275" s="150"/>
      <c r="AH275" s="143"/>
      <c r="AI275" s="150"/>
      <c r="AJ275" s="143"/>
      <c r="AK275" s="143"/>
      <c r="AL275" s="143"/>
      <c r="AM275" s="143"/>
      <c r="AN275" s="143"/>
      <c r="AO275" s="143"/>
      <c r="AP275" s="143"/>
    </row>
    <row r="276" ht="12.75" customHeight="1">
      <c r="A276" s="222"/>
      <c r="B276" s="32">
        <v>44609.0</v>
      </c>
      <c r="C276" s="210">
        <f t="shared" si="33"/>
        <v>0</v>
      </c>
      <c r="D276" s="141">
        <f t="shared" si="34"/>
        <v>0</v>
      </c>
      <c r="E276" s="189"/>
      <c r="F276" s="144"/>
      <c r="G276" s="147"/>
      <c r="H276" s="144"/>
      <c r="I276" s="144"/>
      <c r="J276" s="144"/>
      <c r="K276" s="144"/>
      <c r="L276" s="145"/>
      <c r="M276" s="146">
        <f t="shared" si="35"/>
        <v>0</v>
      </c>
      <c r="N276" s="189"/>
      <c r="O276" s="144"/>
      <c r="P276" s="144"/>
      <c r="Q276" s="144"/>
      <c r="R276" s="144"/>
      <c r="S276" s="145"/>
      <c r="T276" s="146">
        <f t="shared" si="36"/>
        <v>0</v>
      </c>
      <c r="U276" s="142"/>
      <c r="V276" s="143"/>
      <c r="W276" s="142"/>
      <c r="X276" s="143"/>
      <c r="Y276" s="150"/>
      <c r="Z276" s="143"/>
      <c r="AA276" s="150"/>
      <c r="AB276" s="143"/>
      <c r="AC276" s="150"/>
      <c r="AD276" s="143"/>
      <c r="AE276" s="150"/>
      <c r="AF276" s="143"/>
      <c r="AG276" s="150"/>
      <c r="AH276" s="143"/>
      <c r="AI276" s="150"/>
      <c r="AJ276" s="143"/>
      <c r="AK276" s="143"/>
      <c r="AL276" s="143"/>
      <c r="AM276" s="143"/>
      <c r="AN276" s="143"/>
      <c r="AO276" s="143"/>
      <c r="AP276" s="143"/>
    </row>
    <row r="277" ht="12.75" customHeight="1">
      <c r="A277" s="222"/>
      <c r="B277" s="32">
        <v>44610.0</v>
      </c>
      <c r="C277" s="210">
        <f t="shared" si="33"/>
        <v>0</v>
      </c>
      <c r="D277" s="141">
        <f t="shared" si="34"/>
        <v>0</v>
      </c>
      <c r="E277" s="189"/>
      <c r="F277" s="144"/>
      <c r="G277" s="144"/>
      <c r="H277" s="144"/>
      <c r="I277" s="144"/>
      <c r="J277" s="144"/>
      <c r="K277" s="144"/>
      <c r="L277" s="145"/>
      <c r="M277" s="146">
        <f t="shared" si="35"/>
        <v>0</v>
      </c>
      <c r="N277" s="189"/>
      <c r="O277" s="144"/>
      <c r="P277" s="144"/>
      <c r="Q277" s="144"/>
      <c r="R277" s="144"/>
      <c r="S277" s="145"/>
      <c r="T277" s="146">
        <f t="shared" si="36"/>
        <v>0</v>
      </c>
      <c r="U277" s="150"/>
      <c r="V277" s="143"/>
      <c r="W277" s="150"/>
      <c r="X277" s="143"/>
      <c r="Y277" s="150"/>
      <c r="Z277" s="143"/>
      <c r="AA277" s="150"/>
      <c r="AB277" s="143"/>
      <c r="AC277" s="150"/>
      <c r="AD277" s="143"/>
      <c r="AE277" s="150"/>
      <c r="AF277" s="143"/>
      <c r="AG277" s="150"/>
      <c r="AH277" s="143"/>
      <c r="AI277" s="150"/>
      <c r="AJ277" s="143"/>
      <c r="AK277" s="143"/>
      <c r="AL277" s="143"/>
      <c r="AM277" s="143"/>
      <c r="AN277" s="143"/>
      <c r="AO277" s="143"/>
      <c r="AP277" s="143"/>
    </row>
    <row r="278" ht="12.75" customHeight="1">
      <c r="A278" s="222"/>
      <c r="B278" s="32">
        <v>44611.0</v>
      </c>
      <c r="C278" s="210">
        <f t="shared" si="33"/>
        <v>0</v>
      </c>
      <c r="D278" s="141">
        <f t="shared" si="34"/>
        <v>0</v>
      </c>
      <c r="E278" s="189"/>
      <c r="F278" s="144"/>
      <c r="G278" s="144"/>
      <c r="H278" s="144"/>
      <c r="I278" s="144"/>
      <c r="J278" s="144"/>
      <c r="K278" s="144"/>
      <c r="L278" s="145"/>
      <c r="M278" s="146">
        <f t="shared" si="35"/>
        <v>0</v>
      </c>
      <c r="N278" s="189"/>
      <c r="O278" s="144"/>
      <c r="P278" s="144"/>
      <c r="Q278" s="144"/>
      <c r="R278" s="144"/>
      <c r="S278" s="145"/>
      <c r="T278" s="146">
        <f t="shared" si="36"/>
        <v>0</v>
      </c>
      <c r="U278" s="142"/>
      <c r="V278" s="143"/>
      <c r="W278" s="150"/>
      <c r="X278" s="143"/>
      <c r="Y278" s="150"/>
      <c r="Z278" s="143"/>
      <c r="AA278" s="150"/>
      <c r="AB278" s="143"/>
      <c r="AC278" s="150"/>
      <c r="AD278" s="143"/>
      <c r="AE278" s="150"/>
      <c r="AF278" s="143"/>
      <c r="AG278" s="150"/>
      <c r="AH278" s="143"/>
      <c r="AI278" s="150"/>
      <c r="AJ278" s="143"/>
      <c r="AK278" s="143"/>
      <c r="AL278" s="143"/>
      <c r="AM278" s="143"/>
      <c r="AN278" s="143"/>
      <c r="AO278" s="143"/>
      <c r="AP278" s="143"/>
    </row>
    <row r="279" ht="12.75" customHeight="1">
      <c r="A279" s="222"/>
      <c r="B279" s="32">
        <v>44612.0</v>
      </c>
      <c r="C279" s="210">
        <f t="shared" si="33"/>
        <v>0</v>
      </c>
      <c r="D279" s="141">
        <f t="shared" si="34"/>
        <v>0</v>
      </c>
      <c r="E279" s="189"/>
      <c r="F279" s="144"/>
      <c r="G279" s="144"/>
      <c r="H279" s="144"/>
      <c r="I279" s="144"/>
      <c r="J279" s="144"/>
      <c r="K279" s="144"/>
      <c r="L279" s="145"/>
      <c r="M279" s="146">
        <f t="shared" si="35"/>
        <v>0</v>
      </c>
      <c r="N279" s="189"/>
      <c r="O279" s="144"/>
      <c r="P279" s="144"/>
      <c r="Q279" s="144"/>
      <c r="R279" s="144"/>
      <c r="S279" s="145"/>
      <c r="T279" s="146">
        <f t="shared" si="36"/>
        <v>0</v>
      </c>
      <c r="U279" s="142"/>
      <c r="V279" s="143"/>
      <c r="W279" s="142"/>
      <c r="X279" s="143"/>
      <c r="Y279" s="150"/>
      <c r="Z279" s="143"/>
      <c r="AA279" s="150"/>
      <c r="AB279" s="143"/>
      <c r="AC279" s="150"/>
      <c r="AD279" s="143"/>
      <c r="AE279" s="150"/>
      <c r="AF279" s="143"/>
      <c r="AG279" s="150"/>
      <c r="AH279" s="143"/>
      <c r="AI279" s="150"/>
      <c r="AJ279" s="143"/>
      <c r="AK279" s="143"/>
      <c r="AL279" s="143"/>
      <c r="AM279" s="143"/>
      <c r="AN279" s="143"/>
      <c r="AO279" s="143"/>
      <c r="AP279" s="143"/>
    </row>
    <row r="280" ht="12.75" customHeight="1">
      <c r="A280" s="222"/>
      <c r="B280" s="32">
        <v>44613.0</v>
      </c>
      <c r="C280" s="210">
        <f t="shared" si="33"/>
        <v>0</v>
      </c>
      <c r="D280" s="141">
        <f t="shared" si="34"/>
        <v>0</v>
      </c>
      <c r="E280" s="189"/>
      <c r="F280" s="144"/>
      <c r="G280" s="144"/>
      <c r="H280" s="144"/>
      <c r="I280" s="144"/>
      <c r="J280" s="144"/>
      <c r="K280" s="144"/>
      <c r="L280" s="145"/>
      <c r="M280" s="146">
        <f t="shared" si="35"/>
        <v>0</v>
      </c>
      <c r="N280" s="189"/>
      <c r="O280" s="144"/>
      <c r="P280" s="144"/>
      <c r="Q280" s="144"/>
      <c r="R280" s="144"/>
      <c r="S280" s="145"/>
      <c r="T280" s="146">
        <f t="shared" si="36"/>
        <v>0</v>
      </c>
      <c r="U280" s="142"/>
      <c r="V280" s="143"/>
      <c r="W280" s="150"/>
      <c r="X280" s="143"/>
      <c r="Y280" s="150"/>
      <c r="Z280" s="143"/>
      <c r="AA280" s="150"/>
      <c r="AB280" s="143"/>
      <c r="AC280" s="150"/>
      <c r="AD280" s="143"/>
      <c r="AE280" s="150"/>
      <c r="AF280" s="143"/>
      <c r="AG280" s="150"/>
      <c r="AH280" s="143"/>
      <c r="AI280" s="150"/>
      <c r="AJ280" s="143"/>
      <c r="AK280" s="143"/>
      <c r="AL280" s="143"/>
      <c r="AM280" s="143"/>
      <c r="AN280" s="143"/>
      <c r="AO280" s="143"/>
      <c r="AP280" s="143"/>
    </row>
    <row r="281" ht="12.75" customHeight="1">
      <c r="A281" s="222"/>
      <c r="B281" s="32">
        <v>44614.0</v>
      </c>
      <c r="C281" s="210">
        <f t="shared" si="33"/>
        <v>0</v>
      </c>
      <c r="D281" s="141">
        <f t="shared" si="34"/>
        <v>0</v>
      </c>
      <c r="E281" s="189"/>
      <c r="F281" s="144"/>
      <c r="G281" s="144"/>
      <c r="H281" s="144"/>
      <c r="I281" s="144"/>
      <c r="J281" s="144"/>
      <c r="K281" s="144"/>
      <c r="L281" s="145"/>
      <c r="M281" s="146">
        <f t="shared" si="35"/>
        <v>0</v>
      </c>
      <c r="N281" s="189"/>
      <c r="O281" s="144"/>
      <c r="P281" s="144"/>
      <c r="Q281" s="144"/>
      <c r="R281" s="144"/>
      <c r="S281" s="145"/>
      <c r="T281" s="146">
        <f t="shared" si="36"/>
        <v>0</v>
      </c>
      <c r="U281" s="142"/>
      <c r="V281" s="143"/>
      <c r="W281" s="150"/>
      <c r="X281" s="143"/>
      <c r="Y281" s="150"/>
      <c r="Z281" s="143"/>
      <c r="AA281" s="150"/>
      <c r="AB281" s="143"/>
      <c r="AC281" s="150"/>
      <c r="AD281" s="143"/>
      <c r="AE281" s="150"/>
      <c r="AF281" s="143"/>
      <c r="AG281" s="150"/>
      <c r="AH281" s="143"/>
      <c r="AI281" s="150"/>
      <c r="AJ281" s="143"/>
      <c r="AK281" s="143"/>
      <c r="AL281" s="143"/>
      <c r="AM281" s="143"/>
      <c r="AN281" s="143"/>
      <c r="AO281" s="143"/>
      <c r="AP281" s="143"/>
    </row>
    <row r="282" ht="12.75" customHeight="1">
      <c r="A282" s="222"/>
      <c r="B282" s="32">
        <v>44615.0</v>
      </c>
      <c r="C282" s="210">
        <f t="shared" si="33"/>
        <v>0</v>
      </c>
      <c r="D282" s="141">
        <f t="shared" si="34"/>
        <v>0</v>
      </c>
      <c r="E282" s="189"/>
      <c r="F282" s="144"/>
      <c r="G282" s="144"/>
      <c r="H282" s="144"/>
      <c r="I282" s="144"/>
      <c r="J282" s="144"/>
      <c r="K282" s="144"/>
      <c r="L282" s="145"/>
      <c r="M282" s="146">
        <f t="shared" si="35"/>
        <v>0</v>
      </c>
      <c r="N282" s="189"/>
      <c r="O282" s="144"/>
      <c r="P282" s="144"/>
      <c r="Q282" s="144"/>
      <c r="R282" s="144"/>
      <c r="S282" s="145"/>
      <c r="T282" s="146">
        <f t="shared" si="36"/>
        <v>0</v>
      </c>
      <c r="U282" s="142"/>
      <c r="V282" s="143"/>
      <c r="W282" s="150"/>
      <c r="X282" s="143"/>
      <c r="Y282" s="150"/>
      <c r="Z282" s="143"/>
      <c r="AA282" s="150"/>
      <c r="AB282" s="143"/>
      <c r="AC282" s="150"/>
      <c r="AD282" s="143"/>
      <c r="AE282" s="150"/>
      <c r="AF282" s="143"/>
      <c r="AG282" s="150"/>
      <c r="AH282" s="143"/>
      <c r="AI282" s="150"/>
      <c r="AJ282" s="143"/>
      <c r="AK282" s="143"/>
      <c r="AL282" s="143"/>
      <c r="AM282" s="143"/>
      <c r="AN282" s="143"/>
      <c r="AO282" s="143"/>
      <c r="AP282" s="143"/>
    </row>
    <row r="283" ht="12.75" customHeight="1">
      <c r="A283" s="222"/>
      <c r="B283" s="32">
        <v>44616.0</v>
      </c>
      <c r="C283" s="210">
        <f t="shared" si="33"/>
        <v>0</v>
      </c>
      <c r="D283" s="141">
        <f t="shared" si="34"/>
        <v>0</v>
      </c>
      <c r="E283" s="189"/>
      <c r="F283" s="144"/>
      <c r="G283" s="144"/>
      <c r="H283" s="144"/>
      <c r="I283" s="144"/>
      <c r="J283" s="144"/>
      <c r="K283" s="144"/>
      <c r="L283" s="145"/>
      <c r="M283" s="146">
        <f t="shared" si="35"/>
        <v>0</v>
      </c>
      <c r="N283" s="189"/>
      <c r="O283" s="144"/>
      <c r="P283" s="144"/>
      <c r="Q283" s="144"/>
      <c r="R283" s="144"/>
      <c r="S283" s="145"/>
      <c r="T283" s="146">
        <f t="shared" si="36"/>
        <v>0</v>
      </c>
      <c r="U283" s="142"/>
      <c r="V283" s="143"/>
      <c r="W283" s="150"/>
      <c r="X283" s="143"/>
      <c r="Y283" s="150"/>
      <c r="Z283" s="143"/>
      <c r="AA283" s="150"/>
      <c r="AB283" s="143"/>
      <c r="AC283" s="150"/>
      <c r="AD283" s="143"/>
      <c r="AE283" s="150"/>
      <c r="AF283" s="143"/>
      <c r="AG283" s="150"/>
      <c r="AH283" s="143"/>
      <c r="AI283" s="150"/>
      <c r="AJ283" s="143"/>
      <c r="AK283" s="143"/>
      <c r="AL283" s="143"/>
      <c r="AM283" s="143"/>
      <c r="AN283" s="143"/>
      <c r="AO283" s="143"/>
      <c r="AP283" s="143"/>
    </row>
    <row r="284" ht="12.75" customHeight="1">
      <c r="A284" s="222"/>
      <c r="B284" s="32">
        <v>44617.0</v>
      </c>
      <c r="C284" s="210">
        <f t="shared" si="33"/>
        <v>0</v>
      </c>
      <c r="D284" s="141">
        <f t="shared" si="34"/>
        <v>0</v>
      </c>
      <c r="E284" s="189"/>
      <c r="F284" s="144"/>
      <c r="G284" s="144"/>
      <c r="H284" s="144"/>
      <c r="I284" s="144"/>
      <c r="J284" s="144"/>
      <c r="K284" s="144"/>
      <c r="L284" s="145"/>
      <c r="M284" s="146">
        <f t="shared" si="35"/>
        <v>0</v>
      </c>
      <c r="N284" s="189"/>
      <c r="O284" s="144"/>
      <c r="P284" s="144"/>
      <c r="Q284" s="144"/>
      <c r="R284" s="144"/>
      <c r="S284" s="145"/>
      <c r="T284" s="146">
        <f t="shared" si="36"/>
        <v>0</v>
      </c>
      <c r="U284" s="142"/>
      <c r="V284" s="143"/>
      <c r="W284" s="150"/>
      <c r="X284" s="143"/>
      <c r="Y284" s="150"/>
      <c r="Z284" s="143"/>
      <c r="AA284" s="150"/>
      <c r="AB284" s="143"/>
      <c r="AC284" s="150"/>
      <c r="AD284" s="143"/>
      <c r="AE284" s="150"/>
      <c r="AF284" s="143"/>
      <c r="AG284" s="150"/>
      <c r="AH284" s="143"/>
      <c r="AI284" s="150"/>
      <c r="AJ284" s="143"/>
      <c r="AK284" s="143"/>
      <c r="AL284" s="143"/>
      <c r="AM284" s="143"/>
      <c r="AN284" s="143"/>
      <c r="AO284" s="143"/>
      <c r="AP284" s="143"/>
    </row>
    <row r="285" ht="12.75" customHeight="1">
      <c r="A285" s="222"/>
      <c r="B285" s="32">
        <v>44618.0</v>
      </c>
      <c r="C285" s="210">
        <f t="shared" si="33"/>
        <v>0</v>
      </c>
      <c r="D285" s="141">
        <f t="shared" si="34"/>
        <v>0</v>
      </c>
      <c r="E285" s="189"/>
      <c r="F285" s="144"/>
      <c r="G285" s="144"/>
      <c r="H285" s="144"/>
      <c r="I285" s="144"/>
      <c r="J285" s="144"/>
      <c r="K285" s="144"/>
      <c r="L285" s="145"/>
      <c r="M285" s="146">
        <f t="shared" si="35"/>
        <v>0</v>
      </c>
      <c r="N285" s="189"/>
      <c r="O285" s="144"/>
      <c r="P285" s="144"/>
      <c r="Q285" s="144"/>
      <c r="R285" s="144"/>
      <c r="S285" s="145"/>
      <c r="T285" s="146">
        <f t="shared" si="36"/>
        <v>0</v>
      </c>
      <c r="U285" s="151"/>
      <c r="V285" s="143"/>
      <c r="W285" s="150"/>
      <c r="X285" s="143"/>
      <c r="Y285" s="150"/>
      <c r="Z285" s="143"/>
      <c r="AA285" s="150"/>
      <c r="AB285" s="143"/>
      <c r="AC285" s="150"/>
      <c r="AD285" s="143"/>
      <c r="AE285" s="150"/>
      <c r="AF285" s="143"/>
      <c r="AG285" s="150"/>
      <c r="AH285" s="143"/>
      <c r="AI285" s="150"/>
      <c r="AJ285" s="143"/>
      <c r="AK285" s="143"/>
      <c r="AL285" s="143"/>
      <c r="AM285" s="143"/>
      <c r="AN285" s="143"/>
      <c r="AO285" s="143"/>
      <c r="AP285" s="143"/>
    </row>
    <row r="286" ht="12.75" customHeight="1">
      <c r="A286" s="222"/>
      <c r="B286" s="32">
        <v>44619.0</v>
      </c>
      <c r="C286" s="210">
        <f t="shared" si="33"/>
        <v>0</v>
      </c>
      <c r="D286" s="141">
        <f t="shared" si="34"/>
        <v>0</v>
      </c>
      <c r="E286" s="189"/>
      <c r="F286" s="144"/>
      <c r="G286" s="144"/>
      <c r="H286" s="144"/>
      <c r="I286" s="144"/>
      <c r="J286" s="144"/>
      <c r="K286" s="144"/>
      <c r="L286" s="145"/>
      <c r="M286" s="146">
        <f t="shared" si="35"/>
        <v>0</v>
      </c>
      <c r="N286" s="189"/>
      <c r="O286" s="144"/>
      <c r="P286" s="144"/>
      <c r="Q286" s="144"/>
      <c r="R286" s="144"/>
      <c r="S286" s="145"/>
      <c r="T286" s="146">
        <f>V286+X286+Z286+AB286+AD286+AF286+AH286+AJ286+AL286+AN286+AP286+AR286+AT286+AV286</f>
        <v>0</v>
      </c>
      <c r="U286" s="151"/>
      <c r="V286" s="143"/>
      <c r="W286" s="150"/>
      <c r="X286" s="143"/>
      <c r="Y286" s="150"/>
      <c r="Z286" s="143"/>
      <c r="AA286" s="150"/>
      <c r="AB286" s="143"/>
      <c r="AC286" s="150"/>
      <c r="AD286" s="143"/>
      <c r="AE286" s="150"/>
      <c r="AF286" s="143"/>
      <c r="AG286" s="150"/>
      <c r="AH286" s="143"/>
      <c r="AI286" s="150"/>
      <c r="AJ286" s="143"/>
      <c r="AK286" s="150"/>
      <c r="AL286" s="143"/>
      <c r="AM286" s="143"/>
      <c r="AN286" s="143"/>
      <c r="AO286" s="143"/>
      <c r="AP286" s="143"/>
    </row>
    <row r="287" ht="12.75" customHeight="1">
      <c r="A287" s="222"/>
      <c r="B287" s="32">
        <v>44620.0</v>
      </c>
      <c r="C287" s="210">
        <f t="shared" si="33"/>
        <v>0</v>
      </c>
      <c r="D287" s="141">
        <f t="shared" si="34"/>
        <v>0</v>
      </c>
      <c r="E287" s="189"/>
      <c r="F287" s="144"/>
      <c r="G287" s="144"/>
      <c r="H287" s="144"/>
      <c r="I287" s="144"/>
      <c r="J287" s="144"/>
      <c r="K287" s="144"/>
      <c r="L287" s="145"/>
      <c r="M287" s="146">
        <f t="shared" si="35"/>
        <v>0</v>
      </c>
      <c r="N287" s="189"/>
      <c r="O287" s="144"/>
      <c r="P287" s="144"/>
      <c r="Q287" s="144"/>
      <c r="R287" s="144"/>
      <c r="S287" s="145"/>
      <c r="T287" s="146">
        <f>V287+X287+Z287+AB287+AD287+AF287+AH287+AJ287+AV287</f>
        <v>0</v>
      </c>
      <c r="U287" s="171"/>
      <c r="V287" s="167"/>
      <c r="W287" s="164"/>
      <c r="X287" s="167"/>
      <c r="Y287" s="164"/>
      <c r="Z287" s="167"/>
      <c r="AA287" s="150"/>
      <c r="AB287" s="143"/>
      <c r="AC287" s="150"/>
      <c r="AD287" s="143"/>
      <c r="AE287" s="150"/>
      <c r="AF287" s="143"/>
      <c r="AG287" s="150"/>
      <c r="AH287" s="143"/>
      <c r="AI287" s="142"/>
      <c r="AJ287" s="143"/>
      <c r="AK287" s="143"/>
      <c r="AL287" s="143"/>
      <c r="AM287" s="143"/>
      <c r="AN287" s="143"/>
      <c r="AO287" s="143"/>
      <c r="AP287" s="143"/>
    </row>
    <row r="288" ht="12.75" customHeight="1">
      <c r="A288" s="1"/>
      <c r="B288" s="36">
        <v>45351.0</v>
      </c>
      <c r="C288" s="241">
        <f t="shared" si="33"/>
        <v>0</v>
      </c>
      <c r="D288" s="242">
        <f t="shared" si="34"/>
        <v>0</v>
      </c>
      <c r="E288" s="205"/>
      <c r="F288" s="206"/>
      <c r="G288" s="168"/>
      <c r="H288" s="168"/>
      <c r="I288" s="168"/>
      <c r="J288" s="168"/>
      <c r="K288" s="168"/>
      <c r="L288" s="169"/>
      <c r="M288" s="242">
        <f t="shared" si="35"/>
        <v>0</v>
      </c>
      <c r="N288" s="195"/>
      <c r="O288" s="168"/>
      <c r="P288" s="168"/>
      <c r="Q288" s="168"/>
      <c r="R288" s="168"/>
      <c r="S288" s="169"/>
      <c r="T288" s="242">
        <f>V288+X288+Z288+AB288+AD288+AF288+AH288+AJ288+AV288+AL288+AN288+AP288</f>
        <v>0</v>
      </c>
      <c r="U288" s="171"/>
      <c r="V288" s="167"/>
      <c r="W288" s="171"/>
      <c r="X288" s="167"/>
      <c r="Y288" s="164"/>
      <c r="Z288" s="167"/>
      <c r="AA288" s="164"/>
      <c r="AB288" s="167"/>
      <c r="AC288" s="164"/>
      <c r="AD288" s="143"/>
      <c r="AE288" s="164"/>
      <c r="AF288" s="167"/>
      <c r="AG288" s="155"/>
      <c r="AH288" s="149"/>
      <c r="AI288" s="155"/>
      <c r="AJ288" s="149"/>
      <c r="AK288" s="149"/>
      <c r="AL288" s="149"/>
      <c r="AM288" s="149"/>
      <c r="AN288" s="149"/>
      <c r="AO288" s="149"/>
      <c r="AP288" s="149"/>
    </row>
    <row r="289" ht="12.75" customHeight="1">
      <c r="A289" s="1"/>
      <c r="B289" s="100" t="s">
        <v>20</v>
      </c>
      <c r="C289" s="208"/>
      <c r="D289" s="173"/>
      <c r="E289" s="178"/>
      <c r="F289" s="179"/>
      <c r="G289" s="179"/>
      <c r="H289" s="179"/>
      <c r="I289" s="179"/>
      <c r="J289" s="179"/>
      <c r="K289" s="179"/>
      <c r="L289" s="180"/>
      <c r="M289" s="126"/>
      <c r="N289" s="178"/>
      <c r="O289" s="179"/>
      <c r="P289" s="179"/>
      <c r="Q289" s="179"/>
      <c r="R289" s="179"/>
      <c r="S289" s="180"/>
      <c r="T289" s="126"/>
      <c r="U289" s="198"/>
      <c r="V289" s="183"/>
      <c r="W289" s="184"/>
      <c r="X289" s="183"/>
      <c r="Y289" s="184"/>
      <c r="Z289" s="183"/>
      <c r="AA289" s="184"/>
      <c r="AB289" s="183"/>
      <c r="AC289" s="184"/>
      <c r="AD289" s="183"/>
      <c r="AE289" s="184"/>
      <c r="AF289" s="183"/>
      <c r="AG289" s="184"/>
      <c r="AH289" s="183"/>
      <c r="AI289" s="184"/>
      <c r="AJ289" s="183"/>
      <c r="AK289" s="183"/>
      <c r="AL289" s="183"/>
      <c r="AM289" s="183"/>
      <c r="AN289" s="183"/>
      <c r="AO289" s="183"/>
      <c r="AP289" s="183"/>
    </row>
    <row r="290" ht="12.75" customHeight="1">
      <c r="A290" s="222"/>
      <c r="B290" s="22">
        <v>45717.0</v>
      </c>
      <c r="C290" s="209">
        <f t="shared" ref="C290:C320" si="37">D290+M290+T290</f>
        <v>0</v>
      </c>
      <c r="D290" s="141">
        <f t="shared" ref="D290:D320" si="38">F290+H290+J290+L290</f>
        <v>0</v>
      </c>
      <c r="E290" s="189"/>
      <c r="F290" s="144"/>
      <c r="G290" s="144"/>
      <c r="H290" s="144"/>
      <c r="I290" s="144"/>
      <c r="J290" s="144"/>
      <c r="K290" s="144"/>
      <c r="L290" s="145"/>
      <c r="M290" s="146">
        <f t="shared" ref="M290:M320" si="39">O290+Q290</f>
        <v>0</v>
      </c>
      <c r="N290" s="189"/>
      <c r="O290" s="144"/>
      <c r="P290" s="144"/>
      <c r="Q290" s="144"/>
      <c r="R290" s="144"/>
      <c r="S290" s="145"/>
      <c r="T290" s="146">
        <f t="shared" ref="T290:T317" si="40">V290+X290+Z290+AB290+AD290+AF290+AH290+AJ290+AV290</f>
        <v>0</v>
      </c>
      <c r="U290" s="150"/>
      <c r="V290" s="143"/>
      <c r="W290" s="162"/>
      <c r="X290" s="163"/>
      <c r="Y290" s="162"/>
      <c r="Z290" s="163"/>
      <c r="AA290" s="162"/>
      <c r="AB290" s="163"/>
      <c r="AC290" s="162"/>
      <c r="AD290" s="163"/>
      <c r="AE290" s="162"/>
      <c r="AF290" s="163"/>
      <c r="AG290" s="162"/>
      <c r="AH290" s="163"/>
      <c r="AI290" s="162"/>
      <c r="AJ290" s="163"/>
      <c r="AK290" s="163"/>
      <c r="AL290" s="163"/>
      <c r="AM290" s="163"/>
      <c r="AN290" s="163"/>
      <c r="AO290" s="163"/>
      <c r="AP290" s="163"/>
    </row>
    <row r="291" ht="12.75" customHeight="1">
      <c r="A291" s="222"/>
      <c r="B291" s="32">
        <v>45718.0</v>
      </c>
      <c r="C291" s="210">
        <f t="shared" si="37"/>
        <v>0</v>
      </c>
      <c r="D291" s="141">
        <f t="shared" si="38"/>
        <v>0</v>
      </c>
      <c r="E291" s="189"/>
      <c r="F291" s="144"/>
      <c r="G291" s="144"/>
      <c r="H291" s="144"/>
      <c r="I291" s="144"/>
      <c r="J291" s="144"/>
      <c r="K291" s="144"/>
      <c r="L291" s="145"/>
      <c r="M291" s="146">
        <f t="shared" si="39"/>
        <v>0</v>
      </c>
      <c r="N291" s="189"/>
      <c r="O291" s="144"/>
      <c r="P291" s="144"/>
      <c r="Q291" s="144"/>
      <c r="R291" s="144"/>
      <c r="S291" s="145"/>
      <c r="T291" s="146">
        <f t="shared" si="40"/>
        <v>0</v>
      </c>
      <c r="U291" s="150"/>
      <c r="V291" s="143"/>
      <c r="W291" s="150"/>
      <c r="X291" s="143"/>
      <c r="Y291" s="150"/>
      <c r="Z291" s="143"/>
      <c r="AA291" s="150"/>
      <c r="AB291" s="143"/>
      <c r="AC291" s="150"/>
      <c r="AD291" s="143"/>
      <c r="AE291" s="150"/>
      <c r="AF291" s="143"/>
      <c r="AG291" s="150"/>
      <c r="AH291" s="143"/>
      <c r="AI291" s="150"/>
      <c r="AJ291" s="143"/>
      <c r="AK291" s="143"/>
      <c r="AL291" s="143"/>
      <c r="AM291" s="143"/>
      <c r="AN291" s="143"/>
      <c r="AO291" s="143"/>
      <c r="AP291" s="143"/>
    </row>
    <row r="292" ht="12.75" customHeight="1">
      <c r="A292" s="222"/>
      <c r="B292" s="32">
        <v>45719.0</v>
      </c>
      <c r="C292" s="210">
        <f t="shared" si="37"/>
        <v>0</v>
      </c>
      <c r="D292" s="141">
        <f t="shared" si="38"/>
        <v>0</v>
      </c>
      <c r="E292" s="189"/>
      <c r="F292" s="144"/>
      <c r="G292" s="144"/>
      <c r="H292" s="144"/>
      <c r="I292" s="144"/>
      <c r="J292" s="144"/>
      <c r="K292" s="144"/>
      <c r="L292" s="145"/>
      <c r="M292" s="146">
        <f t="shared" si="39"/>
        <v>0</v>
      </c>
      <c r="N292" s="189"/>
      <c r="O292" s="144"/>
      <c r="P292" s="144"/>
      <c r="Q292" s="144"/>
      <c r="R292" s="144"/>
      <c r="S292" s="145"/>
      <c r="T292" s="146">
        <f t="shared" si="40"/>
        <v>0</v>
      </c>
      <c r="U292" s="142"/>
      <c r="V292" s="143"/>
      <c r="W292" s="150"/>
      <c r="X292" s="143"/>
      <c r="Y292" s="150"/>
      <c r="Z292" s="143"/>
      <c r="AA292" s="150"/>
      <c r="AB292" s="143"/>
      <c r="AC292" s="150"/>
      <c r="AD292" s="143"/>
      <c r="AE292" s="150"/>
      <c r="AF292" s="143"/>
      <c r="AG292" s="150"/>
      <c r="AH292" s="143"/>
      <c r="AI292" s="150"/>
      <c r="AJ292" s="143"/>
      <c r="AK292" s="143"/>
      <c r="AL292" s="143"/>
      <c r="AM292" s="143"/>
      <c r="AN292" s="143"/>
      <c r="AO292" s="143"/>
      <c r="AP292" s="143"/>
    </row>
    <row r="293" ht="12.75" customHeight="1">
      <c r="A293" s="222"/>
      <c r="B293" s="32">
        <v>45720.0</v>
      </c>
      <c r="C293" s="210">
        <f t="shared" si="37"/>
        <v>0</v>
      </c>
      <c r="D293" s="141">
        <f t="shared" si="38"/>
        <v>0</v>
      </c>
      <c r="E293" s="189"/>
      <c r="F293" s="144"/>
      <c r="G293" s="144"/>
      <c r="H293" s="144"/>
      <c r="I293" s="144"/>
      <c r="J293" s="144"/>
      <c r="K293" s="144"/>
      <c r="L293" s="145"/>
      <c r="M293" s="146">
        <f t="shared" si="39"/>
        <v>0</v>
      </c>
      <c r="N293" s="189"/>
      <c r="O293" s="144"/>
      <c r="P293" s="144"/>
      <c r="Q293" s="144"/>
      <c r="R293" s="144"/>
      <c r="S293" s="145"/>
      <c r="T293" s="146">
        <f t="shared" si="40"/>
        <v>0</v>
      </c>
      <c r="U293" s="150"/>
      <c r="V293" s="143"/>
      <c r="W293" s="150"/>
      <c r="X293" s="143"/>
      <c r="Y293" s="142"/>
      <c r="Z293" s="143"/>
      <c r="AA293" s="150"/>
      <c r="AB293" s="143"/>
      <c r="AC293" s="150"/>
      <c r="AD293" s="143"/>
      <c r="AE293" s="150"/>
      <c r="AF293" s="143"/>
      <c r="AG293" s="150"/>
      <c r="AH293" s="143"/>
      <c r="AI293" s="150"/>
      <c r="AJ293" s="143"/>
      <c r="AK293" s="143"/>
      <c r="AL293" s="143"/>
      <c r="AM293" s="143"/>
      <c r="AN293" s="143"/>
      <c r="AO293" s="143"/>
      <c r="AP293" s="143"/>
    </row>
    <row r="294" ht="12.75" customHeight="1">
      <c r="A294" s="222"/>
      <c r="B294" s="32">
        <v>45721.0</v>
      </c>
      <c r="C294" s="210">
        <f t="shared" si="37"/>
        <v>0</v>
      </c>
      <c r="D294" s="141">
        <f t="shared" si="38"/>
        <v>0</v>
      </c>
      <c r="E294" s="189"/>
      <c r="F294" s="144"/>
      <c r="G294" s="144"/>
      <c r="H294" s="144"/>
      <c r="I294" s="144"/>
      <c r="J294" s="144"/>
      <c r="K294" s="144"/>
      <c r="L294" s="145"/>
      <c r="M294" s="146">
        <f t="shared" si="39"/>
        <v>0</v>
      </c>
      <c r="N294" s="189"/>
      <c r="O294" s="144"/>
      <c r="P294" s="144"/>
      <c r="Q294" s="144"/>
      <c r="R294" s="144"/>
      <c r="S294" s="145"/>
      <c r="T294" s="146">
        <f t="shared" si="40"/>
        <v>0</v>
      </c>
      <c r="U294" s="150"/>
      <c r="V294" s="143"/>
      <c r="W294" s="142"/>
      <c r="X294" s="143"/>
      <c r="Y294" s="150"/>
      <c r="Z294" s="143"/>
      <c r="AA294" s="150"/>
      <c r="AB294" s="143"/>
      <c r="AC294" s="150"/>
      <c r="AD294" s="143"/>
      <c r="AE294" s="150"/>
      <c r="AF294" s="143"/>
      <c r="AG294" s="150"/>
      <c r="AH294" s="143"/>
      <c r="AI294" s="150"/>
      <c r="AJ294" s="143"/>
      <c r="AK294" s="143"/>
      <c r="AL294" s="143"/>
      <c r="AM294" s="143"/>
      <c r="AN294" s="143"/>
      <c r="AO294" s="143"/>
      <c r="AP294" s="143"/>
    </row>
    <row r="295" ht="12.75" customHeight="1">
      <c r="A295" s="222"/>
      <c r="B295" s="32">
        <v>45722.0</v>
      </c>
      <c r="C295" s="210">
        <f t="shared" si="37"/>
        <v>0</v>
      </c>
      <c r="D295" s="141">
        <f t="shared" si="38"/>
        <v>0</v>
      </c>
      <c r="E295" s="189"/>
      <c r="F295" s="144"/>
      <c r="G295" s="144"/>
      <c r="H295" s="144"/>
      <c r="I295" s="144"/>
      <c r="J295" s="144"/>
      <c r="K295" s="144"/>
      <c r="L295" s="145"/>
      <c r="M295" s="146">
        <f t="shared" si="39"/>
        <v>0</v>
      </c>
      <c r="N295" s="189"/>
      <c r="O295" s="144"/>
      <c r="P295" s="144"/>
      <c r="Q295" s="144"/>
      <c r="R295" s="144"/>
      <c r="S295" s="145"/>
      <c r="T295" s="146">
        <f t="shared" si="40"/>
        <v>0</v>
      </c>
      <c r="U295" s="150"/>
      <c r="V295" s="143"/>
      <c r="W295" s="150"/>
      <c r="X295" s="143"/>
      <c r="Y295" s="150"/>
      <c r="Z295" s="143"/>
      <c r="AA295" s="150"/>
      <c r="AB295" s="143"/>
      <c r="AC295" s="150"/>
      <c r="AD295" s="143"/>
      <c r="AE295" s="150"/>
      <c r="AF295" s="143"/>
      <c r="AG295" s="150"/>
      <c r="AH295" s="143"/>
      <c r="AI295" s="150"/>
      <c r="AJ295" s="143"/>
      <c r="AK295" s="143"/>
      <c r="AL295" s="143"/>
      <c r="AM295" s="143"/>
      <c r="AN295" s="143"/>
      <c r="AO295" s="143"/>
      <c r="AP295" s="143"/>
    </row>
    <row r="296" ht="12.75" customHeight="1">
      <c r="A296" s="222"/>
      <c r="B296" s="32">
        <v>45723.0</v>
      </c>
      <c r="C296" s="210">
        <f t="shared" si="37"/>
        <v>0</v>
      </c>
      <c r="D296" s="141">
        <f t="shared" si="38"/>
        <v>0</v>
      </c>
      <c r="E296" s="189"/>
      <c r="F296" s="144"/>
      <c r="G296" s="144"/>
      <c r="H296" s="144"/>
      <c r="I296" s="144"/>
      <c r="J296" s="144"/>
      <c r="K296" s="144"/>
      <c r="L296" s="145"/>
      <c r="M296" s="146">
        <f t="shared" si="39"/>
        <v>0</v>
      </c>
      <c r="N296" s="189"/>
      <c r="O296" s="144"/>
      <c r="P296" s="144"/>
      <c r="Q296" s="144"/>
      <c r="R296" s="144"/>
      <c r="S296" s="145"/>
      <c r="T296" s="146">
        <f t="shared" si="40"/>
        <v>0</v>
      </c>
      <c r="U296" s="150"/>
      <c r="V296" s="143"/>
      <c r="W296" s="150"/>
      <c r="X296" s="143"/>
      <c r="Y296" s="150"/>
      <c r="Z296" s="143"/>
      <c r="AA296" s="150"/>
      <c r="AB296" s="143"/>
      <c r="AC296" s="150"/>
      <c r="AD296" s="143"/>
      <c r="AE296" s="150"/>
      <c r="AF296" s="143"/>
      <c r="AG296" s="150"/>
      <c r="AH296" s="143"/>
      <c r="AI296" s="150"/>
      <c r="AJ296" s="143"/>
      <c r="AK296" s="143"/>
      <c r="AL296" s="143"/>
      <c r="AM296" s="143"/>
      <c r="AN296" s="143"/>
      <c r="AO296" s="143"/>
      <c r="AP296" s="143"/>
    </row>
    <row r="297" ht="12.75" customHeight="1">
      <c r="A297" s="222"/>
      <c r="B297" s="32">
        <v>45724.0</v>
      </c>
      <c r="C297" s="210">
        <f t="shared" si="37"/>
        <v>0</v>
      </c>
      <c r="D297" s="141">
        <f t="shared" si="38"/>
        <v>0</v>
      </c>
      <c r="E297" s="189"/>
      <c r="F297" s="144"/>
      <c r="G297" s="144"/>
      <c r="H297" s="144"/>
      <c r="I297" s="144"/>
      <c r="J297" s="144"/>
      <c r="K297" s="144"/>
      <c r="L297" s="145"/>
      <c r="M297" s="146">
        <f t="shared" si="39"/>
        <v>0</v>
      </c>
      <c r="N297" s="189"/>
      <c r="O297" s="144"/>
      <c r="P297" s="144"/>
      <c r="Q297" s="144"/>
      <c r="R297" s="144"/>
      <c r="S297" s="145"/>
      <c r="T297" s="146">
        <f t="shared" si="40"/>
        <v>0</v>
      </c>
      <c r="U297" s="150"/>
      <c r="V297" s="143"/>
      <c r="W297" s="150"/>
      <c r="X297" s="143"/>
      <c r="Y297" s="150"/>
      <c r="Z297" s="143"/>
      <c r="AA297" s="150"/>
      <c r="AB297" s="143"/>
      <c r="AC297" s="150"/>
      <c r="AD297" s="143"/>
      <c r="AE297" s="150"/>
      <c r="AF297" s="143"/>
      <c r="AG297" s="150"/>
      <c r="AH297" s="143"/>
      <c r="AI297" s="150"/>
      <c r="AJ297" s="143"/>
      <c r="AK297" s="143"/>
      <c r="AL297" s="143"/>
      <c r="AM297" s="143"/>
      <c r="AN297" s="143"/>
      <c r="AO297" s="143"/>
      <c r="AP297" s="143"/>
    </row>
    <row r="298" ht="12.75" customHeight="1">
      <c r="A298" s="222"/>
      <c r="B298" s="32">
        <v>45725.0</v>
      </c>
      <c r="C298" s="210">
        <f t="shared" si="37"/>
        <v>0</v>
      </c>
      <c r="D298" s="141">
        <f t="shared" si="38"/>
        <v>0</v>
      </c>
      <c r="E298" s="189"/>
      <c r="F298" s="144"/>
      <c r="G298" s="144"/>
      <c r="H298" s="144"/>
      <c r="I298" s="144"/>
      <c r="J298" s="144"/>
      <c r="K298" s="144"/>
      <c r="L298" s="145"/>
      <c r="M298" s="146">
        <f t="shared" si="39"/>
        <v>0</v>
      </c>
      <c r="N298" s="189"/>
      <c r="O298" s="144"/>
      <c r="P298" s="144"/>
      <c r="Q298" s="144"/>
      <c r="R298" s="144"/>
      <c r="S298" s="145"/>
      <c r="T298" s="146">
        <f t="shared" si="40"/>
        <v>0</v>
      </c>
      <c r="U298" s="142"/>
      <c r="V298" s="143"/>
      <c r="W298" s="150"/>
      <c r="X298" s="143"/>
      <c r="Y298" s="150"/>
      <c r="Z298" s="143"/>
      <c r="AA298" s="150"/>
      <c r="AB298" s="143"/>
      <c r="AC298" s="150"/>
      <c r="AD298" s="143"/>
      <c r="AE298" s="150"/>
      <c r="AF298" s="143"/>
      <c r="AG298" s="150"/>
      <c r="AH298" s="143"/>
      <c r="AI298" s="150"/>
      <c r="AJ298" s="143"/>
      <c r="AK298" s="143"/>
      <c r="AL298" s="143"/>
      <c r="AM298" s="143"/>
      <c r="AN298" s="143"/>
      <c r="AO298" s="143"/>
      <c r="AP298" s="143"/>
    </row>
    <row r="299" ht="12.75" customHeight="1">
      <c r="A299" s="222"/>
      <c r="B299" s="32">
        <v>45726.0</v>
      </c>
      <c r="C299" s="210">
        <f t="shared" si="37"/>
        <v>0</v>
      </c>
      <c r="D299" s="141">
        <f t="shared" si="38"/>
        <v>0</v>
      </c>
      <c r="E299" s="189"/>
      <c r="F299" s="144"/>
      <c r="G299" s="144"/>
      <c r="H299" s="144"/>
      <c r="I299" s="144"/>
      <c r="J299" s="144"/>
      <c r="K299" s="144"/>
      <c r="L299" s="145"/>
      <c r="M299" s="146">
        <f t="shared" si="39"/>
        <v>0</v>
      </c>
      <c r="N299" s="189"/>
      <c r="O299" s="144"/>
      <c r="P299" s="144"/>
      <c r="Q299" s="144"/>
      <c r="R299" s="144"/>
      <c r="S299" s="145"/>
      <c r="T299" s="146">
        <f t="shared" si="40"/>
        <v>0</v>
      </c>
      <c r="U299" s="142"/>
      <c r="V299" s="143"/>
      <c r="W299" s="150"/>
      <c r="X299" s="143"/>
      <c r="Y299" s="150"/>
      <c r="Z299" s="143"/>
      <c r="AA299" s="150"/>
      <c r="AB299" s="143"/>
      <c r="AC299" s="150"/>
      <c r="AD299" s="143"/>
      <c r="AE299" s="150"/>
      <c r="AF299" s="143"/>
      <c r="AG299" s="150"/>
      <c r="AH299" s="143"/>
      <c r="AI299" s="150"/>
      <c r="AJ299" s="143"/>
      <c r="AK299" s="143"/>
      <c r="AL299" s="143"/>
      <c r="AM299" s="143"/>
      <c r="AN299" s="143"/>
      <c r="AO299" s="143"/>
      <c r="AP299" s="143"/>
    </row>
    <row r="300" ht="12.75" customHeight="1">
      <c r="A300" s="222"/>
      <c r="B300" s="32">
        <v>45727.0</v>
      </c>
      <c r="C300" s="210">
        <f t="shared" si="37"/>
        <v>0</v>
      </c>
      <c r="D300" s="141">
        <f t="shared" si="38"/>
        <v>0</v>
      </c>
      <c r="E300" s="189"/>
      <c r="F300" s="144"/>
      <c r="G300" s="144"/>
      <c r="H300" s="144"/>
      <c r="I300" s="144"/>
      <c r="J300" s="144"/>
      <c r="K300" s="144"/>
      <c r="L300" s="145"/>
      <c r="M300" s="146">
        <f t="shared" si="39"/>
        <v>0</v>
      </c>
      <c r="N300" s="189"/>
      <c r="O300" s="144"/>
      <c r="P300" s="144"/>
      <c r="Q300" s="144"/>
      <c r="R300" s="144"/>
      <c r="S300" s="145"/>
      <c r="T300" s="146">
        <f t="shared" si="40"/>
        <v>0</v>
      </c>
      <c r="U300" s="142"/>
      <c r="V300" s="143"/>
      <c r="W300" s="150"/>
      <c r="X300" s="143"/>
      <c r="Y300" s="150"/>
      <c r="Z300" s="143"/>
      <c r="AA300" s="150"/>
      <c r="AB300" s="143"/>
      <c r="AC300" s="150"/>
      <c r="AD300" s="143"/>
      <c r="AE300" s="150"/>
      <c r="AF300" s="143"/>
      <c r="AG300" s="150"/>
      <c r="AH300" s="143"/>
      <c r="AI300" s="150"/>
      <c r="AJ300" s="143"/>
      <c r="AK300" s="143"/>
      <c r="AL300" s="143"/>
      <c r="AM300" s="143"/>
      <c r="AN300" s="143"/>
      <c r="AO300" s="143"/>
      <c r="AP300" s="143"/>
    </row>
    <row r="301" ht="12.75" customHeight="1">
      <c r="A301" s="222"/>
      <c r="B301" s="32">
        <v>45728.0</v>
      </c>
      <c r="C301" s="210">
        <f t="shared" si="37"/>
        <v>0</v>
      </c>
      <c r="D301" s="141">
        <f t="shared" si="38"/>
        <v>0</v>
      </c>
      <c r="E301" s="189"/>
      <c r="F301" s="144"/>
      <c r="G301" s="144"/>
      <c r="H301" s="144"/>
      <c r="I301" s="144"/>
      <c r="J301" s="144"/>
      <c r="K301" s="144"/>
      <c r="L301" s="145"/>
      <c r="M301" s="146">
        <f t="shared" si="39"/>
        <v>0</v>
      </c>
      <c r="N301" s="189"/>
      <c r="O301" s="144"/>
      <c r="P301" s="144"/>
      <c r="Q301" s="144"/>
      <c r="R301" s="144"/>
      <c r="S301" s="145"/>
      <c r="T301" s="146">
        <f t="shared" si="40"/>
        <v>0</v>
      </c>
      <c r="U301" s="142"/>
      <c r="V301" s="143"/>
      <c r="W301" s="150"/>
      <c r="X301" s="143"/>
      <c r="Y301" s="150"/>
      <c r="Z301" s="143"/>
      <c r="AA301" s="150"/>
      <c r="AB301" s="143"/>
      <c r="AC301" s="150"/>
      <c r="AD301" s="143"/>
      <c r="AE301" s="150"/>
      <c r="AF301" s="143"/>
      <c r="AG301" s="150"/>
      <c r="AH301" s="143"/>
      <c r="AI301" s="150"/>
      <c r="AJ301" s="143"/>
      <c r="AK301" s="143"/>
      <c r="AL301" s="143"/>
      <c r="AM301" s="143"/>
      <c r="AN301" s="143"/>
      <c r="AO301" s="143"/>
      <c r="AP301" s="143"/>
    </row>
    <row r="302" ht="12.75" customHeight="1">
      <c r="A302" s="222"/>
      <c r="B302" s="32">
        <v>45729.0</v>
      </c>
      <c r="C302" s="210">
        <f t="shared" si="37"/>
        <v>0</v>
      </c>
      <c r="D302" s="141">
        <f t="shared" si="38"/>
        <v>0</v>
      </c>
      <c r="E302" s="189"/>
      <c r="F302" s="144"/>
      <c r="G302" s="144"/>
      <c r="H302" s="144"/>
      <c r="I302" s="144"/>
      <c r="J302" s="144"/>
      <c r="K302" s="144"/>
      <c r="L302" s="145"/>
      <c r="M302" s="146">
        <f t="shared" si="39"/>
        <v>0</v>
      </c>
      <c r="N302" s="189"/>
      <c r="O302" s="144"/>
      <c r="P302" s="144"/>
      <c r="Q302" s="144"/>
      <c r="R302" s="144"/>
      <c r="S302" s="145"/>
      <c r="T302" s="146">
        <f t="shared" si="40"/>
        <v>0</v>
      </c>
      <c r="U302" s="150"/>
      <c r="V302" s="143"/>
      <c r="W302" s="150"/>
      <c r="X302" s="143"/>
      <c r="Y302" s="150"/>
      <c r="Z302" s="143"/>
      <c r="AA302" s="150"/>
      <c r="AB302" s="143"/>
      <c r="AC302" s="150"/>
      <c r="AD302" s="143"/>
      <c r="AE302" s="150"/>
      <c r="AF302" s="143"/>
      <c r="AG302" s="150"/>
      <c r="AH302" s="143"/>
      <c r="AI302" s="150"/>
      <c r="AJ302" s="143"/>
      <c r="AK302" s="143"/>
      <c r="AL302" s="143"/>
      <c r="AM302" s="143"/>
      <c r="AN302" s="143"/>
      <c r="AO302" s="143"/>
      <c r="AP302" s="143"/>
    </row>
    <row r="303" ht="12.75" customHeight="1">
      <c r="A303" s="222"/>
      <c r="B303" s="32">
        <v>45730.0</v>
      </c>
      <c r="C303" s="210">
        <f t="shared" si="37"/>
        <v>0</v>
      </c>
      <c r="D303" s="141">
        <f t="shared" si="38"/>
        <v>0</v>
      </c>
      <c r="E303" s="189"/>
      <c r="F303" s="144"/>
      <c r="G303" s="144"/>
      <c r="H303" s="144"/>
      <c r="I303" s="144"/>
      <c r="J303" s="144"/>
      <c r="K303" s="144"/>
      <c r="L303" s="145"/>
      <c r="M303" s="146">
        <f t="shared" si="39"/>
        <v>0</v>
      </c>
      <c r="N303" s="189"/>
      <c r="O303" s="144"/>
      <c r="P303" s="144"/>
      <c r="Q303" s="144"/>
      <c r="R303" s="144"/>
      <c r="S303" s="145"/>
      <c r="T303" s="146">
        <f t="shared" si="40"/>
        <v>0</v>
      </c>
      <c r="U303" s="150"/>
      <c r="V303" s="143"/>
      <c r="W303" s="150"/>
      <c r="X303" s="143"/>
      <c r="Y303" s="150"/>
      <c r="Z303" s="143"/>
      <c r="AA303" s="150"/>
      <c r="AB303" s="143"/>
      <c r="AC303" s="150"/>
      <c r="AD303" s="143"/>
      <c r="AE303" s="150"/>
      <c r="AF303" s="143"/>
      <c r="AG303" s="150"/>
      <c r="AH303" s="143"/>
      <c r="AI303" s="150"/>
      <c r="AJ303" s="143"/>
      <c r="AK303" s="143"/>
      <c r="AL303" s="143"/>
      <c r="AM303" s="143"/>
      <c r="AN303" s="143"/>
      <c r="AO303" s="143"/>
      <c r="AP303" s="143"/>
    </row>
    <row r="304" ht="12.75" customHeight="1">
      <c r="A304" s="222"/>
      <c r="B304" s="32">
        <v>45731.0</v>
      </c>
      <c r="C304" s="210">
        <f t="shared" si="37"/>
        <v>0</v>
      </c>
      <c r="D304" s="141">
        <f t="shared" si="38"/>
        <v>0</v>
      </c>
      <c r="E304" s="189"/>
      <c r="F304" s="144"/>
      <c r="G304" s="144"/>
      <c r="H304" s="144"/>
      <c r="I304" s="144"/>
      <c r="J304" s="144"/>
      <c r="K304" s="144"/>
      <c r="L304" s="145"/>
      <c r="M304" s="146">
        <f t="shared" si="39"/>
        <v>0</v>
      </c>
      <c r="N304" s="189"/>
      <c r="O304" s="144"/>
      <c r="P304" s="144"/>
      <c r="Q304" s="144"/>
      <c r="R304" s="144"/>
      <c r="S304" s="145"/>
      <c r="T304" s="146">
        <f t="shared" si="40"/>
        <v>0</v>
      </c>
      <c r="U304" s="150"/>
      <c r="V304" s="143"/>
      <c r="W304" s="150"/>
      <c r="X304" s="143"/>
      <c r="Y304" s="150"/>
      <c r="Z304" s="143"/>
      <c r="AA304" s="150"/>
      <c r="AB304" s="143"/>
      <c r="AC304" s="150"/>
      <c r="AD304" s="143"/>
      <c r="AE304" s="150"/>
      <c r="AF304" s="143"/>
      <c r="AG304" s="150"/>
      <c r="AH304" s="143"/>
      <c r="AI304" s="150"/>
      <c r="AJ304" s="143"/>
      <c r="AK304" s="143"/>
      <c r="AL304" s="143"/>
      <c r="AM304" s="143"/>
      <c r="AN304" s="143"/>
      <c r="AO304" s="143"/>
      <c r="AP304" s="143"/>
    </row>
    <row r="305" ht="12.75" customHeight="1">
      <c r="A305" s="222"/>
      <c r="B305" s="32">
        <v>45732.0</v>
      </c>
      <c r="C305" s="210">
        <f t="shared" si="37"/>
        <v>0</v>
      </c>
      <c r="D305" s="141">
        <f t="shared" si="38"/>
        <v>0</v>
      </c>
      <c r="E305" s="189"/>
      <c r="F305" s="144"/>
      <c r="G305" s="144"/>
      <c r="H305" s="144"/>
      <c r="I305" s="144"/>
      <c r="J305" s="144"/>
      <c r="K305" s="144"/>
      <c r="L305" s="145"/>
      <c r="M305" s="146">
        <f t="shared" si="39"/>
        <v>0</v>
      </c>
      <c r="N305" s="189"/>
      <c r="O305" s="144"/>
      <c r="P305" s="144"/>
      <c r="Q305" s="144"/>
      <c r="R305" s="144"/>
      <c r="S305" s="145"/>
      <c r="T305" s="146">
        <f t="shared" si="40"/>
        <v>0</v>
      </c>
      <c r="U305" s="142"/>
      <c r="V305" s="143"/>
      <c r="W305" s="150"/>
      <c r="X305" s="143"/>
      <c r="Y305" s="150"/>
      <c r="Z305" s="143"/>
      <c r="AA305" s="150"/>
      <c r="AB305" s="143"/>
      <c r="AC305" s="150"/>
      <c r="AD305" s="143"/>
      <c r="AE305" s="150"/>
      <c r="AF305" s="143"/>
      <c r="AG305" s="150"/>
      <c r="AH305" s="143"/>
      <c r="AI305" s="150"/>
      <c r="AJ305" s="143"/>
      <c r="AK305" s="143"/>
      <c r="AL305" s="143"/>
      <c r="AM305" s="143"/>
      <c r="AN305" s="143"/>
      <c r="AO305" s="143"/>
      <c r="AP305" s="143"/>
    </row>
    <row r="306" ht="12.75" customHeight="1">
      <c r="A306" s="222"/>
      <c r="B306" s="32">
        <v>45733.0</v>
      </c>
      <c r="C306" s="210">
        <f t="shared" si="37"/>
        <v>0</v>
      </c>
      <c r="D306" s="141">
        <f t="shared" si="38"/>
        <v>0</v>
      </c>
      <c r="E306" s="189"/>
      <c r="F306" s="144"/>
      <c r="G306" s="144"/>
      <c r="H306" s="144"/>
      <c r="I306" s="144"/>
      <c r="J306" s="144"/>
      <c r="K306" s="144"/>
      <c r="L306" s="145"/>
      <c r="M306" s="146">
        <f t="shared" si="39"/>
        <v>0</v>
      </c>
      <c r="N306" s="189"/>
      <c r="O306" s="144"/>
      <c r="P306" s="144"/>
      <c r="Q306" s="144"/>
      <c r="R306" s="144"/>
      <c r="S306" s="145"/>
      <c r="T306" s="146">
        <f t="shared" si="40"/>
        <v>0</v>
      </c>
      <c r="U306" s="142"/>
      <c r="V306" s="143"/>
      <c r="W306" s="150"/>
      <c r="X306" s="143"/>
      <c r="Y306" s="150"/>
      <c r="Z306" s="143"/>
      <c r="AA306" s="150"/>
      <c r="AB306" s="143"/>
      <c r="AC306" s="150"/>
      <c r="AD306" s="143"/>
      <c r="AE306" s="150"/>
      <c r="AF306" s="143"/>
      <c r="AG306" s="150"/>
      <c r="AH306" s="143"/>
      <c r="AI306" s="150"/>
      <c r="AJ306" s="143"/>
      <c r="AK306" s="143"/>
      <c r="AL306" s="143"/>
      <c r="AM306" s="143"/>
      <c r="AN306" s="143"/>
      <c r="AO306" s="143"/>
      <c r="AP306" s="143"/>
    </row>
    <row r="307" ht="12.75" customHeight="1">
      <c r="A307" s="222"/>
      <c r="B307" s="32">
        <v>45734.0</v>
      </c>
      <c r="C307" s="210">
        <f t="shared" si="37"/>
        <v>0</v>
      </c>
      <c r="D307" s="141">
        <f t="shared" si="38"/>
        <v>0</v>
      </c>
      <c r="E307" s="189"/>
      <c r="F307" s="144"/>
      <c r="G307" s="144"/>
      <c r="H307" s="144"/>
      <c r="I307" s="144"/>
      <c r="J307" s="144"/>
      <c r="K307" s="144"/>
      <c r="L307" s="145"/>
      <c r="M307" s="146">
        <f t="shared" si="39"/>
        <v>0</v>
      </c>
      <c r="N307" s="189"/>
      <c r="O307" s="144"/>
      <c r="P307" s="144"/>
      <c r="Q307" s="144"/>
      <c r="R307" s="144"/>
      <c r="S307" s="145"/>
      <c r="T307" s="146">
        <f t="shared" si="40"/>
        <v>0</v>
      </c>
      <c r="U307" s="142"/>
      <c r="V307" s="143"/>
      <c r="W307" s="150"/>
      <c r="X307" s="143"/>
      <c r="Y307" s="150"/>
      <c r="Z307" s="143"/>
      <c r="AA307" s="150"/>
      <c r="AB307" s="143"/>
      <c r="AC307" s="150"/>
      <c r="AD307" s="143"/>
      <c r="AE307" s="150"/>
      <c r="AF307" s="143"/>
      <c r="AG307" s="150"/>
      <c r="AH307" s="143"/>
      <c r="AI307" s="150"/>
      <c r="AJ307" s="143"/>
      <c r="AK307" s="143"/>
      <c r="AL307" s="143"/>
      <c r="AM307" s="143"/>
      <c r="AN307" s="143"/>
      <c r="AO307" s="143"/>
      <c r="AP307" s="143"/>
    </row>
    <row r="308" ht="12.75" customHeight="1">
      <c r="A308" s="222"/>
      <c r="B308" s="32">
        <v>45735.0</v>
      </c>
      <c r="C308" s="210">
        <f t="shared" si="37"/>
        <v>0</v>
      </c>
      <c r="D308" s="141">
        <f t="shared" si="38"/>
        <v>0</v>
      </c>
      <c r="E308" s="189"/>
      <c r="F308" s="144"/>
      <c r="G308" s="144"/>
      <c r="H308" s="144"/>
      <c r="I308" s="144"/>
      <c r="J308" s="144"/>
      <c r="K308" s="144"/>
      <c r="L308" s="145"/>
      <c r="M308" s="146">
        <f t="shared" si="39"/>
        <v>0</v>
      </c>
      <c r="N308" s="189"/>
      <c r="O308" s="144"/>
      <c r="P308" s="144"/>
      <c r="Q308" s="144"/>
      <c r="R308" s="144"/>
      <c r="S308" s="145"/>
      <c r="T308" s="146">
        <f t="shared" si="40"/>
        <v>0</v>
      </c>
      <c r="U308" s="142"/>
      <c r="V308" s="143"/>
      <c r="W308" s="150"/>
      <c r="X308" s="143"/>
      <c r="Y308" s="150"/>
      <c r="Z308" s="143"/>
      <c r="AA308" s="150"/>
      <c r="AB308" s="143"/>
      <c r="AC308" s="150"/>
      <c r="AD308" s="143"/>
      <c r="AE308" s="150"/>
      <c r="AF308" s="143"/>
      <c r="AG308" s="150"/>
      <c r="AH308" s="143"/>
      <c r="AI308" s="150"/>
      <c r="AJ308" s="143"/>
      <c r="AK308" s="143"/>
      <c r="AL308" s="143"/>
      <c r="AM308" s="143"/>
      <c r="AN308" s="143"/>
      <c r="AO308" s="143"/>
      <c r="AP308" s="143"/>
    </row>
    <row r="309" ht="12.75" customHeight="1">
      <c r="A309" s="222"/>
      <c r="B309" s="32">
        <v>45736.0</v>
      </c>
      <c r="C309" s="210">
        <f t="shared" si="37"/>
        <v>0</v>
      </c>
      <c r="D309" s="141">
        <f t="shared" si="38"/>
        <v>0</v>
      </c>
      <c r="E309" s="189"/>
      <c r="F309" s="144"/>
      <c r="G309" s="144"/>
      <c r="H309" s="144"/>
      <c r="I309" s="144"/>
      <c r="J309" s="144"/>
      <c r="K309" s="144"/>
      <c r="L309" s="145"/>
      <c r="M309" s="146">
        <f t="shared" si="39"/>
        <v>0</v>
      </c>
      <c r="N309" s="189"/>
      <c r="O309" s="144"/>
      <c r="P309" s="144"/>
      <c r="Q309" s="144"/>
      <c r="R309" s="144"/>
      <c r="S309" s="145"/>
      <c r="T309" s="146">
        <f t="shared" si="40"/>
        <v>0</v>
      </c>
      <c r="U309" s="142"/>
      <c r="V309" s="143"/>
      <c r="W309" s="150"/>
      <c r="X309" s="143"/>
      <c r="Y309" s="150"/>
      <c r="Z309" s="143"/>
      <c r="AA309" s="150"/>
      <c r="AB309" s="143"/>
      <c r="AC309" s="150"/>
      <c r="AD309" s="143"/>
      <c r="AE309" s="150"/>
      <c r="AF309" s="143"/>
      <c r="AG309" s="150"/>
      <c r="AH309" s="143"/>
      <c r="AI309" s="150"/>
      <c r="AJ309" s="143"/>
      <c r="AK309" s="143"/>
      <c r="AL309" s="143"/>
      <c r="AM309" s="143"/>
      <c r="AN309" s="143"/>
      <c r="AO309" s="143"/>
      <c r="AP309" s="143"/>
    </row>
    <row r="310" ht="12.75" customHeight="1">
      <c r="A310" s="222"/>
      <c r="B310" s="32">
        <v>45737.0</v>
      </c>
      <c r="C310" s="210">
        <f t="shared" si="37"/>
        <v>0</v>
      </c>
      <c r="D310" s="141">
        <f t="shared" si="38"/>
        <v>0</v>
      </c>
      <c r="E310" s="189"/>
      <c r="F310" s="144"/>
      <c r="G310" s="144"/>
      <c r="H310" s="144"/>
      <c r="I310" s="144"/>
      <c r="J310" s="144"/>
      <c r="K310" s="144"/>
      <c r="L310" s="145"/>
      <c r="M310" s="146">
        <f t="shared" si="39"/>
        <v>0</v>
      </c>
      <c r="N310" s="189"/>
      <c r="O310" s="144"/>
      <c r="P310" s="144"/>
      <c r="Q310" s="144"/>
      <c r="R310" s="144"/>
      <c r="S310" s="145"/>
      <c r="T310" s="146">
        <f t="shared" si="40"/>
        <v>0</v>
      </c>
      <c r="U310" s="189"/>
      <c r="V310" s="144"/>
      <c r="W310" s="150"/>
      <c r="X310" s="143"/>
      <c r="Y310" s="150"/>
      <c r="Z310" s="143"/>
      <c r="AA310" s="150"/>
      <c r="AB310" s="143"/>
      <c r="AC310" s="150"/>
      <c r="AD310" s="143"/>
      <c r="AE310" s="150"/>
      <c r="AF310" s="143"/>
      <c r="AG310" s="150"/>
      <c r="AH310" s="143"/>
      <c r="AI310" s="150"/>
      <c r="AJ310" s="143"/>
      <c r="AK310" s="143"/>
      <c r="AL310" s="143"/>
      <c r="AM310" s="143"/>
      <c r="AN310" s="143"/>
      <c r="AO310" s="143"/>
      <c r="AP310" s="143"/>
    </row>
    <row r="311" ht="12.75" customHeight="1">
      <c r="A311" s="222"/>
      <c r="B311" s="32">
        <v>45738.0</v>
      </c>
      <c r="C311" s="210">
        <f t="shared" si="37"/>
        <v>0</v>
      </c>
      <c r="D311" s="141">
        <f t="shared" si="38"/>
        <v>0</v>
      </c>
      <c r="E311" s="189"/>
      <c r="F311" s="144"/>
      <c r="G311" s="144"/>
      <c r="H311" s="144"/>
      <c r="I311" s="144"/>
      <c r="J311" s="144"/>
      <c r="K311" s="144"/>
      <c r="L311" s="145"/>
      <c r="M311" s="146">
        <f t="shared" si="39"/>
        <v>0</v>
      </c>
      <c r="N311" s="189"/>
      <c r="O311" s="144"/>
      <c r="P311" s="144"/>
      <c r="Q311" s="144"/>
      <c r="R311" s="144"/>
      <c r="S311" s="145"/>
      <c r="T311" s="146">
        <f t="shared" si="40"/>
        <v>0</v>
      </c>
      <c r="U311" s="142"/>
      <c r="V311" s="143"/>
      <c r="W311" s="150"/>
      <c r="X311" s="143"/>
      <c r="Y311" s="150"/>
      <c r="Z311" s="143"/>
      <c r="AA311" s="150"/>
      <c r="AB311" s="143"/>
      <c r="AC311" s="150"/>
      <c r="AD311" s="143"/>
      <c r="AE311" s="150"/>
      <c r="AF311" s="143"/>
      <c r="AG311" s="150"/>
      <c r="AH311" s="143"/>
      <c r="AI311" s="150"/>
      <c r="AJ311" s="143"/>
      <c r="AK311" s="143"/>
      <c r="AL311" s="143"/>
      <c r="AM311" s="143"/>
      <c r="AN311" s="143"/>
      <c r="AO311" s="143"/>
      <c r="AP311" s="143"/>
    </row>
    <row r="312" ht="12.75" customHeight="1">
      <c r="A312" s="222"/>
      <c r="B312" s="32">
        <v>45739.0</v>
      </c>
      <c r="C312" s="210">
        <f t="shared" si="37"/>
        <v>0</v>
      </c>
      <c r="D312" s="141">
        <f t="shared" si="38"/>
        <v>0</v>
      </c>
      <c r="E312" s="189"/>
      <c r="F312" s="144"/>
      <c r="G312" s="144"/>
      <c r="H312" s="144"/>
      <c r="I312" s="144"/>
      <c r="J312" s="144"/>
      <c r="K312" s="144"/>
      <c r="L312" s="145"/>
      <c r="M312" s="146">
        <f t="shared" si="39"/>
        <v>0</v>
      </c>
      <c r="N312" s="189"/>
      <c r="O312" s="144"/>
      <c r="P312" s="144"/>
      <c r="Q312" s="144"/>
      <c r="R312" s="144"/>
      <c r="S312" s="145"/>
      <c r="T312" s="146">
        <f t="shared" si="40"/>
        <v>0</v>
      </c>
      <c r="U312" s="142"/>
      <c r="V312" s="143"/>
      <c r="W312" s="150"/>
      <c r="X312" s="143"/>
      <c r="Y312" s="150"/>
      <c r="Z312" s="143"/>
      <c r="AA312" s="150"/>
      <c r="AB312" s="143"/>
      <c r="AC312" s="150"/>
      <c r="AD312" s="143"/>
      <c r="AE312" s="150"/>
      <c r="AF312" s="143"/>
      <c r="AG312" s="150"/>
      <c r="AH312" s="143"/>
      <c r="AI312" s="150"/>
      <c r="AJ312" s="143"/>
      <c r="AK312" s="143"/>
      <c r="AL312" s="143"/>
      <c r="AM312" s="143"/>
      <c r="AN312" s="143"/>
      <c r="AO312" s="143"/>
      <c r="AP312" s="143"/>
    </row>
    <row r="313" ht="12.75" customHeight="1">
      <c r="A313" s="222"/>
      <c r="B313" s="32">
        <v>45740.0</v>
      </c>
      <c r="C313" s="210">
        <f t="shared" si="37"/>
        <v>0</v>
      </c>
      <c r="D313" s="141">
        <f t="shared" si="38"/>
        <v>0</v>
      </c>
      <c r="E313" s="189"/>
      <c r="F313" s="144"/>
      <c r="G313" s="144"/>
      <c r="H313" s="144"/>
      <c r="I313" s="144"/>
      <c r="J313" s="144"/>
      <c r="K313" s="144"/>
      <c r="L313" s="145"/>
      <c r="M313" s="146">
        <f t="shared" si="39"/>
        <v>0</v>
      </c>
      <c r="N313" s="189"/>
      <c r="O313" s="144"/>
      <c r="P313" s="144"/>
      <c r="Q313" s="144"/>
      <c r="R313" s="144"/>
      <c r="S313" s="145"/>
      <c r="T313" s="146">
        <f t="shared" si="40"/>
        <v>0</v>
      </c>
      <c r="U313" s="142"/>
      <c r="V313" s="143"/>
      <c r="W313" s="150"/>
      <c r="X313" s="143"/>
      <c r="Y313" s="150"/>
      <c r="Z313" s="143"/>
      <c r="AA313" s="150"/>
      <c r="AB313" s="143"/>
      <c r="AC313" s="150"/>
      <c r="AD313" s="143"/>
      <c r="AE313" s="150"/>
      <c r="AF313" s="143"/>
      <c r="AG313" s="150"/>
      <c r="AH313" s="143"/>
      <c r="AI313" s="150"/>
      <c r="AJ313" s="143"/>
      <c r="AK313" s="143"/>
      <c r="AL313" s="143"/>
      <c r="AM313" s="143"/>
      <c r="AN313" s="143"/>
      <c r="AO313" s="143"/>
      <c r="AP313" s="143"/>
    </row>
    <row r="314" ht="12.75" customHeight="1">
      <c r="A314" s="222"/>
      <c r="B314" s="32">
        <v>45741.0</v>
      </c>
      <c r="C314" s="210">
        <f t="shared" si="37"/>
        <v>0</v>
      </c>
      <c r="D314" s="141">
        <f t="shared" si="38"/>
        <v>0</v>
      </c>
      <c r="E314" s="189"/>
      <c r="F314" s="144"/>
      <c r="G314" s="144"/>
      <c r="H314" s="144"/>
      <c r="I314" s="144"/>
      <c r="J314" s="144"/>
      <c r="K314" s="144"/>
      <c r="L314" s="145"/>
      <c r="M314" s="146">
        <f t="shared" si="39"/>
        <v>0</v>
      </c>
      <c r="N314" s="189"/>
      <c r="O314" s="144"/>
      <c r="P314" s="144"/>
      <c r="Q314" s="144"/>
      <c r="R314" s="144"/>
      <c r="S314" s="145"/>
      <c r="T314" s="146">
        <f t="shared" si="40"/>
        <v>0</v>
      </c>
      <c r="U314" s="142"/>
      <c r="V314" s="143"/>
      <c r="W314" s="150"/>
      <c r="X314" s="143"/>
      <c r="Y314" s="150"/>
      <c r="Z314" s="143"/>
      <c r="AA314" s="150"/>
      <c r="AB314" s="143"/>
      <c r="AC314" s="150"/>
      <c r="AD314" s="143"/>
      <c r="AE314" s="150"/>
      <c r="AF314" s="143"/>
      <c r="AG314" s="150"/>
      <c r="AH314" s="143"/>
      <c r="AI314" s="150"/>
      <c r="AJ314" s="143"/>
      <c r="AK314" s="143"/>
      <c r="AL314" s="143"/>
      <c r="AM314" s="143"/>
      <c r="AN314" s="143"/>
      <c r="AO314" s="143"/>
      <c r="AP314" s="143"/>
    </row>
    <row r="315" ht="12.75" customHeight="1">
      <c r="A315" s="222"/>
      <c r="B315" s="32">
        <v>45742.0</v>
      </c>
      <c r="C315" s="210">
        <f t="shared" si="37"/>
        <v>0</v>
      </c>
      <c r="D315" s="141">
        <f t="shared" si="38"/>
        <v>0</v>
      </c>
      <c r="E315" s="189"/>
      <c r="F315" s="144"/>
      <c r="G315" s="144"/>
      <c r="H315" s="144"/>
      <c r="I315" s="144"/>
      <c r="J315" s="144"/>
      <c r="K315" s="144"/>
      <c r="L315" s="145"/>
      <c r="M315" s="146">
        <f t="shared" si="39"/>
        <v>0</v>
      </c>
      <c r="N315" s="189"/>
      <c r="O315" s="144"/>
      <c r="P315" s="144"/>
      <c r="Q315" s="144"/>
      <c r="R315" s="144"/>
      <c r="S315" s="145"/>
      <c r="T315" s="146">
        <f t="shared" si="40"/>
        <v>0</v>
      </c>
      <c r="U315" s="142"/>
      <c r="V315" s="143"/>
      <c r="W315" s="150"/>
      <c r="X315" s="143"/>
      <c r="Y315" s="150"/>
      <c r="Z315" s="143"/>
      <c r="AA315" s="150"/>
      <c r="AB315" s="143"/>
      <c r="AC315" s="150"/>
      <c r="AD315" s="143"/>
      <c r="AE315" s="150"/>
      <c r="AF315" s="143"/>
      <c r="AG315" s="150"/>
      <c r="AH315" s="143"/>
      <c r="AI315" s="150"/>
      <c r="AJ315" s="143"/>
      <c r="AK315" s="143"/>
      <c r="AL315" s="143"/>
      <c r="AM315" s="143"/>
      <c r="AN315" s="143"/>
      <c r="AO315" s="143"/>
      <c r="AP315" s="143"/>
    </row>
    <row r="316" ht="12.75" customHeight="1">
      <c r="A316" s="222"/>
      <c r="B316" s="32">
        <v>45743.0</v>
      </c>
      <c r="C316" s="210">
        <f t="shared" si="37"/>
        <v>0</v>
      </c>
      <c r="D316" s="141">
        <f t="shared" si="38"/>
        <v>0</v>
      </c>
      <c r="E316" s="189"/>
      <c r="F316" s="144"/>
      <c r="G316" s="144"/>
      <c r="H316" s="144"/>
      <c r="I316" s="144"/>
      <c r="J316" s="144"/>
      <c r="K316" s="144"/>
      <c r="L316" s="145"/>
      <c r="M316" s="146">
        <f t="shared" si="39"/>
        <v>0</v>
      </c>
      <c r="N316" s="189"/>
      <c r="O316" s="144"/>
      <c r="P316" s="144"/>
      <c r="Q316" s="144"/>
      <c r="R316" s="144"/>
      <c r="S316" s="145"/>
      <c r="T316" s="146">
        <f t="shared" si="40"/>
        <v>0</v>
      </c>
      <c r="U316" s="142"/>
      <c r="V316" s="143"/>
      <c r="W316" s="150"/>
      <c r="X316" s="143"/>
      <c r="Y316" s="150"/>
      <c r="Z316" s="143"/>
      <c r="AA316" s="150"/>
      <c r="AB316" s="143"/>
      <c r="AC316" s="150"/>
      <c r="AD316" s="143"/>
      <c r="AE316" s="150"/>
      <c r="AF316" s="143"/>
      <c r="AG316" s="150"/>
      <c r="AH316" s="143"/>
      <c r="AI316" s="150"/>
      <c r="AJ316" s="143"/>
      <c r="AK316" s="143"/>
      <c r="AL316" s="143"/>
      <c r="AM316" s="143"/>
      <c r="AN316" s="143"/>
      <c r="AO316" s="143"/>
      <c r="AP316" s="143"/>
    </row>
    <row r="317" ht="12.75" customHeight="1">
      <c r="A317" s="222"/>
      <c r="B317" s="32">
        <v>45744.0</v>
      </c>
      <c r="C317" s="210">
        <f t="shared" si="37"/>
        <v>0</v>
      </c>
      <c r="D317" s="141">
        <f t="shared" si="38"/>
        <v>0</v>
      </c>
      <c r="E317" s="189"/>
      <c r="F317" s="144"/>
      <c r="G317" s="144"/>
      <c r="H317" s="144"/>
      <c r="I317" s="144"/>
      <c r="J317" s="144"/>
      <c r="K317" s="144"/>
      <c r="L317" s="145"/>
      <c r="M317" s="146">
        <f t="shared" si="39"/>
        <v>0</v>
      </c>
      <c r="N317" s="189"/>
      <c r="O317" s="144"/>
      <c r="P317" s="144"/>
      <c r="Q317" s="144"/>
      <c r="R317" s="144"/>
      <c r="S317" s="145"/>
      <c r="T317" s="146">
        <f t="shared" si="40"/>
        <v>0</v>
      </c>
      <c r="U317" s="142"/>
      <c r="V317" s="143"/>
      <c r="W317" s="150"/>
      <c r="X317" s="143"/>
      <c r="Y317" s="150"/>
      <c r="Z317" s="143"/>
      <c r="AA317" s="150"/>
      <c r="AB317" s="143"/>
      <c r="AC317" s="150"/>
      <c r="AD317" s="143"/>
      <c r="AE317" s="150"/>
      <c r="AF317" s="143"/>
      <c r="AG317" s="150"/>
      <c r="AH317" s="143"/>
      <c r="AI317" s="150"/>
      <c r="AJ317" s="143"/>
      <c r="AK317" s="143"/>
      <c r="AL317" s="143"/>
      <c r="AM317" s="143"/>
      <c r="AN317" s="143"/>
      <c r="AO317" s="143"/>
      <c r="AP317" s="143"/>
    </row>
    <row r="318" ht="12.75" customHeight="1">
      <c r="A318" s="222"/>
      <c r="B318" s="32">
        <v>45745.0</v>
      </c>
      <c r="C318" s="210">
        <f t="shared" si="37"/>
        <v>0</v>
      </c>
      <c r="D318" s="141">
        <f t="shared" si="38"/>
        <v>0</v>
      </c>
      <c r="E318" s="224"/>
      <c r="F318" s="143"/>
      <c r="G318" s="144"/>
      <c r="H318" s="144"/>
      <c r="I318" s="144"/>
      <c r="J318" s="144"/>
      <c r="K318" s="144"/>
      <c r="L318" s="145"/>
      <c r="M318" s="146">
        <f t="shared" si="39"/>
        <v>0</v>
      </c>
      <c r="N318" s="189"/>
      <c r="O318" s="144"/>
      <c r="P318" s="144"/>
      <c r="Q318" s="144"/>
      <c r="R318" s="144"/>
      <c r="S318" s="145"/>
      <c r="T318" s="146">
        <f>V318+X318+Z318+AB318+AD318+AF318+AH318+AJ318+AV318+AL318</f>
        <v>0</v>
      </c>
      <c r="U318" s="164"/>
      <c r="V318" s="167"/>
      <c r="W318" s="164"/>
      <c r="X318" s="167"/>
      <c r="Y318" s="150"/>
      <c r="Z318" s="143"/>
      <c r="AA318" s="150"/>
      <c r="AB318" s="143"/>
      <c r="AC318" s="150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</row>
    <row r="319" ht="12.75" customHeight="1">
      <c r="A319" s="222"/>
      <c r="B319" s="32">
        <v>45746.0</v>
      </c>
      <c r="C319" s="215">
        <f t="shared" si="37"/>
        <v>0</v>
      </c>
      <c r="D319" s="141">
        <f t="shared" si="38"/>
        <v>0</v>
      </c>
      <c r="E319" s="187"/>
      <c r="F319" s="153"/>
      <c r="G319" s="144"/>
      <c r="H319" s="144"/>
      <c r="I319" s="144"/>
      <c r="J319" s="144"/>
      <c r="K319" s="144"/>
      <c r="L319" s="145"/>
      <c r="M319" s="146">
        <f t="shared" si="39"/>
        <v>0</v>
      </c>
      <c r="N319" s="189"/>
      <c r="O319" s="144"/>
      <c r="P319" s="144"/>
      <c r="Q319" s="144"/>
      <c r="R319" s="144"/>
      <c r="S319" s="145"/>
      <c r="T319" s="146">
        <f>V319+X319+Z319+AB319+AD319+AF319+AH319+AJ319+AV319</f>
        <v>0</v>
      </c>
      <c r="U319" s="151"/>
      <c r="V319" s="143"/>
      <c r="W319" s="150"/>
      <c r="X319" s="143"/>
      <c r="Y319" s="150"/>
      <c r="Z319" s="143"/>
      <c r="AA319" s="150"/>
      <c r="AB319" s="143"/>
      <c r="AC319" s="150"/>
      <c r="AD319" s="143"/>
      <c r="AE319" s="150"/>
      <c r="AF319" s="143"/>
      <c r="AG319" s="150"/>
      <c r="AH319" s="143"/>
      <c r="AI319" s="150"/>
      <c r="AJ319" s="143"/>
      <c r="AK319" s="143"/>
      <c r="AL319" s="143"/>
      <c r="AM319" s="143"/>
      <c r="AN319" s="143"/>
      <c r="AO319" s="143"/>
      <c r="AP319" s="143"/>
    </row>
    <row r="320" ht="12.75" customHeight="1">
      <c r="A320" s="222"/>
      <c r="B320" s="32">
        <v>45747.0</v>
      </c>
      <c r="C320" s="233">
        <f t="shared" si="37"/>
        <v>0</v>
      </c>
      <c r="D320" s="229">
        <f t="shared" si="38"/>
        <v>0</v>
      </c>
      <c r="E320" s="205"/>
      <c r="F320" s="206"/>
      <c r="G320" s="168"/>
      <c r="H320" s="168"/>
      <c r="I320" s="168"/>
      <c r="J320" s="168"/>
      <c r="K320" s="168"/>
      <c r="L320" s="169"/>
      <c r="M320" s="136">
        <f t="shared" si="39"/>
        <v>0</v>
      </c>
      <c r="N320" s="195"/>
      <c r="O320" s="168"/>
      <c r="P320" s="168"/>
      <c r="Q320" s="168"/>
      <c r="R320" s="168"/>
      <c r="S320" s="169"/>
      <c r="T320" s="136">
        <f>V320+X320+Z320+AB320+AD320+AF320+AH320+AJ320+AV320+AL320+AN320+AP320+AR320+AT320</f>
        <v>0</v>
      </c>
      <c r="U320" s="171"/>
      <c r="V320" s="167"/>
      <c r="W320" s="164"/>
      <c r="X320" s="167"/>
      <c r="Y320" s="164"/>
      <c r="Z320" s="167"/>
      <c r="AA320" s="164"/>
      <c r="AB320" s="143"/>
      <c r="AC320" s="164"/>
      <c r="AD320" s="143"/>
      <c r="AE320" s="164"/>
      <c r="AF320" s="167"/>
      <c r="AG320" s="164"/>
      <c r="AH320" s="167"/>
      <c r="AI320" s="164"/>
      <c r="AJ320" s="167"/>
      <c r="AK320" s="167"/>
      <c r="AL320" s="167"/>
      <c r="AM320" s="167"/>
      <c r="AN320" s="167"/>
      <c r="AO320" s="167"/>
      <c r="AP320" s="167"/>
    </row>
    <row r="321" ht="12.75" customHeight="1">
      <c r="A321" s="1"/>
      <c r="B321" s="100" t="s">
        <v>21</v>
      </c>
      <c r="C321" s="208"/>
      <c r="D321" s="173"/>
      <c r="E321" s="178"/>
      <c r="F321" s="179"/>
      <c r="G321" s="179"/>
      <c r="H321" s="179"/>
      <c r="I321" s="179"/>
      <c r="J321" s="179"/>
      <c r="K321" s="179"/>
      <c r="L321" s="180"/>
      <c r="M321" s="126"/>
      <c r="N321" s="178"/>
      <c r="O321" s="179"/>
      <c r="P321" s="179"/>
      <c r="Q321" s="179"/>
      <c r="R321" s="179"/>
      <c r="S321" s="180"/>
      <c r="T321" s="126"/>
      <c r="U321" s="198"/>
      <c r="V321" s="183"/>
      <c r="W321" s="184"/>
      <c r="X321" s="183"/>
      <c r="Y321" s="184"/>
      <c r="Z321" s="183"/>
      <c r="AA321" s="184"/>
      <c r="AB321" s="183"/>
      <c r="AC321" s="184"/>
      <c r="AD321" s="183"/>
      <c r="AE321" s="184"/>
      <c r="AF321" s="183"/>
      <c r="AG321" s="184"/>
      <c r="AH321" s="183"/>
      <c r="AI321" s="184"/>
      <c r="AJ321" s="183"/>
      <c r="AK321" s="183"/>
      <c r="AL321" s="183"/>
      <c r="AM321" s="183"/>
      <c r="AN321" s="183"/>
      <c r="AO321" s="183"/>
      <c r="AP321" s="183"/>
    </row>
    <row r="322" ht="12.75" customHeight="1">
      <c r="A322" s="222"/>
      <c r="B322" s="22">
        <v>45383.0</v>
      </c>
      <c r="C322" s="209">
        <f t="shared" ref="C322:C351" si="41">D322+M322+T322</f>
        <v>0</v>
      </c>
      <c r="D322" s="243">
        <f t="shared" ref="D322:D351" si="42">F322+H322+J322+L322</f>
        <v>0</v>
      </c>
      <c r="E322" s="187"/>
      <c r="F322" s="153"/>
      <c r="G322" s="153"/>
      <c r="H322" s="153"/>
      <c r="I322" s="153"/>
      <c r="J322" s="153"/>
      <c r="K322" s="153"/>
      <c r="L322" s="154"/>
      <c r="M322" s="199">
        <f t="shared" ref="M322:M351" si="43">O322+Q322</f>
        <v>0</v>
      </c>
      <c r="N322" s="187"/>
      <c r="O322" s="153"/>
      <c r="P322" s="153"/>
      <c r="Q322" s="153"/>
      <c r="R322" s="153"/>
      <c r="S322" s="154"/>
      <c r="T322" s="199">
        <f t="shared" ref="T322:T351" si="44">V322+X322+Z322+AB322+AD322+AF322+AH322+AJ322+AV322</f>
        <v>0</v>
      </c>
      <c r="U322" s="150"/>
      <c r="V322" s="143"/>
      <c r="W322" s="162"/>
      <c r="X322" s="163"/>
      <c r="Y322" s="162"/>
      <c r="Z322" s="163"/>
      <c r="AA322" s="162"/>
      <c r="AB322" s="163"/>
      <c r="AC322" s="162"/>
      <c r="AD322" s="163"/>
      <c r="AE322" s="162"/>
      <c r="AF322" s="163"/>
      <c r="AG322" s="162"/>
      <c r="AH322" s="163"/>
      <c r="AI322" s="162"/>
      <c r="AJ322" s="163"/>
      <c r="AK322" s="163"/>
      <c r="AL322" s="163"/>
      <c r="AM322" s="163"/>
      <c r="AN322" s="163"/>
      <c r="AO322" s="163"/>
      <c r="AP322" s="163"/>
    </row>
    <row r="323" ht="12.75" customHeight="1">
      <c r="A323" s="222"/>
      <c r="B323" s="32">
        <v>45384.0</v>
      </c>
      <c r="C323" s="210">
        <f t="shared" si="41"/>
        <v>0</v>
      </c>
      <c r="D323" s="141">
        <f t="shared" si="42"/>
        <v>0</v>
      </c>
      <c r="E323" s="189"/>
      <c r="F323" s="144"/>
      <c r="G323" s="144"/>
      <c r="H323" s="144"/>
      <c r="I323" s="144"/>
      <c r="J323" s="144"/>
      <c r="K323" s="144"/>
      <c r="L323" s="145"/>
      <c r="M323" s="146">
        <f t="shared" si="43"/>
        <v>0</v>
      </c>
      <c r="N323" s="189"/>
      <c r="O323" s="144"/>
      <c r="P323" s="144"/>
      <c r="Q323" s="144"/>
      <c r="R323" s="144"/>
      <c r="S323" s="145"/>
      <c r="T323" s="146">
        <f t="shared" si="44"/>
        <v>0</v>
      </c>
      <c r="U323" s="150"/>
      <c r="V323" s="143"/>
      <c r="W323" s="150"/>
      <c r="X323" s="143"/>
      <c r="Y323" s="150"/>
      <c r="Z323" s="143"/>
      <c r="AA323" s="150"/>
      <c r="AB323" s="143"/>
      <c r="AC323" s="150"/>
      <c r="AD323" s="143"/>
      <c r="AE323" s="150"/>
      <c r="AF323" s="143"/>
      <c r="AG323" s="150"/>
      <c r="AH323" s="143"/>
      <c r="AI323" s="150"/>
      <c r="AJ323" s="143"/>
      <c r="AK323" s="143"/>
      <c r="AL323" s="143"/>
      <c r="AM323" s="143"/>
      <c r="AN323" s="143"/>
      <c r="AO323" s="143"/>
      <c r="AP323" s="143"/>
    </row>
    <row r="324" ht="12.75" customHeight="1">
      <c r="A324" s="222"/>
      <c r="B324" s="32">
        <v>45385.0</v>
      </c>
      <c r="C324" s="210">
        <f t="shared" si="41"/>
        <v>0</v>
      </c>
      <c r="D324" s="141">
        <f t="shared" si="42"/>
        <v>0</v>
      </c>
      <c r="E324" s="189"/>
      <c r="F324" s="144"/>
      <c r="G324" s="144"/>
      <c r="H324" s="144"/>
      <c r="I324" s="144"/>
      <c r="J324" s="144"/>
      <c r="K324" s="144"/>
      <c r="L324" s="145"/>
      <c r="M324" s="146">
        <f t="shared" si="43"/>
        <v>0</v>
      </c>
      <c r="N324" s="189"/>
      <c r="O324" s="144"/>
      <c r="P324" s="144"/>
      <c r="Q324" s="144"/>
      <c r="R324" s="144"/>
      <c r="S324" s="145"/>
      <c r="T324" s="146">
        <f t="shared" si="44"/>
        <v>0</v>
      </c>
      <c r="U324" s="150"/>
      <c r="V324" s="143"/>
      <c r="W324" s="150"/>
      <c r="X324" s="143"/>
      <c r="Y324" s="150"/>
      <c r="Z324" s="143"/>
      <c r="AA324" s="150"/>
      <c r="AB324" s="143"/>
      <c r="AC324" s="150"/>
      <c r="AD324" s="143"/>
      <c r="AE324" s="150"/>
      <c r="AF324" s="143"/>
      <c r="AG324" s="150"/>
      <c r="AH324" s="143"/>
      <c r="AI324" s="150"/>
      <c r="AJ324" s="143"/>
      <c r="AK324" s="143"/>
      <c r="AL324" s="143"/>
      <c r="AM324" s="143"/>
      <c r="AN324" s="143"/>
      <c r="AO324" s="143"/>
      <c r="AP324" s="143"/>
    </row>
    <row r="325" ht="12.75" customHeight="1">
      <c r="A325" s="222"/>
      <c r="B325" s="32">
        <v>45386.0</v>
      </c>
      <c r="C325" s="210">
        <f t="shared" si="41"/>
        <v>0</v>
      </c>
      <c r="D325" s="141">
        <f t="shared" si="42"/>
        <v>0</v>
      </c>
      <c r="E325" s="189"/>
      <c r="F325" s="144"/>
      <c r="G325" s="144"/>
      <c r="H325" s="144"/>
      <c r="I325" s="144"/>
      <c r="J325" s="144"/>
      <c r="K325" s="144"/>
      <c r="L325" s="145"/>
      <c r="M325" s="146">
        <f t="shared" si="43"/>
        <v>0</v>
      </c>
      <c r="N325" s="189"/>
      <c r="O325" s="144"/>
      <c r="P325" s="144"/>
      <c r="Q325" s="144"/>
      <c r="R325" s="144"/>
      <c r="S325" s="145"/>
      <c r="T325" s="146">
        <f t="shared" si="44"/>
        <v>0</v>
      </c>
      <c r="U325" s="142"/>
      <c r="V325" s="143"/>
      <c r="W325" s="150"/>
      <c r="X325" s="143"/>
      <c r="Y325" s="142"/>
      <c r="Z325" s="152"/>
      <c r="AA325" s="150"/>
      <c r="AB325" s="143"/>
      <c r="AC325" s="150"/>
      <c r="AD325" s="143"/>
      <c r="AE325" s="150"/>
      <c r="AF325" s="143"/>
      <c r="AG325" s="150"/>
      <c r="AH325" s="143"/>
      <c r="AI325" s="150"/>
      <c r="AJ325" s="143"/>
      <c r="AK325" s="143"/>
      <c r="AL325" s="143"/>
      <c r="AM325" s="143"/>
      <c r="AN325" s="143"/>
      <c r="AO325" s="143"/>
      <c r="AP325" s="143"/>
    </row>
    <row r="326" ht="12.75" customHeight="1">
      <c r="A326" s="222"/>
      <c r="B326" s="32">
        <v>45387.0</v>
      </c>
      <c r="C326" s="210">
        <f t="shared" si="41"/>
        <v>0</v>
      </c>
      <c r="D326" s="141">
        <f t="shared" si="42"/>
        <v>0</v>
      </c>
      <c r="E326" s="189"/>
      <c r="F326" s="144"/>
      <c r="G326" s="144"/>
      <c r="H326" s="144"/>
      <c r="I326" s="144"/>
      <c r="J326" s="144"/>
      <c r="K326" s="144"/>
      <c r="L326" s="145"/>
      <c r="M326" s="146">
        <f t="shared" si="43"/>
        <v>0</v>
      </c>
      <c r="N326" s="189"/>
      <c r="O326" s="144"/>
      <c r="P326" s="144"/>
      <c r="Q326" s="144"/>
      <c r="R326" s="144"/>
      <c r="S326" s="145"/>
      <c r="T326" s="146">
        <f t="shared" si="44"/>
        <v>0</v>
      </c>
      <c r="U326" s="150"/>
      <c r="V326" s="143"/>
      <c r="W326" s="144"/>
      <c r="X326" s="144"/>
      <c r="Y326" s="150"/>
      <c r="Z326" s="143"/>
      <c r="AA326" s="150"/>
      <c r="AB326" s="143"/>
      <c r="AC326" s="150"/>
      <c r="AD326" s="143"/>
      <c r="AE326" s="150"/>
      <c r="AF326" s="143"/>
      <c r="AG326" s="150"/>
      <c r="AH326" s="143"/>
      <c r="AI326" s="150"/>
      <c r="AJ326" s="143"/>
      <c r="AK326" s="143"/>
      <c r="AL326" s="143"/>
      <c r="AM326" s="143"/>
      <c r="AN326" s="143"/>
      <c r="AO326" s="143"/>
      <c r="AP326" s="143"/>
    </row>
    <row r="327" ht="12.75" customHeight="1">
      <c r="A327" s="222"/>
      <c r="B327" s="32">
        <v>45388.0</v>
      </c>
      <c r="C327" s="210">
        <f t="shared" si="41"/>
        <v>0</v>
      </c>
      <c r="D327" s="141">
        <f t="shared" si="42"/>
        <v>0</v>
      </c>
      <c r="E327" s="189"/>
      <c r="F327" s="144"/>
      <c r="G327" s="144"/>
      <c r="H327" s="144"/>
      <c r="I327" s="144"/>
      <c r="J327" s="144"/>
      <c r="K327" s="144"/>
      <c r="L327" s="145"/>
      <c r="M327" s="146">
        <f t="shared" si="43"/>
        <v>0</v>
      </c>
      <c r="N327" s="189"/>
      <c r="O327" s="144"/>
      <c r="P327" s="144"/>
      <c r="Q327" s="144"/>
      <c r="R327" s="144"/>
      <c r="S327" s="145"/>
      <c r="T327" s="146">
        <f t="shared" si="44"/>
        <v>0</v>
      </c>
      <c r="U327" s="142"/>
      <c r="V327" s="143"/>
      <c r="W327" s="150"/>
      <c r="X327" s="143"/>
      <c r="Y327" s="150"/>
      <c r="Z327" s="143"/>
      <c r="AA327" s="150"/>
      <c r="AB327" s="143"/>
      <c r="AC327" s="150"/>
      <c r="AD327" s="143"/>
      <c r="AE327" s="150"/>
      <c r="AF327" s="143"/>
      <c r="AG327" s="150"/>
      <c r="AH327" s="143"/>
      <c r="AI327" s="150"/>
      <c r="AJ327" s="143"/>
      <c r="AK327" s="143"/>
      <c r="AL327" s="143"/>
      <c r="AM327" s="143"/>
      <c r="AN327" s="143"/>
      <c r="AO327" s="143"/>
      <c r="AP327" s="143"/>
    </row>
    <row r="328" ht="12.75" customHeight="1">
      <c r="A328" s="222"/>
      <c r="B328" s="32">
        <v>45389.0</v>
      </c>
      <c r="C328" s="210">
        <f t="shared" si="41"/>
        <v>0</v>
      </c>
      <c r="D328" s="141">
        <f t="shared" si="42"/>
        <v>0</v>
      </c>
      <c r="E328" s="189"/>
      <c r="F328" s="144"/>
      <c r="G328" s="144"/>
      <c r="H328" s="144"/>
      <c r="I328" s="144"/>
      <c r="J328" s="144"/>
      <c r="K328" s="144"/>
      <c r="L328" s="145"/>
      <c r="M328" s="146">
        <f t="shared" si="43"/>
        <v>0</v>
      </c>
      <c r="N328" s="189"/>
      <c r="O328" s="144"/>
      <c r="P328" s="144"/>
      <c r="Q328" s="144"/>
      <c r="R328" s="144"/>
      <c r="S328" s="145"/>
      <c r="T328" s="146">
        <f t="shared" si="44"/>
        <v>0</v>
      </c>
      <c r="U328" s="142"/>
      <c r="V328" s="143"/>
      <c r="W328" s="150"/>
      <c r="X328" s="143"/>
      <c r="Y328" s="150"/>
      <c r="Z328" s="143"/>
      <c r="AA328" s="150"/>
      <c r="AB328" s="143"/>
      <c r="AC328" s="150"/>
      <c r="AD328" s="143"/>
      <c r="AE328" s="150"/>
      <c r="AF328" s="143"/>
      <c r="AG328" s="150"/>
      <c r="AH328" s="143"/>
      <c r="AI328" s="150"/>
      <c r="AJ328" s="143"/>
      <c r="AK328" s="143"/>
      <c r="AL328" s="143"/>
      <c r="AM328" s="143"/>
      <c r="AN328" s="143"/>
      <c r="AO328" s="143"/>
      <c r="AP328" s="143"/>
    </row>
    <row r="329" ht="12.75" customHeight="1">
      <c r="A329" s="222"/>
      <c r="B329" s="32">
        <v>45390.0</v>
      </c>
      <c r="C329" s="210">
        <f t="shared" si="41"/>
        <v>0</v>
      </c>
      <c r="D329" s="141">
        <f t="shared" si="42"/>
        <v>0</v>
      </c>
      <c r="E329" s="189"/>
      <c r="F329" s="144"/>
      <c r="G329" s="144"/>
      <c r="H329" s="144"/>
      <c r="I329" s="144"/>
      <c r="J329" s="144"/>
      <c r="K329" s="144"/>
      <c r="L329" s="145"/>
      <c r="M329" s="146">
        <f t="shared" si="43"/>
        <v>0</v>
      </c>
      <c r="N329" s="189"/>
      <c r="O329" s="144"/>
      <c r="P329" s="144"/>
      <c r="Q329" s="144"/>
      <c r="R329" s="144"/>
      <c r="S329" s="145"/>
      <c r="T329" s="146">
        <f t="shared" si="44"/>
        <v>0</v>
      </c>
      <c r="U329" s="150"/>
      <c r="V329" s="143"/>
      <c r="W329" s="150"/>
      <c r="X329" s="143"/>
      <c r="Y329" s="150"/>
      <c r="Z329" s="143"/>
      <c r="AA329" s="150"/>
      <c r="AB329" s="143"/>
      <c r="AC329" s="150"/>
      <c r="AD329" s="143"/>
      <c r="AE329" s="150"/>
      <c r="AF329" s="143"/>
      <c r="AG329" s="150"/>
      <c r="AH329" s="143"/>
      <c r="AI329" s="150"/>
      <c r="AJ329" s="143"/>
      <c r="AK329" s="143"/>
      <c r="AL329" s="143"/>
      <c r="AM329" s="143"/>
      <c r="AN329" s="143"/>
      <c r="AO329" s="143"/>
      <c r="AP329" s="143"/>
    </row>
    <row r="330" ht="12.75" customHeight="1">
      <c r="A330" s="222"/>
      <c r="B330" s="32">
        <v>45391.0</v>
      </c>
      <c r="C330" s="210">
        <f t="shared" si="41"/>
        <v>0</v>
      </c>
      <c r="D330" s="141">
        <f t="shared" si="42"/>
        <v>0</v>
      </c>
      <c r="E330" s="189"/>
      <c r="F330" s="144"/>
      <c r="G330" s="144"/>
      <c r="H330" s="144"/>
      <c r="I330" s="144"/>
      <c r="J330" s="144"/>
      <c r="K330" s="144"/>
      <c r="L330" s="145"/>
      <c r="M330" s="146">
        <f t="shared" si="43"/>
        <v>0</v>
      </c>
      <c r="N330" s="189"/>
      <c r="O330" s="144"/>
      <c r="P330" s="144"/>
      <c r="Q330" s="144"/>
      <c r="R330" s="144"/>
      <c r="S330" s="145"/>
      <c r="T330" s="146">
        <f t="shared" si="44"/>
        <v>0</v>
      </c>
      <c r="U330" s="142"/>
      <c r="V330" s="143"/>
      <c r="W330" s="150"/>
      <c r="X330" s="143"/>
      <c r="Y330" s="150"/>
      <c r="Z330" s="143"/>
      <c r="AA330" s="150"/>
      <c r="AB330" s="143"/>
      <c r="AC330" s="150"/>
      <c r="AD330" s="143"/>
      <c r="AE330" s="150"/>
      <c r="AF330" s="143"/>
      <c r="AG330" s="150"/>
      <c r="AH330" s="143"/>
      <c r="AI330" s="150"/>
      <c r="AJ330" s="143"/>
      <c r="AK330" s="143"/>
      <c r="AL330" s="143"/>
      <c r="AM330" s="143"/>
      <c r="AN330" s="143"/>
      <c r="AO330" s="143"/>
      <c r="AP330" s="143"/>
    </row>
    <row r="331" ht="12.75" customHeight="1">
      <c r="A331" s="222"/>
      <c r="B331" s="32">
        <v>45392.0</v>
      </c>
      <c r="C331" s="210">
        <f t="shared" si="41"/>
        <v>0</v>
      </c>
      <c r="D331" s="141">
        <f t="shared" si="42"/>
        <v>0</v>
      </c>
      <c r="E331" s="189"/>
      <c r="F331" s="144"/>
      <c r="G331" s="144"/>
      <c r="H331" s="144"/>
      <c r="I331" s="144"/>
      <c r="J331" s="144"/>
      <c r="K331" s="144"/>
      <c r="L331" s="145"/>
      <c r="M331" s="146">
        <f t="shared" si="43"/>
        <v>0</v>
      </c>
      <c r="N331" s="189"/>
      <c r="O331" s="144"/>
      <c r="P331" s="144"/>
      <c r="Q331" s="144"/>
      <c r="R331" s="144"/>
      <c r="S331" s="145"/>
      <c r="T331" s="146">
        <f t="shared" si="44"/>
        <v>0</v>
      </c>
      <c r="U331" s="144"/>
      <c r="V331" s="144"/>
      <c r="W331" s="144"/>
      <c r="X331" s="144"/>
      <c r="Y331" s="150"/>
      <c r="Z331" s="143"/>
      <c r="AA331" s="150"/>
      <c r="AB331" s="143"/>
      <c r="AC331" s="150"/>
      <c r="AD331" s="143"/>
      <c r="AE331" s="150"/>
      <c r="AF331" s="143"/>
      <c r="AG331" s="150"/>
      <c r="AH331" s="143"/>
      <c r="AI331" s="150"/>
      <c r="AJ331" s="143"/>
      <c r="AK331" s="143"/>
      <c r="AL331" s="143"/>
      <c r="AM331" s="143"/>
      <c r="AN331" s="143"/>
      <c r="AO331" s="143"/>
      <c r="AP331" s="143"/>
    </row>
    <row r="332" ht="12.75" customHeight="1">
      <c r="A332" s="222"/>
      <c r="B332" s="32">
        <v>45393.0</v>
      </c>
      <c r="C332" s="210">
        <f t="shared" si="41"/>
        <v>0</v>
      </c>
      <c r="D332" s="141">
        <f t="shared" si="42"/>
        <v>0</v>
      </c>
      <c r="E332" s="189"/>
      <c r="F332" s="144"/>
      <c r="G332" s="144"/>
      <c r="H332" s="144"/>
      <c r="I332" s="144"/>
      <c r="J332" s="144"/>
      <c r="K332" s="144"/>
      <c r="L332" s="145"/>
      <c r="M332" s="146">
        <f t="shared" si="43"/>
        <v>0</v>
      </c>
      <c r="N332" s="189"/>
      <c r="O332" s="144"/>
      <c r="P332" s="144"/>
      <c r="Q332" s="144"/>
      <c r="R332" s="144"/>
      <c r="S332" s="145"/>
      <c r="T332" s="146">
        <f t="shared" si="44"/>
        <v>0</v>
      </c>
      <c r="U332" s="142"/>
      <c r="V332" s="143"/>
      <c r="W332" s="150"/>
      <c r="X332" s="143"/>
      <c r="Y332" s="150"/>
      <c r="Z332" s="143"/>
      <c r="AA332" s="150"/>
      <c r="AB332" s="143"/>
      <c r="AC332" s="150"/>
      <c r="AD332" s="143"/>
      <c r="AE332" s="150"/>
      <c r="AF332" s="143"/>
      <c r="AG332" s="150"/>
      <c r="AH332" s="143"/>
      <c r="AI332" s="150"/>
      <c r="AJ332" s="143"/>
      <c r="AK332" s="143"/>
      <c r="AL332" s="143"/>
      <c r="AM332" s="143"/>
      <c r="AN332" s="143"/>
      <c r="AO332" s="143"/>
      <c r="AP332" s="143"/>
    </row>
    <row r="333" ht="12.75" customHeight="1">
      <c r="A333" s="222"/>
      <c r="B333" s="32">
        <v>45394.0</v>
      </c>
      <c r="C333" s="210">
        <f t="shared" si="41"/>
        <v>0</v>
      </c>
      <c r="D333" s="141">
        <f t="shared" si="42"/>
        <v>0</v>
      </c>
      <c r="E333" s="189"/>
      <c r="F333" s="144"/>
      <c r="G333" s="144"/>
      <c r="H333" s="144"/>
      <c r="I333" s="144"/>
      <c r="J333" s="144"/>
      <c r="K333" s="144"/>
      <c r="L333" s="145"/>
      <c r="M333" s="146">
        <f t="shared" si="43"/>
        <v>0</v>
      </c>
      <c r="N333" s="189"/>
      <c r="O333" s="144"/>
      <c r="P333" s="144"/>
      <c r="Q333" s="144"/>
      <c r="R333" s="144"/>
      <c r="S333" s="145"/>
      <c r="T333" s="146">
        <f t="shared" si="44"/>
        <v>0</v>
      </c>
      <c r="U333" s="142"/>
      <c r="V333" s="143"/>
      <c r="W333" s="150"/>
      <c r="X333" s="143"/>
      <c r="Y333" s="150"/>
      <c r="Z333" s="143"/>
      <c r="AA333" s="150"/>
      <c r="AB333" s="143"/>
      <c r="AC333" s="150"/>
      <c r="AD333" s="143"/>
      <c r="AE333" s="150"/>
      <c r="AF333" s="143"/>
      <c r="AG333" s="150"/>
      <c r="AH333" s="143"/>
      <c r="AI333" s="150"/>
      <c r="AJ333" s="143"/>
      <c r="AK333" s="143"/>
      <c r="AL333" s="143"/>
      <c r="AM333" s="143"/>
      <c r="AN333" s="143"/>
      <c r="AO333" s="143"/>
      <c r="AP333" s="143"/>
    </row>
    <row r="334" ht="12.75" customHeight="1">
      <c r="A334" s="222"/>
      <c r="B334" s="32">
        <v>45395.0</v>
      </c>
      <c r="C334" s="210">
        <f t="shared" si="41"/>
        <v>0</v>
      </c>
      <c r="D334" s="141">
        <f t="shared" si="42"/>
        <v>0</v>
      </c>
      <c r="E334" s="189"/>
      <c r="F334" s="144"/>
      <c r="G334" s="144"/>
      <c r="H334" s="144"/>
      <c r="I334" s="144"/>
      <c r="J334" s="144"/>
      <c r="K334" s="144"/>
      <c r="L334" s="145"/>
      <c r="M334" s="146">
        <f t="shared" si="43"/>
        <v>0</v>
      </c>
      <c r="N334" s="189"/>
      <c r="O334" s="144"/>
      <c r="P334" s="144"/>
      <c r="Q334" s="144"/>
      <c r="R334" s="144"/>
      <c r="S334" s="145"/>
      <c r="T334" s="146">
        <f t="shared" si="44"/>
        <v>0</v>
      </c>
      <c r="U334" s="142"/>
      <c r="V334" s="143"/>
      <c r="W334" s="150"/>
      <c r="X334" s="143"/>
      <c r="Y334" s="150"/>
      <c r="Z334" s="143"/>
      <c r="AA334" s="150"/>
      <c r="AB334" s="143"/>
      <c r="AC334" s="150"/>
      <c r="AD334" s="143"/>
      <c r="AE334" s="150"/>
      <c r="AF334" s="143"/>
      <c r="AG334" s="150"/>
      <c r="AH334" s="143"/>
      <c r="AI334" s="150"/>
      <c r="AJ334" s="143"/>
      <c r="AK334" s="143"/>
      <c r="AL334" s="143"/>
      <c r="AM334" s="143"/>
      <c r="AN334" s="143"/>
      <c r="AO334" s="143"/>
      <c r="AP334" s="143"/>
    </row>
    <row r="335" ht="12.75" customHeight="1">
      <c r="A335" s="222"/>
      <c r="B335" s="32">
        <v>45396.0</v>
      </c>
      <c r="C335" s="210">
        <f t="shared" si="41"/>
        <v>0</v>
      </c>
      <c r="D335" s="141">
        <f t="shared" si="42"/>
        <v>0</v>
      </c>
      <c r="E335" s="189"/>
      <c r="F335" s="144"/>
      <c r="G335" s="144"/>
      <c r="H335" s="144"/>
      <c r="I335" s="144"/>
      <c r="J335" s="144"/>
      <c r="K335" s="144"/>
      <c r="L335" s="145"/>
      <c r="M335" s="146">
        <f t="shared" si="43"/>
        <v>0</v>
      </c>
      <c r="N335" s="189"/>
      <c r="O335" s="144"/>
      <c r="P335" s="144"/>
      <c r="Q335" s="144"/>
      <c r="R335" s="144"/>
      <c r="S335" s="145"/>
      <c r="T335" s="146">
        <f t="shared" si="44"/>
        <v>0</v>
      </c>
      <c r="U335" s="142"/>
      <c r="V335" s="143"/>
      <c r="W335" s="150"/>
      <c r="X335" s="143"/>
      <c r="Y335" s="150"/>
      <c r="Z335" s="143"/>
      <c r="AA335" s="150"/>
      <c r="AB335" s="143"/>
      <c r="AC335" s="150"/>
      <c r="AD335" s="143"/>
      <c r="AE335" s="150"/>
      <c r="AF335" s="143"/>
      <c r="AG335" s="150"/>
      <c r="AH335" s="143"/>
      <c r="AI335" s="150"/>
      <c r="AJ335" s="143"/>
      <c r="AK335" s="143"/>
      <c r="AL335" s="143"/>
      <c r="AM335" s="143"/>
      <c r="AN335" s="143"/>
      <c r="AO335" s="143"/>
      <c r="AP335" s="143"/>
    </row>
    <row r="336" ht="12.75" customHeight="1">
      <c r="A336" s="222"/>
      <c r="B336" s="32">
        <v>45397.0</v>
      </c>
      <c r="C336" s="210">
        <f t="shared" si="41"/>
        <v>0</v>
      </c>
      <c r="D336" s="141">
        <f t="shared" si="42"/>
        <v>0</v>
      </c>
      <c r="E336" s="189"/>
      <c r="F336" s="144"/>
      <c r="G336" s="144"/>
      <c r="H336" s="144"/>
      <c r="I336" s="144"/>
      <c r="J336" s="144"/>
      <c r="K336" s="144"/>
      <c r="L336" s="145"/>
      <c r="M336" s="146">
        <f t="shared" si="43"/>
        <v>0</v>
      </c>
      <c r="N336" s="189"/>
      <c r="O336" s="144"/>
      <c r="P336" s="144"/>
      <c r="Q336" s="144"/>
      <c r="R336" s="144"/>
      <c r="S336" s="145"/>
      <c r="T336" s="146">
        <f t="shared" si="44"/>
        <v>0</v>
      </c>
      <c r="U336" s="150"/>
      <c r="V336" s="143"/>
      <c r="W336" s="150"/>
      <c r="X336" s="143"/>
      <c r="Y336" s="150"/>
      <c r="Z336" s="143"/>
      <c r="AA336" s="150"/>
      <c r="AB336" s="143"/>
      <c r="AC336" s="150"/>
      <c r="AD336" s="143"/>
      <c r="AE336" s="150"/>
      <c r="AF336" s="143"/>
      <c r="AG336" s="150"/>
      <c r="AH336" s="143"/>
      <c r="AI336" s="150"/>
      <c r="AJ336" s="143"/>
      <c r="AK336" s="143"/>
      <c r="AL336" s="143"/>
      <c r="AM336" s="143"/>
      <c r="AN336" s="143"/>
      <c r="AO336" s="143"/>
      <c r="AP336" s="143"/>
    </row>
    <row r="337" ht="12.75" customHeight="1">
      <c r="A337" s="222"/>
      <c r="B337" s="32">
        <v>45398.0</v>
      </c>
      <c r="C337" s="210">
        <f t="shared" si="41"/>
        <v>0</v>
      </c>
      <c r="D337" s="141">
        <f t="shared" si="42"/>
        <v>0</v>
      </c>
      <c r="E337" s="189"/>
      <c r="F337" s="144"/>
      <c r="G337" s="144"/>
      <c r="H337" s="144"/>
      <c r="I337" s="144"/>
      <c r="J337" s="144"/>
      <c r="K337" s="144"/>
      <c r="L337" s="145"/>
      <c r="M337" s="146">
        <f t="shared" si="43"/>
        <v>0</v>
      </c>
      <c r="N337" s="189"/>
      <c r="O337" s="144"/>
      <c r="P337" s="144"/>
      <c r="Q337" s="144"/>
      <c r="R337" s="144"/>
      <c r="S337" s="145"/>
      <c r="T337" s="146">
        <f t="shared" si="44"/>
        <v>0</v>
      </c>
      <c r="U337" s="142"/>
      <c r="V337" s="143"/>
      <c r="W337" s="150"/>
      <c r="X337" s="143"/>
      <c r="Y337" s="150"/>
      <c r="Z337" s="143"/>
      <c r="AA337" s="150"/>
      <c r="AB337" s="143"/>
      <c r="AC337" s="150"/>
      <c r="AD337" s="143"/>
      <c r="AE337" s="150"/>
      <c r="AF337" s="143"/>
      <c r="AG337" s="150"/>
      <c r="AH337" s="143"/>
      <c r="AI337" s="150"/>
      <c r="AJ337" s="143"/>
      <c r="AK337" s="143"/>
      <c r="AL337" s="143"/>
      <c r="AM337" s="143"/>
      <c r="AN337" s="143"/>
      <c r="AO337" s="143"/>
      <c r="AP337" s="143"/>
    </row>
    <row r="338" ht="12.75" customHeight="1">
      <c r="A338" s="222"/>
      <c r="B338" s="32">
        <v>45399.0</v>
      </c>
      <c r="C338" s="210">
        <f t="shared" si="41"/>
        <v>0</v>
      </c>
      <c r="D338" s="141">
        <f t="shared" si="42"/>
        <v>0</v>
      </c>
      <c r="E338" s="189"/>
      <c r="F338" s="144"/>
      <c r="G338" s="144"/>
      <c r="H338" s="144"/>
      <c r="I338" s="144"/>
      <c r="J338" s="144"/>
      <c r="K338" s="144"/>
      <c r="L338" s="145"/>
      <c r="M338" s="146">
        <f t="shared" si="43"/>
        <v>0</v>
      </c>
      <c r="N338" s="189"/>
      <c r="O338" s="144"/>
      <c r="P338" s="144"/>
      <c r="Q338" s="144"/>
      <c r="R338" s="144"/>
      <c r="S338" s="145"/>
      <c r="T338" s="146">
        <f t="shared" si="44"/>
        <v>0</v>
      </c>
      <c r="U338" s="142"/>
      <c r="V338" s="143"/>
      <c r="W338" s="150"/>
      <c r="X338" s="143"/>
      <c r="Y338" s="150"/>
      <c r="Z338" s="143"/>
      <c r="AA338" s="150"/>
      <c r="AB338" s="143"/>
      <c r="AC338" s="150"/>
      <c r="AD338" s="143"/>
      <c r="AE338" s="150"/>
      <c r="AF338" s="143"/>
      <c r="AG338" s="150"/>
      <c r="AH338" s="143"/>
      <c r="AI338" s="150"/>
      <c r="AJ338" s="143"/>
      <c r="AK338" s="143"/>
      <c r="AL338" s="143"/>
      <c r="AM338" s="143"/>
      <c r="AN338" s="143"/>
      <c r="AO338" s="143"/>
      <c r="AP338" s="143"/>
    </row>
    <row r="339" ht="12.75" customHeight="1">
      <c r="A339" s="222"/>
      <c r="B339" s="32">
        <v>45400.0</v>
      </c>
      <c r="C339" s="210">
        <f t="shared" si="41"/>
        <v>0</v>
      </c>
      <c r="D339" s="141">
        <f t="shared" si="42"/>
        <v>0</v>
      </c>
      <c r="E339" s="189"/>
      <c r="F339" s="144"/>
      <c r="G339" s="144"/>
      <c r="H339" s="144"/>
      <c r="I339" s="144"/>
      <c r="J339" s="144"/>
      <c r="K339" s="144"/>
      <c r="L339" s="145"/>
      <c r="M339" s="146">
        <f t="shared" si="43"/>
        <v>0</v>
      </c>
      <c r="N339" s="189"/>
      <c r="O339" s="144"/>
      <c r="P339" s="144"/>
      <c r="Q339" s="144"/>
      <c r="R339" s="144"/>
      <c r="S339" s="145"/>
      <c r="T339" s="146">
        <f t="shared" si="44"/>
        <v>0</v>
      </c>
      <c r="U339" s="142"/>
      <c r="V339" s="143"/>
      <c r="W339" s="150"/>
      <c r="X339" s="143"/>
      <c r="Y339" s="150"/>
      <c r="Z339" s="143"/>
      <c r="AA339" s="150"/>
      <c r="AB339" s="143"/>
      <c r="AC339" s="150"/>
      <c r="AD339" s="143"/>
      <c r="AE339" s="150"/>
      <c r="AF339" s="143"/>
      <c r="AG339" s="150"/>
      <c r="AH339" s="143"/>
      <c r="AI339" s="150"/>
      <c r="AJ339" s="143"/>
      <c r="AK339" s="143"/>
      <c r="AL339" s="143"/>
      <c r="AM339" s="143"/>
      <c r="AN339" s="143"/>
      <c r="AO339" s="143"/>
      <c r="AP339" s="143"/>
    </row>
    <row r="340" ht="12.75" customHeight="1">
      <c r="A340" s="222"/>
      <c r="B340" s="32">
        <v>45401.0</v>
      </c>
      <c r="C340" s="210">
        <f t="shared" si="41"/>
        <v>0</v>
      </c>
      <c r="D340" s="141">
        <f t="shared" si="42"/>
        <v>0</v>
      </c>
      <c r="E340" s="189"/>
      <c r="F340" s="144"/>
      <c r="G340" s="144"/>
      <c r="H340" s="144"/>
      <c r="I340" s="144"/>
      <c r="J340" s="144"/>
      <c r="K340" s="144"/>
      <c r="L340" s="145"/>
      <c r="M340" s="146">
        <f t="shared" si="43"/>
        <v>0</v>
      </c>
      <c r="N340" s="189"/>
      <c r="O340" s="144"/>
      <c r="P340" s="144"/>
      <c r="Q340" s="144"/>
      <c r="R340" s="144"/>
      <c r="S340" s="145"/>
      <c r="T340" s="146">
        <f t="shared" si="44"/>
        <v>0</v>
      </c>
      <c r="U340" s="142"/>
      <c r="V340" s="143"/>
      <c r="W340" s="150"/>
      <c r="X340" s="143"/>
      <c r="Y340" s="150"/>
      <c r="Z340" s="143"/>
      <c r="AA340" s="150"/>
      <c r="AB340" s="143"/>
      <c r="AC340" s="150"/>
      <c r="AD340" s="143"/>
      <c r="AE340" s="150"/>
      <c r="AF340" s="143"/>
      <c r="AG340" s="150"/>
      <c r="AH340" s="143"/>
      <c r="AI340" s="150"/>
      <c r="AJ340" s="143"/>
      <c r="AK340" s="143"/>
      <c r="AL340" s="143"/>
      <c r="AM340" s="143"/>
      <c r="AN340" s="143"/>
      <c r="AO340" s="143"/>
      <c r="AP340" s="143"/>
    </row>
    <row r="341" ht="12.75" customHeight="1">
      <c r="A341" s="222"/>
      <c r="B341" s="32">
        <v>45402.0</v>
      </c>
      <c r="C341" s="210">
        <f t="shared" si="41"/>
        <v>0</v>
      </c>
      <c r="D341" s="141">
        <f t="shared" si="42"/>
        <v>0</v>
      </c>
      <c r="E341" s="189"/>
      <c r="F341" s="144"/>
      <c r="G341" s="144"/>
      <c r="H341" s="144"/>
      <c r="I341" s="144"/>
      <c r="J341" s="144"/>
      <c r="K341" s="144"/>
      <c r="L341" s="145"/>
      <c r="M341" s="146">
        <f t="shared" si="43"/>
        <v>0</v>
      </c>
      <c r="N341" s="189"/>
      <c r="O341" s="144"/>
      <c r="P341" s="144"/>
      <c r="Q341" s="144"/>
      <c r="R341" s="144"/>
      <c r="S341" s="145"/>
      <c r="T341" s="146">
        <f t="shared" si="44"/>
        <v>0</v>
      </c>
      <c r="U341" s="142"/>
      <c r="V341" s="143"/>
      <c r="W341" s="150"/>
      <c r="X341" s="143"/>
      <c r="Y341" s="150"/>
      <c r="Z341" s="143"/>
      <c r="AA341" s="150"/>
      <c r="AB341" s="143"/>
      <c r="AC341" s="150"/>
      <c r="AD341" s="143"/>
      <c r="AE341" s="150"/>
      <c r="AF341" s="143"/>
      <c r="AG341" s="150"/>
      <c r="AH341" s="143"/>
      <c r="AI341" s="150"/>
      <c r="AJ341" s="143"/>
      <c r="AK341" s="143"/>
      <c r="AL341" s="143"/>
      <c r="AM341" s="143"/>
      <c r="AN341" s="143"/>
      <c r="AO341" s="143"/>
      <c r="AP341" s="143"/>
    </row>
    <row r="342" ht="12.75" customHeight="1">
      <c r="A342" s="222"/>
      <c r="B342" s="32">
        <v>45403.0</v>
      </c>
      <c r="C342" s="210">
        <f t="shared" si="41"/>
        <v>0</v>
      </c>
      <c r="D342" s="141">
        <f t="shared" si="42"/>
        <v>0</v>
      </c>
      <c r="E342" s="189"/>
      <c r="F342" s="144"/>
      <c r="G342" s="144"/>
      <c r="H342" s="144"/>
      <c r="I342" s="144"/>
      <c r="J342" s="144"/>
      <c r="K342" s="144"/>
      <c r="L342" s="145"/>
      <c r="M342" s="146">
        <f t="shared" si="43"/>
        <v>0</v>
      </c>
      <c r="N342" s="189"/>
      <c r="O342" s="144"/>
      <c r="P342" s="144"/>
      <c r="Q342" s="144"/>
      <c r="R342" s="144"/>
      <c r="S342" s="145"/>
      <c r="T342" s="146">
        <f t="shared" si="44"/>
        <v>0</v>
      </c>
      <c r="U342" s="142"/>
      <c r="V342" s="143"/>
      <c r="W342" s="150"/>
      <c r="X342" s="143"/>
      <c r="Y342" s="150"/>
      <c r="Z342" s="143"/>
      <c r="AA342" s="150"/>
      <c r="AB342" s="143"/>
      <c r="AC342" s="150"/>
      <c r="AD342" s="143"/>
      <c r="AE342" s="150"/>
      <c r="AF342" s="143"/>
      <c r="AG342" s="150"/>
      <c r="AH342" s="143"/>
      <c r="AI342" s="150"/>
      <c r="AJ342" s="143"/>
      <c r="AK342" s="143"/>
      <c r="AL342" s="143"/>
      <c r="AM342" s="143"/>
      <c r="AN342" s="143"/>
      <c r="AO342" s="143"/>
      <c r="AP342" s="143"/>
    </row>
    <row r="343" ht="12.75" customHeight="1">
      <c r="A343" s="222"/>
      <c r="B343" s="32">
        <v>45404.0</v>
      </c>
      <c r="C343" s="210">
        <f t="shared" si="41"/>
        <v>0</v>
      </c>
      <c r="D343" s="141">
        <f t="shared" si="42"/>
        <v>0</v>
      </c>
      <c r="E343" s="189"/>
      <c r="F343" s="144"/>
      <c r="G343" s="144"/>
      <c r="H343" s="144"/>
      <c r="I343" s="144"/>
      <c r="J343" s="144"/>
      <c r="K343" s="144"/>
      <c r="L343" s="145"/>
      <c r="M343" s="146">
        <f t="shared" si="43"/>
        <v>0</v>
      </c>
      <c r="N343" s="189"/>
      <c r="O343" s="144"/>
      <c r="P343" s="144"/>
      <c r="Q343" s="144"/>
      <c r="R343" s="144"/>
      <c r="S343" s="145"/>
      <c r="T343" s="146">
        <f t="shared" si="44"/>
        <v>0</v>
      </c>
      <c r="U343" s="142"/>
      <c r="V343" s="143"/>
      <c r="W343" s="150"/>
      <c r="X343" s="143"/>
      <c r="Y343" s="150"/>
      <c r="Z343" s="143"/>
      <c r="AA343" s="150"/>
      <c r="AB343" s="143"/>
      <c r="AC343" s="150"/>
      <c r="AD343" s="143"/>
      <c r="AE343" s="150"/>
      <c r="AF343" s="143"/>
      <c r="AG343" s="150"/>
      <c r="AH343" s="143"/>
      <c r="AI343" s="150"/>
      <c r="AJ343" s="143"/>
      <c r="AK343" s="143"/>
      <c r="AL343" s="143"/>
      <c r="AM343" s="143"/>
      <c r="AN343" s="143"/>
      <c r="AO343" s="143"/>
      <c r="AP343" s="143"/>
    </row>
    <row r="344" ht="12.75" customHeight="1">
      <c r="A344" s="222"/>
      <c r="B344" s="32">
        <v>45405.0</v>
      </c>
      <c r="C344" s="210">
        <f t="shared" si="41"/>
        <v>0</v>
      </c>
      <c r="D344" s="141">
        <f t="shared" si="42"/>
        <v>0</v>
      </c>
      <c r="E344" s="189"/>
      <c r="F344" s="144"/>
      <c r="G344" s="144"/>
      <c r="H344" s="144"/>
      <c r="I344" s="144"/>
      <c r="J344" s="144"/>
      <c r="K344" s="144"/>
      <c r="L344" s="145"/>
      <c r="M344" s="146">
        <f t="shared" si="43"/>
        <v>0</v>
      </c>
      <c r="N344" s="189"/>
      <c r="O344" s="144"/>
      <c r="P344" s="144"/>
      <c r="Q344" s="144"/>
      <c r="R344" s="144"/>
      <c r="S344" s="145"/>
      <c r="T344" s="146">
        <f t="shared" si="44"/>
        <v>0</v>
      </c>
      <c r="U344" s="142"/>
      <c r="V344" s="143"/>
      <c r="W344" s="150"/>
      <c r="X344" s="143"/>
      <c r="Y344" s="150"/>
      <c r="Z344" s="143"/>
      <c r="AA344" s="150"/>
      <c r="AB344" s="143"/>
      <c r="AC344" s="150"/>
      <c r="AD344" s="143"/>
      <c r="AE344" s="150"/>
      <c r="AF344" s="143"/>
      <c r="AG344" s="150"/>
      <c r="AH344" s="143"/>
      <c r="AI344" s="150"/>
      <c r="AJ344" s="143"/>
      <c r="AK344" s="143"/>
      <c r="AL344" s="143"/>
      <c r="AM344" s="143"/>
      <c r="AN344" s="143"/>
      <c r="AO344" s="143"/>
      <c r="AP344" s="143"/>
    </row>
    <row r="345" ht="12.75" customHeight="1">
      <c r="A345" s="222"/>
      <c r="B345" s="32">
        <v>45406.0</v>
      </c>
      <c r="C345" s="210">
        <f t="shared" si="41"/>
        <v>0</v>
      </c>
      <c r="D345" s="141">
        <f t="shared" si="42"/>
        <v>0</v>
      </c>
      <c r="E345" s="189"/>
      <c r="F345" s="144"/>
      <c r="G345" s="144"/>
      <c r="H345" s="144"/>
      <c r="I345" s="144"/>
      <c r="J345" s="144"/>
      <c r="K345" s="144"/>
      <c r="L345" s="145"/>
      <c r="M345" s="146">
        <f t="shared" si="43"/>
        <v>0</v>
      </c>
      <c r="N345" s="189"/>
      <c r="O345" s="144"/>
      <c r="P345" s="144"/>
      <c r="Q345" s="144"/>
      <c r="R345" s="144"/>
      <c r="S345" s="145"/>
      <c r="T345" s="146">
        <f t="shared" si="44"/>
        <v>0</v>
      </c>
      <c r="U345" s="142"/>
      <c r="V345" s="143"/>
      <c r="W345" s="150"/>
      <c r="X345" s="143"/>
      <c r="Y345" s="150"/>
      <c r="Z345" s="143"/>
      <c r="AA345" s="150"/>
      <c r="AB345" s="143"/>
      <c r="AC345" s="150"/>
      <c r="AD345" s="143"/>
      <c r="AE345" s="150"/>
      <c r="AF345" s="143"/>
      <c r="AG345" s="150"/>
      <c r="AH345" s="143"/>
      <c r="AI345" s="150"/>
      <c r="AJ345" s="143"/>
      <c r="AK345" s="143"/>
      <c r="AL345" s="143"/>
      <c r="AM345" s="143"/>
      <c r="AN345" s="143"/>
      <c r="AO345" s="143"/>
      <c r="AP345" s="143"/>
    </row>
    <row r="346" ht="12.75" customHeight="1">
      <c r="A346" s="222"/>
      <c r="B346" s="32">
        <v>45407.0</v>
      </c>
      <c r="C346" s="210">
        <f t="shared" si="41"/>
        <v>0</v>
      </c>
      <c r="D346" s="141">
        <f t="shared" si="42"/>
        <v>0</v>
      </c>
      <c r="E346" s="236"/>
      <c r="F346" s="144"/>
      <c r="G346" s="144"/>
      <c r="H346" s="144"/>
      <c r="I346" s="144"/>
      <c r="J346" s="144"/>
      <c r="K346" s="144"/>
      <c r="L346" s="145"/>
      <c r="M346" s="146">
        <f t="shared" si="43"/>
        <v>0</v>
      </c>
      <c r="N346" s="189"/>
      <c r="O346" s="144"/>
      <c r="P346" s="144"/>
      <c r="Q346" s="144"/>
      <c r="R346" s="144"/>
      <c r="S346" s="145"/>
      <c r="T346" s="146">
        <f t="shared" si="44"/>
        <v>0</v>
      </c>
      <c r="U346" s="142"/>
      <c r="V346" s="143"/>
      <c r="W346" s="150"/>
      <c r="X346" s="143"/>
      <c r="Y346" s="150"/>
      <c r="Z346" s="143"/>
      <c r="AA346" s="150"/>
      <c r="AB346" s="143"/>
      <c r="AC346" s="150"/>
      <c r="AD346" s="143"/>
      <c r="AE346" s="150"/>
      <c r="AF346" s="143"/>
      <c r="AG346" s="150"/>
      <c r="AH346" s="143"/>
      <c r="AI346" s="150"/>
      <c r="AJ346" s="143"/>
      <c r="AK346" s="143"/>
      <c r="AL346" s="143"/>
      <c r="AM346" s="143"/>
      <c r="AN346" s="143"/>
      <c r="AO346" s="143"/>
      <c r="AP346" s="143"/>
    </row>
    <row r="347" ht="12.75" customHeight="1">
      <c r="A347" s="222"/>
      <c r="B347" s="32">
        <v>45408.0</v>
      </c>
      <c r="C347" s="210">
        <f t="shared" si="41"/>
        <v>0</v>
      </c>
      <c r="D347" s="141">
        <f t="shared" si="42"/>
        <v>0</v>
      </c>
      <c r="E347" s="189"/>
      <c r="F347" s="144"/>
      <c r="G347" s="144"/>
      <c r="H347" s="144"/>
      <c r="I347" s="144"/>
      <c r="J347" s="144"/>
      <c r="K347" s="144"/>
      <c r="L347" s="145"/>
      <c r="M347" s="146">
        <f t="shared" si="43"/>
        <v>0</v>
      </c>
      <c r="N347" s="189"/>
      <c r="O347" s="144"/>
      <c r="P347" s="144"/>
      <c r="Q347" s="144"/>
      <c r="R347" s="144"/>
      <c r="S347" s="145"/>
      <c r="T347" s="146">
        <f t="shared" si="44"/>
        <v>0</v>
      </c>
      <c r="U347" s="142"/>
      <c r="V347" s="143"/>
      <c r="W347" s="150"/>
      <c r="X347" s="143"/>
      <c r="Y347" s="150"/>
      <c r="Z347" s="143"/>
      <c r="AA347" s="150"/>
      <c r="AB347" s="143"/>
      <c r="AC347" s="150"/>
      <c r="AD347" s="143"/>
      <c r="AE347" s="150"/>
      <c r="AF347" s="143"/>
      <c r="AG347" s="150"/>
      <c r="AH347" s="143"/>
      <c r="AI347" s="150"/>
      <c r="AJ347" s="143"/>
      <c r="AK347" s="143"/>
      <c r="AL347" s="143"/>
      <c r="AM347" s="143"/>
      <c r="AN347" s="143"/>
      <c r="AO347" s="143"/>
      <c r="AP347" s="143"/>
    </row>
    <row r="348" ht="12.75" customHeight="1">
      <c r="A348" s="222"/>
      <c r="B348" s="32">
        <v>45409.0</v>
      </c>
      <c r="C348" s="210">
        <f t="shared" si="41"/>
        <v>0</v>
      </c>
      <c r="D348" s="141">
        <f t="shared" si="42"/>
        <v>0</v>
      </c>
      <c r="E348" s="189"/>
      <c r="F348" s="144"/>
      <c r="G348" s="144"/>
      <c r="H348" s="144"/>
      <c r="I348" s="144"/>
      <c r="J348" s="144"/>
      <c r="K348" s="144"/>
      <c r="L348" s="145"/>
      <c r="M348" s="146">
        <f t="shared" si="43"/>
        <v>0</v>
      </c>
      <c r="N348" s="189"/>
      <c r="O348" s="144"/>
      <c r="P348" s="144"/>
      <c r="Q348" s="144"/>
      <c r="R348" s="144"/>
      <c r="S348" s="145"/>
      <c r="T348" s="146">
        <f t="shared" si="44"/>
        <v>0</v>
      </c>
      <c r="U348" s="151"/>
      <c r="V348" s="143"/>
      <c r="W348" s="150"/>
      <c r="X348" s="143"/>
      <c r="Y348" s="150"/>
      <c r="Z348" s="143"/>
      <c r="AA348" s="150"/>
      <c r="AB348" s="143"/>
      <c r="AC348" s="150"/>
      <c r="AD348" s="143"/>
      <c r="AE348" s="150"/>
      <c r="AF348" s="143"/>
      <c r="AG348" s="150"/>
      <c r="AH348" s="143"/>
      <c r="AI348" s="150"/>
      <c r="AJ348" s="143"/>
      <c r="AK348" s="143"/>
      <c r="AL348" s="143"/>
      <c r="AM348" s="143"/>
      <c r="AN348" s="143"/>
      <c r="AO348" s="143"/>
      <c r="AP348" s="143"/>
    </row>
    <row r="349" ht="12.75" customHeight="1">
      <c r="A349" s="222"/>
      <c r="B349" s="32">
        <v>45410.0</v>
      </c>
      <c r="C349" s="210">
        <f t="shared" si="41"/>
        <v>0</v>
      </c>
      <c r="D349" s="141">
        <f t="shared" si="42"/>
        <v>0</v>
      </c>
      <c r="E349" s="189"/>
      <c r="F349" s="144"/>
      <c r="G349" s="144"/>
      <c r="H349" s="144"/>
      <c r="I349" s="144"/>
      <c r="J349" s="144"/>
      <c r="K349" s="144"/>
      <c r="L349" s="145"/>
      <c r="M349" s="146">
        <f t="shared" si="43"/>
        <v>0</v>
      </c>
      <c r="N349" s="189"/>
      <c r="O349" s="144"/>
      <c r="P349" s="144"/>
      <c r="Q349" s="144"/>
      <c r="R349" s="144"/>
      <c r="S349" s="145"/>
      <c r="T349" s="146">
        <f t="shared" si="44"/>
        <v>0</v>
      </c>
      <c r="U349" s="142"/>
      <c r="V349" s="143"/>
      <c r="W349" s="150"/>
      <c r="X349" s="143"/>
      <c r="Y349" s="150"/>
      <c r="Z349" s="143"/>
      <c r="AA349" s="150"/>
      <c r="AB349" s="143"/>
      <c r="AC349" s="150"/>
      <c r="AD349" s="143"/>
      <c r="AE349" s="150"/>
      <c r="AF349" s="143"/>
      <c r="AG349" s="150"/>
      <c r="AH349" s="143"/>
      <c r="AI349" s="150"/>
      <c r="AJ349" s="143"/>
      <c r="AK349" s="143"/>
      <c r="AL349" s="143"/>
      <c r="AM349" s="143"/>
      <c r="AN349" s="143"/>
      <c r="AO349" s="143"/>
      <c r="AP349" s="143"/>
    </row>
    <row r="350" ht="12.75" customHeight="1">
      <c r="A350" s="222"/>
      <c r="B350" s="32">
        <v>45411.0</v>
      </c>
      <c r="C350" s="210">
        <f t="shared" si="41"/>
        <v>0</v>
      </c>
      <c r="D350" s="141">
        <f t="shared" si="42"/>
        <v>0</v>
      </c>
      <c r="E350" s="189"/>
      <c r="F350" s="144"/>
      <c r="G350" s="144"/>
      <c r="H350" s="144"/>
      <c r="I350" s="144"/>
      <c r="J350" s="144"/>
      <c r="K350" s="144"/>
      <c r="L350" s="145"/>
      <c r="M350" s="146">
        <f t="shared" si="43"/>
        <v>0</v>
      </c>
      <c r="N350" s="189"/>
      <c r="O350" s="144"/>
      <c r="P350" s="144"/>
      <c r="Q350" s="144"/>
      <c r="R350" s="144"/>
      <c r="S350" s="145"/>
      <c r="T350" s="146">
        <f t="shared" si="44"/>
        <v>0</v>
      </c>
      <c r="U350" s="142"/>
      <c r="V350" s="143"/>
      <c r="W350" s="150"/>
      <c r="X350" s="143"/>
      <c r="Y350" s="150"/>
      <c r="Z350" s="143"/>
      <c r="AA350" s="150"/>
      <c r="AB350" s="143"/>
      <c r="AC350" s="150"/>
      <c r="AD350" s="143"/>
      <c r="AE350" s="150"/>
      <c r="AF350" s="143"/>
      <c r="AG350" s="150"/>
      <c r="AH350" s="143"/>
      <c r="AI350" s="150"/>
      <c r="AJ350" s="143"/>
      <c r="AK350" s="143"/>
      <c r="AL350" s="143"/>
      <c r="AM350" s="143"/>
      <c r="AN350" s="143"/>
      <c r="AO350" s="143"/>
      <c r="AP350" s="143"/>
    </row>
    <row r="351" ht="12.75" customHeight="1">
      <c r="A351" s="222"/>
      <c r="B351" s="36">
        <v>45412.0</v>
      </c>
      <c r="C351" s="215">
        <f t="shared" si="41"/>
        <v>0</v>
      </c>
      <c r="D351" s="229">
        <f t="shared" si="42"/>
        <v>0</v>
      </c>
      <c r="E351" s="143"/>
      <c r="F351" s="143"/>
      <c r="G351" s="143"/>
      <c r="H351" s="143"/>
      <c r="I351" s="143"/>
      <c r="J351" s="206"/>
      <c r="K351" s="170"/>
      <c r="L351" s="169"/>
      <c r="M351" s="136">
        <f t="shared" si="43"/>
        <v>0</v>
      </c>
      <c r="N351" s="195"/>
      <c r="O351" s="168"/>
      <c r="P351" s="168"/>
      <c r="Q351" s="168"/>
      <c r="R351" s="168"/>
      <c r="S351" s="169"/>
      <c r="T351" s="136">
        <f t="shared" si="44"/>
        <v>0</v>
      </c>
      <c r="U351" s="171"/>
      <c r="V351" s="167"/>
      <c r="W351" s="164"/>
      <c r="X351" s="167"/>
      <c r="Y351" s="164"/>
      <c r="Z351" s="167"/>
      <c r="AA351" s="164"/>
      <c r="AB351" s="143"/>
      <c r="AC351" s="164"/>
      <c r="AD351" s="167"/>
      <c r="AE351" s="164"/>
      <c r="AF351" s="167"/>
      <c r="AG351" s="164"/>
      <c r="AH351" s="167"/>
      <c r="AI351" s="164"/>
      <c r="AJ351" s="167"/>
      <c r="AK351" s="167"/>
      <c r="AL351" s="167"/>
      <c r="AM351" s="167"/>
      <c r="AN351" s="167"/>
      <c r="AO351" s="167"/>
      <c r="AP351" s="167"/>
    </row>
    <row r="352" ht="12.75" customHeight="1">
      <c r="A352" s="1"/>
      <c r="B352" s="100" t="s">
        <v>22</v>
      </c>
      <c r="C352" s="208"/>
      <c r="D352" s="173"/>
      <c r="E352" s="178"/>
      <c r="F352" s="179"/>
      <c r="G352" s="179"/>
      <c r="H352" s="179"/>
      <c r="I352" s="179"/>
      <c r="J352" s="179"/>
      <c r="K352" s="179"/>
      <c r="L352" s="180"/>
      <c r="M352" s="126"/>
      <c r="N352" s="178"/>
      <c r="O352" s="179"/>
      <c r="P352" s="179"/>
      <c r="Q352" s="179"/>
      <c r="R352" s="179"/>
      <c r="S352" s="180"/>
      <c r="T352" s="126"/>
      <c r="U352" s="198"/>
      <c r="V352" s="183"/>
      <c r="W352" s="184"/>
      <c r="X352" s="183"/>
      <c r="Y352" s="184"/>
      <c r="Z352" s="183"/>
      <c r="AA352" s="184"/>
      <c r="AB352" s="183"/>
      <c r="AC352" s="184"/>
      <c r="AD352" s="183"/>
      <c r="AE352" s="184"/>
      <c r="AF352" s="183"/>
      <c r="AG352" s="184"/>
      <c r="AH352" s="183"/>
      <c r="AI352" s="184"/>
      <c r="AJ352" s="183"/>
      <c r="AK352" s="183"/>
      <c r="AL352" s="183"/>
      <c r="AM352" s="183"/>
      <c r="AN352" s="183"/>
      <c r="AO352" s="183"/>
      <c r="AP352" s="183"/>
    </row>
    <row r="353" ht="12.75" customHeight="1">
      <c r="A353" s="222"/>
      <c r="B353" s="22">
        <v>45413.0</v>
      </c>
      <c r="C353" s="209">
        <f t="shared" ref="C353:C383" si="45">D353+M353+T353</f>
        <v>0</v>
      </c>
      <c r="D353" s="243">
        <f t="shared" ref="D353:D382" si="46">F353+H353+J353+L353</f>
        <v>0</v>
      </c>
      <c r="E353" s="187"/>
      <c r="F353" s="153"/>
      <c r="G353" s="153"/>
      <c r="H353" s="153"/>
      <c r="I353" s="153"/>
      <c r="J353" s="153"/>
      <c r="K353" s="153"/>
      <c r="L353" s="154"/>
      <c r="M353" s="199">
        <f t="shared" ref="M353:M382" si="47">O353+Q353</f>
        <v>0</v>
      </c>
      <c r="N353" s="187"/>
      <c r="O353" s="153"/>
      <c r="P353" s="153"/>
      <c r="Q353" s="153"/>
      <c r="R353" s="153"/>
      <c r="S353" s="154"/>
      <c r="T353" s="199">
        <f t="shared" ref="T353:T383" si="48">V353+X353+Z353+AB353+AD353+AF353+AH353+AJ353+AV353</f>
        <v>0</v>
      </c>
      <c r="U353" s="200"/>
      <c r="V353" s="163"/>
      <c r="W353" s="162"/>
      <c r="X353" s="163"/>
      <c r="Y353" s="162"/>
      <c r="Z353" s="163"/>
      <c r="AA353" s="162"/>
      <c r="AB353" s="163"/>
      <c r="AC353" s="162"/>
      <c r="AD353" s="163"/>
      <c r="AE353" s="162"/>
      <c r="AF353" s="163"/>
      <c r="AG353" s="162"/>
      <c r="AH353" s="163"/>
      <c r="AI353" s="162"/>
      <c r="AJ353" s="163"/>
      <c r="AK353" s="163"/>
      <c r="AL353" s="163"/>
      <c r="AM353" s="163"/>
      <c r="AN353" s="163"/>
      <c r="AO353" s="163"/>
      <c r="AP353" s="163"/>
    </row>
    <row r="354" ht="12.75" customHeight="1">
      <c r="A354" s="222"/>
      <c r="B354" s="32">
        <v>45414.0</v>
      </c>
      <c r="C354" s="210">
        <f t="shared" si="45"/>
        <v>0</v>
      </c>
      <c r="D354" s="141">
        <f t="shared" si="46"/>
        <v>0</v>
      </c>
      <c r="E354" s="189"/>
      <c r="F354" s="144"/>
      <c r="G354" s="144"/>
      <c r="H354" s="144"/>
      <c r="I354" s="144"/>
      <c r="J354" s="144"/>
      <c r="K354" s="144"/>
      <c r="L354" s="145"/>
      <c r="M354" s="146">
        <f t="shared" si="47"/>
        <v>0</v>
      </c>
      <c r="N354" s="189"/>
      <c r="O354" s="144"/>
      <c r="P354" s="144"/>
      <c r="Q354" s="144"/>
      <c r="R354" s="144"/>
      <c r="S354" s="145"/>
      <c r="T354" s="146">
        <f t="shared" si="48"/>
        <v>0</v>
      </c>
      <c r="U354" s="142"/>
      <c r="V354" s="143"/>
      <c r="W354" s="150"/>
      <c r="X354" s="143"/>
      <c r="Y354" s="150"/>
      <c r="Z354" s="143"/>
      <c r="AA354" s="150"/>
      <c r="AB354" s="143"/>
      <c r="AC354" s="150"/>
      <c r="AD354" s="143"/>
      <c r="AE354" s="150"/>
      <c r="AF354" s="143"/>
      <c r="AG354" s="150"/>
      <c r="AH354" s="143"/>
      <c r="AI354" s="150"/>
      <c r="AJ354" s="143"/>
      <c r="AK354" s="143"/>
      <c r="AL354" s="143"/>
      <c r="AM354" s="143"/>
      <c r="AN354" s="143"/>
      <c r="AO354" s="143"/>
      <c r="AP354" s="143"/>
    </row>
    <row r="355" ht="12.75" customHeight="1">
      <c r="A355" s="222"/>
      <c r="B355" s="32">
        <v>45415.0</v>
      </c>
      <c r="C355" s="210">
        <f t="shared" si="45"/>
        <v>0</v>
      </c>
      <c r="D355" s="141">
        <f t="shared" si="46"/>
        <v>0</v>
      </c>
      <c r="E355" s="189"/>
      <c r="F355" s="144"/>
      <c r="G355" s="144"/>
      <c r="H355" s="144"/>
      <c r="I355" s="144"/>
      <c r="J355" s="144"/>
      <c r="K355" s="144"/>
      <c r="L355" s="145"/>
      <c r="M355" s="146">
        <f t="shared" si="47"/>
        <v>0</v>
      </c>
      <c r="N355" s="189"/>
      <c r="O355" s="144"/>
      <c r="P355" s="144"/>
      <c r="Q355" s="144"/>
      <c r="R355" s="144"/>
      <c r="S355" s="145"/>
      <c r="T355" s="146">
        <f t="shared" si="48"/>
        <v>0</v>
      </c>
      <c r="U355" s="142"/>
      <c r="V355" s="143"/>
      <c r="W355" s="150"/>
      <c r="X355" s="143"/>
      <c r="Y355" s="150"/>
      <c r="Z355" s="143"/>
      <c r="AA355" s="150"/>
      <c r="AB355" s="143"/>
      <c r="AC355" s="150"/>
      <c r="AD355" s="143"/>
      <c r="AE355" s="150"/>
      <c r="AF355" s="143"/>
      <c r="AG355" s="150"/>
      <c r="AH355" s="143"/>
      <c r="AI355" s="150"/>
      <c r="AJ355" s="143"/>
      <c r="AK355" s="143"/>
      <c r="AL355" s="143"/>
      <c r="AM355" s="143"/>
      <c r="AN355" s="143"/>
      <c r="AO355" s="143"/>
      <c r="AP355" s="143"/>
    </row>
    <row r="356" ht="12.75" customHeight="1">
      <c r="A356" s="222"/>
      <c r="B356" s="32">
        <v>45416.0</v>
      </c>
      <c r="C356" s="210">
        <f t="shared" si="45"/>
        <v>0</v>
      </c>
      <c r="D356" s="141">
        <f t="shared" si="46"/>
        <v>0</v>
      </c>
      <c r="E356" s="189"/>
      <c r="F356" s="144"/>
      <c r="G356" s="144"/>
      <c r="H356" s="144"/>
      <c r="I356" s="144"/>
      <c r="J356" s="144"/>
      <c r="K356" s="144"/>
      <c r="L356" s="145"/>
      <c r="M356" s="146">
        <f t="shared" si="47"/>
        <v>0</v>
      </c>
      <c r="N356" s="189"/>
      <c r="O356" s="144"/>
      <c r="P356" s="144"/>
      <c r="Q356" s="144"/>
      <c r="R356" s="144"/>
      <c r="S356" s="145"/>
      <c r="T356" s="146">
        <f t="shared" si="48"/>
        <v>0</v>
      </c>
      <c r="U356" s="142"/>
      <c r="V356" s="143"/>
      <c r="W356" s="150"/>
      <c r="X356" s="143"/>
      <c r="Y356" s="150"/>
      <c r="Z356" s="143"/>
      <c r="AA356" s="150"/>
      <c r="AB356" s="143"/>
      <c r="AC356" s="150"/>
      <c r="AD356" s="143"/>
      <c r="AE356" s="150"/>
      <c r="AF356" s="143"/>
      <c r="AG356" s="150"/>
      <c r="AH356" s="143"/>
      <c r="AI356" s="150"/>
      <c r="AJ356" s="143"/>
      <c r="AK356" s="143"/>
      <c r="AL356" s="143"/>
      <c r="AM356" s="143"/>
      <c r="AN356" s="143"/>
      <c r="AO356" s="143"/>
      <c r="AP356" s="143"/>
    </row>
    <row r="357" ht="12.75" customHeight="1">
      <c r="A357" s="222"/>
      <c r="B357" s="32">
        <v>45417.0</v>
      </c>
      <c r="C357" s="210">
        <f t="shared" si="45"/>
        <v>0</v>
      </c>
      <c r="D357" s="141">
        <f t="shared" si="46"/>
        <v>0</v>
      </c>
      <c r="E357" s="189"/>
      <c r="F357" s="144"/>
      <c r="G357" s="144"/>
      <c r="H357" s="144"/>
      <c r="I357" s="144"/>
      <c r="J357" s="144"/>
      <c r="K357" s="144"/>
      <c r="L357" s="145"/>
      <c r="M357" s="146">
        <f t="shared" si="47"/>
        <v>0</v>
      </c>
      <c r="N357" s="189"/>
      <c r="O357" s="144"/>
      <c r="P357" s="144"/>
      <c r="Q357" s="144"/>
      <c r="R357" s="144"/>
      <c r="S357" s="145"/>
      <c r="T357" s="146">
        <f t="shared" si="48"/>
        <v>0</v>
      </c>
      <c r="U357" s="142"/>
      <c r="V357" s="143"/>
      <c r="W357" s="150"/>
      <c r="X357" s="143"/>
      <c r="Y357" s="150"/>
      <c r="Z357" s="143"/>
      <c r="AA357" s="150"/>
      <c r="AB357" s="143"/>
      <c r="AC357" s="150"/>
      <c r="AD357" s="143"/>
      <c r="AE357" s="150"/>
      <c r="AF357" s="143"/>
      <c r="AG357" s="150"/>
      <c r="AH357" s="143"/>
      <c r="AI357" s="150"/>
      <c r="AJ357" s="143"/>
      <c r="AK357" s="143"/>
      <c r="AL357" s="143"/>
      <c r="AM357" s="143"/>
      <c r="AN357" s="143"/>
      <c r="AO357" s="143"/>
      <c r="AP357" s="143"/>
    </row>
    <row r="358" ht="12.75" customHeight="1">
      <c r="A358" s="222"/>
      <c r="B358" s="32">
        <v>45418.0</v>
      </c>
      <c r="C358" s="210">
        <f t="shared" si="45"/>
        <v>0</v>
      </c>
      <c r="D358" s="141">
        <f t="shared" si="46"/>
        <v>0</v>
      </c>
      <c r="E358" s="189"/>
      <c r="F358" s="144"/>
      <c r="G358" s="144"/>
      <c r="H358" s="144"/>
      <c r="I358" s="144"/>
      <c r="J358" s="144"/>
      <c r="K358" s="144"/>
      <c r="L358" s="145"/>
      <c r="M358" s="146">
        <f t="shared" si="47"/>
        <v>0</v>
      </c>
      <c r="N358" s="189"/>
      <c r="O358" s="144"/>
      <c r="P358" s="144"/>
      <c r="Q358" s="144"/>
      <c r="R358" s="144"/>
      <c r="S358" s="145"/>
      <c r="T358" s="146">
        <f t="shared" si="48"/>
        <v>0</v>
      </c>
      <c r="U358" s="142"/>
      <c r="V358" s="143"/>
      <c r="W358" s="150"/>
      <c r="X358" s="143"/>
      <c r="Y358" s="150"/>
      <c r="Z358" s="143"/>
      <c r="AA358" s="150"/>
      <c r="AB358" s="143"/>
      <c r="AC358" s="150"/>
      <c r="AD358" s="143"/>
      <c r="AE358" s="150"/>
      <c r="AF358" s="143"/>
      <c r="AG358" s="150"/>
      <c r="AH358" s="143"/>
      <c r="AI358" s="150"/>
      <c r="AJ358" s="143"/>
      <c r="AK358" s="143"/>
      <c r="AL358" s="143"/>
      <c r="AM358" s="143"/>
      <c r="AN358" s="143"/>
      <c r="AO358" s="143"/>
      <c r="AP358" s="143"/>
    </row>
    <row r="359" ht="12.75" customHeight="1">
      <c r="A359" s="222"/>
      <c r="B359" s="32">
        <v>45419.0</v>
      </c>
      <c r="C359" s="210">
        <f t="shared" si="45"/>
        <v>0</v>
      </c>
      <c r="D359" s="141">
        <f t="shared" si="46"/>
        <v>0</v>
      </c>
      <c r="E359" s="189"/>
      <c r="F359" s="144"/>
      <c r="G359" s="144"/>
      <c r="H359" s="144"/>
      <c r="I359" s="144"/>
      <c r="J359" s="144"/>
      <c r="K359" s="144"/>
      <c r="L359" s="145"/>
      <c r="M359" s="146">
        <f t="shared" si="47"/>
        <v>0</v>
      </c>
      <c r="N359" s="189"/>
      <c r="O359" s="144"/>
      <c r="P359" s="144"/>
      <c r="Q359" s="144"/>
      <c r="R359" s="144"/>
      <c r="S359" s="145"/>
      <c r="T359" s="146">
        <f t="shared" si="48"/>
        <v>0</v>
      </c>
      <c r="U359" s="142"/>
      <c r="V359" s="143"/>
      <c r="W359" s="150"/>
      <c r="X359" s="143"/>
      <c r="Y359" s="150"/>
      <c r="Z359" s="143"/>
      <c r="AA359" s="150"/>
      <c r="AB359" s="143"/>
      <c r="AC359" s="150"/>
      <c r="AD359" s="143"/>
      <c r="AE359" s="150"/>
      <c r="AF359" s="143"/>
      <c r="AG359" s="150"/>
      <c r="AH359" s="143"/>
      <c r="AI359" s="150"/>
      <c r="AJ359" s="143"/>
      <c r="AK359" s="143"/>
      <c r="AL359" s="143"/>
      <c r="AM359" s="143"/>
      <c r="AN359" s="143"/>
      <c r="AO359" s="143"/>
      <c r="AP359" s="143"/>
    </row>
    <row r="360" ht="12.75" customHeight="1">
      <c r="A360" s="222"/>
      <c r="B360" s="32">
        <v>45420.0</v>
      </c>
      <c r="C360" s="210">
        <f t="shared" si="45"/>
        <v>0</v>
      </c>
      <c r="D360" s="141">
        <f t="shared" si="46"/>
        <v>0</v>
      </c>
      <c r="E360" s="189"/>
      <c r="F360" s="144"/>
      <c r="G360" s="144"/>
      <c r="H360" s="144"/>
      <c r="I360" s="144"/>
      <c r="J360" s="144"/>
      <c r="K360" s="144"/>
      <c r="L360" s="145"/>
      <c r="M360" s="146">
        <f t="shared" si="47"/>
        <v>0</v>
      </c>
      <c r="N360" s="189"/>
      <c r="O360" s="144"/>
      <c r="P360" s="144"/>
      <c r="Q360" s="144"/>
      <c r="R360" s="144"/>
      <c r="S360" s="145"/>
      <c r="T360" s="146">
        <f t="shared" si="48"/>
        <v>0</v>
      </c>
      <c r="U360" s="142"/>
      <c r="V360" s="143"/>
      <c r="W360" s="150"/>
      <c r="X360" s="143"/>
      <c r="Y360" s="150"/>
      <c r="Z360" s="143"/>
      <c r="AA360" s="150"/>
      <c r="AB360" s="143"/>
      <c r="AC360" s="150"/>
      <c r="AD360" s="143"/>
      <c r="AE360" s="150"/>
      <c r="AF360" s="143"/>
      <c r="AG360" s="150"/>
      <c r="AH360" s="143"/>
      <c r="AI360" s="150"/>
      <c r="AJ360" s="143"/>
      <c r="AK360" s="143"/>
      <c r="AL360" s="143"/>
      <c r="AM360" s="143"/>
      <c r="AN360" s="143"/>
      <c r="AO360" s="143"/>
      <c r="AP360" s="143"/>
    </row>
    <row r="361" ht="12.75" customHeight="1">
      <c r="A361" s="222"/>
      <c r="B361" s="32">
        <v>45421.0</v>
      </c>
      <c r="C361" s="210">
        <f t="shared" si="45"/>
        <v>0</v>
      </c>
      <c r="D361" s="141">
        <f t="shared" si="46"/>
        <v>0</v>
      </c>
      <c r="E361" s="189"/>
      <c r="F361" s="144"/>
      <c r="G361" s="144"/>
      <c r="H361" s="144"/>
      <c r="I361" s="144"/>
      <c r="J361" s="144"/>
      <c r="K361" s="144"/>
      <c r="L361" s="145"/>
      <c r="M361" s="146">
        <f t="shared" si="47"/>
        <v>0</v>
      </c>
      <c r="N361" s="189"/>
      <c r="O361" s="144"/>
      <c r="P361" s="144"/>
      <c r="Q361" s="144"/>
      <c r="R361" s="144"/>
      <c r="S361" s="145"/>
      <c r="T361" s="146">
        <f t="shared" si="48"/>
        <v>0</v>
      </c>
      <c r="U361" s="142"/>
      <c r="V361" s="143"/>
      <c r="W361" s="150"/>
      <c r="X361" s="143"/>
      <c r="Y361" s="150"/>
      <c r="Z361" s="143"/>
      <c r="AA361" s="150"/>
      <c r="AB361" s="143"/>
      <c r="AC361" s="150"/>
      <c r="AD361" s="143"/>
      <c r="AE361" s="150"/>
      <c r="AF361" s="143"/>
      <c r="AG361" s="150"/>
      <c r="AH361" s="143"/>
      <c r="AI361" s="150"/>
      <c r="AJ361" s="143"/>
      <c r="AK361" s="143"/>
      <c r="AL361" s="143"/>
      <c r="AM361" s="143"/>
      <c r="AN361" s="143"/>
      <c r="AO361" s="143"/>
      <c r="AP361" s="143"/>
    </row>
    <row r="362" ht="12.75" customHeight="1">
      <c r="A362" s="222"/>
      <c r="B362" s="32">
        <v>45422.0</v>
      </c>
      <c r="C362" s="210">
        <f t="shared" si="45"/>
        <v>0</v>
      </c>
      <c r="D362" s="141">
        <f t="shared" si="46"/>
        <v>0</v>
      </c>
      <c r="E362" s="189"/>
      <c r="F362" s="144"/>
      <c r="G362" s="144"/>
      <c r="H362" s="144"/>
      <c r="I362" s="144"/>
      <c r="J362" s="144"/>
      <c r="K362" s="144"/>
      <c r="L362" s="145"/>
      <c r="M362" s="146">
        <f t="shared" si="47"/>
        <v>0</v>
      </c>
      <c r="N362" s="189"/>
      <c r="O362" s="144"/>
      <c r="P362" s="144"/>
      <c r="Q362" s="144"/>
      <c r="R362" s="144"/>
      <c r="S362" s="145"/>
      <c r="T362" s="146">
        <f t="shared" si="48"/>
        <v>0</v>
      </c>
      <c r="U362" s="150"/>
      <c r="V362" s="143"/>
      <c r="W362" s="150"/>
      <c r="X362" s="143"/>
      <c r="Y362" s="150"/>
      <c r="Z362" s="143"/>
      <c r="AA362" s="150"/>
      <c r="AB362" s="143"/>
      <c r="AC362" s="150"/>
      <c r="AD362" s="143"/>
      <c r="AE362" s="150"/>
      <c r="AF362" s="143"/>
      <c r="AG362" s="150"/>
      <c r="AH362" s="143"/>
      <c r="AI362" s="150"/>
      <c r="AJ362" s="143"/>
      <c r="AK362" s="143"/>
      <c r="AL362" s="143"/>
      <c r="AM362" s="143"/>
      <c r="AN362" s="143"/>
      <c r="AO362" s="143"/>
      <c r="AP362" s="143"/>
    </row>
    <row r="363" ht="12.75" customHeight="1">
      <c r="A363" s="222"/>
      <c r="B363" s="32">
        <v>45423.0</v>
      </c>
      <c r="C363" s="210">
        <f t="shared" si="45"/>
        <v>0</v>
      </c>
      <c r="D363" s="141">
        <f t="shared" si="46"/>
        <v>0</v>
      </c>
      <c r="E363" s="189"/>
      <c r="F363" s="144"/>
      <c r="G363" s="144"/>
      <c r="H363" s="144"/>
      <c r="I363" s="144"/>
      <c r="J363" s="144"/>
      <c r="K363" s="144"/>
      <c r="L363" s="145"/>
      <c r="M363" s="146">
        <f t="shared" si="47"/>
        <v>0</v>
      </c>
      <c r="N363" s="189"/>
      <c r="O363" s="144"/>
      <c r="P363" s="144"/>
      <c r="Q363" s="144"/>
      <c r="R363" s="144"/>
      <c r="S363" s="145"/>
      <c r="T363" s="146">
        <f t="shared" si="48"/>
        <v>0</v>
      </c>
      <c r="U363" s="142"/>
      <c r="V363" s="143"/>
      <c r="W363" s="150"/>
      <c r="X363" s="143"/>
      <c r="Y363" s="150"/>
      <c r="Z363" s="143"/>
      <c r="AA363" s="150"/>
      <c r="AB363" s="143"/>
      <c r="AC363" s="150"/>
      <c r="AD363" s="143"/>
      <c r="AE363" s="150"/>
      <c r="AF363" s="143"/>
      <c r="AG363" s="150"/>
      <c r="AH363" s="143"/>
      <c r="AI363" s="150"/>
      <c r="AJ363" s="143"/>
      <c r="AK363" s="143"/>
      <c r="AL363" s="143"/>
      <c r="AM363" s="143"/>
      <c r="AN363" s="143"/>
      <c r="AO363" s="143"/>
      <c r="AP363" s="143"/>
    </row>
    <row r="364" ht="12.75" customHeight="1">
      <c r="A364" s="222"/>
      <c r="B364" s="32">
        <v>45424.0</v>
      </c>
      <c r="C364" s="210">
        <f t="shared" si="45"/>
        <v>0</v>
      </c>
      <c r="D364" s="141">
        <f t="shared" si="46"/>
        <v>0</v>
      </c>
      <c r="E364" s="189"/>
      <c r="F364" s="144"/>
      <c r="G364" s="144"/>
      <c r="H364" s="144"/>
      <c r="I364" s="144"/>
      <c r="J364" s="144"/>
      <c r="K364" s="144"/>
      <c r="L364" s="145"/>
      <c r="M364" s="146">
        <f t="shared" si="47"/>
        <v>0</v>
      </c>
      <c r="N364" s="189"/>
      <c r="O364" s="144"/>
      <c r="P364" s="144"/>
      <c r="Q364" s="144"/>
      <c r="R364" s="144"/>
      <c r="S364" s="145"/>
      <c r="T364" s="146">
        <f t="shared" si="48"/>
        <v>0</v>
      </c>
      <c r="U364" s="142"/>
      <c r="V364" s="143"/>
      <c r="W364" s="150"/>
      <c r="X364" s="143"/>
      <c r="Y364" s="150"/>
      <c r="Z364" s="143"/>
      <c r="AA364" s="150"/>
      <c r="AB364" s="143"/>
      <c r="AC364" s="150"/>
      <c r="AD364" s="143"/>
      <c r="AE364" s="150"/>
      <c r="AF364" s="143"/>
      <c r="AG364" s="150"/>
      <c r="AH364" s="143"/>
      <c r="AI364" s="150"/>
      <c r="AJ364" s="143"/>
      <c r="AK364" s="143"/>
      <c r="AL364" s="143"/>
      <c r="AM364" s="143"/>
      <c r="AN364" s="143"/>
      <c r="AO364" s="143"/>
      <c r="AP364" s="143"/>
    </row>
    <row r="365" ht="12.75" customHeight="1">
      <c r="A365" s="222"/>
      <c r="B365" s="32">
        <v>45425.0</v>
      </c>
      <c r="C365" s="210">
        <f t="shared" si="45"/>
        <v>0</v>
      </c>
      <c r="D365" s="141">
        <f t="shared" si="46"/>
        <v>0</v>
      </c>
      <c r="E365" s="189"/>
      <c r="F365" s="144"/>
      <c r="G365" s="144"/>
      <c r="H365" s="144"/>
      <c r="I365" s="144"/>
      <c r="J365" s="144"/>
      <c r="K365" s="144"/>
      <c r="L365" s="145"/>
      <c r="M365" s="146">
        <f t="shared" si="47"/>
        <v>0</v>
      </c>
      <c r="N365" s="189"/>
      <c r="O365" s="144"/>
      <c r="P365" s="144"/>
      <c r="Q365" s="144"/>
      <c r="R365" s="144"/>
      <c r="S365" s="145"/>
      <c r="T365" s="146">
        <f t="shared" si="48"/>
        <v>0</v>
      </c>
      <c r="U365" s="142"/>
      <c r="V365" s="143"/>
      <c r="W365" s="150"/>
      <c r="X365" s="143"/>
      <c r="Y365" s="150"/>
      <c r="Z365" s="143"/>
      <c r="AA365" s="150"/>
      <c r="AB365" s="143"/>
      <c r="AC365" s="150"/>
      <c r="AD365" s="143"/>
      <c r="AE365" s="150"/>
      <c r="AF365" s="143"/>
      <c r="AG365" s="150"/>
      <c r="AH365" s="143"/>
      <c r="AI365" s="150"/>
      <c r="AJ365" s="143"/>
      <c r="AK365" s="143"/>
      <c r="AL365" s="143"/>
      <c r="AM365" s="143"/>
      <c r="AN365" s="143"/>
      <c r="AO365" s="143"/>
      <c r="AP365" s="143"/>
    </row>
    <row r="366" ht="12.75" customHeight="1">
      <c r="A366" s="222"/>
      <c r="B366" s="32">
        <v>45426.0</v>
      </c>
      <c r="C366" s="210">
        <f t="shared" si="45"/>
        <v>0</v>
      </c>
      <c r="D366" s="141">
        <f t="shared" si="46"/>
        <v>0</v>
      </c>
      <c r="E366" s="189"/>
      <c r="F366" s="144"/>
      <c r="G366" s="144"/>
      <c r="H366" s="144"/>
      <c r="I366" s="144"/>
      <c r="J366" s="144"/>
      <c r="K366" s="144"/>
      <c r="L366" s="145"/>
      <c r="M366" s="146">
        <f t="shared" si="47"/>
        <v>0</v>
      </c>
      <c r="N366" s="189"/>
      <c r="O366" s="144"/>
      <c r="P366" s="144"/>
      <c r="Q366" s="144"/>
      <c r="R366" s="144"/>
      <c r="S366" s="145"/>
      <c r="T366" s="146">
        <f t="shared" si="48"/>
        <v>0</v>
      </c>
      <c r="U366" s="142"/>
      <c r="V366" s="143"/>
      <c r="W366" s="150"/>
      <c r="X366" s="143"/>
      <c r="Y366" s="150"/>
      <c r="Z366" s="143"/>
      <c r="AA366" s="150"/>
      <c r="AB366" s="143"/>
      <c r="AC366" s="150"/>
      <c r="AD366" s="143"/>
      <c r="AE366" s="150"/>
      <c r="AF366" s="143"/>
      <c r="AG366" s="150"/>
      <c r="AH366" s="143"/>
      <c r="AI366" s="150"/>
      <c r="AJ366" s="143"/>
      <c r="AK366" s="143"/>
      <c r="AL366" s="143"/>
      <c r="AM366" s="143"/>
      <c r="AN366" s="143"/>
      <c r="AO366" s="143"/>
      <c r="AP366" s="143"/>
    </row>
    <row r="367" ht="12.75" customHeight="1">
      <c r="A367" s="222"/>
      <c r="B367" s="32">
        <v>45427.0</v>
      </c>
      <c r="C367" s="210">
        <f t="shared" si="45"/>
        <v>0</v>
      </c>
      <c r="D367" s="141">
        <f t="shared" si="46"/>
        <v>0</v>
      </c>
      <c r="E367" s="189"/>
      <c r="F367" s="144"/>
      <c r="G367" s="144"/>
      <c r="H367" s="144"/>
      <c r="I367" s="144"/>
      <c r="J367" s="144"/>
      <c r="K367" s="144"/>
      <c r="L367" s="145"/>
      <c r="M367" s="146">
        <f t="shared" si="47"/>
        <v>0</v>
      </c>
      <c r="N367" s="189"/>
      <c r="O367" s="144"/>
      <c r="P367" s="144"/>
      <c r="Q367" s="144"/>
      <c r="R367" s="144"/>
      <c r="S367" s="145"/>
      <c r="T367" s="146">
        <f t="shared" si="48"/>
        <v>0</v>
      </c>
      <c r="U367" s="150"/>
      <c r="V367" s="143"/>
      <c r="W367" s="150"/>
      <c r="X367" s="143"/>
      <c r="Y367" s="150"/>
      <c r="Z367" s="143"/>
      <c r="AA367" s="150"/>
      <c r="AB367" s="143"/>
      <c r="AC367" s="150"/>
      <c r="AD367" s="143"/>
      <c r="AE367" s="150"/>
      <c r="AF367" s="143"/>
      <c r="AG367" s="150"/>
      <c r="AH367" s="143"/>
      <c r="AI367" s="150"/>
      <c r="AJ367" s="143"/>
      <c r="AK367" s="143"/>
      <c r="AL367" s="143"/>
      <c r="AM367" s="143"/>
      <c r="AN367" s="143"/>
      <c r="AO367" s="143"/>
      <c r="AP367" s="143"/>
    </row>
    <row r="368" ht="12.75" customHeight="1">
      <c r="A368" s="222"/>
      <c r="B368" s="32">
        <v>45428.0</v>
      </c>
      <c r="C368" s="210">
        <f t="shared" si="45"/>
        <v>0</v>
      </c>
      <c r="D368" s="141">
        <f t="shared" si="46"/>
        <v>0</v>
      </c>
      <c r="E368" s="189"/>
      <c r="F368" s="144"/>
      <c r="G368" s="144"/>
      <c r="H368" s="144"/>
      <c r="I368" s="144"/>
      <c r="J368" s="144"/>
      <c r="K368" s="144"/>
      <c r="L368" s="145"/>
      <c r="M368" s="146">
        <f t="shared" si="47"/>
        <v>0</v>
      </c>
      <c r="N368" s="189"/>
      <c r="O368" s="144"/>
      <c r="P368" s="144"/>
      <c r="Q368" s="144"/>
      <c r="R368" s="144"/>
      <c r="S368" s="145"/>
      <c r="T368" s="146">
        <f t="shared" si="48"/>
        <v>0</v>
      </c>
      <c r="U368" s="142"/>
      <c r="V368" s="143"/>
      <c r="W368" s="150"/>
      <c r="X368" s="143"/>
      <c r="Y368" s="150"/>
      <c r="Z368" s="143"/>
      <c r="AA368" s="150"/>
      <c r="AB368" s="143"/>
      <c r="AC368" s="150"/>
      <c r="AD368" s="143"/>
      <c r="AE368" s="150"/>
      <c r="AF368" s="143"/>
      <c r="AG368" s="150"/>
      <c r="AH368" s="143"/>
      <c r="AI368" s="150"/>
      <c r="AJ368" s="143"/>
      <c r="AK368" s="143"/>
      <c r="AL368" s="143"/>
      <c r="AM368" s="143"/>
      <c r="AN368" s="143"/>
      <c r="AO368" s="143"/>
      <c r="AP368" s="143"/>
    </row>
    <row r="369" ht="12.75" customHeight="1">
      <c r="A369" s="222"/>
      <c r="B369" s="32">
        <v>45429.0</v>
      </c>
      <c r="C369" s="210">
        <f t="shared" si="45"/>
        <v>0</v>
      </c>
      <c r="D369" s="141">
        <f t="shared" si="46"/>
        <v>0</v>
      </c>
      <c r="E369" s="189"/>
      <c r="F369" s="144"/>
      <c r="G369" s="144"/>
      <c r="H369" s="144"/>
      <c r="I369" s="144"/>
      <c r="J369" s="144"/>
      <c r="K369" s="144"/>
      <c r="L369" s="145"/>
      <c r="M369" s="146">
        <f t="shared" si="47"/>
        <v>0</v>
      </c>
      <c r="N369" s="189"/>
      <c r="O369" s="144"/>
      <c r="P369" s="144"/>
      <c r="Q369" s="144"/>
      <c r="R369" s="144"/>
      <c r="S369" s="145"/>
      <c r="T369" s="146">
        <f t="shared" si="48"/>
        <v>0</v>
      </c>
      <c r="U369" s="142"/>
      <c r="V369" s="143"/>
      <c r="W369" s="150"/>
      <c r="X369" s="143"/>
      <c r="Y369" s="150"/>
      <c r="Z369" s="143"/>
      <c r="AA369" s="150"/>
      <c r="AB369" s="143"/>
      <c r="AC369" s="150"/>
      <c r="AD369" s="143"/>
      <c r="AE369" s="150"/>
      <c r="AF369" s="143"/>
      <c r="AG369" s="150"/>
      <c r="AH369" s="143"/>
      <c r="AI369" s="150"/>
      <c r="AJ369" s="143"/>
      <c r="AK369" s="143"/>
      <c r="AL369" s="143"/>
      <c r="AM369" s="143"/>
      <c r="AN369" s="143"/>
      <c r="AO369" s="143"/>
      <c r="AP369" s="143"/>
    </row>
    <row r="370" ht="12.75" customHeight="1">
      <c r="A370" s="222"/>
      <c r="B370" s="32">
        <v>45430.0</v>
      </c>
      <c r="C370" s="210">
        <f t="shared" si="45"/>
        <v>0</v>
      </c>
      <c r="D370" s="141">
        <f t="shared" si="46"/>
        <v>0</v>
      </c>
      <c r="E370" s="189"/>
      <c r="F370" s="144"/>
      <c r="G370" s="144"/>
      <c r="H370" s="144"/>
      <c r="I370" s="144"/>
      <c r="J370" s="144"/>
      <c r="K370" s="144"/>
      <c r="L370" s="145"/>
      <c r="M370" s="146">
        <f t="shared" si="47"/>
        <v>0</v>
      </c>
      <c r="N370" s="189"/>
      <c r="O370" s="144"/>
      <c r="P370" s="144"/>
      <c r="Q370" s="144"/>
      <c r="R370" s="144"/>
      <c r="S370" s="145"/>
      <c r="T370" s="146">
        <f t="shared" si="48"/>
        <v>0</v>
      </c>
      <c r="U370" s="142"/>
      <c r="V370" s="143"/>
      <c r="W370" s="150"/>
      <c r="X370" s="143"/>
      <c r="Y370" s="150"/>
      <c r="Z370" s="143"/>
      <c r="AA370" s="150"/>
      <c r="AB370" s="143"/>
      <c r="AC370" s="150"/>
      <c r="AD370" s="143"/>
      <c r="AE370" s="150"/>
      <c r="AF370" s="143"/>
      <c r="AG370" s="150"/>
      <c r="AH370" s="143"/>
      <c r="AI370" s="150"/>
      <c r="AJ370" s="143"/>
      <c r="AK370" s="143"/>
      <c r="AL370" s="143"/>
      <c r="AM370" s="143"/>
      <c r="AN370" s="143"/>
      <c r="AO370" s="143"/>
      <c r="AP370" s="143"/>
    </row>
    <row r="371" ht="12.75" customHeight="1">
      <c r="A371" s="222"/>
      <c r="B371" s="32">
        <v>45431.0</v>
      </c>
      <c r="C371" s="210">
        <f t="shared" si="45"/>
        <v>0</v>
      </c>
      <c r="D371" s="141">
        <f t="shared" si="46"/>
        <v>0</v>
      </c>
      <c r="E371" s="189"/>
      <c r="F371" s="144"/>
      <c r="G371" s="144"/>
      <c r="H371" s="144"/>
      <c r="I371" s="144"/>
      <c r="J371" s="144"/>
      <c r="K371" s="144"/>
      <c r="L371" s="145"/>
      <c r="M371" s="146">
        <f t="shared" si="47"/>
        <v>0</v>
      </c>
      <c r="N371" s="189"/>
      <c r="O371" s="144"/>
      <c r="P371" s="144"/>
      <c r="Q371" s="144"/>
      <c r="R371" s="144"/>
      <c r="S371" s="145"/>
      <c r="T371" s="146">
        <f t="shared" si="48"/>
        <v>0</v>
      </c>
      <c r="U371" s="142"/>
      <c r="V371" s="143"/>
      <c r="W371" s="150"/>
      <c r="X371" s="143"/>
      <c r="Y371" s="150"/>
      <c r="Z371" s="143"/>
      <c r="AA371" s="150"/>
      <c r="AB371" s="143"/>
      <c r="AC371" s="150"/>
      <c r="AD371" s="143"/>
      <c r="AE371" s="150"/>
      <c r="AF371" s="143"/>
      <c r="AG371" s="150"/>
      <c r="AH371" s="143"/>
      <c r="AI371" s="150"/>
      <c r="AJ371" s="143"/>
      <c r="AK371" s="143"/>
      <c r="AL371" s="143"/>
      <c r="AM371" s="143"/>
      <c r="AN371" s="143"/>
      <c r="AO371" s="143"/>
      <c r="AP371" s="143"/>
    </row>
    <row r="372" ht="12.75" customHeight="1">
      <c r="A372" s="222"/>
      <c r="B372" s="32">
        <v>45432.0</v>
      </c>
      <c r="C372" s="210">
        <f t="shared" si="45"/>
        <v>0</v>
      </c>
      <c r="D372" s="141">
        <f t="shared" si="46"/>
        <v>0</v>
      </c>
      <c r="E372" s="189"/>
      <c r="F372" s="144"/>
      <c r="G372" s="144"/>
      <c r="H372" s="144"/>
      <c r="I372" s="144"/>
      <c r="J372" s="144"/>
      <c r="K372" s="144"/>
      <c r="L372" s="145"/>
      <c r="M372" s="146">
        <f t="shared" si="47"/>
        <v>0</v>
      </c>
      <c r="N372" s="189"/>
      <c r="O372" s="144"/>
      <c r="P372" s="144"/>
      <c r="Q372" s="144"/>
      <c r="R372" s="144"/>
      <c r="S372" s="145"/>
      <c r="T372" s="146">
        <f t="shared" si="48"/>
        <v>0</v>
      </c>
      <c r="U372" s="142"/>
      <c r="V372" s="143"/>
      <c r="W372" s="150"/>
      <c r="X372" s="143"/>
      <c r="Y372" s="150"/>
      <c r="Z372" s="143"/>
      <c r="AA372" s="150"/>
      <c r="AB372" s="143"/>
      <c r="AC372" s="150"/>
      <c r="AD372" s="143"/>
      <c r="AE372" s="150"/>
      <c r="AF372" s="143"/>
      <c r="AG372" s="150"/>
      <c r="AH372" s="143"/>
      <c r="AI372" s="150"/>
      <c r="AJ372" s="143"/>
      <c r="AK372" s="143"/>
      <c r="AL372" s="143"/>
      <c r="AM372" s="143"/>
      <c r="AN372" s="143"/>
      <c r="AO372" s="143"/>
      <c r="AP372" s="143"/>
    </row>
    <row r="373" ht="12.75" customHeight="1">
      <c r="A373" s="222"/>
      <c r="B373" s="32">
        <v>45433.0</v>
      </c>
      <c r="C373" s="210">
        <f t="shared" si="45"/>
        <v>0</v>
      </c>
      <c r="D373" s="141">
        <f t="shared" si="46"/>
        <v>0</v>
      </c>
      <c r="E373" s="189"/>
      <c r="F373" s="144"/>
      <c r="G373" s="144"/>
      <c r="H373" s="144"/>
      <c r="I373" s="144"/>
      <c r="J373" s="144"/>
      <c r="K373" s="144"/>
      <c r="L373" s="145"/>
      <c r="M373" s="146">
        <f t="shared" si="47"/>
        <v>0</v>
      </c>
      <c r="N373" s="189"/>
      <c r="O373" s="144"/>
      <c r="P373" s="144"/>
      <c r="Q373" s="144"/>
      <c r="R373" s="144"/>
      <c r="S373" s="145"/>
      <c r="T373" s="146">
        <f t="shared" si="48"/>
        <v>0</v>
      </c>
      <c r="U373" s="142"/>
      <c r="V373" s="143"/>
      <c r="W373" s="150"/>
      <c r="X373" s="143"/>
      <c r="Y373" s="150"/>
      <c r="Z373" s="143"/>
      <c r="AA373" s="150"/>
      <c r="AB373" s="143"/>
      <c r="AC373" s="150"/>
      <c r="AD373" s="143"/>
      <c r="AE373" s="150"/>
      <c r="AF373" s="143"/>
      <c r="AG373" s="150"/>
      <c r="AH373" s="143"/>
      <c r="AI373" s="150"/>
      <c r="AJ373" s="143"/>
      <c r="AK373" s="143"/>
      <c r="AL373" s="143"/>
      <c r="AM373" s="143"/>
      <c r="AN373" s="143"/>
      <c r="AO373" s="143"/>
      <c r="AP373" s="143"/>
    </row>
    <row r="374" ht="12.75" customHeight="1">
      <c r="A374" s="222"/>
      <c r="B374" s="32">
        <v>45434.0</v>
      </c>
      <c r="C374" s="210">
        <f t="shared" si="45"/>
        <v>0</v>
      </c>
      <c r="D374" s="141">
        <f t="shared" si="46"/>
        <v>0</v>
      </c>
      <c r="E374" s="189"/>
      <c r="F374" s="144"/>
      <c r="G374" s="144"/>
      <c r="H374" s="144"/>
      <c r="I374" s="144"/>
      <c r="J374" s="144"/>
      <c r="K374" s="144"/>
      <c r="L374" s="145"/>
      <c r="M374" s="146">
        <f t="shared" si="47"/>
        <v>0</v>
      </c>
      <c r="N374" s="189"/>
      <c r="O374" s="144"/>
      <c r="P374" s="144"/>
      <c r="Q374" s="144"/>
      <c r="R374" s="144"/>
      <c r="S374" s="145"/>
      <c r="T374" s="146">
        <f t="shared" si="48"/>
        <v>0</v>
      </c>
      <c r="U374" s="142"/>
      <c r="V374" s="143"/>
      <c r="W374" s="150"/>
      <c r="X374" s="143"/>
      <c r="Y374" s="150"/>
      <c r="Z374" s="143"/>
      <c r="AA374" s="150"/>
      <c r="AB374" s="143"/>
      <c r="AC374" s="150"/>
      <c r="AD374" s="143"/>
      <c r="AE374" s="150"/>
      <c r="AF374" s="143"/>
      <c r="AG374" s="150"/>
      <c r="AH374" s="143"/>
      <c r="AI374" s="150"/>
      <c r="AJ374" s="143"/>
      <c r="AK374" s="143"/>
      <c r="AL374" s="143"/>
      <c r="AM374" s="143"/>
      <c r="AN374" s="143"/>
      <c r="AO374" s="143"/>
      <c r="AP374" s="143"/>
    </row>
    <row r="375" ht="12.75" customHeight="1">
      <c r="A375" s="222"/>
      <c r="B375" s="32">
        <v>45435.0</v>
      </c>
      <c r="C375" s="210">
        <f t="shared" si="45"/>
        <v>0</v>
      </c>
      <c r="D375" s="141">
        <f t="shared" si="46"/>
        <v>0</v>
      </c>
      <c r="E375" s="189"/>
      <c r="F375" s="144"/>
      <c r="G375" s="144"/>
      <c r="H375" s="144"/>
      <c r="I375" s="144"/>
      <c r="J375" s="144"/>
      <c r="K375" s="144"/>
      <c r="L375" s="145"/>
      <c r="M375" s="146">
        <f t="shared" si="47"/>
        <v>0</v>
      </c>
      <c r="N375" s="189"/>
      <c r="O375" s="144"/>
      <c r="P375" s="144"/>
      <c r="Q375" s="144"/>
      <c r="R375" s="144"/>
      <c r="S375" s="145"/>
      <c r="T375" s="146">
        <f t="shared" si="48"/>
        <v>0</v>
      </c>
      <c r="U375" s="142"/>
      <c r="V375" s="143"/>
      <c r="W375" s="150"/>
      <c r="X375" s="143"/>
      <c r="Y375" s="150"/>
      <c r="Z375" s="143"/>
      <c r="AA375" s="150"/>
      <c r="AB375" s="143"/>
      <c r="AC375" s="150"/>
      <c r="AD375" s="143"/>
      <c r="AE375" s="150"/>
      <c r="AF375" s="143"/>
      <c r="AG375" s="150"/>
      <c r="AH375" s="143"/>
      <c r="AI375" s="150"/>
      <c r="AJ375" s="143"/>
      <c r="AK375" s="143"/>
      <c r="AL375" s="143"/>
      <c r="AM375" s="143"/>
      <c r="AN375" s="143"/>
      <c r="AO375" s="143"/>
      <c r="AP375" s="143"/>
    </row>
    <row r="376" ht="12.75" customHeight="1">
      <c r="A376" s="222"/>
      <c r="B376" s="32">
        <v>45436.0</v>
      </c>
      <c r="C376" s="210">
        <f t="shared" si="45"/>
        <v>0</v>
      </c>
      <c r="D376" s="141">
        <f t="shared" si="46"/>
        <v>0</v>
      </c>
      <c r="E376" s="189"/>
      <c r="F376" s="144"/>
      <c r="G376" s="144"/>
      <c r="H376" s="144"/>
      <c r="I376" s="144"/>
      <c r="J376" s="144"/>
      <c r="K376" s="144"/>
      <c r="L376" s="145"/>
      <c r="M376" s="146">
        <f t="shared" si="47"/>
        <v>0</v>
      </c>
      <c r="N376" s="189"/>
      <c r="O376" s="144"/>
      <c r="P376" s="144"/>
      <c r="Q376" s="144"/>
      <c r="R376" s="144"/>
      <c r="S376" s="145"/>
      <c r="T376" s="146">
        <f t="shared" si="48"/>
        <v>0</v>
      </c>
      <c r="U376" s="142"/>
      <c r="V376" s="143"/>
      <c r="W376" s="150"/>
      <c r="X376" s="143"/>
      <c r="Y376" s="150"/>
      <c r="Z376" s="143"/>
      <c r="AA376" s="150"/>
      <c r="AB376" s="143"/>
      <c r="AC376" s="150"/>
      <c r="AD376" s="143"/>
      <c r="AE376" s="150"/>
      <c r="AF376" s="143"/>
      <c r="AG376" s="150"/>
      <c r="AH376" s="143"/>
      <c r="AI376" s="150"/>
      <c r="AJ376" s="143"/>
      <c r="AK376" s="143"/>
      <c r="AL376" s="143"/>
      <c r="AM376" s="143"/>
      <c r="AN376" s="143"/>
      <c r="AO376" s="143"/>
      <c r="AP376" s="143"/>
    </row>
    <row r="377" ht="12.75" customHeight="1">
      <c r="A377" s="222"/>
      <c r="B377" s="32">
        <v>45437.0</v>
      </c>
      <c r="C377" s="210">
        <f t="shared" si="45"/>
        <v>0</v>
      </c>
      <c r="D377" s="141">
        <f t="shared" si="46"/>
        <v>0</v>
      </c>
      <c r="E377" s="189"/>
      <c r="F377" s="144"/>
      <c r="G377" s="144"/>
      <c r="H377" s="144"/>
      <c r="I377" s="144"/>
      <c r="J377" s="144"/>
      <c r="K377" s="144"/>
      <c r="L377" s="145"/>
      <c r="M377" s="146">
        <f t="shared" si="47"/>
        <v>0</v>
      </c>
      <c r="N377" s="189"/>
      <c r="O377" s="144"/>
      <c r="P377" s="144"/>
      <c r="Q377" s="144"/>
      <c r="R377" s="144"/>
      <c r="S377" s="145"/>
      <c r="T377" s="146">
        <f t="shared" si="48"/>
        <v>0</v>
      </c>
      <c r="U377" s="142"/>
      <c r="V377" s="143"/>
      <c r="W377" s="150"/>
      <c r="X377" s="143"/>
      <c r="Y377" s="150"/>
      <c r="Z377" s="143"/>
      <c r="AA377" s="150"/>
      <c r="AB377" s="143"/>
      <c r="AC377" s="150"/>
      <c r="AD377" s="143"/>
      <c r="AE377" s="150"/>
      <c r="AF377" s="143"/>
      <c r="AG377" s="150"/>
      <c r="AH377" s="143"/>
      <c r="AI377" s="150"/>
      <c r="AJ377" s="143"/>
      <c r="AK377" s="143"/>
      <c r="AL377" s="143"/>
      <c r="AM377" s="143"/>
      <c r="AN377" s="143"/>
      <c r="AO377" s="143"/>
      <c r="AP377" s="143"/>
    </row>
    <row r="378" ht="12.75" customHeight="1">
      <c r="A378" s="222"/>
      <c r="B378" s="32">
        <v>45438.0</v>
      </c>
      <c r="C378" s="210">
        <f t="shared" si="45"/>
        <v>0</v>
      </c>
      <c r="D378" s="141">
        <f t="shared" si="46"/>
        <v>0</v>
      </c>
      <c r="E378" s="189"/>
      <c r="F378" s="144"/>
      <c r="G378" s="144"/>
      <c r="H378" s="144"/>
      <c r="I378" s="144"/>
      <c r="J378" s="144"/>
      <c r="K378" s="144"/>
      <c r="L378" s="145"/>
      <c r="M378" s="146">
        <f t="shared" si="47"/>
        <v>0</v>
      </c>
      <c r="N378" s="189"/>
      <c r="O378" s="144"/>
      <c r="P378" s="144"/>
      <c r="Q378" s="144"/>
      <c r="R378" s="144"/>
      <c r="S378" s="145"/>
      <c r="T378" s="146">
        <f t="shared" si="48"/>
        <v>0</v>
      </c>
      <c r="U378" s="142"/>
      <c r="V378" s="143"/>
      <c r="W378" s="150"/>
      <c r="X378" s="143"/>
      <c r="Y378" s="150"/>
      <c r="Z378" s="143"/>
      <c r="AA378" s="150"/>
      <c r="AB378" s="143"/>
      <c r="AC378" s="150"/>
      <c r="AD378" s="143"/>
      <c r="AE378" s="150"/>
      <c r="AF378" s="143"/>
      <c r="AG378" s="150"/>
      <c r="AH378" s="143"/>
      <c r="AI378" s="150"/>
      <c r="AJ378" s="143"/>
      <c r="AK378" s="143"/>
      <c r="AL378" s="143"/>
      <c r="AM378" s="143"/>
      <c r="AN378" s="143"/>
      <c r="AO378" s="143"/>
      <c r="AP378" s="143"/>
    </row>
    <row r="379" ht="12.75" customHeight="1">
      <c r="A379" s="222"/>
      <c r="B379" s="32">
        <v>45439.0</v>
      </c>
      <c r="C379" s="210">
        <f t="shared" si="45"/>
        <v>0</v>
      </c>
      <c r="D379" s="141">
        <f t="shared" si="46"/>
        <v>0</v>
      </c>
      <c r="E379" s="189"/>
      <c r="F379" s="144"/>
      <c r="G379" s="144"/>
      <c r="H379" s="144"/>
      <c r="I379" s="144"/>
      <c r="J379" s="144"/>
      <c r="K379" s="144"/>
      <c r="L379" s="145"/>
      <c r="M379" s="146">
        <f t="shared" si="47"/>
        <v>0</v>
      </c>
      <c r="N379" s="189"/>
      <c r="O379" s="144"/>
      <c r="P379" s="144"/>
      <c r="Q379" s="144"/>
      <c r="R379" s="144"/>
      <c r="S379" s="145"/>
      <c r="T379" s="146">
        <f t="shared" si="48"/>
        <v>0</v>
      </c>
      <c r="U379" s="151"/>
      <c r="V379" s="143"/>
      <c r="W379" s="150"/>
      <c r="X379" s="143"/>
      <c r="Y379" s="150"/>
      <c r="Z379" s="143"/>
      <c r="AA379" s="150"/>
      <c r="AB379" s="143"/>
      <c r="AC379" s="150"/>
      <c r="AD379" s="143"/>
      <c r="AE379" s="150"/>
      <c r="AF379" s="143"/>
      <c r="AG379" s="150"/>
      <c r="AH379" s="143"/>
      <c r="AI379" s="150"/>
      <c r="AJ379" s="143"/>
      <c r="AK379" s="143"/>
      <c r="AL379" s="143"/>
      <c r="AM379" s="143"/>
      <c r="AN379" s="143"/>
      <c r="AO379" s="143"/>
      <c r="AP379" s="143"/>
    </row>
    <row r="380" ht="12.75" customHeight="1">
      <c r="A380" s="222"/>
      <c r="B380" s="32">
        <v>45440.0</v>
      </c>
      <c r="C380" s="210">
        <f t="shared" si="45"/>
        <v>0</v>
      </c>
      <c r="D380" s="141">
        <f t="shared" si="46"/>
        <v>0</v>
      </c>
      <c r="E380" s="189"/>
      <c r="F380" s="144"/>
      <c r="G380" s="144"/>
      <c r="H380" s="144"/>
      <c r="I380" s="144"/>
      <c r="J380" s="144"/>
      <c r="K380" s="144"/>
      <c r="L380" s="145"/>
      <c r="M380" s="146">
        <f t="shared" si="47"/>
        <v>0</v>
      </c>
      <c r="N380" s="189"/>
      <c r="O380" s="144"/>
      <c r="P380" s="144"/>
      <c r="Q380" s="144"/>
      <c r="R380" s="144"/>
      <c r="S380" s="145"/>
      <c r="T380" s="146">
        <f t="shared" si="48"/>
        <v>0</v>
      </c>
      <c r="U380" s="142"/>
      <c r="V380" s="143"/>
      <c r="W380" s="150"/>
      <c r="X380" s="143"/>
      <c r="Y380" s="150"/>
      <c r="Z380" s="143"/>
      <c r="AA380" s="150"/>
      <c r="AB380" s="143"/>
      <c r="AC380" s="150"/>
      <c r="AD380" s="143"/>
      <c r="AE380" s="150"/>
      <c r="AF380" s="143"/>
      <c r="AG380" s="150"/>
      <c r="AH380" s="143"/>
      <c r="AI380" s="150"/>
      <c r="AJ380" s="143"/>
      <c r="AK380" s="143"/>
      <c r="AL380" s="143"/>
      <c r="AM380" s="143"/>
      <c r="AN380" s="143"/>
      <c r="AO380" s="143"/>
      <c r="AP380" s="143"/>
    </row>
    <row r="381" ht="12.75" customHeight="1">
      <c r="A381" s="222"/>
      <c r="B381" s="32">
        <v>45441.0</v>
      </c>
      <c r="C381" s="210">
        <f t="shared" si="45"/>
        <v>0</v>
      </c>
      <c r="D381" s="141">
        <f t="shared" si="46"/>
        <v>0</v>
      </c>
      <c r="E381" s="189"/>
      <c r="F381" s="144"/>
      <c r="G381" s="144"/>
      <c r="H381" s="144"/>
      <c r="I381" s="144"/>
      <c r="J381" s="144"/>
      <c r="K381" s="144"/>
      <c r="L381" s="145"/>
      <c r="M381" s="146">
        <f t="shared" si="47"/>
        <v>0</v>
      </c>
      <c r="N381" s="189"/>
      <c r="O381" s="144"/>
      <c r="P381" s="144"/>
      <c r="Q381" s="144"/>
      <c r="R381" s="144"/>
      <c r="S381" s="145"/>
      <c r="T381" s="146">
        <f t="shared" si="48"/>
        <v>0</v>
      </c>
      <c r="U381" s="142"/>
      <c r="V381" s="143"/>
      <c r="W381" s="150"/>
      <c r="X381" s="143"/>
      <c r="Y381" s="150"/>
      <c r="Z381" s="143"/>
      <c r="AA381" s="150"/>
      <c r="AB381" s="143"/>
      <c r="AC381" s="150"/>
      <c r="AD381" s="143"/>
      <c r="AE381" s="150"/>
      <c r="AF381" s="143"/>
      <c r="AG381" s="150"/>
      <c r="AH381" s="143"/>
      <c r="AI381" s="150"/>
      <c r="AJ381" s="143"/>
      <c r="AK381" s="143"/>
      <c r="AL381" s="143"/>
      <c r="AM381" s="143"/>
      <c r="AN381" s="143"/>
      <c r="AO381" s="143"/>
      <c r="AP381" s="143"/>
    </row>
    <row r="382" ht="12.75" customHeight="1">
      <c r="A382" s="222"/>
      <c r="B382" s="32">
        <v>45442.0</v>
      </c>
      <c r="C382" s="215">
        <f t="shared" si="45"/>
        <v>0</v>
      </c>
      <c r="D382" s="141">
        <f t="shared" si="46"/>
        <v>0</v>
      </c>
      <c r="E382" s="189"/>
      <c r="F382" s="144"/>
      <c r="G382" s="144"/>
      <c r="H382" s="144"/>
      <c r="I382" s="144"/>
      <c r="J382" s="144"/>
      <c r="K382" s="144"/>
      <c r="L382" s="145"/>
      <c r="M382" s="146">
        <f t="shared" si="47"/>
        <v>0</v>
      </c>
      <c r="N382" s="189"/>
      <c r="O382" s="144"/>
      <c r="P382" s="144"/>
      <c r="Q382" s="144"/>
      <c r="R382" s="144"/>
      <c r="S382" s="145"/>
      <c r="T382" s="146">
        <f t="shared" si="48"/>
        <v>0</v>
      </c>
      <c r="U382" s="151"/>
      <c r="V382" s="143"/>
      <c r="W382" s="150"/>
      <c r="X382" s="143"/>
      <c r="Y382" s="150"/>
      <c r="Z382" s="143"/>
      <c r="AA382" s="150"/>
      <c r="AB382" s="143"/>
      <c r="AC382" s="150"/>
      <c r="AD382" s="143"/>
      <c r="AE382" s="150"/>
      <c r="AF382" s="143"/>
      <c r="AG382" s="150"/>
      <c r="AH382" s="143"/>
      <c r="AI382" s="150"/>
      <c r="AJ382" s="143"/>
      <c r="AK382" s="143"/>
      <c r="AL382" s="143"/>
      <c r="AM382" s="143"/>
      <c r="AN382" s="143"/>
      <c r="AO382" s="143"/>
      <c r="AP382" s="143"/>
    </row>
    <row r="383" ht="12.75" customHeight="1">
      <c r="A383" s="228"/>
      <c r="B383" s="36">
        <v>45443.0</v>
      </c>
      <c r="C383" s="233">
        <f t="shared" si="45"/>
        <v>0</v>
      </c>
      <c r="D383" s="229"/>
      <c r="E383" s="205"/>
      <c r="F383" s="206"/>
      <c r="G383" s="168"/>
      <c r="H383" s="168"/>
      <c r="I383" s="168"/>
      <c r="J383" s="168"/>
      <c r="K383" s="168"/>
      <c r="L383" s="169"/>
      <c r="M383" s="136"/>
      <c r="N383" s="195"/>
      <c r="O383" s="168"/>
      <c r="P383" s="168"/>
      <c r="Q383" s="168"/>
      <c r="R383" s="168"/>
      <c r="S383" s="169"/>
      <c r="T383" s="146">
        <f t="shared" si="48"/>
        <v>0</v>
      </c>
      <c r="U383" s="171"/>
      <c r="V383" s="167"/>
      <c r="W383" s="164"/>
      <c r="X383" s="167"/>
      <c r="Y383" s="164"/>
      <c r="Z383" s="167"/>
      <c r="AA383" s="164"/>
      <c r="AB383" s="143"/>
      <c r="AC383" s="164"/>
      <c r="AD383" s="167"/>
      <c r="AE383" s="164"/>
      <c r="AF383" s="167"/>
      <c r="AG383" s="164"/>
      <c r="AH383" s="167"/>
      <c r="AI383" s="164"/>
      <c r="AJ383" s="167"/>
      <c r="AK383" s="167"/>
      <c r="AL383" s="167"/>
      <c r="AM383" s="167"/>
      <c r="AN383" s="167"/>
      <c r="AO383" s="167"/>
      <c r="AP383" s="167"/>
    </row>
    <row r="384" ht="12.75" customHeight="1">
      <c r="A384" s="1"/>
      <c r="B384" s="100" t="s">
        <v>23</v>
      </c>
      <c r="C384" s="208"/>
      <c r="D384" s="173"/>
      <c r="E384" s="178"/>
      <c r="F384" s="179"/>
      <c r="G384" s="179"/>
      <c r="H384" s="179"/>
      <c r="I384" s="179"/>
      <c r="J384" s="179"/>
      <c r="K384" s="179"/>
      <c r="L384" s="180"/>
      <c r="M384" s="126"/>
      <c r="N384" s="178"/>
      <c r="O384" s="179"/>
      <c r="P384" s="179"/>
      <c r="Q384" s="179"/>
      <c r="R384" s="179"/>
      <c r="S384" s="180"/>
      <c r="T384" s="126"/>
      <c r="U384" s="198"/>
      <c r="V384" s="183"/>
      <c r="W384" s="184"/>
      <c r="X384" s="183"/>
      <c r="Y384" s="184"/>
      <c r="Z384" s="183"/>
      <c r="AA384" s="184"/>
      <c r="AB384" s="183"/>
      <c r="AC384" s="184"/>
      <c r="AD384" s="183"/>
      <c r="AE384" s="184"/>
      <c r="AF384" s="183"/>
      <c r="AG384" s="184"/>
      <c r="AH384" s="183"/>
      <c r="AI384" s="184"/>
      <c r="AJ384" s="183"/>
      <c r="AK384" s="183"/>
      <c r="AL384" s="183"/>
      <c r="AM384" s="183"/>
      <c r="AN384" s="183"/>
      <c r="AO384" s="183"/>
      <c r="AP384" s="183"/>
    </row>
    <row r="385" ht="12.75" customHeight="1">
      <c r="A385" s="1"/>
      <c r="B385" s="20"/>
      <c r="C385" s="244"/>
      <c r="D385" s="244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"/>
      <c r="V385" s="4"/>
      <c r="W385" s="1"/>
      <c r="X385" s="4"/>
      <c r="Y385" s="1"/>
      <c r="Z385" s="4"/>
      <c r="AA385" s="1"/>
      <c r="AB385" s="4"/>
      <c r="AC385" s="1"/>
      <c r="AD385" s="4"/>
      <c r="AE385" s="1"/>
      <c r="AF385" s="4"/>
      <c r="AG385" s="1"/>
      <c r="AH385" s="4"/>
      <c r="AI385" s="1"/>
      <c r="AJ385" s="4"/>
      <c r="AK385" s="4"/>
      <c r="AL385" s="4"/>
      <c r="AM385" s="4"/>
      <c r="AN385" s="4"/>
      <c r="AO385" s="4"/>
      <c r="AP385" s="4"/>
    </row>
    <row r="386" ht="12.75" customHeight="1">
      <c r="A386" s="1"/>
      <c r="B386" s="20"/>
      <c r="C386" s="244"/>
      <c r="D386" s="244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"/>
      <c r="V386" s="4"/>
      <c r="W386" s="1"/>
      <c r="X386" s="4"/>
      <c r="Y386" s="1"/>
      <c r="Z386" s="4"/>
      <c r="AA386" s="1"/>
      <c r="AB386" s="4"/>
      <c r="AC386" s="1"/>
      <c r="AD386" s="4"/>
      <c r="AE386" s="1"/>
      <c r="AF386" s="4"/>
      <c r="AG386" s="1"/>
      <c r="AH386" s="4"/>
      <c r="AI386" s="1"/>
      <c r="AJ386" s="4"/>
      <c r="AK386" s="4"/>
      <c r="AL386" s="4"/>
      <c r="AM386" s="4"/>
      <c r="AN386" s="4"/>
      <c r="AO386" s="4"/>
      <c r="AP386" s="4"/>
    </row>
    <row r="387" ht="12.75" customHeight="1">
      <c r="A387" s="1"/>
      <c r="B387" s="20"/>
      <c r="C387" s="244"/>
      <c r="D387" s="244"/>
      <c r="E387" s="117" t="s">
        <v>37</v>
      </c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" t="s">
        <v>38</v>
      </c>
      <c r="V387" s="4"/>
      <c r="W387" s="1"/>
      <c r="X387" s="4"/>
      <c r="Y387" s="1"/>
      <c r="Z387" s="4"/>
      <c r="AA387" s="1"/>
      <c r="AB387" s="4"/>
      <c r="AC387" s="1"/>
      <c r="AD387" s="4"/>
      <c r="AE387" s="1"/>
      <c r="AF387" s="4"/>
      <c r="AG387" s="1"/>
      <c r="AH387" s="4"/>
      <c r="AI387" s="1"/>
      <c r="AJ387" s="4"/>
      <c r="AK387" s="4"/>
      <c r="AL387" s="4"/>
      <c r="AM387" s="4"/>
      <c r="AN387" s="4"/>
      <c r="AO387" s="4"/>
      <c r="AP387" s="4"/>
    </row>
    <row r="388" ht="12.75" customHeight="1">
      <c r="A388" s="1"/>
      <c r="B388" s="20"/>
      <c r="C388" s="244"/>
      <c r="D388" s="244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" t="s">
        <v>39</v>
      </c>
      <c r="V388" s="4"/>
      <c r="W388" s="1"/>
      <c r="X388" s="4"/>
      <c r="Y388" s="1"/>
      <c r="Z388" s="4"/>
      <c r="AA388" s="1"/>
      <c r="AB388" s="4"/>
      <c r="AC388" s="1"/>
      <c r="AD388" s="4"/>
      <c r="AE388" s="1"/>
      <c r="AF388" s="4"/>
      <c r="AG388" s="1"/>
      <c r="AH388" s="4"/>
      <c r="AI388" s="1"/>
      <c r="AJ388" s="4"/>
      <c r="AK388" s="4"/>
      <c r="AL388" s="4"/>
      <c r="AM388" s="4"/>
      <c r="AN388" s="4"/>
      <c r="AO388" s="4"/>
      <c r="AP388" s="4"/>
    </row>
    <row r="389" ht="12.75" customHeight="1">
      <c r="A389" s="1"/>
      <c r="B389" s="20"/>
      <c r="C389" s="244"/>
      <c r="D389" s="244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"/>
      <c r="V389" s="4"/>
      <c r="W389" s="1"/>
      <c r="X389" s="4"/>
      <c r="Y389" s="1"/>
      <c r="Z389" s="4"/>
      <c r="AA389" s="1"/>
      <c r="AB389" s="4"/>
      <c r="AC389" s="1"/>
      <c r="AD389" s="4"/>
      <c r="AE389" s="1"/>
      <c r="AF389" s="4"/>
      <c r="AG389" s="1"/>
      <c r="AH389" s="4"/>
      <c r="AI389" s="1"/>
      <c r="AJ389" s="4"/>
      <c r="AK389" s="4"/>
      <c r="AL389" s="4"/>
      <c r="AM389" s="4"/>
      <c r="AN389" s="4"/>
      <c r="AO389" s="4"/>
      <c r="AP389" s="4"/>
    </row>
    <row r="390" ht="12.75" customHeight="1">
      <c r="A390" s="1"/>
      <c r="B390" s="20"/>
      <c r="C390" s="244"/>
      <c r="D390" s="244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" t="s">
        <v>40</v>
      </c>
      <c r="V390" s="4"/>
      <c r="W390" s="1"/>
      <c r="X390" s="4"/>
      <c r="Y390" s="1"/>
      <c r="Z390" s="4"/>
      <c r="AA390" s="1"/>
      <c r="AB390" s="4"/>
      <c r="AC390" s="1"/>
      <c r="AD390" s="4"/>
      <c r="AE390" s="1"/>
      <c r="AF390" s="4"/>
      <c r="AG390" s="1"/>
      <c r="AH390" s="4"/>
      <c r="AI390" s="1"/>
      <c r="AJ390" s="4"/>
      <c r="AK390" s="4"/>
      <c r="AL390" s="4"/>
      <c r="AM390" s="4"/>
      <c r="AN390" s="4"/>
      <c r="AO390" s="4"/>
      <c r="AP390" s="4"/>
    </row>
    <row r="391" ht="12.75" customHeight="1">
      <c r="A391" s="1"/>
      <c r="B391" s="20"/>
      <c r="C391" s="244"/>
      <c r="D391" s="244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"/>
      <c r="V391" s="4"/>
      <c r="W391" s="1"/>
      <c r="X391" s="4"/>
      <c r="Y391" s="1"/>
      <c r="Z391" s="4"/>
      <c r="AA391" s="1"/>
      <c r="AB391" s="4"/>
      <c r="AC391" s="1"/>
      <c r="AD391" s="4"/>
      <c r="AE391" s="1"/>
      <c r="AF391" s="4"/>
      <c r="AG391" s="1"/>
      <c r="AH391" s="4"/>
      <c r="AI391" s="1"/>
      <c r="AJ391" s="4"/>
      <c r="AK391" s="4"/>
      <c r="AL391" s="4"/>
      <c r="AM391" s="4"/>
      <c r="AN391" s="4"/>
      <c r="AO391" s="4"/>
      <c r="AP391" s="4"/>
    </row>
    <row r="392" ht="12.75" customHeight="1">
      <c r="A392" s="1"/>
      <c r="B392" s="20"/>
      <c r="C392" s="244"/>
      <c r="D392" s="244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" t="s">
        <v>41</v>
      </c>
      <c r="V392" s="4">
        <v>150000.0</v>
      </c>
      <c r="W392" s="1"/>
      <c r="X392" s="4"/>
      <c r="Y392" s="1"/>
      <c r="Z392" s="4"/>
      <c r="AA392" s="1"/>
      <c r="AB392" s="4"/>
      <c r="AC392" s="1"/>
      <c r="AD392" s="4"/>
      <c r="AE392" s="1"/>
      <c r="AF392" s="4"/>
      <c r="AG392" s="1"/>
      <c r="AH392" s="4"/>
      <c r="AI392" s="1"/>
      <c r="AJ392" s="4"/>
      <c r="AK392" s="4"/>
      <c r="AL392" s="4"/>
      <c r="AM392" s="4"/>
      <c r="AN392" s="4"/>
      <c r="AO392" s="4"/>
      <c r="AP392" s="4"/>
    </row>
    <row r="393" ht="12.75" customHeight="1">
      <c r="A393" s="1"/>
      <c r="B393" s="20"/>
      <c r="C393" s="244"/>
      <c r="D393" s="244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"/>
      <c r="V393" s="4"/>
      <c r="W393" s="1"/>
      <c r="X393" s="4"/>
      <c r="Y393" s="1"/>
      <c r="Z393" s="4"/>
      <c r="AA393" s="1"/>
      <c r="AB393" s="4"/>
      <c r="AC393" s="1"/>
      <c r="AD393" s="4"/>
      <c r="AE393" s="1"/>
      <c r="AF393" s="4"/>
      <c r="AG393" s="1"/>
      <c r="AH393" s="4"/>
      <c r="AI393" s="1"/>
      <c r="AJ393" s="4"/>
      <c r="AK393" s="4"/>
      <c r="AL393" s="4"/>
      <c r="AM393" s="4"/>
      <c r="AN393" s="4"/>
      <c r="AO393" s="4"/>
      <c r="AP393" s="4"/>
    </row>
    <row r="394" ht="12.75" customHeight="1">
      <c r="A394" s="1"/>
      <c r="B394" s="20"/>
      <c r="C394" s="244"/>
      <c r="D394" s="244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"/>
      <c r="V394" s="4"/>
      <c r="W394" s="1"/>
      <c r="X394" s="4"/>
      <c r="Y394" s="1"/>
      <c r="Z394" s="4"/>
      <c r="AA394" s="1"/>
      <c r="AB394" s="4"/>
      <c r="AC394" s="1"/>
      <c r="AD394" s="4"/>
      <c r="AE394" s="1"/>
      <c r="AF394" s="4"/>
      <c r="AG394" s="1"/>
      <c r="AH394" s="4"/>
      <c r="AI394" s="1"/>
      <c r="AJ394" s="4"/>
      <c r="AK394" s="4"/>
      <c r="AL394" s="4"/>
      <c r="AM394" s="4"/>
      <c r="AN394" s="4"/>
      <c r="AO394" s="4"/>
      <c r="AP394" s="4"/>
    </row>
    <row r="395" ht="12.75" customHeight="1">
      <c r="A395" s="1"/>
      <c r="B395" s="20"/>
      <c r="C395" s="244"/>
      <c r="D395" s="244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"/>
      <c r="V395" s="4"/>
      <c r="W395" s="1"/>
      <c r="X395" s="4"/>
      <c r="Y395" s="1"/>
      <c r="Z395" s="4"/>
      <c r="AA395" s="1"/>
      <c r="AB395" s="4"/>
      <c r="AC395" s="1"/>
      <c r="AD395" s="4"/>
      <c r="AE395" s="1"/>
      <c r="AF395" s="4"/>
      <c r="AG395" s="1"/>
      <c r="AH395" s="4"/>
      <c r="AI395" s="1"/>
      <c r="AJ395" s="4"/>
      <c r="AK395" s="4"/>
      <c r="AL395" s="4"/>
      <c r="AM395" s="4"/>
      <c r="AN395" s="4"/>
      <c r="AO395" s="4"/>
      <c r="AP395" s="4"/>
    </row>
    <row r="396" ht="12.75" customHeight="1">
      <c r="A396" s="1"/>
      <c r="B396" s="20"/>
      <c r="C396" s="244"/>
      <c r="D396" s="244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"/>
      <c r="V396" s="4"/>
      <c r="W396" s="1"/>
      <c r="X396" s="4"/>
      <c r="Y396" s="1"/>
      <c r="Z396" s="4"/>
      <c r="AA396" s="1"/>
      <c r="AB396" s="4"/>
      <c r="AC396" s="1"/>
      <c r="AD396" s="4"/>
      <c r="AE396" s="1"/>
      <c r="AF396" s="4"/>
      <c r="AG396" s="1"/>
      <c r="AH396" s="4"/>
      <c r="AI396" s="1"/>
      <c r="AJ396" s="4"/>
      <c r="AK396" s="4"/>
      <c r="AL396" s="4"/>
      <c r="AM396" s="4"/>
      <c r="AN396" s="4"/>
      <c r="AO396" s="4"/>
      <c r="AP396" s="4"/>
    </row>
    <row r="397" ht="12.75" customHeight="1">
      <c r="A397" s="1"/>
      <c r="B397" s="20"/>
      <c r="C397" s="244"/>
      <c r="D397" s="244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"/>
      <c r="V397" s="4"/>
      <c r="W397" s="1"/>
      <c r="X397" s="4"/>
      <c r="Y397" s="1"/>
      <c r="Z397" s="4"/>
      <c r="AA397" s="1"/>
      <c r="AB397" s="4"/>
      <c r="AC397" s="1"/>
      <c r="AD397" s="4"/>
      <c r="AE397" s="1"/>
      <c r="AF397" s="4"/>
      <c r="AG397" s="1"/>
      <c r="AH397" s="4"/>
      <c r="AI397" s="1"/>
      <c r="AJ397" s="4"/>
      <c r="AK397" s="4"/>
      <c r="AL397" s="4"/>
      <c r="AM397" s="4"/>
      <c r="AN397" s="4"/>
      <c r="AO397" s="4"/>
      <c r="AP397" s="4"/>
    </row>
    <row r="398" ht="12.75" customHeight="1">
      <c r="A398" s="1"/>
      <c r="B398" s="20"/>
      <c r="C398" s="244"/>
      <c r="D398" s="244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"/>
      <c r="V398" s="4"/>
      <c r="W398" s="1"/>
      <c r="X398" s="4"/>
      <c r="Y398" s="1"/>
      <c r="Z398" s="4"/>
      <c r="AA398" s="1"/>
      <c r="AB398" s="4"/>
      <c r="AC398" s="1"/>
      <c r="AD398" s="4"/>
      <c r="AE398" s="1"/>
      <c r="AF398" s="4"/>
      <c r="AG398" s="1"/>
      <c r="AH398" s="4"/>
      <c r="AI398" s="1"/>
      <c r="AJ398" s="4"/>
      <c r="AK398" s="4"/>
      <c r="AL398" s="4"/>
      <c r="AM398" s="4"/>
      <c r="AN398" s="4"/>
      <c r="AO398" s="4"/>
      <c r="AP398" s="4"/>
    </row>
    <row r="399" ht="12.75" customHeight="1">
      <c r="A399" s="1"/>
      <c r="B399" s="20"/>
      <c r="C399" s="244"/>
      <c r="D399" s="244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"/>
      <c r="V399" s="4"/>
      <c r="W399" s="1"/>
      <c r="X399" s="4"/>
      <c r="Y399" s="1"/>
      <c r="Z399" s="4"/>
      <c r="AA399" s="1"/>
      <c r="AB399" s="4"/>
      <c r="AC399" s="1"/>
      <c r="AD399" s="4"/>
      <c r="AE399" s="1"/>
      <c r="AF399" s="4"/>
      <c r="AG399" s="1"/>
      <c r="AH399" s="4"/>
      <c r="AI399" s="1"/>
      <c r="AJ399" s="4"/>
      <c r="AK399" s="4"/>
      <c r="AL399" s="4"/>
      <c r="AM399" s="4"/>
      <c r="AN399" s="4"/>
      <c r="AO399" s="4"/>
      <c r="AP399" s="4"/>
    </row>
    <row r="400" ht="12.75" customHeight="1">
      <c r="A400" s="1"/>
      <c r="B400" s="20"/>
      <c r="C400" s="244"/>
      <c r="D400" s="244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"/>
      <c r="V400" s="4"/>
      <c r="W400" s="1"/>
      <c r="X400" s="4"/>
      <c r="Y400" s="1"/>
      <c r="Z400" s="4"/>
      <c r="AA400" s="1"/>
      <c r="AB400" s="4"/>
      <c r="AC400" s="1"/>
      <c r="AD400" s="4"/>
      <c r="AE400" s="1"/>
      <c r="AF400" s="4"/>
      <c r="AG400" s="1"/>
      <c r="AH400" s="4"/>
      <c r="AI400" s="1"/>
      <c r="AJ400" s="4"/>
      <c r="AK400" s="4"/>
      <c r="AL400" s="4"/>
      <c r="AM400" s="4"/>
      <c r="AN400" s="4"/>
      <c r="AO400" s="4"/>
      <c r="AP400" s="4"/>
    </row>
    <row r="401" ht="12.75" customHeight="1">
      <c r="A401" s="1"/>
      <c r="B401" s="20"/>
      <c r="C401" s="244"/>
      <c r="D401" s="244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"/>
      <c r="V401" s="4"/>
      <c r="W401" s="1"/>
      <c r="X401" s="4"/>
      <c r="Y401" s="1"/>
      <c r="Z401" s="4"/>
      <c r="AA401" s="1"/>
      <c r="AB401" s="4"/>
      <c r="AC401" s="1"/>
      <c r="AD401" s="4"/>
      <c r="AE401" s="1"/>
      <c r="AF401" s="4"/>
      <c r="AG401" s="1"/>
      <c r="AH401" s="4"/>
      <c r="AI401" s="1"/>
      <c r="AJ401" s="4"/>
      <c r="AK401" s="4"/>
      <c r="AL401" s="4"/>
      <c r="AM401" s="4"/>
      <c r="AN401" s="4"/>
      <c r="AO401" s="4"/>
      <c r="AP401" s="4"/>
    </row>
    <row r="402" ht="12.75" customHeight="1">
      <c r="A402" s="1"/>
      <c r="B402" s="20"/>
      <c r="C402" s="244"/>
      <c r="D402" s="244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"/>
      <c r="V402" s="4"/>
      <c r="W402" s="1"/>
      <c r="X402" s="4"/>
      <c r="Y402" s="1"/>
      <c r="Z402" s="4"/>
      <c r="AA402" s="1"/>
      <c r="AB402" s="4"/>
      <c r="AC402" s="1"/>
      <c r="AD402" s="4"/>
      <c r="AE402" s="1"/>
      <c r="AF402" s="4"/>
      <c r="AG402" s="1"/>
      <c r="AH402" s="4"/>
      <c r="AI402" s="1"/>
      <c r="AJ402" s="4"/>
      <c r="AK402" s="4"/>
      <c r="AL402" s="4"/>
      <c r="AM402" s="4"/>
      <c r="AN402" s="4"/>
      <c r="AO402" s="4"/>
      <c r="AP402" s="4"/>
    </row>
    <row r="403" ht="12.75" customHeight="1">
      <c r="A403" s="1"/>
      <c r="B403" s="20"/>
      <c r="C403" s="244"/>
      <c r="D403" s="244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"/>
      <c r="V403" s="4"/>
      <c r="W403" s="1"/>
      <c r="X403" s="4"/>
      <c r="Y403" s="1"/>
      <c r="Z403" s="4"/>
      <c r="AA403" s="1"/>
      <c r="AB403" s="4"/>
      <c r="AC403" s="1"/>
      <c r="AD403" s="4"/>
      <c r="AE403" s="1"/>
      <c r="AF403" s="4"/>
      <c r="AG403" s="1"/>
      <c r="AH403" s="4"/>
      <c r="AI403" s="1"/>
      <c r="AJ403" s="4"/>
      <c r="AK403" s="4"/>
      <c r="AL403" s="4"/>
      <c r="AM403" s="4"/>
      <c r="AN403" s="4"/>
      <c r="AO403" s="4"/>
      <c r="AP403" s="4"/>
    </row>
    <row r="404" ht="12.75" customHeight="1">
      <c r="A404" s="1"/>
      <c r="B404" s="20"/>
      <c r="C404" s="244"/>
      <c r="D404" s="244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"/>
      <c r="V404" s="4"/>
      <c r="W404" s="1"/>
      <c r="X404" s="4"/>
      <c r="Y404" s="1"/>
      <c r="Z404" s="4"/>
      <c r="AA404" s="1"/>
      <c r="AB404" s="4"/>
      <c r="AC404" s="1"/>
      <c r="AD404" s="4"/>
      <c r="AE404" s="1"/>
      <c r="AF404" s="4"/>
      <c r="AG404" s="1"/>
      <c r="AH404" s="4"/>
      <c r="AI404" s="1"/>
      <c r="AJ404" s="4"/>
      <c r="AK404" s="4"/>
      <c r="AL404" s="4"/>
      <c r="AM404" s="4"/>
      <c r="AN404" s="4"/>
      <c r="AO404" s="4"/>
      <c r="AP404" s="4"/>
    </row>
    <row r="405" ht="12.75" customHeight="1">
      <c r="A405" s="1"/>
      <c r="B405" s="20"/>
      <c r="C405" s="244"/>
      <c r="D405" s="244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"/>
      <c r="V405" s="4"/>
      <c r="W405" s="1"/>
      <c r="X405" s="4"/>
      <c r="Y405" s="1"/>
      <c r="Z405" s="4"/>
      <c r="AA405" s="1"/>
      <c r="AB405" s="4"/>
      <c r="AC405" s="1"/>
      <c r="AD405" s="4"/>
      <c r="AE405" s="1"/>
      <c r="AF405" s="4"/>
      <c r="AG405" s="1"/>
      <c r="AH405" s="4"/>
      <c r="AI405" s="1"/>
      <c r="AJ405" s="4"/>
      <c r="AK405" s="4"/>
      <c r="AL405" s="4"/>
      <c r="AM405" s="4"/>
      <c r="AN405" s="4"/>
      <c r="AO405" s="4"/>
      <c r="AP405" s="4"/>
    </row>
    <row r="406" ht="12.75" customHeight="1">
      <c r="A406" s="1"/>
      <c r="B406" s="20"/>
      <c r="C406" s="244"/>
      <c r="D406" s="244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"/>
      <c r="V406" s="4"/>
      <c r="W406" s="1"/>
      <c r="X406" s="4"/>
      <c r="Y406" s="1"/>
      <c r="Z406" s="4"/>
      <c r="AA406" s="1"/>
      <c r="AB406" s="4"/>
      <c r="AC406" s="1"/>
      <c r="AD406" s="4"/>
      <c r="AE406" s="1"/>
      <c r="AF406" s="4"/>
      <c r="AG406" s="1"/>
      <c r="AH406" s="4"/>
      <c r="AI406" s="1"/>
      <c r="AJ406" s="4"/>
      <c r="AK406" s="4"/>
      <c r="AL406" s="4"/>
      <c r="AM406" s="4"/>
      <c r="AN406" s="4"/>
      <c r="AO406" s="4"/>
      <c r="AP406" s="4"/>
    </row>
    <row r="407" ht="12.75" customHeight="1">
      <c r="A407" s="1"/>
      <c r="B407" s="20"/>
      <c r="C407" s="244"/>
      <c r="D407" s="244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"/>
      <c r="V407" s="4"/>
      <c r="W407" s="1"/>
      <c r="X407" s="4"/>
      <c r="Y407" s="1"/>
      <c r="Z407" s="4"/>
      <c r="AA407" s="1"/>
      <c r="AB407" s="4"/>
      <c r="AC407" s="1"/>
      <c r="AD407" s="4"/>
      <c r="AE407" s="1"/>
      <c r="AF407" s="4"/>
      <c r="AG407" s="1"/>
      <c r="AH407" s="4"/>
      <c r="AI407" s="1"/>
      <c r="AJ407" s="4"/>
      <c r="AK407" s="4"/>
      <c r="AL407" s="4"/>
      <c r="AM407" s="4"/>
      <c r="AN407" s="4"/>
      <c r="AO407" s="4"/>
      <c r="AP407" s="4"/>
    </row>
    <row r="408" ht="12.75" customHeight="1">
      <c r="A408" s="1"/>
      <c r="B408" s="20"/>
      <c r="C408" s="244"/>
      <c r="D408" s="244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"/>
      <c r="V408" s="4"/>
      <c r="W408" s="1"/>
      <c r="X408" s="4"/>
      <c r="Y408" s="1"/>
      <c r="Z408" s="4"/>
      <c r="AA408" s="1"/>
      <c r="AB408" s="4"/>
      <c r="AC408" s="1"/>
      <c r="AD408" s="4"/>
      <c r="AE408" s="1"/>
      <c r="AF408" s="4"/>
      <c r="AG408" s="1"/>
      <c r="AH408" s="4"/>
      <c r="AI408" s="1"/>
      <c r="AJ408" s="4"/>
      <c r="AK408" s="4"/>
      <c r="AL408" s="4"/>
      <c r="AM408" s="4"/>
      <c r="AN408" s="4"/>
      <c r="AO408" s="4"/>
      <c r="AP408" s="4"/>
    </row>
    <row r="409" ht="12.75" customHeight="1">
      <c r="A409" s="1"/>
      <c r="B409" s="20"/>
      <c r="C409" s="244"/>
      <c r="D409" s="244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"/>
      <c r="V409" s="4"/>
      <c r="W409" s="1"/>
      <c r="X409" s="4"/>
      <c r="Y409" s="1"/>
      <c r="Z409" s="4"/>
      <c r="AA409" s="1"/>
      <c r="AB409" s="4"/>
      <c r="AC409" s="1"/>
      <c r="AD409" s="4"/>
      <c r="AE409" s="1"/>
      <c r="AF409" s="4"/>
      <c r="AG409" s="1"/>
      <c r="AH409" s="4"/>
      <c r="AI409" s="1"/>
      <c r="AJ409" s="4"/>
      <c r="AK409" s="4"/>
      <c r="AL409" s="4"/>
      <c r="AM409" s="4"/>
      <c r="AN409" s="4"/>
      <c r="AO409" s="4"/>
      <c r="AP409" s="4"/>
    </row>
    <row r="410" ht="12.75" customHeight="1">
      <c r="A410" s="1"/>
      <c r="B410" s="20"/>
      <c r="C410" s="244"/>
      <c r="D410" s="244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"/>
      <c r="V410" s="4"/>
      <c r="W410" s="1"/>
      <c r="X410" s="4"/>
      <c r="Y410" s="1"/>
      <c r="Z410" s="4"/>
      <c r="AA410" s="1"/>
      <c r="AB410" s="4"/>
      <c r="AC410" s="1"/>
      <c r="AD410" s="4"/>
      <c r="AE410" s="1"/>
      <c r="AF410" s="4"/>
      <c r="AG410" s="1"/>
      <c r="AH410" s="4"/>
      <c r="AI410" s="1"/>
      <c r="AJ410" s="4"/>
      <c r="AK410" s="4"/>
      <c r="AL410" s="4"/>
      <c r="AM410" s="4"/>
      <c r="AN410" s="4"/>
      <c r="AO410" s="4"/>
      <c r="AP410" s="4"/>
    </row>
    <row r="411" ht="12.75" customHeight="1">
      <c r="A411" s="1"/>
      <c r="B411" s="20"/>
      <c r="C411" s="244"/>
      <c r="D411" s="244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"/>
      <c r="V411" s="4"/>
      <c r="W411" s="1"/>
      <c r="X411" s="4"/>
      <c r="Y411" s="1"/>
      <c r="Z411" s="4"/>
      <c r="AA411" s="1"/>
      <c r="AB411" s="4"/>
      <c r="AC411" s="1"/>
      <c r="AD411" s="4"/>
      <c r="AE411" s="1"/>
      <c r="AF411" s="4"/>
      <c r="AG411" s="1"/>
      <c r="AH411" s="4"/>
      <c r="AI411" s="1"/>
      <c r="AJ411" s="4"/>
      <c r="AK411" s="4"/>
      <c r="AL411" s="4"/>
      <c r="AM411" s="4"/>
      <c r="AN411" s="4"/>
      <c r="AO411" s="4"/>
      <c r="AP411" s="4"/>
    </row>
    <row r="412" ht="12.75" customHeight="1">
      <c r="A412" s="1"/>
      <c r="B412" s="20"/>
      <c r="C412" s="244"/>
      <c r="D412" s="244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"/>
      <c r="V412" s="4"/>
      <c r="W412" s="1"/>
      <c r="X412" s="4"/>
      <c r="Y412" s="1"/>
      <c r="Z412" s="4"/>
      <c r="AA412" s="1"/>
      <c r="AB412" s="4"/>
      <c r="AC412" s="1"/>
      <c r="AD412" s="4"/>
      <c r="AE412" s="1"/>
      <c r="AF412" s="4"/>
      <c r="AG412" s="1"/>
      <c r="AH412" s="4"/>
      <c r="AI412" s="1"/>
      <c r="AJ412" s="4"/>
      <c r="AK412" s="4"/>
      <c r="AL412" s="4"/>
      <c r="AM412" s="4"/>
      <c r="AN412" s="4"/>
      <c r="AO412" s="4"/>
      <c r="AP412" s="4"/>
    </row>
    <row r="413" ht="12.75" customHeight="1">
      <c r="A413" s="1"/>
      <c r="B413" s="20"/>
      <c r="C413" s="244"/>
      <c r="D413" s="244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"/>
      <c r="V413" s="4"/>
      <c r="W413" s="1"/>
      <c r="X413" s="4"/>
      <c r="Y413" s="1"/>
      <c r="Z413" s="4"/>
      <c r="AA413" s="1"/>
      <c r="AB413" s="4"/>
      <c r="AC413" s="1"/>
      <c r="AD413" s="4"/>
      <c r="AE413" s="1"/>
      <c r="AF413" s="4"/>
      <c r="AG413" s="1"/>
      <c r="AH413" s="4"/>
      <c r="AI413" s="1"/>
      <c r="AJ413" s="4"/>
      <c r="AK413" s="4"/>
      <c r="AL413" s="4"/>
      <c r="AM413" s="4"/>
      <c r="AN413" s="4"/>
      <c r="AO413" s="4"/>
      <c r="AP413" s="4"/>
    </row>
    <row r="414" ht="12.75" customHeight="1">
      <c r="A414" s="1"/>
      <c r="B414" s="20"/>
      <c r="C414" s="244"/>
      <c r="D414" s="244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"/>
      <c r="V414" s="4"/>
      <c r="W414" s="1"/>
      <c r="X414" s="4"/>
      <c r="Y414" s="1"/>
      <c r="Z414" s="4"/>
      <c r="AA414" s="1"/>
      <c r="AB414" s="4"/>
      <c r="AC414" s="1"/>
      <c r="AD414" s="4"/>
      <c r="AE414" s="1"/>
      <c r="AF414" s="4"/>
      <c r="AG414" s="1"/>
      <c r="AH414" s="4"/>
      <c r="AI414" s="1"/>
      <c r="AJ414" s="4"/>
      <c r="AK414" s="4"/>
      <c r="AL414" s="4"/>
      <c r="AM414" s="4"/>
      <c r="AN414" s="4"/>
      <c r="AO414" s="4"/>
      <c r="AP414" s="4"/>
    </row>
    <row r="415" ht="12.75" customHeight="1">
      <c r="A415" s="1"/>
      <c r="B415" s="20"/>
      <c r="C415" s="244"/>
      <c r="D415" s="244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"/>
      <c r="V415" s="4"/>
      <c r="W415" s="1"/>
      <c r="X415" s="4"/>
      <c r="Y415" s="1"/>
      <c r="Z415" s="4"/>
      <c r="AA415" s="1"/>
      <c r="AB415" s="4"/>
      <c r="AC415" s="1"/>
      <c r="AD415" s="4"/>
      <c r="AE415" s="1"/>
      <c r="AF415" s="4"/>
      <c r="AG415" s="1"/>
      <c r="AH415" s="4"/>
      <c r="AI415" s="1"/>
      <c r="AJ415" s="4"/>
      <c r="AK415" s="4"/>
      <c r="AL415" s="4"/>
      <c r="AM415" s="4"/>
      <c r="AN415" s="4"/>
      <c r="AO415" s="4"/>
      <c r="AP415" s="4"/>
    </row>
    <row r="416" ht="12.75" customHeight="1">
      <c r="A416" s="1"/>
      <c r="B416" s="20"/>
      <c r="C416" s="244"/>
      <c r="D416" s="244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"/>
      <c r="V416" s="4"/>
      <c r="W416" s="1"/>
      <c r="X416" s="4"/>
      <c r="Y416" s="1"/>
      <c r="Z416" s="4"/>
      <c r="AA416" s="1"/>
      <c r="AB416" s="4"/>
      <c r="AC416" s="1"/>
      <c r="AD416" s="4"/>
      <c r="AE416" s="1"/>
      <c r="AF416" s="4"/>
      <c r="AG416" s="1"/>
      <c r="AH416" s="4"/>
      <c r="AI416" s="1"/>
      <c r="AJ416" s="4"/>
      <c r="AK416" s="4"/>
      <c r="AL416" s="4"/>
      <c r="AM416" s="4"/>
      <c r="AN416" s="4"/>
      <c r="AO416" s="4"/>
      <c r="AP416" s="4"/>
    </row>
    <row r="417" ht="12.75" customHeight="1">
      <c r="A417" s="1"/>
      <c r="B417" s="20"/>
      <c r="C417" s="244"/>
      <c r="D417" s="244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"/>
      <c r="V417" s="4"/>
      <c r="W417" s="1"/>
      <c r="X417" s="4"/>
      <c r="Y417" s="1"/>
      <c r="Z417" s="4"/>
      <c r="AA417" s="1"/>
      <c r="AB417" s="4"/>
      <c r="AC417" s="1"/>
      <c r="AD417" s="4"/>
      <c r="AE417" s="1"/>
      <c r="AF417" s="4"/>
      <c r="AG417" s="1"/>
      <c r="AH417" s="4"/>
      <c r="AI417" s="1"/>
      <c r="AJ417" s="4"/>
      <c r="AK417" s="4"/>
      <c r="AL417" s="4"/>
      <c r="AM417" s="4"/>
      <c r="AN417" s="4"/>
      <c r="AO417" s="4"/>
      <c r="AP417" s="4"/>
    </row>
    <row r="418" ht="12.75" customHeight="1">
      <c r="A418" s="1"/>
      <c r="B418" s="20"/>
      <c r="C418" s="244"/>
      <c r="D418" s="244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"/>
      <c r="V418" s="4"/>
      <c r="W418" s="1"/>
      <c r="X418" s="4"/>
      <c r="Y418" s="1"/>
      <c r="Z418" s="4"/>
      <c r="AA418" s="1"/>
      <c r="AB418" s="4"/>
      <c r="AC418" s="1"/>
      <c r="AD418" s="4"/>
      <c r="AE418" s="1"/>
      <c r="AF418" s="4"/>
      <c r="AG418" s="1"/>
      <c r="AH418" s="4"/>
      <c r="AI418" s="1"/>
      <c r="AJ418" s="4"/>
      <c r="AK418" s="4"/>
      <c r="AL418" s="4"/>
      <c r="AM418" s="4"/>
      <c r="AN418" s="4"/>
      <c r="AO418" s="4"/>
      <c r="AP418" s="4"/>
    </row>
    <row r="419" ht="12.75" customHeight="1">
      <c r="A419" s="1"/>
      <c r="B419" s="20"/>
      <c r="C419" s="244"/>
      <c r="D419" s="244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"/>
      <c r="V419" s="4"/>
      <c r="W419" s="1"/>
      <c r="X419" s="4"/>
      <c r="Y419" s="1"/>
      <c r="Z419" s="4"/>
      <c r="AA419" s="1"/>
      <c r="AB419" s="4"/>
      <c r="AC419" s="1"/>
      <c r="AD419" s="4"/>
      <c r="AE419" s="1"/>
      <c r="AF419" s="4"/>
      <c r="AG419" s="1"/>
      <c r="AH419" s="4"/>
      <c r="AI419" s="1"/>
      <c r="AJ419" s="4"/>
      <c r="AK419" s="4"/>
      <c r="AL419" s="4"/>
      <c r="AM419" s="4"/>
      <c r="AN419" s="4"/>
      <c r="AO419" s="4"/>
      <c r="AP419" s="4"/>
    </row>
    <row r="420" ht="12.75" customHeight="1">
      <c r="A420" s="1"/>
      <c r="B420" s="20"/>
      <c r="C420" s="244"/>
      <c r="D420" s="244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"/>
      <c r="V420" s="4"/>
      <c r="W420" s="1"/>
      <c r="X420" s="4"/>
      <c r="Y420" s="1"/>
      <c r="Z420" s="4"/>
      <c r="AA420" s="1"/>
      <c r="AB420" s="4"/>
      <c r="AC420" s="1"/>
      <c r="AD420" s="4"/>
      <c r="AE420" s="1"/>
      <c r="AF420" s="4"/>
      <c r="AG420" s="1"/>
      <c r="AH420" s="4"/>
      <c r="AI420" s="1"/>
      <c r="AJ420" s="4"/>
      <c r="AK420" s="4"/>
      <c r="AL420" s="4"/>
      <c r="AM420" s="4"/>
      <c r="AN420" s="4"/>
      <c r="AO420" s="4"/>
      <c r="AP420" s="4"/>
    </row>
    <row r="421" ht="12.75" customHeight="1">
      <c r="A421" s="1"/>
      <c r="B421" s="20"/>
      <c r="C421" s="244"/>
      <c r="D421" s="244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"/>
      <c r="V421" s="4"/>
      <c r="W421" s="1"/>
      <c r="X421" s="4"/>
      <c r="Y421" s="1"/>
      <c r="Z421" s="4"/>
      <c r="AA421" s="1"/>
      <c r="AB421" s="4"/>
      <c r="AC421" s="1"/>
      <c r="AD421" s="4"/>
      <c r="AE421" s="1"/>
      <c r="AF421" s="4"/>
      <c r="AG421" s="1"/>
      <c r="AH421" s="4"/>
      <c r="AI421" s="1"/>
      <c r="AJ421" s="4"/>
      <c r="AK421" s="4"/>
      <c r="AL421" s="4"/>
      <c r="AM421" s="4"/>
      <c r="AN421" s="4"/>
      <c r="AO421" s="4"/>
      <c r="AP421" s="4"/>
    </row>
    <row r="422" ht="12.75" customHeight="1">
      <c r="A422" s="1"/>
      <c r="B422" s="20"/>
      <c r="C422" s="244"/>
      <c r="D422" s="244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"/>
      <c r="V422" s="4"/>
      <c r="W422" s="1"/>
      <c r="X422" s="4"/>
      <c r="Y422" s="1"/>
      <c r="Z422" s="4"/>
      <c r="AA422" s="1"/>
      <c r="AB422" s="4"/>
      <c r="AC422" s="1"/>
      <c r="AD422" s="4"/>
      <c r="AE422" s="1"/>
      <c r="AF422" s="4"/>
      <c r="AG422" s="1"/>
      <c r="AH422" s="4"/>
      <c r="AI422" s="1"/>
      <c r="AJ422" s="4"/>
      <c r="AK422" s="4"/>
      <c r="AL422" s="4"/>
      <c r="AM422" s="4"/>
      <c r="AN422" s="4"/>
      <c r="AO422" s="4"/>
      <c r="AP422" s="4"/>
    </row>
    <row r="423" ht="12.75" customHeight="1">
      <c r="A423" s="1"/>
      <c r="B423" s="20"/>
      <c r="C423" s="244"/>
      <c r="D423" s="244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"/>
      <c r="V423" s="4"/>
      <c r="W423" s="1"/>
      <c r="X423" s="4"/>
      <c r="Y423" s="1"/>
      <c r="Z423" s="4"/>
      <c r="AA423" s="1"/>
      <c r="AB423" s="4"/>
      <c r="AC423" s="1"/>
      <c r="AD423" s="4"/>
      <c r="AE423" s="1"/>
      <c r="AF423" s="4"/>
      <c r="AG423" s="1"/>
      <c r="AH423" s="4"/>
      <c r="AI423" s="1"/>
      <c r="AJ423" s="4"/>
      <c r="AK423" s="4"/>
      <c r="AL423" s="4"/>
      <c r="AM423" s="4"/>
      <c r="AN423" s="4"/>
      <c r="AO423" s="4"/>
      <c r="AP423" s="4"/>
    </row>
    <row r="424" ht="12.75" customHeight="1">
      <c r="A424" s="1"/>
      <c r="B424" s="20"/>
      <c r="C424" s="244"/>
      <c r="D424" s="244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"/>
      <c r="V424" s="4"/>
      <c r="W424" s="1"/>
      <c r="X424" s="4"/>
      <c r="Y424" s="1"/>
      <c r="Z424" s="4"/>
      <c r="AA424" s="1"/>
      <c r="AB424" s="4"/>
      <c r="AC424" s="1"/>
      <c r="AD424" s="4"/>
      <c r="AE424" s="1"/>
      <c r="AF424" s="4"/>
      <c r="AG424" s="1"/>
      <c r="AH424" s="4"/>
      <c r="AI424" s="1"/>
      <c r="AJ424" s="4"/>
      <c r="AK424" s="4"/>
      <c r="AL424" s="4"/>
      <c r="AM424" s="4"/>
      <c r="AN424" s="4"/>
      <c r="AO424" s="4"/>
      <c r="AP424" s="4"/>
    </row>
    <row r="425" ht="12.75" customHeight="1">
      <c r="A425" s="1"/>
      <c r="B425" s="20"/>
      <c r="C425" s="244"/>
      <c r="D425" s="244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"/>
      <c r="V425" s="4"/>
      <c r="W425" s="1"/>
      <c r="X425" s="4"/>
      <c r="Y425" s="1"/>
      <c r="Z425" s="4"/>
      <c r="AA425" s="1"/>
      <c r="AB425" s="4"/>
      <c r="AC425" s="1"/>
      <c r="AD425" s="4"/>
      <c r="AE425" s="1"/>
      <c r="AF425" s="4"/>
      <c r="AG425" s="1"/>
      <c r="AH425" s="4"/>
      <c r="AI425" s="1"/>
      <c r="AJ425" s="4"/>
      <c r="AK425" s="4"/>
      <c r="AL425" s="4"/>
      <c r="AM425" s="4"/>
      <c r="AN425" s="4"/>
      <c r="AO425" s="4"/>
      <c r="AP425" s="4"/>
    </row>
    <row r="426" ht="12.75" customHeight="1">
      <c r="A426" s="1"/>
      <c r="B426" s="20"/>
      <c r="C426" s="244"/>
      <c r="D426" s="244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"/>
      <c r="V426" s="4"/>
      <c r="W426" s="1"/>
      <c r="X426" s="4"/>
      <c r="Y426" s="1"/>
      <c r="Z426" s="4"/>
      <c r="AA426" s="1"/>
      <c r="AB426" s="4"/>
      <c r="AC426" s="1"/>
      <c r="AD426" s="4"/>
      <c r="AE426" s="1"/>
      <c r="AF426" s="4"/>
      <c r="AG426" s="1"/>
      <c r="AH426" s="4"/>
      <c r="AI426" s="1"/>
      <c r="AJ426" s="4"/>
      <c r="AK426" s="4"/>
      <c r="AL426" s="4"/>
      <c r="AM426" s="4"/>
      <c r="AN426" s="4"/>
      <c r="AO426" s="4"/>
      <c r="AP426" s="4"/>
    </row>
    <row r="427" ht="12.75" customHeight="1">
      <c r="A427" s="1"/>
      <c r="B427" s="20"/>
      <c r="C427" s="244"/>
      <c r="D427" s="244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"/>
      <c r="V427" s="4"/>
      <c r="W427" s="1"/>
      <c r="X427" s="4"/>
      <c r="Y427" s="1"/>
      <c r="Z427" s="4"/>
      <c r="AA427" s="1"/>
      <c r="AB427" s="4"/>
      <c r="AC427" s="1"/>
      <c r="AD427" s="4"/>
      <c r="AE427" s="1"/>
      <c r="AF427" s="4"/>
      <c r="AG427" s="1"/>
      <c r="AH427" s="4"/>
      <c r="AI427" s="1"/>
      <c r="AJ427" s="4"/>
      <c r="AK427" s="4"/>
      <c r="AL427" s="4"/>
      <c r="AM427" s="4"/>
      <c r="AN427" s="4"/>
      <c r="AO427" s="4"/>
      <c r="AP427" s="4"/>
    </row>
    <row r="428" ht="12.75" customHeight="1">
      <c r="A428" s="1"/>
      <c r="B428" s="20"/>
      <c r="C428" s="244"/>
      <c r="D428" s="244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"/>
      <c r="V428" s="4"/>
      <c r="W428" s="1"/>
      <c r="X428" s="4"/>
      <c r="Y428" s="1"/>
      <c r="Z428" s="4"/>
      <c r="AA428" s="1"/>
      <c r="AB428" s="4"/>
      <c r="AC428" s="1"/>
      <c r="AD428" s="4"/>
      <c r="AE428" s="1"/>
      <c r="AF428" s="4"/>
      <c r="AG428" s="1"/>
      <c r="AH428" s="4"/>
      <c r="AI428" s="1"/>
      <c r="AJ428" s="4"/>
      <c r="AK428" s="4"/>
      <c r="AL428" s="4"/>
      <c r="AM428" s="4"/>
      <c r="AN428" s="4"/>
      <c r="AO428" s="4"/>
      <c r="AP428" s="4"/>
    </row>
    <row r="429" ht="12.75" customHeight="1">
      <c r="A429" s="1"/>
      <c r="B429" s="20"/>
      <c r="C429" s="244"/>
      <c r="D429" s="244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"/>
      <c r="V429" s="4"/>
      <c r="W429" s="1"/>
      <c r="X429" s="4"/>
      <c r="Y429" s="1"/>
      <c r="Z429" s="4"/>
      <c r="AA429" s="1"/>
      <c r="AB429" s="4"/>
      <c r="AC429" s="1"/>
      <c r="AD429" s="4"/>
      <c r="AE429" s="1"/>
      <c r="AF429" s="4"/>
      <c r="AG429" s="1"/>
      <c r="AH429" s="4"/>
      <c r="AI429" s="1"/>
      <c r="AJ429" s="4"/>
      <c r="AK429" s="4"/>
      <c r="AL429" s="4"/>
      <c r="AM429" s="4"/>
      <c r="AN429" s="4"/>
      <c r="AO429" s="4"/>
      <c r="AP429" s="4"/>
    </row>
    <row r="430" ht="12.75" customHeight="1">
      <c r="A430" s="1"/>
      <c r="B430" s="20"/>
      <c r="C430" s="244"/>
      <c r="D430" s="244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"/>
      <c r="V430" s="4"/>
      <c r="W430" s="1"/>
      <c r="X430" s="4"/>
      <c r="Y430" s="1"/>
      <c r="Z430" s="4"/>
      <c r="AA430" s="1"/>
      <c r="AB430" s="4"/>
      <c r="AC430" s="1"/>
      <c r="AD430" s="4"/>
      <c r="AE430" s="1"/>
      <c r="AF430" s="4"/>
      <c r="AG430" s="1"/>
      <c r="AH430" s="4"/>
      <c r="AI430" s="1"/>
      <c r="AJ430" s="4"/>
      <c r="AK430" s="4"/>
      <c r="AL430" s="4"/>
      <c r="AM430" s="4"/>
      <c r="AN430" s="4"/>
      <c r="AO430" s="4"/>
      <c r="AP430" s="4"/>
    </row>
    <row r="431" ht="12.75" customHeight="1">
      <c r="A431" s="1"/>
      <c r="B431" s="20"/>
      <c r="C431" s="244"/>
      <c r="D431" s="244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"/>
      <c r="V431" s="4"/>
      <c r="W431" s="1"/>
      <c r="X431" s="4"/>
      <c r="Y431" s="1"/>
      <c r="Z431" s="4"/>
      <c r="AA431" s="1"/>
      <c r="AB431" s="4"/>
      <c r="AC431" s="1"/>
      <c r="AD431" s="4"/>
      <c r="AE431" s="1"/>
      <c r="AF431" s="4"/>
      <c r="AG431" s="1"/>
      <c r="AH431" s="4"/>
      <c r="AI431" s="1"/>
      <c r="AJ431" s="4"/>
      <c r="AK431" s="4"/>
      <c r="AL431" s="4"/>
      <c r="AM431" s="4"/>
      <c r="AN431" s="4"/>
      <c r="AO431" s="4"/>
      <c r="AP431" s="4"/>
    </row>
    <row r="432" ht="12.75" customHeight="1">
      <c r="A432" s="1"/>
      <c r="B432" s="20"/>
      <c r="C432" s="244"/>
      <c r="D432" s="244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"/>
      <c r="V432" s="4"/>
      <c r="W432" s="1"/>
      <c r="X432" s="4"/>
      <c r="Y432" s="1"/>
      <c r="Z432" s="4"/>
      <c r="AA432" s="1"/>
      <c r="AB432" s="4"/>
      <c r="AC432" s="1"/>
      <c r="AD432" s="4"/>
      <c r="AE432" s="1"/>
      <c r="AF432" s="4"/>
      <c r="AG432" s="1"/>
      <c r="AH432" s="4"/>
      <c r="AI432" s="1"/>
      <c r="AJ432" s="4"/>
      <c r="AK432" s="4"/>
      <c r="AL432" s="4"/>
      <c r="AM432" s="4"/>
      <c r="AN432" s="4"/>
      <c r="AO432" s="4"/>
      <c r="AP432" s="4"/>
    </row>
    <row r="433" ht="12.75" customHeight="1">
      <c r="A433" s="1"/>
      <c r="B433" s="20"/>
      <c r="C433" s="244"/>
      <c r="D433" s="244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"/>
      <c r="V433" s="4"/>
      <c r="W433" s="1"/>
      <c r="X433" s="4"/>
      <c r="Y433" s="1"/>
      <c r="Z433" s="4"/>
      <c r="AA433" s="1"/>
      <c r="AB433" s="4"/>
      <c r="AC433" s="1"/>
      <c r="AD433" s="4"/>
      <c r="AE433" s="1"/>
      <c r="AF433" s="4"/>
      <c r="AG433" s="1"/>
      <c r="AH433" s="4"/>
      <c r="AI433" s="1"/>
      <c r="AJ433" s="4"/>
      <c r="AK433" s="4"/>
      <c r="AL433" s="4"/>
      <c r="AM433" s="4"/>
      <c r="AN433" s="4"/>
      <c r="AO433" s="4"/>
      <c r="AP433" s="4"/>
    </row>
    <row r="434" ht="12.75" customHeight="1">
      <c r="A434" s="1"/>
      <c r="B434" s="20"/>
      <c r="C434" s="244"/>
      <c r="D434" s="244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"/>
      <c r="V434" s="4"/>
      <c r="W434" s="1"/>
      <c r="X434" s="4"/>
      <c r="Y434" s="1"/>
      <c r="Z434" s="4"/>
      <c r="AA434" s="1"/>
      <c r="AB434" s="4"/>
      <c r="AC434" s="1"/>
      <c r="AD434" s="4"/>
      <c r="AE434" s="1"/>
      <c r="AF434" s="4"/>
      <c r="AG434" s="1"/>
      <c r="AH434" s="4"/>
      <c r="AI434" s="1"/>
      <c r="AJ434" s="4"/>
      <c r="AK434" s="4"/>
      <c r="AL434" s="4"/>
      <c r="AM434" s="4"/>
      <c r="AN434" s="4"/>
      <c r="AO434" s="4"/>
      <c r="AP434" s="4"/>
    </row>
    <row r="435" ht="12.75" customHeight="1">
      <c r="A435" s="1"/>
      <c r="B435" s="20"/>
      <c r="C435" s="244"/>
      <c r="D435" s="244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"/>
      <c r="V435" s="4"/>
      <c r="W435" s="1"/>
      <c r="X435" s="4"/>
      <c r="Y435" s="1"/>
      <c r="Z435" s="4"/>
      <c r="AA435" s="1"/>
      <c r="AB435" s="4"/>
      <c r="AC435" s="1"/>
      <c r="AD435" s="4"/>
      <c r="AE435" s="1"/>
      <c r="AF435" s="4"/>
      <c r="AG435" s="1"/>
      <c r="AH435" s="4"/>
      <c r="AI435" s="1"/>
      <c r="AJ435" s="4"/>
      <c r="AK435" s="4"/>
      <c r="AL435" s="4"/>
      <c r="AM435" s="4"/>
      <c r="AN435" s="4"/>
      <c r="AO435" s="4"/>
      <c r="AP435" s="4"/>
    </row>
    <row r="436" ht="12.75" customHeight="1">
      <c r="A436" s="1"/>
      <c r="B436" s="20"/>
      <c r="C436" s="244"/>
      <c r="D436" s="244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"/>
      <c r="V436" s="4"/>
      <c r="W436" s="1"/>
      <c r="X436" s="4"/>
      <c r="Y436" s="1"/>
      <c r="Z436" s="4"/>
      <c r="AA436" s="1"/>
      <c r="AB436" s="4"/>
      <c r="AC436" s="1"/>
      <c r="AD436" s="4"/>
      <c r="AE436" s="1"/>
      <c r="AF436" s="4"/>
      <c r="AG436" s="1"/>
      <c r="AH436" s="4"/>
      <c r="AI436" s="1"/>
      <c r="AJ436" s="4"/>
      <c r="AK436" s="4"/>
      <c r="AL436" s="4"/>
      <c r="AM436" s="4"/>
      <c r="AN436" s="4"/>
      <c r="AO436" s="4"/>
      <c r="AP436" s="4"/>
    </row>
    <row r="437" ht="12.75" customHeight="1">
      <c r="A437" s="1"/>
      <c r="B437" s="20"/>
      <c r="C437" s="244"/>
      <c r="D437" s="244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"/>
      <c r="V437" s="4"/>
      <c r="W437" s="1"/>
      <c r="X437" s="4"/>
      <c r="Y437" s="1"/>
      <c r="Z437" s="4"/>
      <c r="AA437" s="1"/>
      <c r="AB437" s="4"/>
      <c r="AC437" s="1"/>
      <c r="AD437" s="4"/>
      <c r="AE437" s="1"/>
      <c r="AF437" s="4"/>
      <c r="AG437" s="1"/>
      <c r="AH437" s="4"/>
      <c r="AI437" s="1"/>
      <c r="AJ437" s="4"/>
      <c r="AK437" s="4"/>
      <c r="AL437" s="4"/>
      <c r="AM437" s="4"/>
      <c r="AN437" s="4"/>
      <c r="AO437" s="4"/>
      <c r="AP437" s="4"/>
    </row>
    <row r="438" ht="12.75" customHeight="1">
      <c r="A438" s="1"/>
      <c r="B438" s="20"/>
      <c r="C438" s="244"/>
      <c r="D438" s="244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"/>
      <c r="V438" s="4"/>
      <c r="W438" s="1"/>
      <c r="X438" s="4"/>
      <c r="Y438" s="1"/>
      <c r="Z438" s="4"/>
      <c r="AA438" s="1"/>
      <c r="AB438" s="4"/>
      <c r="AC438" s="1"/>
      <c r="AD438" s="4"/>
      <c r="AE438" s="1"/>
      <c r="AF438" s="4"/>
      <c r="AG438" s="1"/>
      <c r="AH438" s="4"/>
      <c r="AI438" s="1"/>
      <c r="AJ438" s="4"/>
      <c r="AK438" s="4"/>
      <c r="AL438" s="4"/>
      <c r="AM438" s="4"/>
      <c r="AN438" s="4"/>
      <c r="AO438" s="4"/>
      <c r="AP438" s="4"/>
    </row>
    <row r="439" ht="12.75" customHeight="1">
      <c r="A439" s="1"/>
      <c r="B439" s="20"/>
      <c r="C439" s="244"/>
      <c r="D439" s="244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"/>
      <c r="V439" s="4"/>
      <c r="W439" s="1"/>
      <c r="X439" s="4"/>
      <c r="Y439" s="1"/>
      <c r="Z439" s="4"/>
      <c r="AA439" s="1"/>
      <c r="AB439" s="4"/>
      <c r="AC439" s="1"/>
      <c r="AD439" s="4"/>
      <c r="AE439" s="1"/>
      <c r="AF439" s="4"/>
      <c r="AG439" s="1"/>
      <c r="AH439" s="4"/>
      <c r="AI439" s="1"/>
      <c r="AJ439" s="4"/>
      <c r="AK439" s="4"/>
      <c r="AL439" s="4"/>
      <c r="AM439" s="4"/>
      <c r="AN439" s="4"/>
      <c r="AO439" s="4"/>
      <c r="AP439" s="4"/>
    </row>
    <row r="440" ht="12.75" customHeight="1">
      <c r="A440" s="1"/>
      <c r="B440" s="20"/>
      <c r="C440" s="244"/>
      <c r="D440" s="244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"/>
      <c r="V440" s="4"/>
      <c r="W440" s="1"/>
      <c r="X440" s="4"/>
      <c r="Y440" s="1"/>
      <c r="Z440" s="4"/>
      <c r="AA440" s="1"/>
      <c r="AB440" s="4"/>
      <c r="AC440" s="1"/>
      <c r="AD440" s="4"/>
      <c r="AE440" s="1"/>
      <c r="AF440" s="4"/>
      <c r="AG440" s="1"/>
      <c r="AH440" s="4"/>
      <c r="AI440" s="1"/>
      <c r="AJ440" s="4"/>
      <c r="AK440" s="4"/>
      <c r="AL440" s="4"/>
      <c r="AM440" s="4"/>
      <c r="AN440" s="4"/>
      <c r="AO440" s="4"/>
      <c r="AP440" s="4"/>
    </row>
    <row r="441" ht="12.75" customHeight="1">
      <c r="A441" s="1"/>
      <c r="B441" s="20"/>
      <c r="C441" s="244"/>
      <c r="D441" s="244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"/>
      <c r="V441" s="4"/>
      <c r="W441" s="1"/>
      <c r="X441" s="4"/>
      <c r="Y441" s="1"/>
      <c r="Z441" s="4"/>
      <c r="AA441" s="1"/>
      <c r="AB441" s="4"/>
      <c r="AC441" s="1"/>
      <c r="AD441" s="4"/>
      <c r="AE441" s="1"/>
      <c r="AF441" s="4"/>
      <c r="AG441" s="1"/>
      <c r="AH441" s="4"/>
      <c r="AI441" s="1"/>
      <c r="AJ441" s="4"/>
      <c r="AK441" s="4"/>
      <c r="AL441" s="4"/>
      <c r="AM441" s="4"/>
      <c r="AN441" s="4"/>
      <c r="AO441" s="4"/>
      <c r="AP441" s="4"/>
    </row>
    <row r="442" ht="12.75" customHeight="1">
      <c r="A442" s="1"/>
      <c r="B442" s="20"/>
      <c r="C442" s="244"/>
      <c r="D442" s="244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"/>
      <c r="V442" s="4"/>
      <c r="W442" s="1"/>
      <c r="X442" s="4"/>
      <c r="Y442" s="1"/>
      <c r="Z442" s="4"/>
      <c r="AA442" s="1"/>
      <c r="AB442" s="4"/>
      <c r="AC442" s="1"/>
      <c r="AD442" s="4"/>
      <c r="AE442" s="1"/>
      <c r="AF442" s="4"/>
      <c r="AG442" s="1"/>
      <c r="AH442" s="4"/>
      <c r="AI442" s="1"/>
      <c r="AJ442" s="4"/>
      <c r="AK442" s="4"/>
      <c r="AL442" s="4"/>
      <c r="AM442" s="4"/>
      <c r="AN442" s="4"/>
      <c r="AO442" s="4"/>
      <c r="AP442" s="4"/>
    </row>
    <row r="443" ht="12.75" customHeight="1">
      <c r="A443" s="1"/>
      <c r="B443" s="20"/>
      <c r="C443" s="244"/>
      <c r="D443" s="244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"/>
      <c r="V443" s="4"/>
      <c r="W443" s="1"/>
      <c r="X443" s="4"/>
      <c r="Y443" s="1"/>
      <c r="Z443" s="4"/>
      <c r="AA443" s="1"/>
      <c r="AB443" s="4"/>
      <c r="AC443" s="1"/>
      <c r="AD443" s="4"/>
      <c r="AE443" s="1"/>
      <c r="AF443" s="4"/>
      <c r="AG443" s="1"/>
      <c r="AH443" s="4"/>
      <c r="AI443" s="1"/>
      <c r="AJ443" s="4"/>
      <c r="AK443" s="4"/>
      <c r="AL443" s="4"/>
      <c r="AM443" s="4"/>
      <c r="AN443" s="4"/>
      <c r="AO443" s="4"/>
      <c r="AP443" s="4"/>
    </row>
    <row r="444" ht="12.75" customHeight="1">
      <c r="A444" s="1"/>
      <c r="B444" s="20"/>
      <c r="C444" s="244"/>
      <c r="D444" s="244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"/>
      <c r="V444" s="4"/>
      <c r="W444" s="1"/>
      <c r="X444" s="4"/>
      <c r="Y444" s="1"/>
      <c r="Z444" s="4"/>
      <c r="AA444" s="1"/>
      <c r="AB444" s="4"/>
      <c r="AC444" s="1"/>
      <c r="AD444" s="4"/>
      <c r="AE444" s="1"/>
      <c r="AF444" s="4"/>
      <c r="AG444" s="1"/>
      <c r="AH444" s="4"/>
      <c r="AI444" s="1"/>
      <c r="AJ444" s="4"/>
      <c r="AK444" s="4"/>
      <c r="AL444" s="4"/>
      <c r="AM444" s="4"/>
      <c r="AN444" s="4"/>
      <c r="AO444" s="4"/>
      <c r="AP444" s="4"/>
    </row>
    <row r="445" ht="12.75" customHeight="1">
      <c r="A445" s="1"/>
      <c r="B445" s="20"/>
      <c r="C445" s="244"/>
      <c r="D445" s="244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"/>
      <c r="V445" s="4"/>
      <c r="W445" s="1"/>
      <c r="X445" s="4"/>
      <c r="Y445" s="1"/>
      <c r="Z445" s="4"/>
      <c r="AA445" s="1"/>
      <c r="AB445" s="4"/>
      <c r="AC445" s="1"/>
      <c r="AD445" s="4"/>
      <c r="AE445" s="1"/>
      <c r="AF445" s="4"/>
      <c r="AG445" s="1"/>
      <c r="AH445" s="4"/>
      <c r="AI445" s="1"/>
      <c r="AJ445" s="4"/>
      <c r="AK445" s="4"/>
      <c r="AL445" s="4"/>
      <c r="AM445" s="4"/>
      <c r="AN445" s="4"/>
      <c r="AO445" s="4"/>
      <c r="AP445" s="4"/>
    </row>
    <row r="446" ht="12.75" customHeight="1">
      <c r="A446" s="1"/>
      <c r="B446" s="20"/>
      <c r="C446" s="244"/>
      <c r="D446" s="244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"/>
      <c r="V446" s="4"/>
      <c r="W446" s="1"/>
      <c r="X446" s="4"/>
      <c r="Y446" s="1"/>
      <c r="Z446" s="4"/>
      <c r="AA446" s="1"/>
      <c r="AB446" s="4"/>
      <c r="AC446" s="1"/>
      <c r="AD446" s="4"/>
      <c r="AE446" s="1"/>
      <c r="AF446" s="4"/>
      <c r="AG446" s="1"/>
      <c r="AH446" s="4"/>
      <c r="AI446" s="1"/>
      <c r="AJ446" s="4"/>
      <c r="AK446" s="4"/>
      <c r="AL446" s="4"/>
      <c r="AM446" s="4"/>
      <c r="AN446" s="4"/>
      <c r="AO446" s="4"/>
      <c r="AP446" s="4"/>
    </row>
    <row r="447" ht="12.75" customHeight="1">
      <c r="A447" s="1"/>
      <c r="B447" s="20"/>
      <c r="C447" s="244"/>
      <c r="D447" s="244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"/>
      <c r="V447" s="4"/>
      <c r="W447" s="1"/>
      <c r="X447" s="4"/>
      <c r="Y447" s="1"/>
      <c r="Z447" s="4"/>
      <c r="AA447" s="1"/>
      <c r="AB447" s="4"/>
      <c r="AC447" s="1"/>
      <c r="AD447" s="4"/>
      <c r="AE447" s="1"/>
      <c r="AF447" s="4"/>
      <c r="AG447" s="1"/>
      <c r="AH447" s="4"/>
      <c r="AI447" s="1"/>
      <c r="AJ447" s="4"/>
      <c r="AK447" s="4"/>
      <c r="AL447" s="4"/>
      <c r="AM447" s="4"/>
      <c r="AN447" s="4"/>
      <c r="AO447" s="4"/>
      <c r="AP447" s="4"/>
    </row>
    <row r="448" ht="12.75" customHeight="1">
      <c r="A448" s="1"/>
      <c r="B448" s="20"/>
      <c r="C448" s="244"/>
      <c r="D448" s="244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"/>
      <c r="V448" s="4"/>
      <c r="W448" s="1"/>
      <c r="X448" s="4"/>
      <c r="Y448" s="1"/>
      <c r="Z448" s="4"/>
      <c r="AA448" s="1"/>
      <c r="AB448" s="4"/>
      <c r="AC448" s="1"/>
      <c r="AD448" s="4"/>
      <c r="AE448" s="1"/>
      <c r="AF448" s="4"/>
      <c r="AG448" s="1"/>
      <c r="AH448" s="4"/>
      <c r="AI448" s="1"/>
      <c r="AJ448" s="4"/>
      <c r="AK448" s="4"/>
      <c r="AL448" s="4"/>
      <c r="AM448" s="4"/>
      <c r="AN448" s="4"/>
      <c r="AO448" s="4"/>
      <c r="AP448" s="4"/>
    </row>
    <row r="449" ht="12.75" customHeight="1">
      <c r="A449" s="1"/>
      <c r="B449" s="20"/>
      <c r="C449" s="244"/>
      <c r="D449" s="244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"/>
      <c r="V449" s="4"/>
      <c r="W449" s="1"/>
      <c r="X449" s="4"/>
      <c r="Y449" s="1"/>
      <c r="Z449" s="4"/>
      <c r="AA449" s="1"/>
      <c r="AB449" s="4"/>
      <c r="AC449" s="1"/>
      <c r="AD449" s="4"/>
      <c r="AE449" s="1"/>
      <c r="AF449" s="4"/>
      <c r="AG449" s="1"/>
      <c r="AH449" s="4"/>
      <c r="AI449" s="1"/>
      <c r="AJ449" s="4"/>
      <c r="AK449" s="4"/>
      <c r="AL449" s="4"/>
      <c r="AM449" s="4"/>
      <c r="AN449" s="4"/>
      <c r="AO449" s="4"/>
      <c r="AP449" s="4"/>
    </row>
    <row r="450" ht="12.75" customHeight="1">
      <c r="A450" s="1"/>
      <c r="B450" s="20"/>
      <c r="C450" s="244"/>
      <c r="D450" s="244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"/>
      <c r="V450" s="4"/>
      <c r="W450" s="1"/>
      <c r="X450" s="4"/>
      <c r="Y450" s="1"/>
      <c r="Z450" s="4"/>
      <c r="AA450" s="1"/>
      <c r="AB450" s="4"/>
      <c r="AC450" s="1"/>
      <c r="AD450" s="4"/>
      <c r="AE450" s="1"/>
      <c r="AF450" s="4"/>
      <c r="AG450" s="1"/>
      <c r="AH450" s="4"/>
      <c r="AI450" s="1"/>
      <c r="AJ450" s="4"/>
      <c r="AK450" s="4"/>
      <c r="AL450" s="4"/>
      <c r="AM450" s="4"/>
      <c r="AN450" s="4"/>
      <c r="AO450" s="4"/>
      <c r="AP450" s="4"/>
    </row>
    <row r="451" ht="12.75" customHeight="1">
      <c r="A451" s="1"/>
      <c r="B451" s="20"/>
      <c r="C451" s="244"/>
      <c r="D451" s="244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"/>
      <c r="V451" s="4"/>
      <c r="W451" s="1"/>
      <c r="X451" s="4"/>
      <c r="Y451" s="1"/>
      <c r="Z451" s="4"/>
      <c r="AA451" s="1"/>
      <c r="AB451" s="4"/>
      <c r="AC451" s="1"/>
      <c r="AD451" s="4"/>
      <c r="AE451" s="1"/>
      <c r="AF451" s="4"/>
      <c r="AG451" s="1"/>
      <c r="AH451" s="4"/>
      <c r="AI451" s="1"/>
      <c r="AJ451" s="4"/>
      <c r="AK451" s="4"/>
      <c r="AL451" s="4"/>
      <c r="AM451" s="4"/>
      <c r="AN451" s="4"/>
      <c r="AO451" s="4"/>
      <c r="AP451" s="4"/>
    </row>
    <row r="452" ht="12.75" customHeight="1">
      <c r="A452" s="1"/>
      <c r="B452" s="20"/>
      <c r="C452" s="244"/>
      <c r="D452" s="244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"/>
      <c r="V452" s="4"/>
      <c r="W452" s="1"/>
      <c r="X452" s="4"/>
      <c r="Y452" s="1"/>
      <c r="Z452" s="4"/>
      <c r="AA452" s="1"/>
      <c r="AB452" s="4"/>
      <c r="AC452" s="1"/>
      <c r="AD452" s="4"/>
      <c r="AE452" s="1"/>
      <c r="AF452" s="4"/>
      <c r="AG452" s="1"/>
      <c r="AH452" s="4"/>
      <c r="AI452" s="1"/>
      <c r="AJ452" s="4"/>
      <c r="AK452" s="4"/>
      <c r="AL452" s="4"/>
      <c r="AM452" s="4"/>
      <c r="AN452" s="4"/>
      <c r="AO452" s="4"/>
      <c r="AP452" s="4"/>
    </row>
    <row r="453" ht="12.75" customHeight="1">
      <c r="A453" s="1"/>
      <c r="B453" s="20"/>
      <c r="C453" s="244"/>
      <c r="D453" s="244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"/>
      <c r="V453" s="4"/>
      <c r="W453" s="1"/>
      <c r="X453" s="4"/>
      <c r="Y453" s="1"/>
      <c r="Z453" s="4"/>
      <c r="AA453" s="1"/>
      <c r="AB453" s="4"/>
      <c r="AC453" s="1"/>
      <c r="AD453" s="4"/>
      <c r="AE453" s="1"/>
      <c r="AF453" s="4"/>
      <c r="AG453" s="1"/>
      <c r="AH453" s="4"/>
      <c r="AI453" s="1"/>
      <c r="AJ453" s="4"/>
      <c r="AK453" s="4"/>
      <c r="AL453" s="4"/>
      <c r="AM453" s="4"/>
      <c r="AN453" s="4"/>
      <c r="AO453" s="4"/>
      <c r="AP453" s="4"/>
    </row>
    <row r="454" ht="12.75" customHeight="1">
      <c r="A454" s="1"/>
      <c r="B454" s="20"/>
      <c r="C454" s="244"/>
      <c r="D454" s="244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"/>
      <c r="V454" s="4"/>
      <c r="W454" s="1"/>
      <c r="X454" s="4"/>
      <c r="Y454" s="1"/>
      <c r="Z454" s="4"/>
      <c r="AA454" s="1"/>
      <c r="AB454" s="4"/>
      <c r="AC454" s="1"/>
      <c r="AD454" s="4"/>
      <c r="AE454" s="1"/>
      <c r="AF454" s="4"/>
      <c r="AG454" s="1"/>
      <c r="AH454" s="4"/>
      <c r="AI454" s="1"/>
      <c r="AJ454" s="4"/>
      <c r="AK454" s="4"/>
      <c r="AL454" s="4"/>
      <c r="AM454" s="4"/>
      <c r="AN454" s="4"/>
      <c r="AO454" s="4"/>
      <c r="AP454" s="4"/>
    </row>
    <row r="455" ht="12.75" customHeight="1">
      <c r="A455" s="1"/>
      <c r="B455" s="20"/>
      <c r="C455" s="244"/>
      <c r="D455" s="244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"/>
      <c r="V455" s="4"/>
      <c r="W455" s="1"/>
      <c r="X455" s="4"/>
      <c r="Y455" s="1"/>
      <c r="Z455" s="4"/>
      <c r="AA455" s="1"/>
      <c r="AB455" s="4"/>
      <c r="AC455" s="1"/>
      <c r="AD455" s="4"/>
      <c r="AE455" s="1"/>
      <c r="AF455" s="4"/>
      <c r="AG455" s="1"/>
      <c r="AH455" s="4"/>
      <c r="AI455" s="1"/>
      <c r="AJ455" s="4"/>
      <c r="AK455" s="4"/>
      <c r="AL455" s="4"/>
      <c r="AM455" s="4"/>
      <c r="AN455" s="4"/>
      <c r="AO455" s="4"/>
      <c r="AP455" s="4"/>
    </row>
    <row r="456" ht="12.75" customHeight="1">
      <c r="A456" s="1"/>
      <c r="B456" s="20"/>
      <c r="C456" s="244"/>
      <c r="D456" s="244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"/>
      <c r="V456" s="4"/>
      <c r="W456" s="1"/>
      <c r="X456" s="4"/>
      <c r="Y456" s="1"/>
      <c r="Z456" s="4"/>
      <c r="AA456" s="1"/>
      <c r="AB456" s="4"/>
      <c r="AC456" s="1"/>
      <c r="AD456" s="4"/>
      <c r="AE456" s="1"/>
      <c r="AF456" s="4"/>
      <c r="AG456" s="1"/>
      <c r="AH456" s="4"/>
      <c r="AI456" s="1"/>
      <c r="AJ456" s="4"/>
      <c r="AK456" s="4"/>
      <c r="AL456" s="4"/>
      <c r="AM456" s="4"/>
      <c r="AN456" s="4"/>
      <c r="AO456" s="4"/>
      <c r="AP456" s="4"/>
    </row>
    <row r="457" ht="12.75" customHeight="1">
      <c r="A457" s="1"/>
      <c r="B457" s="20"/>
      <c r="C457" s="244"/>
      <c r="D457" s="244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"/>
      <c r="V457" s="4"/>
      <c r="W457" s="1"/>
      <c r="X457" s="4"/>
      <c r="Y457" s="1"/>
      <c r="Z457" s="4"/>
      <c r="AA457" s="1"/>
      <c r="AB457" s="4"/>
      <c r="AC457" s="1"/>
      <c r="AD457" s="4"/>
      <c r="AE457" s="1"/>
      <c r="AF457" s="4"/>
      <c r="AG457" s="1"/>
      <c r="AH457" s="4"/>
      <c r="AI457" s="1"/>
      <c r="AJ457" s="4"/>
      <c r="AK457" s="4"/>
      <c r="AL457" s="4"/>
      <c r="AM457" s="4"/>
      <c r="AN457" s="4"/>
      <c r="AO457" s="4"/>
      <c r="AP457" s="4"/>
    </row>
    <row r="458" ht="12.75" customHeight="1">
      <c r="A458" s="1"/>
      <c r="B458" s="20"/>
      <c r="C458" s="244"/>
      <c r="D458" s="244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"/>
      <c r="V458" s="4"/>
      <c r="W458" s="1"/>
      <c r="X458" s="4"/>
      <c r="Y458" s="1"/>
      <c r="Z458" s="4"/>
      <c r="AA458" s="1"/>
      <c r="AB458" s="4"/>
      <c r="AC458" s="1"/>
      <c r="AD458" s="4"/>
      <c r="AE458" s="1"/>
      <c r="AF458" s="4"/>
      <c r="AG458" s="1"/>
      <c r="AH458" s="4"/>
      <c r="AI458" s="1"/>
      <c r="AJ458" s="4"/>
      <c r="AK458" s="4"/>
      <c r="AL458" s="4"/>
      <c r="AM458" s="4"/>
      <c r="AN458" s="4"/>
      <c r="AO458" s="4"/>
      <c r="AP458" s="4"/>
    </row>
    <row r="459" ht="12.75" customHeight="1">
      <c r="A459" s="1"/>
      <c r="B459" s="20"/>
      <c r="C459" s="244"/>
      <c r="D459" s="244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"/>
      <c r="V459" s="4"/>
      <c r="W459" s="1"/>
      <c r="X459" s="4"/>
      <c r="Y459" s="1"/>
      <c r="Z459" s="4"/>
      <c r="AA459" s="1"/>
      <c r="AB459" s="4"/>
      <c r="AC459" s="1"/>
      <c r="AD459" s="4"/>
      <c r="AE459" s="1"/>
      <c r="AF459" s="4"/>
      <c r="AG459" s="1"/>
      <c r="AH459" s="4"/>
      <c r="AI459" s="1"/>
      <c r="AJ459" s="4"/>
      <c r="AK459" s="4"/>
      <c r="AL459" s="4"/>
      <c r="AM459" s="4"/>
      <c r="AN459" s="4"/>
      <c r="AO459" s="4"/>
      <c r="AP459" s="4"/>
    </row>
    <row r="460" ht="12.75" customHeight="1">
      <c r="A460" s="1"/>
      <c r="B460" s="20"/>
      <c r="C460" s="244"/>
      <c r="D460" s="244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"/>
      <c r="V460" s="4"/>
      <c r="W460" s="1"/>
      <c r="X460" s="4"/>
      <c r="Y460" s="1"/>
      <c r="Z460" s="4"/>
      <c r="AA460" s="1"/>
      <c r="AB460" s="4"/>
      <c r="AC460" s="1"/>
      <c r="AD460" s="4"/>
      <c r="AE460" s="1"/>
      <c r="AF460" s="4"/>
      <c r="AG460" s="1"/>
      <c r="AH460" s="4"/>
      <c r="AI460" s="1"/>
      <c r="AJ460" s="4"/>
      <c r="AK460" s="4"/>
      <c r="AL460" s="4"/>
      <c r="AM460" s="4"/>
      <c r="AN460" s="4"/>
      <c r="AO460" s="4"/>
      <c r="AP460" s="4"/>
    </row>
    <row r="461" ht="12.75" customHeight="1">
      <c r="A461" s="1"/>
      <c r="B461" s="20"/>
      <c r="C461" s="244"/>
      <c r="D461" s="244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"/>
      <c r="V461" s="4"/>
      <c r="W461" s="1"/>
      <c r="X461" s="4"/>
      <c r="Y461" s="1"/>
      <c r="Z461" s="4"/>
      <c r="AA461" s="1"/>
      <c r="AB461" s="4"/>
      <c r="AC461" s="1"/>
      <c r="AD461" s="4"/>
      <c r="AE461" s="1"/>
      <c r="AF461" s="4"/>
      <c r="AG461" s="1"/>
      <c r="AH461" s="4"/>
      <c r="AI461" s="1"/>
      <c r="AJ461" s="4"/>
      <c r="AK461" s="4"/>
      <c r="AL461" s="4"/>
      <c r="AM461" s="4"/>
      <c r="AN461" s="4"/>
      <c r="AO461" s="4"/>
      <c r="AP461" s="4"/>
    </row>
    <row r="462" ht="12.75" customHeight="1">
      <c r="A462" s="1"/>
      <c r="B462" s="20"/>
      <c r="C462" s="244"/>
      <c r="D462" s="244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"/>
      <c r="V462" s="4"/>
      <c r="W462" s="1"/>
      <c r="X462" s="4"/>
      <c r="Y462" s="1"/>
      <c r="Z462" s="4"/>
      <c r="AA462" s="1"/>
      <c r="AB462" s="4"/>
      <c r="AC462" s="1"/>
      <c r="AD462" s="4"/>
      <c r="AE462" s="1"/>
      <c r="AF462" s="4"/>
      <c r="AG462" s="1"/>
      <c r="AH462" s="4"/>
      <c r="AI462" s="1"/>
      <c r="AJ462" s="4"/>
      <c r="AK462" s="4"/>
      <c r="AL462" s="4"/>
      <c r="AM462" s="4"/>
      <c r="AN462" s="4"/>
      <c r="AO462" s="4"/>
      <c r="AP462" s="4"/>
    </row>
    <row r="463" ht="12.75" customHeight="1">
      <c r="A463" s="1"/>
      <c r="B463" s="20"/>
      <c r="C463" s="244"/>
      <c r="D463" s="244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"/>
      <c r="V463" s="4"/>
      <c r="W463" s="1"/>
      <c r="X463" s="4"/>
      <c r="Y463" s="1"/>
      <c r="Z463" s="4"/>
      <c r="AA463" s="1"/>
      <c r="AB463" s="4"/>
      <c r="AC463" s="1"/>
      <c r="AD463" s="4"/>
      <c r="AE463" s="1"/>
      <c r="AF463" s="4"/>
      <c r="AG463" s="1"/>
      <c r="AH463" s="4"/>
      <c r="AI463" s="1"/>
      <c r="AJ463" s="4"/>
      <c r="AK463" s="4"/>
      <c r="AL463" s="4"/>
      <c r="AM463" s="4"/>
      <c r="AN463" s="4"/>
      <c r="AO463" s="4"/>
      <c r="AP463" s="4"/>
    </row>
    <row r="464" ht="12.75" customHeight="1">
      <c r="A464" s="1"/>
      <c r="B464" s="20"/>
      <c r="C464" s="244"/>
      <c r="D464" s="244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"/>
      <c r="V464" s="4"/>
      <c r="W464" s="1"/>
      <c r="X464" s="4"/>
      <c r="Y464" s="1"/>
      <c r="Z464" s="4"/>
      <c r="AA464" s="1"/>
      <c r="AB464" s="4"/>
      <c r="AC464" s="1"/>
      <c r="AD464" s="4"/>
      <c r="AE464" s="1"/>
      <c r="AF464" s="4"/>
      <c r="AG464" s="1"/>
      <c r="AH464" s="4"/>
      <c r="AI464" s="1"/>
      <c r="AJ464" s="4"/>
      <c r="AK464" s="4"/>
      <c r="AL464" s="4"/>
      <c r="AM464" s="4"/>
      <c r="AN464" s="4"/>
      <c r="AO464" s="4"/>
      <c r="AP464" s="4"/>
    </row>
    <row r="465" ht="12.75" customHeight="1">
      <c r="A465" s="1"/>
      <c r="B465" s="20"/>
      <c r="C465" s="244"/>
      <c r="D465" s="244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"/>
      <c r="V465" s="4"/>
      <c r="W465" s="1"/>
      <c r="X465" s="4"/>
      <c r="Y465" s="1"/>
      <c r="Z465" s="4"/>
      <c r="AA465" s="1"/>
      <c r="AB465" s="4"/>
      <c r="AC465" s="1"/>
      <c r="AD465" s="4"/>
      <c r="AE465" s="1"/>
      <c r="AF465" s="4"/>
      <c r="AG465" s="1"/>
      <c r="AH465" s="4"/>
      <c r="AI465" s="1"/>
      <c r="AJ465" s="4"/>
      <c r="AK465" s="4"/>
      <c r="AL465" s="4"/>
      <c r="AM465" s="4"/>
      <c r="AN465" s="4"/>
      <c r="AO465" s="4"/>
      <c r="AP465" s="4"/>
    </row>
    <row r="466" ht="12.75" customHeight="1">
      <c r="A466" s="1"/>
      <c r="B466" s="20"/>
      <c r="C466" s="244"/>
      <c r="D466" s="244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"/>
      <c r="V466" s="4"/>
      <c r="W466" s="1"/>
      <c r="X466" s="4"/>
      <c r="Y466" s="1"/>
      <c r="Z466" s="4"/>
      <c r="AA466" s="1"/>
      <c r="AB466" s="4"/>
      <c r="AC466" s="1"/>
      <c r="AD466" s="4"/>
      <c r="AE466" s="1"/>
      <c r="AF466" s="4"/>
      <c r="AG466" s="1"/>
      <c r="AH466" s="4"/>
      <c r="AI466" s="1"/>
      <c r="AJ466" s="4"/>
      <c r="AK466" s="4"/>
      <c r="AL466" s="4"/>
      <c r="AM466" s="4"/>
      <c r="AN466" s="4"/>
      <c r="AO466" s="4"/>
      <c r="AP466" s="4"/>
    </row>
    <row r="467" ht="12.75" customHeight="1">
      <c r="A467" s="1"/>
      <c r="B467" s="20"/>
      <c r="C467" s="244"/>
      <c r="D467" s="244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"/>
      <c r="V467" s="4"/>
      <c r="W467" s="1"/>
      <c r="X467" s="4"/>
      <c r="Y467" s="1"/>
      <c r="Z467" s="4"/>
      <c r="AA467" s="1"/>
      <c r="AB467" s="4"/>
      <c r="AC467" s="1"/>
      <c r="AD467" s="4"/>
      <c r="AE467" s="1"/>
      <c r="AF467" s="4"/>
      <c r="AG467" s="1"/>
      <c r="AH467" s="4"/>
      <c r="AI467" s="1"/>
      <c r="AJ467" s="4"/>
      <c r="AK467" s="4"/>
      <c r="AL467" s="4"/>
      <c r="AM467" s="4"/>
      <c r="AN467" s="4"/>
      <c r="AO467" s="4"/>
      <c r="AP467" s="4"/>
    </row>
    <row r="468" ht="12.75" customHeight="1">
      <c r="A468" s="1"/>
      <c r="B468" s="20"/>
      <c r="C468" s="244"/>
      <c r="D468" s="244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"/>
      <c r="V468" s="4"/>
      <c r="W468" s="1"/>
      <c r="X468" s="4"/>
      <c r="Y468" s="1"/>
      <c r="Z468" s="4"/>
      <c r="AA468" s="1"/>
      <c r="AB468" s="4"/>
      <c r="AC468" s="1"/>
      <c r="AD468" s="4"/>
      <c r="AE468" s="1"/>
      <c r="AF468" s="4"/>
      <c r="AG468" s="1"/>
      <c r="AH468" s="4"/>
      <c r="AI468" s="1"/>
      <c r="AJ468" s="4"/>
      <c r="AK468" s="4"/>
      <c r="AL468" s="4"/>
      <c r="AM468" s="4"/>
      <c r="AN468" s="4"/>
      <c r="AO468" s="4"/>
      <c r="AP468" s="4"/>
    </row>
    <row r="469" ht="12.75" customHeight="1">
      <c r="A469" s="1"/>
      <c r="B469" s="20"/>
      <c r="C469" s="244"/>
      <c r="D469" s="244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"/>
      <c r="V469" s="4"/>
      <c r="W469" s="1"/>
      <c r="X469" s="4"/>
      <c r="Y469" s="1"/>
      <c r="Z469" s="4"/>
      <c r="AA469" s="1"/>
      <c r="AB469" s="4"/>
      <c r="AC469" s="1"/>
      <c r="AD469" s="4"/>
      <c r="AE469" s="1"/>
      <c r="AF469" s="4"/>
      <c r="AG469" s="1"/>
      <c r="AH469" s="4"/>
      <c r="AI469" s="1"/>
      <c r="AJ469" s="4"/>
      <c r="AK469" s="4"/>
      <c r="AL469" s="4"/>
      <c r="AM469" s="4"/>
      <c r="AN469" s="4"/>
      <c r="AO469" s="4"/>
      <c r="AP469" s="4"/>
    </row>
    <row r="470" ht="12.75" customHeight="1">
      <c r="A470" s="1"/>
      <c r="B470" s="20"/>
      <c r="C470" s="244"/>
      <c r="D470" s="244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"/>
      <c r="V470" s="4"/>
      <c r="W470" s="1"/>
      <c r="X470" s="4"/>
      <c r="Y470" s="1"/>
      <c r="Z470" s="4"/>
      <c r="AA470" s="1"/>
      <c r="AB470" s="4"/>
      <c r="AC470" s="1"/>
      <c r="AD470" s="4"/>
      <c r="AE470" s="1"/>
      <c r="AF470" s="4"/>
      <c r="AG470" s="1"/>
      <c r="AH470" s="4"/>
      <c r="AI470" s="1"/>
      <c r="AJ470" s="4"/>
      <c r="AK470" s="4"/>
      <c r="AL470" s="4"/>
      <c r="AM470" s="4"/>
      <c r="AN470" s="4"/>
      <c r="AO470" s="4"/>
      <c r="AP470" s="4"/>
    </row>
    <row r="471" ht="12.75" customHeight="1">
      <c r="A471" s="1"/>
      <c r="B471" s="20"/>
      <c r="C471" s="244"/>
      <c r="D471" s="244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"/>
      <c r="V471" s="4"/>
      <c r="W471" s="1"/>
      <c r="X471" s="4"/>
      <c r="Y471" s="1"/>
      <c r="Z471" s="4"/>
      <c r="AA471" s="1"/>
      <c r="AB471" s="4"/>
      <c r="AC471" s="1"/>
      <c r="AD471" s="4"/>
      <c r="AE471" s="1"/>
      <c r="AF471" s="4"/>
      <c r="AG471" s="1"/>
      <c r="AH471" s="4"/>
      <c r="AI471" s="1"/>
      <c r="AJ471" s="4"/>
      <c r="AK471" s="4"/>
      <c r="AL471" s="4"/>
      <c r="AM471" s="4"/>
      <c r="AN471" s="4"/>
      <c r="AO471" s="4"/>
      <c r="AP471" s="4"/>
    </row>
    <row r="472" ht="12.75" customHeight="1">
      <c r="A472" s="1"/>
      <c r="B472" s="20"/>
      <c r="C472" s="244"/>
      <c r="D472" s="244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"/>
      <c r="V472" s="4"/>
      <c r="W472" s="1"/>
      <c r="X472" s="4"/>
      <c r="Y472" s="1"/>
      <c r="Z472" s="4"/>
      <c r="AA472" s="1"/>
      <c r="AB472" s="4"/>
      <c r="AC472" s="1"/>
      <c r="AD472" s="4"/>
      <c r="AE472" s="1"/>
      <c r="AF472" s="4"/>
      <c r="AG472" s="1"/>
      <c r="AH472" s="4"/>
      <c r="AI472" s="1"/>
      <c r="AJ472" s="4"/>
      <c r="AK472" s="4"/>
      <c r="AL472" s="4"/>
      <c r="AM472" s="4"/>
      <c r="AN472" s="4"/>
      <c r="AO472" s="4"/>
      <c r="AP472" s="4"/>
    </row>
    <row r="473" ht="12.75" customHeight="1">
      <c r="A473" s="1"/>
      <c r="B473" s="20"/>
      <c r="C473" s="244"/>
      <c r="D473" s="244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"/>
      <c r="V473" s="4"/>
      <c r="W473" s="1"/>
      <c r="X473" s="4"/>
      <c r="Y473" s="1"/>
      <c r="Z473" s="4"/>
      <c r="AA473" s="1"/>
      <c r="AB473" s="4"/>
      <c r="AC473" s="1"/>
      <c r="AD473" s="4"/>
      <c r="AE473" s="1"/>
      <c r="AF473" s="4"/>
      <c r="AG473" s="1"/>
      <c r="AH473" s="4"/>
      <c r="AI473" s="1"/>
      <c r="AJ473" s="4"/>
      <c r="AK473" s="4"/>
      <c r="AL473" s="4"/>
      <c r="AM473" s="4"/>
      <c r="AN473" s="4"/>
      <c r="AO473" s="4"/>
      <c r="AP473" s="4"/>
    </row>
    <row r="474" ht="12.75" customHeight="1">
      <c r="A474" s="1"/>
      <c r="B474" s="20"/>
      <c r="C474" s="244"/>
      <c r="D474" s="244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"/>
      <c r="V474" s="4"/>
      <c r="W474" s="1"/>
      <c r="X474" s="4"/>
      <c r="Y474" s="1"/>
      <c r="Z474" s="4"/>
      <c r="AA474" s="1"/>
      <c r="AB474" s="4"/>
      <c r="AC474" s="1"/>
      <c r="AD474" s="4"/>
      <c r="AE474" s="1"/>
      <c r="AF474" s="4"/>
      <c r="AG474" s="1"/>
      <c r="AH474" s="4"/>
      <c r="AI474" s="1"/>
      <c r="AJ474" s="4"/>
      <c r="AK474" s="4"/>
      <c r="AL474" s="4"/>
      <c r="AM474" s="4"/>
      <c r="AN474" s="4"/>
      <c r="AO474" s="4"/>
      <c r="AP474" s="4"/>
    </row>
    <row r="475" ht="12.75" customHeight="1">
      <c r="A475" s="1"/>
      <c r="B475" s="20"/>
      <c r="C475" s="244"/>
      <c r="D475" s="244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"/>
      <c r="V475" s="4"/>
      <c r="W475" s="1"/>
      <c r="X475" s="4"/>
      <c r="Y475" s="1"/>
      <c r="Z475" s="4"/>
      <c r="AA475" s="1"/>
      <c r="AB475" s="4"/>
      <c r="AC475" s="1"/>
      <c r="AD475" s="4"/>
      <c r="AE475" s="1"/>
      <c r="AF475" s="4"/>
      <c r="AG475" s="1"/>
      <c r="AH475" s="4"/>
      <c r="AI475" s="1"/>
      <c r="AJ475" s="4"/>
      <c r="AK475" s="4"/>
      <c r="AL475" s="4"/>
      <c r="AM475" s="4"/>
      <c r="AN475" s="4"/>
      <c r="AO475" s="4"/>
      <c r="AP475" s="4"/>
    </row>
    <row r="476" ht="12.75" customHeight="1">
      <c r="A476" s="1"/>
      <c r="B476" s="20"/>
      <c r="C476" s="244"/>
      <c r="D476" s="244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"/>
      <c r="V476" s="4"/>
      <c r="W476" s="1"/>
      <c r="X476" s="4"/>
      <c r="Y476" s="1"/>
      <c r="Z476" s="4"/>
      <c r="AA476" s="1"/>
      <c r="AB476" s="4"/>
      <c r="AC476" s="1"/>
      <c r="AD476" s="4"/>
      <c r="AE476" s="1"/>
      <c r="AF476" s="4"/>
      <c r="AG476" s="1"/>
      <c r="AH476" s="4"/>
      <c r="AI476" s="1"/>
      <c r="AJ476" s="4"/>
      <c r="AK476" s="4"/>
      <c r="AL476" s="4"/>
      <c r="AM476" s="4"/>
      <c r="AN476" s="4"/>
      <c r="AO476" s="4"/>
      <c r="AP476" s="4"/>
    </row>
    <row r="477" ht="12.75" customHeight="1">
      <c r="A477" s="1"/>
      <c r="B477" s="20"/>
      <c r="C477" s="244"/>
      <c r="D477" s="244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"/>
      <c r="V477" s="4"/>
      <c r="W477" s="1"/>
      <c r="X477" s="4"/>
      <c r="Y477" s="1"/>
      <c r="Z477" s="4"/>
      <c r="AA477" s="1"/>
      <c r="AB477" s="4"/>
      <c r="AC477" s="1"/>
      <c r="AD477" s="4"/>
      <c r="AE477" s="1"/>
      <c r="AF477" s="4"/>
      <c r="AG477" s="1"/>
      <c r="AH477" s="4"/>
      <c r="AI477" s="1"/>
      <c r="AJ477" s="4"/>
      <c r="AK477" s="4"/>
      <c r="AL477" s="4"/>
      <c r="AM477" s="4"/>
      <c r="AN477" s="4"/>
      <c r="AO477" s="4"/>
      <c r="AP477" s="4"/>
    </row>
    <row r="478" ht="12.75" customHeight="1">
      <c r="A478" s="1"/>
      <c r="B478" s="20"/>
      <c r="C478" s="244"/>
      <c r="D478" s="244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"/>
      <c r="V478" s="4"/>
      <c r="W478" s="1"/>
      <c r="X478" s="4"/>
      <c r="Y478" s="1"/>
      <c r="Z478" s="4"/>
      <c r="AA478" s="1"/>
      <c r="AB478" s="4"/>
      <c r="AC478" s="1"/>
      <c r="AD478" s="4"/>
      <c r="AE478" s="1"/>
      <c r="AF478" s="4"/>
      <c r="AG478" s="1"/>
      <c r="AH478" s="4"/>
      <c r="AI478" s="1"/>
      <c r="AJ478" s="4"/>
      <c r="AK478" s="4"/>
      <c r="AL478" s="4"/>
      <c r="AM478" s="4"/>
      <c r="AN478" s="4"/>
      <c r="AO478" s="4"/>
      <c r="AP478" s="4"/>
    </row>
    <row r="479" ht="12.75" customHeight="1">
      <c r="A479" s="1"/>
      <c r="B479" s="20"/>
      <c r="C479" s="244"/>
      <c r="D479" s="244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"/>
      <c r="V479" s="4"/>
      <c r="W479" s="1"/>
      <c r="X479" s="4"/>
      <c r="Y479" s="1"/>
      <c r="Z479" s="4"/>
      <c r="AA479" s="1"/>
      <c r="AB479" s="4"/>
      <c r="AC479" s="1"/>
      <c r="AD479" s="4"/>
      <c r="AE479" s="1"/>
      <c r="AF479" s="4"/>
      <c r="AG479" s="1"/>
      <c r="AH479" s="4"/>
      <c r="AI479" s="1"/>
      <c r="AJ479" s="4"/>
      <c r="AK479" s="4"/>
      <c r="AL479" s="4"/>
      <c r="AM479" s="4"/>
      <c r="AN479" s="4"/>
      <c r="AO479" s="4"/>
      <c r="AP479" s="4"/>
    </row>
    <row r="480" ht="12.75" customHeight="1">
      <c r="A480" s="1"/>
      <c r="B480" s="20"/>
      <c r="C480" s="244"/>
      <c r="D480" s="244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"/>
      <c r="V480" s="4"/>
      <c r="W480" s="1"/>
      <c r="X480" s="4"/>
      <c r="Y480" s="1"/>
      <c r="Z480" s="4"/>
      <c r="AA480" s="1"/>
      <c r="AB480" s="4"/>
      <c r="AC480" s="1"/>
      <c r="AD480" s="4"/>
      <c r="AE480" s="1"/>
      <c r="AF480" s="4"/>
      <c r="AG480" s="1"/>
      <c r="AH480" s="4"/>
      <c r="AI480" s="1"/>
      <c r="AJ480" s="4"/>
      <c r="AK480" s="4"/>
      <c r="AL480" s="4"/>
      <c r="AM480" s="4"/>
      <c r="AN480" s="4"/>
      <c r="AO480" s="4"/>
      <c r="AP480" s="4"/>
    </row>
    <row r="481" ht="12.75" customHeight="1">
      <c r="A481" s="1"/>
      <c r="B481" s="20"/>
      <c r="C481" s="244"/>
      <c r="D481" s="244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"/>
      <c r="V481" s="4"/>
      <c r="W481" s="1"/>
      <c r="X481" s="4"/>
      <c r="Y481" s="1"/>
      <c r="Z481" s="4"/>
      <c r="AA481" s="1"/>
      <c r="AB481" s="4"/>
      <c r="AC481" s="1"/>
      <c r="AD481" s="4"/>
      <c r="AE481" s="1"/>
      <c r="AF481" s="4"/>
      <c r="AG481" s="1"/>
      <c r="AH481" s="4"/>
      <c r="AI481" s="1"/>
      <c r="AJ481" s="4"/>
      <c r="AK481" s="4"/>
      <c r="AL481" s="4"/>
      <c r="AM481" s="4"/>
      <c r="AN481" s="4"/>
      <c r="AO481" s="4"/>
      <c r="AP481" s="4"/>
    </row>
    <row r="482" ht="12.75" customHeight="1">
      <c r="A482" s="1"/>
      <c r="B482" s="20"/>
      <c r="C482" s="244"/>
      <c r="D482" s="244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"/>
      <c r="V482" s="4"/>
      <c r="W482" s="1"/>
      <c r="X482" s="4"/>
      <c r="Y482" s="1"/>
      <c r="Z482" s="4"/>
      <c r="AA482" s="1"/>
      <c r="AB482" s="4"/>
      <c r="AC482" s="1"/>
      <c r="AD482" s="4"/>
      <c r="AE482" s="1"/>
      <c r="AF482" s="4"/>
      <c r="AG482" s="1"/>
      <c r="AH482" s="4"/>
      <c r="AI482" s="1"/>
      <c r="AJ482" s="4"/>
      <c r="AK482" s="4"/>
      <c r="AL482" s="4"/>
      <c r="AM482" s="4"/>
      <c r="AN482" s="4"/>
      <c r="AO482" s="4"/>
      <c r="AP482" s="4"/>
    </row>
    <row r="483" ht="12.75" customHeight="1">
      <c r="A483" s="1"/>
      <c r="B483" s="20"/>
      <c r="C483" s="244"/>
      <c r="D483" s="244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"/>
      <c r="V483" s="4"/>
      <c r="W483" s="1"/>
      <c r="X483" s="4"/>
      <c r="Y483" s="1"/>
      <c r="Z483" s="4"/>
      <c r="AA483" s="1"/>
      <c r="AB483" s="4"/>
      <c r="AC483" s="1"/>
      <c r="AD483" s="4"/>
      <c r="AE483" s="1"/>
      <c r="AF483" s="4"/>
      <c r="AG483" s="1"/>
      <c r="AH483" s="4"/>
      <c r="AI483" s="1"/>
      <c r="AJ483" s="4"/>
      <c r="AK483" s="4"/>
      <c r="AL483" s="4"/>
      <c r="AM483" s="4"/>
      <c r="AN483" s="4"/>
      <c r="AO483" s="4"/>
      <c r="AP483" s="4"/>
    </row>
    <row r="484" ht="12.75" customHeight="1">
      <c r="A484" s="1"/>
      <c r="B484" s="20"/>
      <c r="C484" s="244"/>
      <c r="D484" s="244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"/>
      <c r="V484" s="4"/>
      <c r="W484" s="1"/>
      <c r="X484" s="4"/>
      <c r="Y484" s="1"/>
      <c r="Z484" s="4"/>
      <c r="AA484" s="1"/>
      <c r="AB484" s="4"/>
      <c r="AC484" s="1"/>
      <c r="AD484" s="4"/>
      <c r="AE484" s="1"/>
      <c r="AF484" s="4"/>
      <c r="AG484" s="1"/>
      <c r="AH484" s="4"/>
      <c r="AI484" s="1"/>
      <c r="AJ484" s="4"/>
      <c r="AK484" s="4"/>
      <c r="AL484" s="4"/>
      <c r="AM484" s="4"/>
      <c r="AN484" s="4"/>
      <c r="AO484" s="4"/>
      <c r="AP484" s="4"/>
    </row>
    <row r="485" ht="12.75" customHeight="1">
      <c r="A485" s="1"/>
      <c r="B485" s="20"/>
      <c r="C485" s="244"/>
      <c r="D485" s="244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"/>
      <c r="V485" s="4"/>
      <c r="W485" s="1"/>
      <c r="X485" s="4"/>
      <c r="Y485" s="1"/>
      <c r="Z485" s="4"/>
      <c r="AA485" s="1"/>
      <c r="AB485" s="4"/>
      <c r="AC485" s="1"/>
      <c r="AD485" s="4"/>
      <c r="AE485" s="1"/>
      <c r="AF485" s="4"/>
      <c r="AG485" s="1"/>
      <c r="AH485" s="4"/>
      <c r="AI485" s="1"/>
      <c r="AJ485" s="4"/>
      <c r="AK485" s="4"/>
      <c r="AL485" s="4"/>
      <c r="AM485" s="4"/>
      <c r="AN485" s="4"/>
      <c r="AO485" s="4"/>
      <c r="AP485" s="4"/>
    </row>
    <row r="486" ht="12.75" customHeight="1">
      <c r="A486" s="1"/>
      <c r="B486" s="20"/>
      <c r="C486" s="244"/>
      <c r="D486" s="244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"/>
      <c r="V486" s="4"/>
      <c r="W486" s="1"/>
      <c r="X486" s="4"/>
      <c r="Y486" s="1"/>
      <c r="Z486" s="4"/>
      <c r="AA486" s="1"/>
      <c r="AB486" s="4"/>
      <c r="AC486" s="1"/>
      <c r="AD486" s="4"/>
      <c r="AE486" s="1"/>
      <c r="AF486" s="4"/>
      <c r="AG486" s="1"/>
      <c r="AH486" s="4"/>
      <c r="AI486" s="1"/>
      <c r="AJ486" s="4"/>
      <c r="AK486" s="4"/>
      <c r="AL486" s="4"/>
      <c r="AM486" s="4"/>
      <c r="AN486" s="4"/>
      <c r="AO486" s="4"/>
      <c r="AP486" s="4"/>
    </row>
    <row r="487" ht="12.75" customHeight="1">
      <c r="A487" s="1"/>
      <c r="B487" s="20"/>
      <c r="C487" s="244"/>
      <c r="D487" s="244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"/>
      <c r="V487" s="4"/>
      <c r="W487" s="1"/>
      <c r="X487" s="4"/>
      <c r="Y487" s="1"/>
      <c r="Z487" s="4"/>
      <c r="AA487" s="1"/>
      <c r="AB487" s="4"/>
      <c r="AC487" s="1"/>
      <c r="AD487" s="4"/>
      <c r="AE487" s="1"/>
      <c r="AF487" s="4"/>
      <c r="AG487" s="1"/>
      <c r="AH487" s="4"/>
      <c r="AI487" s="1"/>
      <c r="AJ487" s="4"/>
      <c r="AK487" s="4"/>
      <c r="AL487" s="4"/>
      <c r="AM487" s="4"/>
      <c r="AN487" s="4"/>
      <c r="AO487" s="4"/>
      <c r="AP487" s="4"/>
    </row>
    <row r="488" ht="12.75" customHeight="1">
      <c r="A488" s="1"/>
      <c r="B488" s="20"/>
      <c r="C488" s="244"/>
      <c r="D488" s="244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"/>
      <c r="V488" s="4"/>
      <c r="W488" s="1"/>
      <c r="X488" s="4"/>
      <c r="Y488" s="1"/>
      <c r="Z488" s="4"/>
      <c r="AA488" s="1"/>
      <c r="AB488" s="4"/>
      <c r="AC488" s="1"/>
      <c r="AD488" s="4"/>
      <c r="AE488" s="1"/>
      <c r="AF488" s="4"/>
      <c r="AG488" s="1"/>
      <c r="AH488" s="4"/>
      <c r="AI488" s="1"/>
      <c r="AJ488" s="4"/>
      <c r="AK488" s="4"/>
      <c r="AL488" s="4"/>
      <c r="AM488" s="4"/>
      <c r="AN488" s="4"/>
      <c r="AO488" s="4"/>
      <c r="AP488" s="4"/>
    </row>
    <row r="489" ht="12.75" customHeight="1">
      <c r="A489" s="1"/>
      <c r="B489" s="20"/>
      <c r="C489" s="244"/>
      <c r="D489" s="244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"/>
      <c r="V489" s="4"/>
      <c r="W489" s="1"/>
      <c r="X489" s="4"/>
      <c r="Y489" s="1"/>
      <c r="Z489" s="4"/>
      <c r="AA489" s="1"/>
      <c r="AB489" s="4"/>
      <c r="AC489" s="1"/>
      <c r="AD489" s="4"/>
      <c r="AE489" s="1"/>
      <c r="AF489" s="4"/>
      <c r="AG489" s="1"/>
      <c r="AH489" s="4"/>
      <c r="AI489" s="1"/>
      <c r="AJ489" s="4"/>
      <c r="AK489" s="4"/>
      <c r="AL489" s="4"/>
      <c r="AM489" s="4"/>
      <c r="AN489" s="4"/>
      <c r="AO489" s="4"/>
      <c r="AP489" s="4"/>
    </row>
    <row r="490" ht="12.75" customHeight="1">
      <c r="A490" s="1"/>
      <c r="B490" s="20"/>
      <c r="C490" s="244"/>
      <c r="D490" s="244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"/>
      <c r="V490" s="4"/>
      <c r="W490" s="1"/>
      <c r="X490" s="4"/>
      <c r="Y490" s="1"/>
      <c r="Z490" s="4"/>
      <c r="AA490" s="1"/>
      <c r="AB490" s="4"/>
      <c r="AC490" s="1"/>
      <c r="AD490" s="4"/>
      <c r="AE490" s="1"/>
      <c r="AF490" s="4"/>
      <c r="AG490" s="1"/>
      <c r="AH490" s="4"/>
      <c r="AI490" s="1"/>
      <c r="AJ490" s="4"/>
      <c r="AK490" s="4"/>
      <c r="AL490" s="4"/>
      <c r="AM490" s="4"/>
      <c r="AN490" s="4"/>
      <c r="AO490" s="4"/>
      <c r="AP490" s="4"/>
    </row>
    <row r="491" ht="12.75" customHeight="1">
      <c r="A491" s="1"/>
      <c r="B491" s="20"/>
      <c r="C491" s="244"/>
      <c r="D491" s="244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"/>
      <c r="V491" s="4"/>
      <c r="W491" s="1"/>
      <c r="X491" s="4"/>
      <c r="Y491" s="1"/>
      <c r="Z491" s="4"/>
      <c r="AA491" s="1"/>
      <c r="AB491" s="4"/>
      <c r="AC491" s="1"/>
      <c r="AD491" s="4"/>
      <c r="AE491" s="1"/>
      <c r="AF491" s="4"/>
      <c r="AG491" s="1"/>
      <c r="AH491" s="4"/>
      <c r="AI491" s="1"/>
      <c r="AJ491" s="4"/>
      <c r="AK491" s="4"/>
      <c r="AL491" s="4"/>
      <c r="AM491" s="4"/>
      <c r="AN491" s="4"/>
      <c r="AO491" s="4"/>
      <c r="AP491" s="4"/>
    </row>
    <row r="492" ht="12.75" customHeight="1">
      <c r="A492" s="1"/>
      <c r="B492" s="20"/>
      <c r="C492" s="244"/>
      <c r="D492" s="244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"/>
      <c r="V492" s="4"/>
      <c r="W492" s="1"/>
      <c r="X492" s="4"/>
      <c r="Y492" s="1"/>
      <c r="Z492" s="4"/>
      <c r="AA492" s="1"/>
      <c r="AB492" s="4"/>
      <c r="AC492" s="1"/>
      <c r="AD492" s="4"/>
      <c r="AE492" s="1"/>
      <c r="AF492" s="4"/>
      <c r="AG492" s="1"/>
      <c r="AH492" s="4"/>
      <c r="AI492" s="1"/>
      <c r="AJ492" s="4"/>
      <c r="AK492" s="4"/>
      <c r="AL492" s="4"/>
      <c r="AM492" s="4"/>
      <c r="AN492" s="4"/>
      <c r="AO492" s="4"/>
      <c r="AP492" s="4"/>
    </row>
    <row r="493" ht="12.75" customHeight="1">
      <c r="A493" s="1"/>
      <c r="B493" s="20"/>
      <c r="C493" s="244"/>
      <c r="D493" s="244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"/>
      <c r="V493" s="4"/>
      <c r="W493" s="1"/>
      <c r="X493" s="4"/>
      <c r="Y493" s="1"/>
      <c r="Z493" s="4"/>
      <c r="AA493" s="1"/>
      <c r="AB493" s="4"/>
      <c r="AC493" s="1"/>
      <c r="AD493" s="4"/>
      <c r="AE493" s="1"/>
      <c r="AF493" s="4"/>
      <c r="AG493" s="1"/>
      <c r="AH493" s="4"/>
      <c r="AI493" s="1"/>
      <c r="AJ493" s="4"/>
      <c r="AK493" s="4"/>
      <c r="AL493" s="4"/>
      <c r="AM493" s="4"/>
      <c r="AN493" s="4"/>
      <c r="AO493" s="4"/>
      <c r="AP493" s="4"/>
    </row>
    <row r="494" ht="12.75" customHeight="1">
      <c r="A494" s="1"/>
      <c r="B494" s="20"/>
      <c r="C494" s="244"/>
      <c r="D494" s="244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"/>
      <c r="V494" s="4"/>
      <c r="W494" s="1"/>
      <c r="X494" s="4"/>
      <c r="Y494" s="1"/>
      <c r="Z494" s="4"/>
      <c r="AA494" s="1"/>
      <c r="AB494" s="4"/>
      <c r="AC494" s="1"/>
      <c r="AD494" s="4"/>
      <c r="AE494" s="1"/>
      <c r="AF494" s="4"/>
      <c r="AG494" s="1"/>
      <c r="AH494" s="4"/>
      <c r="AI494" s="1"/>
      <c r="AJ494" s="4"/>
      <c r="AK494" s="4"/>
      <c r="AL494" s="4"/>
      <c r="AM494" s="4"/>
      <c r="AN494" s="4"/>
      <c r="AO494" s="4"/>
      <c r="AP494" s="4"/>
    </row>
    <row r="495" ht="12.75" customHeight="1">
      <c r="A495" s="1"/>
      <c r="B495" s="20"/>
      <c r="C495" s="244"/>
      <c r="D495" s="244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"/>
      <c r="V495" s="4"/>
      <c r="W495" s="1"/>
      <c r="X495" s="4"/>
      <c r="Y495" s="1"/>
      <c r="Z495" s="4"/>
      <c r="AA495" s="1"/>
      <c r="AB495" s="4"/>
      <c r="AC495" s="1"/>
      <c r="AD495" s="4"/>
      <c r="AE495" s="1"/>
      <c r="AF495" s="4"/>
      <c r="AG495" s="1"/>
      <c r="AH495" s="4"/>
      <c r="AI495" s="1"/>
      <c r="AJ495" s="4"/>
      <c r="AK495" s="4"/>
      <c r="AL495" s="4"/>
      <c r="AM495" s="4"/>
      <c r="AN495" s="4"/>
      <c r="AO495" s="4"/>
      <c r="AP495" s="4"/>
    </row>
    <row r="496" ht="12.75" customHeight="1">
      <c r="A496" s="1"/>
      <c r="B496" s="20"/>
      <c r="C496" s="244"/>
      <c r="D496" s="244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"/>
      <c r="V496" s="4"/>
      <c r="W496" s="1"/>
      <c r="X496" s="4"/>
      <c r="Y496" s="1"/>
      <c r="Z496" s="4"/>
      <c r="AA496" s="1"/>
      <c r="AB496" s="4"/>
      <c r="AC496" s="1"/>
      <c r="AD496" s="4"/>
      <c r="AE496" s="1"/>
      <c r="AF496" s="4"/>
      <c r="AG496" s="1"/>
      <c r="AH496" s="4"/>
      <c r="AI496" s="1"/>
      <c r="AJ496" s="4"/>
      <c r="AK496" s="4"/>
      <c r="AL496" s="4"/>
      <c r="AM496" s="4"/>
      <c r="AN496" s="4"/>
      <c r="AO496" s="4"/>
      <c r="AP496" s="4"/>
    </row>
    <row r="497" ht="12.75" customHeight="1">
      <c r="A497" s="1"/>
      <c r="B497" s="20"/>
      <c r="C497" s="244"/>
      <c r="D497" s="244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"/>
      <c r="V497" s="4"/>
      <c r="W497" s="1"/>
      <c r="X497" s="4"/>
      <c r="Y497" s="1"/>
      <c r="Z497" s="4"/>
      <c r="AA497" s="1"/>
      <c r="AB497" s="4"/>
      <c r="AC497" s="1"/>
      <c r="AD497" s="4"/>
      <c r="AE497" s="1"/>
      <c r="AF497" s="4"/>
      <c r="AG497" s="1"/>
      <c r="AH497" s="4"/>
      <c r="AI497" s="1"/>
      <c r="AJ497" s="4"/>
      <c r="AK497" s="4"/>
      <c r="AL497" s="4"/>
      <c r="AM497" s="4"/>
      <c r="AN497" s="4"/>
      <c r="AO497" s="4"/>
      <c r="AP497" s="4"/>
    </row>
    <row r="498" ht="12.75" customHeight="1">
      <c r="A498" s="1"/>
      <c r="B498" s="20"/>
      <c r="C498" s="244"/>
      <c r="D498" s="244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"/>
      <c r="V498" s="4"/>
      <c r="W498" s="1"/>
      <c r="X498" s="4"/>
      <c r="Y498" s="1"/>
      <c r="Z498" s="4"/>
      <c r="AA498" s="1"/>
      <c r="AB498" s="4"/>
      <c r="AC498" s="1"/>
      <c r="AD498" s="4"/>
      <c r="AE498" s="1"/>
      <c r="AF498" s="4"/>
      <c r="AG498" s="1"/>
      <c r="AH498" s="4"/>
      <c r="AI498" s="1"/>
      <c r="AJ498" s="4"/>
      <c r="AK498" s="4"/>
      <c r="AL498" s="4"/>
      <c r="AM498" s="4"/>
      <c r="AN498" s="4"/>
      <c r="AO498" s="4"/>
      <c r="AP498" s="4"/>
    </row>
    <row r="499" ht="12.75" customHeight="1">
      <c r="A499" s="1"/>
      <c r="B499" s="20"/>
      <c r="C499" s="244"/>
      <c r="D499" s="244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"/>
      <c r="V499" s="4"/>
      <c r="W499" s="1"/>
      <c r="X499" s="4"/>
      <c r="Y499" s="1"/>
      <c r="Z499" s="4"/>
      <c r="AA499" s="1"/>
      <c r="AB499" s="4"/>
      <c r="AC499" s="1"/>
      <c r="AD499" s="4"/>
      <c r="AE499" s="1"/>
      <c r="AF499" s="4"/>
      <c r="AG499" s="1"/>
      <c r="AH499" s="4"/>
      <c r="AI499" s="1"/>
      <c r="AJ499" s="4"/>
      <c r="AK499" s="4"/>
      <c r="AL499" s="4"/>
      <c r="AM499" s="4"/>
      <c r="AN499" s="4"/>
      <c r="AO499" s="4"/>
      <c r="AP499" s="4"/>
    </row>
    <row r="500" ht="12.75" customHeight="1">
      <c r="A500" s="1"/>
      <c r="B500" s="20"/>
      <c r="C500" s="244"/>
      <c r="D500" s="244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"/>
      <c r="V500" s="4"/>
      <c r="W500" s="1"/>
      <c r="X500" s="4"/>
      <c r="Y500" s="1"/>
      <c r="Z500" s="4"/>
      <c r="AA500" s="1"/>
      <c r="AB500" s="4"/>
      <c r="AC500" s="1"/>
      <c r="AD500" s="4"/>
      <c r="AE500" s="1"/>
      <c r="AF500" s="4"/>
      <c r="AG500" s="1"/>
      <c r="AH500" s="4"/>
      <c r="AI500" s="1"/>
      <c r="AJ500" s="4"/>
      <c r="AK500" s="4"/>
      <c r="AL500" s="4"/>
      <c r="AM500" s="4"/>
      <c r="AN500" s="4"/>
      <c r="AO500" s="4"/>
      <c r="AP500" s="4"/>
    </row>
    <row r="501" ht="12.75" customHeight="1">
      <c r="A501" s="1"/>
      <c r="B501" s="20"/>
      <c r="C501" s="244"/>
      <c r="D501" s="244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"/>
      <c r="V501" s="4"/>
      <c r="W501" s="1"/>
      <c r="X501" s="4"/>
      <c r="Y501" s="1"/>
      <c r="Z501" s="4"/>
      <c r="AA501" s="1"/>
      <c r="AB501" s="4"/>
      <c r="AC501" s="1"/>
      <c r="AD501" s="4"/>
      <c r="AE501" s="1"/>
      <c r="AF501" s="4"/>
      <c r="AG501" s="1"/>
      <c r="AH501" s="4"/>
      <c r="AI501" s="1"/>
      <c r="AJ501" s="4"/>
      <c r="AK501" s="4"/>
      <c r="AL501" s="4"/>
      <c r="AM501" s="4"/>
      <c r="AN501" s="4"/>
      <c r="AO501" s="4"/>
      <c r="AP501" s="4"/>
    </row>
    <row r="502" ht="12.75" customHeight="1">
      <c r="A502" s="1"/>
      <c r="B502" s="20"/>
      <c r="C502" s="244"/>
      <c r="D502" s="244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"/>
      <c r="V502" s="4"/>
      <c r="W502" s="1"/>
      <c r="X502" s="4"/>
      <c r="Y502" s="1"/>
      <c r="Z502" s="4"/>
      <c r="AA502" s="1"/>
      <c r="AB502" s="4"/>
      <c r="AC502" s="1"/>
      <c r="AD502" s="4"/>
      <c r="AE502" s="1"/>
      <c r="AF502" s="4"/>
      <c r="AG502" s="1"/>
      <c r="AH502" s="4"/>
      <c r="AI502" s="1"/>
      <c r="AJ502" s="4"/>
      <c r="AK502" s="4"/>
      <c r="AL502" s="4"/>
      <c r="AM502" s="4"/>
      <c r="AN502" s="4"/>
      <c r="AO502" s="4"/>
      <c r="AP502" s="4"/>
    </row>
    <row r="503" ht="12.75" customHeight="1">
      <c r="A503" s="1"/>
      <c r="B503" s="20"/>
      <c r="C503" s="244"/>
      <c r="D503" s="244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"/>
      <c r="V503" s="4"/>
      <c r="W503" s="1"/>
      <c r="X503" s="4"/>
      <c r="Y503" s="1"/>
      <c r="Z503" s="4"/>
      <c r="AA503" s="1"/>
      <c r="AB503" s="4"/>
      <c r="AC503" s="1"/>
      <c r="AD503" s="4"/>
      <c r="AE503" s="1"/>
      <c r="AF503" s="4"/>
      <c r="AG503" s="1"/>
      <c r="AH503" s="4"/>
      <c r="AI503" s="1"/>
      <c r="AJ503" s="4"/>
      <c r="AK503" s="4"/>
      <c r="AL503" s="4"/>
      <c r="AM503" s="4"/>
      <c r="AN503" s="4"/>
      <c r="AO503" s="4"/>
      <c r="AP503" s="4"/>
    </row>
    <row r="504" ht="12.75" customHeight="1">
      <c r="A504" s="1"/>
      <c r="B504" s="20"/>
      <c r="C504" s="244"/>
      <c r="D504" s="244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"/>
      <c r="V504" s="4"/>
      <c r="W504" s="1"/>
      <c r="X504" s="4"/>
      <c r="Y504" s="1"/>
      <c r="Z504" s="4"/>
      <c r="AA504" s="1"/>
      <c r="AB504" s="4"/>
      <c r="AC504" s="1"/>
      <c r="AD504" s="4"/>
      <c r="AE504" s="1"/>
      <c r="AF504" s="4"/>
      <c r="AG504" s="1"/>
      <c r="AH504" s="4"/>
      <c r="AI504" s="1"/>
      <c r="AJ504" s="4"/>
      <c r="AK504" s="4"/>
      <c r="AL504" s="4"/>
      <c r="AM504" s="4"/>
      <c r="AN504" s="4"/>
      <c r="AO504" s="4"/>
      <c r="AP504" s="4"/>
    </row>
    <row r="505" ht="12.75" customHeight="1">
      <c r="A505" s="1"/>
      <c r="B505" s="20"/>
      <c r="C505" s="244"/>
      <c r="D505" s="244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"/>
      <c r="V505" s="4"/>
      <c r="W505" s="1"/>
      <c r="X505" s="4"/>
      <c r="Y505" s="1"/>
      <c r="Z505" s="4"/>
      <c r="AA505" s="1"/>
      <c r="AB505" s="4"/>
      <c r="AC505" s="1"/>
      <c r="AD505" s="4"/>
      <c r="AE505" s="1"/>
      <c r="AF505" s="4"/>
      <c r="AG505" s="1"/>
      <c r="AH505" s="4"/>
      <c r="AI505" s="1"/>
      <c r="AJ505" s="4"/>
      <c r="AK505" s="4"/>
      <c r="AL505" s="4"/>
      <c r="AM505" s="4"/>
      <c r="AN505" s="4"/>
      <c r="AO505" s="4"/>
      <c r="AP505" s="4"/>
    </row>
    <row r="506" ht="12.75" customHeight="1">
      <c r="A506" s="1"/>
      <c r="B506" s="20"/>
      <c r="C506" s="244"/>
      <c r="D506" s="244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"/>
      <c r="V506" s="4"/>
      <c r="W506" s="1"/>
      <c r="X506" s="4"/>
      <c r="Y506" s="1"/>
      <c r="Z506" s="4"/>
      <c r="AA506" s="1"/>
      <c r="AB506" s="4"/>
      <c r="AC506" s="1"/>
      <c r="AD506" s="4"/>
      <c r="AE506" s="1"/>
      <c r="AF506" s="4"/>
      <c r="AG506" s="1"/>
      <c r="AH506" s="4"/>
      <c r="AI506" s="1"/>
      <c r="AJ506" s="4"/>
      <c r="AK506" s="4"/>
      <c r="AL506" s="4"/>
      <c r="AM506" s="4"/>
      <c r="AN506" s="4"/>
      <c r="AO506" s="4"/>
      <c r="AP506" s="4"/>
    </row>
    <row r="507" ht="12.75" customHeight="1">
      <c r="A507" s="1"/>
      <c r="B507" s="20"/>
      <c r="C507" s="244"/>
      <c r="D507" s="244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"/>
      <c r="V507" s="4"/>
      <c r="W507" s="1"/>
      <c r="X507" s="4"/>
      <c r="Y507" s="1"/>
      <c r="Z507" s="4"/>
      <c r="AA507" s="1"/>
      <c r="AB507" s="4"/>
      <c r="AC507" s="1"/>
      <c r="AD507" s="4"/>
      <c r="AE507" s="1"/>
      <c r="AF507" s="4"/>
      <c r="AG507" s="1"/>
      <c r="AH507" s="4"/>
      <c r="AI507" s="1"/>
      <c r="AJ507" s="4"/>
      <c r="AK507" s="4"/>
      <c r="AL507" s="4"/>
      <c r="AM507" s="4"/>
      <c r="AN507" s="4"/>
      <c r="AO507" s="4"/>
      <c r="AP507" s="4"/>
    </row>
    <row r="508" ht="12.75" customHeight="1">
      <c r="A508" s="1"/>
      <c r="B508" s="20"/>
      <c r="C508" s="244"/>
      <c r="D508" s="244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"/>
      <c r="V508" s="4"/>
      <c r="W508" s="1"/>
      <c r="X508" s="4"/>
      <c r="Y508" s="1"/>
      <c r="Z508" s="4"/>
      <c r="AA508" s="1"/>
      <c r="AB508" s="4"/>
      <c r="AC508" s="1"/>
      <c r="AD508" s="4"/>
      <c r="AE508" s="1"/>
      <c r="AF508" s="4"/>
      <c r="AG508" s="1"/>
      <c r="AH508" s="4"/>
      <c r="AI508" s="1"/>
      <c r="AJ508" s="4"/>
      <c r="AK508" s="4"/>
      <c r="AL508" s="4"/>
      <c r="AM508" s="4"/>
      <c r="AN508" s="4"/>
      <c r="AO508" s="4"/>
      <c r="AP508" s="4"/>
    </row>
    <row r="509" ht="12.75" customHeight="1">
      <c r="A509" s="1"/>
      <c r="B509" s="20"/>
      <c r="C509" s="244"/>
      <c r="D509" s="244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"/>
      <c r="V509" s="4"/>
      <c r="W509" s="1"/>
      <c r="X509" s="4"/>
      <c r="Y509" s="1"/>
      <c r="Z509" s="4"/>
      <c r="AA509" s="1"/>
      <c r="AB509" s="4"/>
      <c r="AC509" s="1"/>
      <c r="AD509" s="4"/>
      <c r="AE509" s="1"/>
      <c r="AF509" s="4"/>
      <c r="AG509" s="1"/>
      <c r="AH509" s="4"/>
      <c r="AI509" s="1"/>
      <c r="AJ509" s="4"/>
      <c r="AK509" s="4"/>
      <c r="AL509" s="4"/>
      <c r="AM509" s="4"/>
      <c r="AN509" s="4"/>
      <c r="AO509" s="4"/>
      <c r="AP509" s="4"/>
    </row>
    <row r="510" ht="12.75" customHeight="1">
      <c r="A510" s="1"/>
      <c r="B510" s="20"/>
      <c r="C510" s="244"/>
      <c r="D510" s="244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"/>
      <c r="V510" s="4"/>
      <c r="W510" s="1"/>
      <c r="X510" s="4"/>
      <c r="Y510" s="1"/>
      <c r="Z510" s="4"/>
      <c r="AA510" s="1"/>
      <c r="AB510" s="4"/>
      <c r="AC510" s="1"/>
      <c r="AD510" s="4"/>
      <c r="AE510" s="1"/>
      <c r="AF510" s="4"/>
      <c r="AG510" s="1"/>
      <c r="AH510" s="4"/>
      <c r="AI510" s="1"/>
      <c r="AJ510" s="4"/>
      <c r="AK510" s="4"/>
      <c r="AL510" s="4"/>
      <c r="AM510" s="4"/>
      <c r="AN510" s="4"/>
      <c r="AO510" s="4"/>
      <c r="AP510" s="4"/>
    </row>
    <row r="511" ht="12.75" customHeight="1">
      <c r="A511" s="1"/>
      <c r="B511" s="20"/>
      <c r="C511" s="244"/>
      <c r="D511" s="244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"/>
      <c r="V511" s="4"/>
      <c r="W511" s="1"/>
      <c r="X511" s="4"/>
      <c r="Y511" s="1"/>
      <c r="Z511" s="4"/>
      <c r="AA511" s="1"/>
      <c r="AB511" s="4"/>
      <c r="AC511" s="1"/>
      <c r="AD511" s="4"/>
      <c r="AE511" s="1"/>
      <c r="AF511" s="4"/>
      <c r="AG511" s="1"/>
      <c r="AH511" s="4"/>
      <c r="AI511" s="1"/>
      <c r="AJ511" s="4"/>
      <c r="AK511" s="4"/>
      <c r="AL511" s="4"/>
      <c r="AM511" s="4"/>
      <c r="AN511" s="4"/>
      <c r="AO511" s="4"/>
      <c r="AP511" s="4"/>
    </row>
    <row r="512" ht="12.75" customHeight="1">
      <c r="A512" s="1"/>
      <c r="B512" s="20"/>
      <c r="C512" s="244"/>
      <c r="D512" s="244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"/>
      <c r="V512" s="4"/>
      <c r="W512" s="1"/>
      <c r="X512" s="4"/>
      <c r="Y512" s="1"/>
      <c r="Z512" s="4"/>
      <c r="AA512" s="1"/>
      <c r="AB512" s="4"/>
      <c r="AC512" s="1"/>
      <c r="AD512" s="4"/>
      <c r="AE512" s="1"/>
      <c r="AF512" s="4"/>
      <c r="AG512" s="1"/>
      <c r="AH512" s="4"/>
      <c r="AI512" s="1"/>
      <c r="AJ512" s="4"/>
      <c r="AK512" s="4"/>
      <c r="AL512" s="4"/>
      <c r="AM512" s="4"/>
      <c r="AN512" s="4"/>
      <c r="AO512" s="4"/>
      <c r="AP512" s="4"/>
    </row>
    <row r="513" ht="12.75" customHeight="1">
      <c r="A513" s="1"/>
      <c r="B513" s="20"/>
      <c r="C513" s="244"/>
      <c r="D513" s="244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"/>
      <c r="V513" s="4"/>
      <c r="W513" s="1"/>
      <c r="X513" s="4"/>
      <c r="Y513" s="1"/>
      <c r="Z513" s="4"/>
      <c r="AA513" s="1"/>
      <c r="AB513" s="4"/>
      <c r="AC513" s="1"/>
      <c r="AD513" s="4"/>
      <c r="AE513" s="1"/>
      <c r="AF513" s="4"/>
      <c r="AG513" s="1"/>
      <c r="AH513" s="4"/>
      <c r="AI513" s="1"/>
      <c r="AJ513" s="4"/>
      <c r="AK513" s="4"/>
      <c r="AL513" s="4"/>
      <c r="AM513" s="4"/>
      <c r="AN513" s="4"/>
      <c r="AO513" s="4"/>
      <c r="AP513" s="4"/>
    </row>
    <row r="514" ht="12.75" customHeight="1">
      <c r="A514" s="1"/>
      <c r="B514" s="20"/>
      <c r="C514" s="244"/>
      <c r="D514" s="244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"/>
      <c r="V514" s="4"/>
      <c r="W514" s="1"/>
      <c r="X514" s="4"/>
      <c r="Y514" s="1"/>
      <c r="Z514" s="4"/>
      <c r="AA514" s="1"/>
      <c r="AB514" s="4"/>
      <c r="AC514" s="1"/>
      <c r="AD514" s="4"/>
      <c r="AE514" s="1"/>
      <c r="AF514" s="4"/>
      <c r="AG514" s="1"/>
      <c r="AH514" s="4"/>
      <c r="AI514" s="1"/>
      <c r="AJ514" s="4"/>
      <c r="AK514" s="4"/>
      <c r="AL514" s="4"/>
      <c r="AM514" s="4"/>
      <c r="AN514" s="4"/>
      <c r="AO514" s="4"/>
      <c r="AP514" s="4"/>
    </row>
    <row r="515" ht="12.75" customHeight="1">
      <c r="A515" s="1"/>
      <c r="B515" s="20"/>
      <c r="C515" s="244"/>
      <c r="D515" s="244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"/>
      <c r="V515" s="4"/>
      <c r="W515" s="1"/>
      <c r="X515" s="4"/>
      <c r="Y515" s="1"/>
      <c r="Z515" s="4"/>
      <c r="AA515" s="1"/>
      <c r="AB515" s="4"/>
      <c r="AC515" s="1"/>
      <c r="AD515" s="4"/>
      <c r="AE515" s="1"/>
      <c r="AF515" s="4"/>
      <c r="AG515" s="1"/>
      <c r="AH515" s="4"/>
      <c r="AI515" s="1"/>
      <c r="AJ515" s="4"/>
      <c r="AK515" s="4"/>
      <c r="AL515" s="4"/>
      <c r="AM515" s="4"/>
      <c r="AN515" s="4"/>
      <c r="AO515" s="4"/>
      <c r="AP515" s="4"/>
    </row>
    <row r="516" ht="12.75" customHeight="1">
      <c r="A516" s="1"/>
      <c r="B516" s="20"/>
      <c r="C516" s="244"/>
      <c r="D516" s="244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"/>
      <c r="V516" s="4"/>
      <c r="W516" s="1"/>
      <c r="X516" s="4"/>
      <c r="Y516" s="1"/>
      <c r="Z516" s="4"/>
      <c r="AA516" s="1"/>
      <c r="AB516" s="4"/>
      <c r="AC516" s="1"/>
      <c r="AD516" s="4"/>
      <c r="AE516" s="1"/>
      <c r="AF516" s="4"/>
      <c r="AG516" s="1"/>
      <c r="AH516" s="4"/>
      <c r="AI516" s="1"/>
      <c r="AJ516" s="4"/>
      <c r="AK516" s="4"/>
      <c r="AL516" s="4"/>
      <c r="AM516" s="4"/>
      <c r="AN516" s="4"/>
      <c r="AO516" s="4"/>
      <c r="AP516" s="4"/>
    </row>
    <row r="517" ht="12.75" customHeight="1">
      <c r="A517" s="1"/>
      <c r="B517" s="20"/>
      <c r="C517" s="244"/>
      <c r="D517" s="244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"/>
      <c r="V517" s="4"/>
      <c r="W517" s="1"/>
      <c r="X517" s="4"/>
      <c r="Y517" s="1"/>
      <c r="Z517" s="4"/>
      <c r="AA517" s="1"/>
      <c r="AB517" s="4"/>
      <c r="AC517" s="1"/>
      <c r="AD517" s="4"/>
      <c r="AE517" s="1"/>
      <c r="AF517" s="4"/>
      <c r="AG517" s="1"/>
      <c r="AH517" s="4"/>
      <c r="AI517" s="1"/>
      <c r="AJ517" s="4"/>
      <c r="AK517" s="4"/>
      <c r="AL517" s="4"/>
      <c r="AM517" s="4"/>
      <c r="AN517" s="4"/>
      <c r="AO517" s="4"/>
      <c r="AP517" s="4"/>
    </row>
    <row r="518" ht="12.75" customHeight="1">
      <c r="A518" s="1"/>
      <c r="B518" s="20"/>
      <c r="C518" s="244"/>
      <c r="D518" s="244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"/>
      <c r="V518" s="4"/>
      <c r="W518" s="1"/>
      <c r="X518" s="4"/>
      <c r="Y518" s="1"/>
      <c r="Z518" s="4"/>
      <c r="AA518" s="1"/>
      <c r="AB518" s="4"/>
      <c r="AC518" s="1"/>
      <c r="AD518" s="4"/>
      <c r="AE518" s="1"/>
      <c r="AF518" s="4"/>
      <c r="AG518" s="1"/>
      <c r="AH518" s="4"/>
      <c r="AI518" s="1"/>
      <c r="AJ518" s="4"/>
      <c r="AK518" s="4"/>
      <c r="AL518" s="4"/>
      <c r="AM518" s="4"/>
      <c r="AN518" s="4"/>
      <c r="AO518" s="4"/>
      <c r="AP518" s="4"/>
    </row>
    <row r="519" ht="12.75" customHeight="1">
      <c r="A519" s="1"/>
      <c r="B519" s="20"/>
      <c r="C519" s="244"/>
      <c r="D519" s="244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"/>
      <c r="V519" s="4"/>
      <c r="W519" s="1"/>
      <c r="X519" s="4"/>
      <c r="Y519" s="1"/>
      <c r="Z519" s="4"/>
      <c r="AA519" s="1"/>
      <c r="AB519" s="4"/>
      <c r="AC519" s="1"/>
      <c r="AD519" s="4"/>
      <c r="AE519" s="1"/>
      <c r="AF519" s="4"/>
      <c r="AG519" s="1"/>
      <c r="AH519" s="4"/>
      <c r="AI519" s="1"/>
      <c r="AJ519" s="4"/>
      <c r="AK519" s="4"/>
      <c r="AL519" s="4"/>
      <c r="AM519" s="4"/>
      <c r="AN519" s="4"/>
      <c r="AO519" s="4"/>
      <c r="AP519" s="4"/>
    </row>
    <row r="520" ht="12.75" customHeight="1">
      <c r="A520" s="1"/>
      <c r="B520" s="20"/>
      <c r="C520" s="244"/>
      <c r="D520" s="244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"/>
      <c r="V520" s="4"/>
      <c r="W520" s="1"/>
      <c r="X520" s="4"/>
      <c r="Y520" s="1"/>
      <c r="Z520" s="4"/>
      <c r="AA520" s="1"/>
      <c r="AB520" s="4"/>
      <c r="AC520" s="1"/>
      <c r="AD520" s="4"/>
      <c r="AE520" s="1"/>
      <c r="AF520" s="4"/>
      <c r="AG520" s="1"/>
      <c r="AH520" s="4"/>
      <c r="AI520" s="1"/>
      <c r="AJ520" s="4"/>
      <c r="AK520" s="4"/>
      <c r="AL520" s="4"/>
      <c r="AM520" s="4"/>
      <c r="AN520" s="4"/>
      <c r="AO520" s="4"/>
      <c r="AP520" s="4"/>
    </row>
    <row r="521" ht="12.75" customHeight="1">
      <c r="A521" s="1"/>
      <c r="B521" s="20"/>
      <c r="C521" s="244"/>
      <c r="D521" s="244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"/>
      <c r="V521" s="4"/>
      <c r="W521" s="1"/>
      <c r="X521" s="4"/>
      <c r="Y521" s="1"/>
      <c r="Z521" s="4"/>
      <c r="AA521" s="1"/>
      <c r="AB521" s="4"/>
      <c r="AC521" s="1"/>
      <c r="AD521" s="4"/>
      <c r="AE521" s="1"/>
      <c r="AF521" s="4"/>
      <c r="AG521" s="1"/>
      <c r="AH521" s="4"/>
      <c r="AI521" s="1"/>
      <c r="AJ521" s="4"/>
      <c r="AK521" s="4"/>
      <c r="AL521" s="4"/>
      <c r="AM521" s="4"/>
      <c r="AN521" s="4"/>
      <c r="AO521" s="4"/>
      <c r="AP521" s="4"/>
    </row>
    <row r="522" ht="12.75" customHeight="1">
      <c r="A522" s="1"/>
      <c r="B522" s="20"/>
      <c r="C522" s="244"/>
      <c r="D522" s="244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"/>
      <c r="V522" s="4"/>
      <c r="W522" s="1"/>
      <c r="X522" s="4"/>
      <c r="Y522" s="1"/>
      <c r="Z522" s="4"/>
      <c r="AA522" s="1"/>
      <c r="AB522" s="4"/>
      <c r="AC522" s="1"/>
      <c r="AD522" s="4"/>
      <c r="AE522" s="1"/>
      <c r="AF522" s="4"/>
      <c r="AG522" s="1"/>
      <c r="AH522" s="4"/>
      <c r="AI522" s="1"/>
      <c r="AJ522" s="4"/>
      <c r="AK522" s="4"/>
      <c r="AL522" s="4"/>
      <c r="AM522" s="4"/>
      <c r="AN522" s="4"/>
      <c r="AO522" s="4"/>
      <c r="AP522" s="4"/>
    </row>
    <row r="523" ht="12.75" customHeight="1">
      <c r="A523" s="1"/>
      <c r="B523" s="20"/>
      <c r="C523" s="244"/>
      <c r="D523" s="244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"/>
      <c r="V523" s="4"/>
      <c r="W523" s="1"/>
      <c r="X523" s="4"/>
      <c r="Y523" s="1"/>
      <c r="Z523" s="4"/>
      <c r="AA523" s="1"/>
      <c r="AB523" s="4"/>
      <c r="AC523" s="1"/>
      <c r="AD523" s="4"/>
      <c r="AE523" s="1"/>
      <c r="AF523" s="4"/>
      <c r="AG523" s="1"/>
      <c r="AH523" s="4"/>
      <c r="AI523" s="1"/>
      <c r="AJ523" s="4"/>
      <c r="AK523" s="4"/>
      <c r="AL523" s="4"/>
      <c r="AM523" s="4"/>
      <c r="AN523" s="4"/>
      <c r="AO523" s="4"/>
      <c r="AP523" s="4"/>
    </row>
    <row r="524" ht="12.75" customHeight="1">
      <c r="A524" s="1"/>
      <c r="B524" s="20"/>
      <c r="C524" s="244"/>
      <c r="D524" s="244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"/>
      <c r="V524" s="4"/>
      <c r="W524" s="1"/>
      <c r="X524" s="4"/>
      <c r="Y524" s="1"/>
      <c r="Z524" s="4"/>
      <c r="AA524" s="1"/>
      <c r="AB524" s="4"/>
      <c r="AC524" s="1"/>
      <c r="AD524" s="4"/>
      <c r="AE524" s="1"/>
      <c r="AF524" s="4"/>
      <c r="AG524" s="1"/>
      <c r="AH524" s="4"/>
      <c r="AI524" s="1"/>
      <c r="AJ524" s="4"/>
      <c r="AK524" s="4"/>
      <c r="AL524" s="4"/>
      <c r="AM524" s="4"/>
      <c r="AN524" s="4"/>
      <c r="AO524" s="4"/>
      <c r="AP524" s="4"/>
    </row>
    <row r="525" ht="12.75" customHeight="1">
      <c r="A525" s="1"/>
      <c r="B525" s="20"/>
      <c r="C525" s="244"/>
      <c r="D525" s="244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"/>
      <c r="V525" s="4"/>
      <c r="W525" s="1"/>
      <c r="X525" s="4"/>
      <c r="Y525" s="1"/>
      <c r="Z525" s="4"/>
      <c r="AA525" s="1"/>
      <c r="AB525" s="4"/>
      <c r="AC525" s="1"/>
      <c r="AD525" s="4"/>
      <c r="AE525" s="1"/>
      <c r="AF525" s="4"/>
      <c r="AG525" s="1"/>
      <c r="AH525" s="4"/>
      <c r="AI525" s="1"/>
      <c r="AJ525" s="4"/>
      <c r="AK525" s="4"/>
      <c r="AL525" s="4"/>
      <c r="AM525" s="4"/>
      <c r="AN525" s="4"/>
      <c r="AO525" s="4"/>
      <c r="AP525" s="4"/>
    </row>
    <row r="526" ht="12.75" customHeight="1">
      <c r="A526" s="1"/>
      <c r="B526" s="20"/>
      <c r="C526" s="244"/>
      <c r="D526" s="244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"/>
      <c r="V526" s="4"/>
      <c r="W526" s="1"/>
      <c r="X526" s="4"/>
      <c r="Y526" s="1"/>
      <c r="Z526" s="4"/>
      <c r="AA526" s="1"/>
      <c r="AB526" s="4"/>
      <c r="AC526" s="1"/>
      <c r="AD526" s="4"/>
      <c r="AE526" s="1"/>
      <c r="AF526" s="4"/>
      <c r="AG526" s="1"/>
      <c r="AH526" s="4"/>
      <c r="AI526" s="1"/>
      <c r="AJ526" s="4"/>
      <c r="AK526" s="4"/>
      <c r="AL526" s="4"/>
      <c r="AM526" s="4"/>
      <c r="AN526" s="4"/>
      <c r="AO526" s="4"/>
      <c r="AP526" s="4"/>
    </row>
    <row r="527" ht="12.75" customHeight="1">
      <c r="A527" s="1"/>
      <c r="B527" s="20"/>
      <c r="C527" s="244"/>
      <c r="D527" s="244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"/>
      <c r="V527" s="4"/>
      <c r="W527" s="1"/>
      <c r="X527" s="4"/>
      <c r="Y527" s="1"/>
      <c r="Z527" s="4"/>
      <c r="AA527" s="1"/>
      <c r="AB527" s="4"/>
      <c r="AC527" s="1"/>
      <c r="AD527" s="4"/>
      <c r="AE527" s="1"/>
      <c r="AF527" s="4"/>
      <c r="AG527" s="1"/>
      <c r="AH527" s="4"/>
      <c r="AI527" s="1"/>
      <c r="AJ527" s="4"/>
      <c r="AK527" s="4"/>
      <c r="AL527" s="4"/>
      <c r="AM527" s="4"/>
      <c r="AN527" s="4"/>
      <c r="AO527" s="4"/>
      <c r="AP527" s="4"/>
    </row>
    <row r="528" ht="12.75" customHeight="1">
      <c r="A528" s="1"/>
      <c r="B528" s="20"/>
      <c r="C528" s="244"/>
      <c r="D528" s="244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"/>
      <c r="V528" s="4"/>
      <c r="W528" s="1"/>
      <c r="X528" s="4"/>
      <c r="Y528" s="1"/>
      <c r="Z528" s="4"/>
      <c r="AA528" s="1"/>
      <c r="AB528" s="4"/>
      <c r="AC528" s="1"/>
      <c r="AD528" s="4"/>
      <c r="AE528" s="1"/>
      <c r="AF528" s="4"/>
      <c r="AG528" s="1"/>
      <c r="AH528" s="4"/>
      <c r="AI528" s="1"/>
      <c r="AJ528" s="4"/>
      <c r="AK528" s="4"/>
      <c r="AL528" s="4"/>
      <c r="AM528" s="4"/>
      <c r="AN528" s="4"/>
      <c r="AO528" s="4"/>
      <c r="AP528" s="4"/>
    </row>
    <row r="529" ht="12.75" customHeight="1">
      <c r="A529" s="1"/>
      <c r="B529" s="20"/>
      <c r="C529" s="244"/>
      <c r="D529" s="244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"/>
      <c r="V529" s="4"/>
      <c r="W529" s="1"/>
      <c r="X529" s="4"/>
      <c r="Y529" s="1"/>
      <c r="Z529" s="4"/>
      <c r="AA529" s="1"/>
      <c r="AB529" s="4"/>
      <c r="AC529" s="1"/>
      <c r="AD529" s="4"/>
      <c r="AE529" s="1"/>
      <c r="AF529" s="4"/>
      <c r="AG529" s="1"/>
      <c r="AH529" s="4"/>
      <c r="AI529" s="1"/>
      <c r="AJ529" s="4"/>
      <c r="AK529" s="4"/>
      <c r="AL529" s="4"/>
      <c r="AM529" s="4"/>
      <c r="AN529" s="4"/>
      <c r="AO529" s="4"/>
      <c r="AP529" s="4"/>
    </row>
    <row r="530" ht="12.75" customHeight="1">
      <c r="A530" s="1"/>
      <c r="B530" s="20"/>
      <c r="C530" s="244"/>
      <c r="D530" s="244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"/>
      <c r="V530" s="4"/>
      <c r="W530" s="1"/>
      <c r="X530" s="4"/>
      <c r="Y530" s="1"/>
      <c r="Z530" s="4"/>
      <c r="AA530" s="1"/>
      <c r="AB530" s="4"/>
      <c r="AC530" s="1"/>
      <c r="AD530" s="4"/>
      <c r="AE530" s="1"/>
      <c r="AF530" s="4"/>
      <c r="AG530" s="1"/>
      <c r="AH530" s="4"/>
      <c r="AI530" s="1"/>
      <c r="AJ530" s="4"/>
      <c r="AK530" s="4"/>
      <c r="AL530" s="4"/>
      <c r="AM530" s="4"/>
      <c r="AN530" s="4"/>
      <c r="AO530" s="4"/>
      <c r="AP530" s="4"/>
    </row>
    <row r="531" ht="12.75" customHeight="1">
      <c r="A531" s="1"/>
      <c r="B531" s="20"/>
      <c r="C531" s="244"/>
      <c r="D531" s="244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"/>
      <c r="V531" s="4"/>
      <c r="W531" s="1"/>
      <c r="X531" s="4"/>
      <c r="Y531" s="1"/>
      <c r="Z531" s="4"/>
      <c r="AA531" s="1"/>
      <c r="AB531" s="4"/>
      <c r="AC531" s="1"/>
      <c r="AD531" s="4"/>
      <c r="AE531" s="1"/>
      <c r="AF531" s="4"/>
      <c r="AG531" s="1"/>
      <c r="AH531" s="4"/>
      <c r="AI531" s="1"/>
      <c r="AJ531" s="4"/>
      <c r="AK531" s="4"/>
      <c r="AL531" s="4"/>
      <c r="AM531" s="4"/>
      <c r="AN531" s="4"/>
      <c r="AO531" s="4"/>
      <c r="AP531" s="4"/>
    </row>
    <row r="532" ht="12.75" customHeight="1">
      <c r="A532" s="1"/>
      <c r="B532" s="20"/>
      <c r="C532" s="244"/>
      <c r="D532" s="244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"/>
      <c r="V532" s="4"/>
      <c r="W532" s="1"/>
      <c r="X532" s="4"/>
      <c r="Y532" s="1"/>
      <c r="Z532" s="4"/>
      <c r="AA532" s="1"/>
      <c r="AB532" s="4"/>
      <c r="AC532" s="1"/>
      <c r="AD532" s="4"/>
      <c r="AE532" s="1"/>
      <c r="AF532" s="4"/>
      <c r="AG532" s="1"/>
      <c r="AH532" s="4"/>
      <c r="AI532" s="1"/>
      <c r="AJ532" s="4"/>
      <c r="AK532" s="4"/>
      <c r="AL532" s="4"/>
      <c r="AM532" s="4"/>
      <c r="AN532" s="4"/>
      <c r="AO532" s="4"/>
      <c r="AP532" s="4"/>
    </row>
    <row r="533" ht="12.75" customHeight="1">
      <c r="A533" s="1"/>
      <c r="B533" s="20"/>
      <c r="C533" s="244"/>
      <c r="D533" s="244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"/>
      <c r="V533" s="4"/>
      <c r="W533" s="1"/>
      <c r="X533" s="4"/>
      <c r="Y533" s="1"/>
      <c r="Z533" s="4"/>
      <c r="AA533" s="1"/>
      <c r="AB533" s="4"/>
      <c r="AC533" s="1"/>
      <c r="AD533" s="4"/>
      <c r="AE533" s="1"/>
      <c r="AF533" s="4"/>
      <c r="AG533" s="1"/>
      <c r="AH533" s="4"/>
      <c r="AI533" s="1"/>
      <c r="AJ533" s="4"/>
      <c r="AK533" s="4"/>
      <c r="AL533" s="4"/>
      <c r="AM533" s="4"/>
      <c r="AN533" s="4"/>
      <c r="AO533" s="4"/>
      <c r="AP533" s="4"/>
    </row>
    <row r="534" ht="12.75" customHeight="1">
      <c r="A534" s="1"/>
      <c r="B534" s="20"/>
      <c r="C534" s="244"/>
      <c r="D534" s="244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"/>
      <c r="V534" s="4"/>
      <c r="W534" s="1"/>
      <c r="X534" s="4"/>
      <c r="Y534" s="1"/>
      <c r="Z534" s="4"/>
      <c r="AA534" s="1"/>
      <c r="AB534" s="4"/>
      <c r="AC534" s="1"/>
      <c r="AD534" s="4"/>
      <c r="AE534" s="1"/>
      <c r="AF534" s="4"/>
      <c r="AG534" s="1"/>
      <c r="AH534" s="4"/>
      <c r="AI534" s="1"/>
      <c r="AJ534" s="4"/>
      <c r="AK534" s="4"/>
      <c r="AL534" s="4"/>
      <c r="AM534" s="4"/>
      <c r="AN534" s="4"/>
      <c r="AO534" s="4"/>
      <c r="AP534" s="4"/>
    </row>
    <row r="535" ht="12.75" customHeight="1">
      <c r="A535" s="1"/>
      <c r="B535" s="20"/>
      <c r="C535" s="244"/>
      <c r="D535" s="244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"/>
      <c r="V535" s="4"/>
      <c r="W535" s="1"/>
      <c r="X535" s="4"/>
      <c r="Y535" s="1"/>
      <c r="Z535" s="4"/>
      <c r="AA535" s="1"/>
      <c r="AB535" s="4"/>
      <c r="AC535" s="1"/>
      <c r="AD535" s="4"/>
      <c r="AE535" s="1"/>
      <c r="AF535" s="4"/>
      <c r="AG535" s="1"/>
      <c r="AH535" s="4"/>
      <c r="AI535" s="1"/>
      <c r="AJ535" s="4"/>
      <c r="AK535" s="4"/>
      <c r="AL535" s="4"/>
      <c r="AM535" s="4"/>
      <c r="AN535" s="4"/>
      <c r="AO535" s="4"/>
      <c r="AP535" s="4"/>
    </row>
    <row r="536" ht="12.75" customHeight="1">
      <c r="A536" s="1"/>
      <c r="B536" s="20"/>
      <c r="C536" s="244"/>
      <c r="D536" s="244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"/>
      <c r="V536" s="4"/>
      <c r="W536" s="1"/>
      <c r="X536" s="4"/>
      <c r="Y536" s="1"/>
      <c r="Z536" s="4"/>
      <c r="AA536" s="1"/>
      <c r="AB536" s="4"/>
      <c r="AC536" s="1"/>
      <c r="AD536" s="4"/>
      <c r="AE536" s="1"/>
      <c r="AF536" s="4"/>
      <c r="AG536" s="1"/>
      <c r="AH536" s="4"/>
      <c r="AI536" s="1"/>
      <c r="AJ536" s="4"/>
      <c r="AK536" s="4"/>
      <c r="AL536" s="4"/>
      <c r="AM536" s="4"/>
      <c r="AN536" s="4"/>
      <c r="AO536" s="4"/>
      <c r="AP536" s="4"/>
    </row>
    <row r="537" ht="12.75" customHeight="1">
      <c r="A537" s="1"/>
      <c r="B537" s="20"/>
      <c r="C537" s="244"/>
      <c r="D537" s="244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"/>
      <c r="V537" s="4"/>
      <c r="W537" s="1"/>
      <c r="X537" s="4"/>
      <c r="Y537" s="1"/>
      <c r="Z537" s="4"/>
      <c r="AA537" s="1"/>
      <c r="AB537" s="4"/>
      <c r="AC537" s="1"/>
      <c r="AD537" s="4"/>
      <c r="AE537" s="1"/>
      <c r="AF537" s="4"/>
      <c r="AG537" s="1"/>
      <c r="AH537" s="4"/>
      <c r="AI537" s="1"/>
      <c r="AJ537" s="4"/>
      <c r="AK537" s="4"/>
      <c r="AL537" s="4"/>
      <c r="AM537" s="4"/>
      <c r="AN537" s="4"/>
      <c r="AO537" s="4"/>
      <c r="AP537" s="4"/>
    </row>
    <row r="538" ht="12.75" customHeight="1">
      <c r="A538" s="1"/>
      <c r="B538" s="20"/>
      <c r="C538" s="244"/>
      <c r="D538" s="244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"/>
      <c r="V538" s="4"/>
      <c r="W538" s="1"/>
      <c r="X538" s="4"/>
      <c r="Y538" s="1"/>
      <c r="Z538" s="4"/>
      <c r="AA538" s="1"/>
      <c r="AB538" s="4"/>
      <c r="AC538" s="1"/>
      <c r="AD538" s="4"/>
      <c r="AE538" s="1"/>
      <c r="AF538" s="4"/>
      <c r="AG538" s="1"/>
      <c r="AH538" s="4"/>
      <c r="AI538" s="1"/>
      <c r="AJ538" s="4"/>
      <c r="AK538" s="4"/>
      <c r="AL538" s="4"/>
      <c r="AM538" s="4"/>
      <c r="AN538" s="4"/>
      <c r="AO538" s="4"/>
      <c r="AP538" s="4"/>
    </row>
    <row r="539" ht="12.75" customHeight="1">
      <c r="A539" s="1"/>
      <c r="B539" s="20"/>
      <c r="C539" s="244"/>
      <c r="D539" s="244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"/>
      <c r="V539" s="4"/>
      <c r="W539" s="1"/>
      <c r="X539" s="4"/>
      <c r="Y539" s="1"/>
      <c r="Z539" s="4"/>
      <c r="AA539" s="1"/>
      <c r="AB539" s="4"/>
      <c r="AC539" s="1"/>
      <c r="AD539" s="4"/>
      <c r="AE539" s="1"/>
      <c r="AF539" s="4"/>
      <c r="AG539" s="1"/>
      <c r="AH539" s="4"/>
      <c r="AI539" s="1"/>
      <c r="AJ539" s="4"/>
      <c r="AK539" s="4"/>
      <c r="AL539" s="4"/>
      <c r="AM539" s="4"/>
      <c r="AN539" s="4"/>
      <c r="AO539" s="4"/>
      <c r="AP539" s="4"/>
    </row>
    <row r="540" ht="12.75" customHeight="1">
      <c r="A540" s="1"/>
      <c r="B540" s="20"/>
      <c r="C540" s="244"/>
      <c r="D540" s="244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"/>
      <c r="V540" s="4"/>
      <c r="W540" s="1"/>
      <c r="X540" s="4"/>
      <c r="Y540" s="1"/>
      <c r="Z540" s="4"/>
      <c r="AA540" s="1"/>
      <c r="AB540" s="4"/>
      <c r="AC540" s="1"/>
      <c r="AD540" s="4"/>
      <c r="AE540" s="1"/>
      <c r="AF540" s="4"/>
      <c r="AG540" s="1"/>
      <c r="AH540" s="4"/>
      <c r="AI540" s="1"/>
      <c r="AJ540" s="4"/>
      <c r="AK540" s="4"/>
      <c r="AL540" s="4"/>
      <c r="AM540" s="4"/>
      <c r="AN540" s="4"/>
      <c r="AO540" s="4"/>
      <c r="AP540" s="4"/>
    </row>
    <row r="541" ht="12.75" customHeight="1">
      <c r="A541" s="1"/>
      <c r="B541" s="20"/>
      <c r="C541" s="244"/>
      <c r="D541" s="244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"/>
      <c r="V541" s="4"/>
      <c r="W541" s="1"/>
      <c r="X541" s="4"/>
      <c r="Y541" s="1"/>
      <c r="Z541" s="4"/>
      <c r="AA541" s="1"/>
      <c r="AB541" s="4"/>
      <c r="AC541" s="1"/>
      <c r="AD541" s="4"/>
      <c r="AE541" s="1"/>
      <c r="AF541" s="4"/>
      <c r="AG541" s="1"/>
      <c r="AH541" s="4"/>
      <c r="AI541" s="1"/>
      <c r="AJ541" s="4"/>
      <c r="AK541" s="4"/>
      <c r="AL541" s="4"/>
      <c r="AM541" s="4"/>
      <c r="AN541" s="4"/>
      <c r="AO541" s="4"/>
      <c r="AP541" s="4"/>
    </row>
    <row r="542" ht="12.75" customHeight="1">
      <c r="A542" s="1"/>
      <c r="B542" s="20"/>
      <c r="C542" s="244"/>
      <c r="D542" s="244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"/>
      <c r="V542" s="4"/>
      <c r="W542" s="1"/>
      <c r="X542" s="4"/>
      <c r="Y542" s="1"/>
      <c r="Z542" s="4"/>
      <c r="AA542" s="1"/>
      <c r="AB542" s="4"/>
      <c r="AC542" s="1"/>
      <c r="AD542" s="4"/>
      <c r="AE542" s="1"/>
      <c r="AF542" s="4"/>
      <c r="AG542" s="1"/>
      <c r="AH542" s="4"/>
      <c r="AI542" s="1"/>
      <c r="AJ542" s="4"/>
      <c r="AK542" s="4"/>
      <c r="AL542" s="4"/>
      <c r="AM542" s="4"/>
      <c r="AN542" s="4"/>
      <c r="AO542" s="4"/>
      <c r="AP542" s="4"/>
    </row>
    <row r="543" ht="12.75" customHeight="1">
      <c r="A543" s="1"/>
      <c r="B543" s="20"/>
      <c r="C543" s="244"/>
      <c r="D543" s="244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"/>
      <c r="V543" s="4"/>
      <c r="W543" s="1"/>
      <c r="X543" s="4"/>
      <c r="Y543" s="1"/>
      <c r="Z543" s="4"/>
      <c r="AA543" s="1"/>
      <c r="AB543" s="4"/>
      <c r="AC543" s="1"/>
      <c r="AD543" s="4"/>
      <c r="AE543" s="1"/>
      <c r="AF543" s="4"/>
      <c r="AG543" s="1"/>
      <c r="AH543" s="4"/>
      <c r="AI543" s="1"/>
      <c r="AJ543" s="4"/>
      <c r="AK543" s="4"/>
      <c r="AL543" s="4"/>
      <c r="AM543" s="4"/>
      <c r="AN543" s="4"/>
      <c r="AO543" s="4"/>
      <c r="AP543" s="4"/>
    </row>
    <row r="544" ht="12.75" customHeight="1">
      <c r="A544" s="1"/>
      <c r="B544" s="20"/>
      <c r="C544" s="244"/>
      <c r="D544" s="244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"/>
      <c r="V544" s="4"/>
      <c r="W544" s="1"/>
      <c r="X544" s="4"/>
      <c r="Y544" s="1"/>
      <c r="Z544" s="4"/>
      <c r="AA544" s="1"/>
      <c r="AB544" s="4"/>
      <c r="AC544" s="1"/>
      <c r="AD544" s="4"/>
      <c r="AE544" s="1"/>
      <c r="AF544" s="4"/>
      <c r="AG544" s="1"/>
      <c r="AH544" s="4"/>
      <c r="AI544" s="1"/>
      <c r="AJ544" s="4"/>
      <c r="AK544" s="4"/>
      <c r="AL544" s="4"/>
      <c r="AM544" s="4"/>
      <c r="AN544" s="4"/>
      <c r="AO544" s="4"/>
      <c r="AP544" s="4"/>
    </row>
    <row r="545" ht="12.75" customHeight="1">
      <c r="A545" s="1"/>
      <c r="B545" s="20"/>
      <c r="C545" s="244"/>
      <c r="D545" s="244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"/>
      <c r="V545" s="4"/>
      <c r="W545" s="1"/>
      <c r="X545" s="4"/>
      <c r="Y545" s="1"/>
      <c r="Z545" s="4"/>
      <c r="AA545" s="1"/>
      <c r="AB545" s="4"/>
      <c r="AC545" s="1"/>
      <c r="AD545" s="4"/>
      <c r="AE545" s="1"/>
      <c r="AF545" s="4"/>
      <c r="AG545" s="1"/>
      <c r="AH545" s="4"/>
      <c r="AI545" s="1"/>
      <c r="AJ545" s="4"/>
      <c r="AK545" s="4"/>
      <c r="AL545" s="4"/>
      <c r="AM545" s="4"/>
      <c r="AN545" s="4"/>
      <c r="AO545" s="4"/>
      <c r="AP545" s="4"/>
    </row>
    <row r="546" ht="12.75" customHeight="1">
      <c r="A546" s="1"/>
      <c r="B546" s="20"/>
      <c r="C546" s="244"/>
      <c r="D546" s="244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"/>
      <c r="V546" s="4"/>
      <c r="W546" s="1"/>
      <c r="X546" s="4"/>
      <c r="Y546" s="1"/>
      <c r="Z546" s="4"/>
      <c r="AA546" s="1"/>
      <c r="AB546" s="4"/>
      <c r="AC546" s="1"/>
      <c r="AD546" s="4"/>
      <c r="AE546" s="1"/>
      <c r="AF546" s="4"/>
      <c r="AG546" s="1"/>
      <c r="AH546" s="4"/>
      <c r="AI546" s="1"/>
      <c r="AJ546" s="4"/>
      <c r="AK546" s="4"/>
      <c r="AL546" s="4"/>
      <c r="AM546" s="4"/>
      <c r="AN546" s="4"/>
      <c r="AO546" s="4"/>
      <c r="AP546" s="4"/>
    </row>
    <row r="547" ht="12.75" customHeight="1">
      <c r="A547" s="1"/>
      <c r="B547" s="20"/>
      <c r="C547" s="244"/>
      <c r="D547" s="244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"/>
      <c r="V547" s="4"/>
      <c r="W547" s="1"/>
      <c r="X547" s="4"/>
      <c r="Y547" s="1"/>
      <c r="Z547" s="4"/>
      <c r="AA547" s="1"/>
      <c r="AB547" s="4"/>
      <c r="AC547" s="1"/>
      <c r="AD547" s="4"/>
      <c r="AE547" s="1"/>
      <c r="AF547" s="4"/>
      <c r="AG547" s="1"/>
      <c r="AH547" s="4"/>
      <c r="AI547" s="1"/>
      <c r="AJ547" s="4"/>
      <c r="AK547" s="4"/>
      <c r="AL547" s="4"/>
      <c r="AM547" s="4"/>
      <c r="AN547" s="4"/>
      <c r="AO547" s="4"/>
      <c r="AP547" s="4"/>
    </row>
    <row r="548" ht="12.75" customHeight="1">
      <c r="A548" s="1"/>
      <c r="B548" s="20"/>
      <c r="C548" s="244"/>
      <c r="D548" s="244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"/>
      <c r="V548" s="4"/>
      <c r="W548" s="1"/>
      <c r="X548" s="4"/>
      <c r="Y548" s="1"/>
      <c r="Z548" s="4"/>
      <c r="AA548" s="1"/>
      <c r="AB548" s="4"/>
      <c r="AC548" s="1"/>
      <c r="AD548" s="4"/>
      <c r="AE548" s="1"/>
      <c r="AF548" s="4"/>
      <c r="AG548" s="1"/>
      <c r="AH548" s="4"/>
      <c r="AI548" s="1"/>
      <c r="AJ548" s="4"/>
      <c r="AK548" s="4"/>
      <c r="AL548" s="4"/>
      <c r="AM548" s="4"/>
      <c r="AN548" s="4"/>
      <c r="AO548" s="4"/>
      <c r="AP548" s="4"/>
    </row>
    <row r="549" ht="12.75" customHeight="1">
      <c r="A549" s="1"/>
      <c r="B549" s="20"/>
      <c r="C549" s="244"/>
      <c r="D549" s="244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"/>
      <c r="V549" s="4"/>
      <c r="W549" s="1"/>
      <c r="X549" s="4"/>
      <c r="Y549" s="1"/>
      <c r="Z549" s="4"/>
      <c r="AA549" s="1"/>
      <c r="AB549" s="4"/>
      <c r="AC549" s="1"/>
      <c r="AD549" s="4"/>
      <c r="AE549" s="1"/>
      <c r="AF549" s="4"/>
      <c r="AG549" s="1"/>
      <c r="AH549" s="4"/>
      <c r="AI549" s="1"/>
      <c r="AJ549" s="4"/>
      <c r="AK549" s="4"/>
      <c r="AL549" s="4"/>
      <c r="AM549" s="4"/>
      <c r="AN549" s="4"/>
      <c r="AO549" s="4"/>
      <c r="AP549" s="4"/>
    </row>
    <row r="550" ht="12.75" customHeight="1">
      <c r="A550" s="1"/>
      <c r="B550" s="20"/>
      <c r="C550" s="244"/>
      <c r="D550" s="244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"/>
      <c r="V550" s="4"/>
      <c r="W550" s="1"/>
      <c r="X550" s="4"/>
      <c r="Y550" s="1"/>
      <c r="Z550" s="4"/>
      <c r="AA550" s="1"/>
      <c r="AB550" s="4"/>
      <c r="AC550" s="1"/>
      <c r="AD550" s="4"/>
      <c r="AE550" s="1"/>
      <c r="AF550" s="4"/>
      <c r="AG550" s="1"/>
      <c r="AH550" s="4"/>
      <c r="AI550" s="1"/>
      <c r="AJ550" s="4"/>
      <c r="AK550" s="4"/>
      <c r="AL550" s="4"/>
      <c r="AM550" s="4"/>
      <c r="AN550" s="4"/>
      <c r="AO550" s="4"/>
      <c r="AP550" s="4"/>
    </row>
    <row r="551" ht="12.75" customHeight="1">
      <c r="A551" s="1"/>
      <c r="B551" s="20"/>
      <c r="C551" s="244"/>
      <c r="D551" s="244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"/>
      <c r="V551" s="4"/>
      <c r="W551" s="1"/>
      <c r="X551" s="4"/>
      <c r="Y551" s="1"/>
      <c r="Z551" s="4"/>
      <c r="AA551" s="1"/>
      <c r="AB551" s="4"/>
      <c r="AC551" s="1"/>
      <c r="AD551" s="4"/>
      <c r="AE551" s="1"/>
      <c r="AF551" s="4"/>
      <c r="AG551" s="1"/>
      <c r="AH551" s="4"/>
      <c r="AI551" s="1"/>
      <c r="AJ551" s="4"/>
      <c r="AK551" s="4"/>
      <c r="AL551" s="4"/>
      <c r="AM551" s="4"/>
      <c r="AN551" s="4"/>
      <c r="AO551" s="4"/>
      <c r="AP551" s="4"/>
    </row>
    <row r="552" ht="12.75" customHeight="1">
      <c r="A552" s="1"/>
      <c r="B552" s="20"/>
      <c r="C552" s="244"/>
      <c r="D552" s="244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"/>
      <c r="V552" s="4"/>
      <c r="W552" s="1"/>
      <c r="X552" s="4"/>
      <c r="Y552" s="1"/>
      <c r="Z552" s="4"/>
      <c r="AA552" s="1"/>
      <c r="AB552" s="4"/>
      <c r="AC552" s="1"/>
      <c r="AD552" s="4"/>
      <c r="AE552" s="1"/>
      <c r="AF552" s="4"/>
      <c r="AG552" s="1"/>
      <c r="AH552" s="4"/>
      <c r="AI552" s="1"/>
      <c r="AJ552" s="4"/>
      <c r="AK552" s="4"/>
      <c r="AL552" s="4"/>
      <c r="AM552" s="4"/>
      <c r="AN552" s="4"/>
      <c r="AO552" s="4"/>
      <c r="AP552" s="4"/>
    </row>
    <row r="553" ht="12.75" customHeight="1">
      <c r="A553" s="1"/>
      <c r="B553" s="20"/>
      <c r="C553" s="244"/>
      <c r="D553" s="244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"/>
      <c r="V553" s="4"/>
      <c r="W553" s="1"/>
      <c r="X553" s="4"/>
      <c r="Y553" s="1"/>
      <c r="Z553" s="4"/>
      <c r="AA553" s="1"/>
      <c r="AB553" s="4"/>
      <c r="AC553" s="1"/>
      <c r="AD553" s="4"/>
      <c r="AE553" s="1"/>
      <c r="AF553" s="4"/>
      <c r="AG553" s="1"/>
      <c r="AH553" s="4"/>
      <c r="AI553" s="1"/>
      <c r="AJ553" s="4"/>
      <c r="AK553" s="4"/>
      <c r="AL553" s="4"/>
      <c r="AM553" s="4"/>
      <c r="AN553" s="4"/>
      <c r="AO553" s="4"/>
      <c r="AP553" s="4"/>
    </row>
    <row r="554" ht="12.75" customHeight="1">
      <c r="A554" s="1"/>
      <c r="B554" s="20"/>
      <c r="C554" s="244"/>
      <c r="D554" s="244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"/>
      <c r="V554" s="4"/>
      <c r="W554" s="1"/>
      <c r="X554" s="4"/>
      <c r="Y554" s="1"/>
      <c r="Z554" s="4"/>
      <c r="AA554" s="1"/>
      <c r="AB554" s="4"/>
      <c r="AC554" s="1"/>
      <c r="AD554" s="4"/>
      <c r="AE554" s="1"/>
      <c r="AF554" s="4"/>
      <c r="AG554" s="1"/>
      <c r="AH554" s="4"/>
      <c r="AI554" s="1"/>
      <c r="AJ554" s="4"/>
      <c r="AK554" s="4"/>
      <c r="AL554" s="4"/>
      <c r="AM554" s="4"/>
      <c r="AN554" s="4"/>
      <c r="AO554" s="4"/>
      <c r="AP554" s="4"/>
    </row>
    <row r="555" ht="12.75" customHeight="1">
      <c r="A555" s="1"/>
      <c r="B555" s="20"/>
      <c r="C555" s="244"/>
      <c r="D555" s="244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"/>
      <c r="V555" s="4"/>
      <c r="W555" s="1"/>
      <c r="X555" s="4"/>
      <c r="Y555" s="1"/>
      <c r="Z555" s="4"/>
      <c r="AA555" s="1"/>
      <c r="AB555" s="4"/>
      <c r="AC555" s="1"/>
      <c r="AD555" s="4"/>
      <c r="AE555" s="1"/>
      <c r="AF555" s="4"/>
      <c r="AG555" s="1"/>
      <c r="AH555" s="4"/>
      <c r="AI555" s="1"/>
      <c r="AJ555" s="4"/>
      <c r="AK555" s="4"/>
      <c r="AL555" s="4"/>
      <c r="AM555" s="4"/>
      <c r="AN555" s="4"/>
      <c r="AO555" s="4"/>
      <c r="AP555" s="4"/>
    </row>
    <row r="556" ht="12.75" customHeight="1">
      <c r="A556" s="1"/>
      <c r="B556" s="20"/>
      <c r="C556" s="244"/>
      <c r="D556" s="244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"/>
      <c r="V556" s="4"/>
      <c r="W556" s="1"/>
      <c r="X556" s="4"/>
      <c r="Y556" s="1"/>
      <c r="Z556" s="4"/>
      <c r="AA556" s="1"/>
      <c r="AB556" s="4"/>
      <c r="AC556" s="1"/>
      <c r="AD556" s="4"/>
      <c r="AE556" s="1"/>
      <c r="AF556" s="4"/>
      <c r="AG556" s="1"/>
      <c r="AH556" s="4"/>
      <c r="AI556" s="1"/>
      <c r="AJ556" s="4"/>
      <c r="AK556" s="4"/>
      <c r="AL556" s="4"/>
      <c r="AM556" s="4"/>
      <c r="AN556" s="4"/>
      <c r="AO556" s="4"/>
      <c r="AP556" s="4"/>
    </row>
    <row r="557" ht="12.75" customHeight="1">
      <c r="A557" s="1"/>
      <c r="B557" s="20"/>
      <c r="C557" s="244"/>
      <c r="D557" s="244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"/>
      <c r="V557" s="4"/>
      <c r="W557" s="1"/>
      <c r="X557" s="4"/>
      <c r="Y557" s="1"/>
      <c r="Z557" s="4"/>
      <c r="AA557" s="1"/>
      <c r="AB557" s="4"/>
      <c r="AC557" s="1"/>
      <c r="AD557" s="4"/>
      <c r="AE557" s="1"/>
      <c r="AF557" s="4"/>
      <c r="AG557" s="1"/>
      <c r="AH557" s="4"/>
      <c r="AI557" s="1"/>
      <c r="AJ557" s="4"/>
      <c r="AK557" s="4"/>
      <c r="AL557" s="4"/>
      <c r="AM557" s="4"/>
      <c r="AN557" s="4"/>
      <c r="AO557" s="4"/>
      <c r="AP557" s="4"/>
    </row>
    <row r="558" ht="12.75" customHeight="1">
      <c r="A558" s="1"/>
      <c r="B558" s="20"/>
      <c r="C558" s="244"/>
      <c r="D558" s="244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"/>
      <c r="V558" s="4"/>
      <c r="W558" s="1"/>
      <c r="X558" s="4"/>
      <c r="Y558" s="1"/>
      <c r="Z558" s="4"/>
      <c r="AA558" s="1"/>
      <c r="AB558" s="4"/>
      <c r="AC558" s="1"/>
      <c r="AD558" s="4"/>
      <c r="AE558" s="1"/>
      <c r="AF558" s="4"/>
      <c r="AG558" s="1"/>
      <c r="AH558" s="4"/>
      <c r="AI558" s="1"/>
      <c r="AJ558" s="4"/>
      <c r="AK558" s="4"/>
      <c r="AL558" s="4"/>
      <c r="AM558" s="4"/>
      <c r="AN558" s="4"/>
      <c r="AO558" s="4"/>
      <c r="AP558" s="4"/>
    </row>
    <row r="559" ht="12.75" customHeight="1">
      <c r="A559" s="1"/>
      <c r="B559" s="20"/>
      <c r="C559" s="244"/>
      <c r="D559" s="244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"/>
      <c r="V559" s="4"/>
      <c r="W559" s="1"/>
      <c r="X559" s="4"/>
      <c r="Y559" s="1"/>
      <c r="Z559" s="4"/>
      <c r="AA559" s="1"/>
      <c r="AB559" s="4"/>
      <c r="AC559" s="1"/>
      <c r="AD559" s="4"/>
      <c r="AE559" s="1"/>
      <c r="AF559" s="4"/>
      <c r="AG559" s="1"/>
      <c r="AH559" s="4"/>
      <c r="AI559" s="1"/>
      <c r="AJ559" s="4"/>
      <c r="AK559" s="4"/>
      <c r="AL559" s="4"/>
      <c r="AM559" s="4"/>
      <c r="AN559" s="4"/>
      <c r="AO559" s="4"/>
      <c r="AP559" s="4"/>
    </row>
    <row r="560" ht="12.75" customHeight="1">
      <c r="A560" s="1"/>
      <c r="B560" s="20"/>
      <c r="C560" s="244"/>
      <c r="D560" s="244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"/>
      <c r="V560" s="4"/>
      <c r="W560" s="1"/>
      <c r="X560" s="4"/>
      <c r="Y560" s="1"/>
      <c r="Z560" s="4"/>
      <c r="AA560" s="1"/>
      <c r="AB560" s="4"/>
      <c r="AC560" s="1"/>
      <c r="AD560" s="4"/>
      <c r="AE560" s="1"/>
      <c r="AF560" s="4"/>
      <c r="AG560" s="1"/>
      <c r="AH560" s="4"/>
      <c r="AI560" s="1"/>
      <c r="AJ560" s="4"/>
      <c r="AK560" s="4"/>
      <c r="AL560" s="4"/>
      <c r="AM560" s="4"/>
      <c r="AN560" s="4"/>
      <c r="AO560" s="4"/>
      <c r="AP560" s="4"/>
    </row>
    <row r="561" ht="12.75" customHeight="1">
      <c r="A561" s="1"/>
      <c r="B561" s="20"/>
      <c r="C561" s="244"/>
      <c r="D561" s="244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"/>
      <c r="V561" s="4"/>
      <c r="W561" s="1"/>
      <c r="X561" s="4"/>
      <c r="Y561" s="1"/>
      <c r="Z561" s="4"/>
      <c r="AA561" s="1"/>
      <c r="AB561" s="4"/>
      <c r="AC561" s="1"/>
      <c r="AD561" s="4"/>
      <c r="AE561" s="1"/>
      <c r="AF561" s="4"/>
      <c r="AG561" s="1"/>
      <c r="AH561" s="4"/>
      <c r="AI561" s="1"/>
      <c r="AJ561" s="4"/>
      <c r="AK561" s="4"/>
      <c r="AL561" s="4"/>
      <c r="AM561" s="4"/>
      <c r="AN561" s="4"/>
      <c r="AO561" s="4"/>
      <c r="AP561" s="4"/>
    </row>
    <row r="562" ht="12.75" customHeight="1">
      <c r="A562" s="1"/>
      <c r="B562" s="20"/>
      <c r="C562" s="244"/>
      <c r="D562" s="244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"/>
      <c r="V562" s="4"/>
      <c r="W562" s="1"/>
      <c r="X562" s="4"/>
      <c r="Y562" s="1"/>
      <c r="Z562" s="4"/>
      <c r="AA562" s="1"/>
      <c r="AB562" s="4"/>
      <c r="AC562" s="1"/>
      <c r="AD562" s="4"/>
      <c r="AE562" s="1"/>
      <c r="AF562" s="4"/>
      <c r="AG562" s="1"/>
      <c r="AH562" s="4"/>
      <c r="AI562" s="1"/>
      <c r="AJ562" s="4"/>
      <c r="AK562" s="4"/>
      <c r="AL562" s="4"/>
      <c r="AM562" s="4"/>
      <c r="AN562" s="4"/>
      <c r="AO562" s="4"/>
      <c r="AP562" s="4"/>
    </row>
    <row r="563" ht="12.75" customHeight="1">
      <c r="A563" s="1"/>
      <c r="B563" s="20"/>
      <c r="C563" s="244"/>
      <c r="D563" s="244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"/>
      <c r="V563" s="4"/>
      <c r="W563" s="1"/>
      <c r="X563" s="4"/>
      <c r="Y563" s="1"/>
      <c r="Z563" s="4"/>
      <c r="AA563" s="1"/>
      <c r="AB563" s="4"/>
      <c r="AC563" s="1"/>
      <c r="AD563" s="4"/>
      <c r="AE563" s="1"/>
      <c r="AF563" s="4"/>
      <c r="AG563" s="1"/>
      <c r="AH563" s="4"/>
      <c r="AI563" s="1"/>
      <c r="AJ563" s="4"/>
      <c r="AK563" s="4"/>
      <c r="AL563" s="4"/>
      <c r="AM563" s="4"/>
      <c r="AN563" s="4"/>
      <c r="AO563" s="4"/>
      <c r="AP563" s="4"/>
    </row>
    <row r="564" ht="12.75" customHeight="1">
      <c r="A564" s="1"/>
      <c r="B564" s="20"/>
      <c r="C564" s="244"/>
      <c r="D564" s="244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"/>
      <c r="V564" s="4"/>
      <c r="W564" s="1"/>
      <c r="X564" s="4"/>
      <c r="Y564" s="1"/>
      <c r="Z564" s="4"/>
      <c r="AA564" s="1"/>
      <c r="AB564" s="4"/>
      <c r="AC564" s="1"/>
      <c r="AD564" s="4"/>
      <c r="AE564" s="1"/>
      <c r="AF564" s="4"/>
      <c r="AG564" s="1"/>
      <c r="AH564" s="4"/>
      <c r="AI564" s="1"/>
      <c r="AJ564" s="4"/>
      <c r="AK564" s="4"/>
      <c r="AL564" s="4"/>
      <c r="AM564" s="4"/>
      <c r="AN564" s="4"/>
      <c r="AO564" s="4"/>
      <c r="AP564" s="4"/>
    </row>
    <row r="565" ht="12.75" customHeight="1">
      <c r="A565" s="1"/>
      <c r="B565" s="20"/>
      <c r="C565" s="244"/>
      <c r="D565" s="244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"/>
      <c r="V565" s="4"/>
      <c r="W565" s="1"/>
      <c r="X565" s="4"/>
      <c r="Y565" s="1"/>
      <c r="Z565" s="4"/>
      <c r="AA565" s="1"/>
      <c r="AB565" s="4"/>
      <c r="AC565" s="1"/>
      <c r="AD565" s="4"/>
      <c r="AE565" s="1"/>
      <c r="AF565" s="4"/>
      <c r="AG565" s="1"/>
      <c r="AH565" s="4"/>
      <c r="AI565" s="1"/>
      <c r="AJ565" s="4"/>
      <c r="AK565" s="4"/>
      <c r="AL565" s="4"/>
      <c r="AM565" s="4"/>
      <c r="AN565" s="4"/>
      <c r="AO565" s="4"/>
      <c r="AP565" s="4"/>
    </row>
    <row r="566" ht="12.75" customHeight="1">
      <c r="A566" s="1"/>
      <c r="B566" s="20"/>
      <c r="C566" s="244"/>
      <c r="D566" s="244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"/>
      <c r="V566" s="4"/>
      <c r="W566" s="1"/>
      <c r="X566" s="4"/>
      <c r="Y566" s="1"/>
      <c r="Z566" s="4"/>
      <c r="AA566" s="1"/>
      <c r="AB566" s="4"/>
      <c r="AC566" s="1"/>
      <c r="AD566" s="4"/>
      <c r="AE566" s="1"/>
      <c r="AF566" s="4"/>
      <c r="AG566" s="1"/>
      <c r="AH566" s="4"/>
      <c r="AI566" s="1"/>
      <c r="AJ566" s="4"/>
      <c r="AK566" s="4"/>
      <c r="AL566" s="4"/>
      <c r="AM566" s="4"/>
      <c r="AN566" s="4"/>
      <c r="AO566" s="4"/>
      <c r="AP566" s="4"/>
    </row>
    <row r="567" ht="12.75" customHeight="1">
      <c r="A567" s="1"/>
      <c r="B567" s="20"/>
      <c r="C567" s="244"/>
      <c r="D567" s="244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"/>
      <c r="V567" s="4"/>
      <c r="W567" s="1"/>
      <c r="X567" s="4"/>
      <c r="Y567" s="1"/>
      <c r="Z567" s="4"/>
      <c r="AA567" s="1"/>
      <c r="AB567" s="4"/>
      <c r="AC567" s="1"/>
      <c r="AD567" s="4"/>
      <c r="AE567" s="1"/>
      <c r="AF567" s="4"/>
      <c r="AG567" s="1"/>
      <c r="AH567" s="4"/>
      <c r="AI567" s="1"/>
      <c r="AJ567" s="4"/>
      <c r="AK567" s="4"/>
      <c r="AL567" s="4"/>
      <c r="AM567" s="4"/>
      <c r="AN567" s="4"/>
      <c r="AO567" s="4"/>
      <c r="AP567" s="4"/>
    </row>
    <row r="568" ht="12.75" customHeight="1">
      <c r="A568" s="1"/>
      <c r="B568" s="20"/>
      <c r="C568" s="244"/>
      <c r="D568" s="244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"/>
      <c r="V568" s="4"/>
      <c r="W568" s="1"/>
      <c r="X568" s="4"/>
      <c r="Y568" s="1"/>
      <c r="Z568" s="4"/>
      <c r="AA568" s="1"/>
      <c r="AB568" s="4"/>
      <c r="AC568" s="1"/>
      <c r="AD568" s="4"/>
      <c r="AE568" s="1"/>
      <c r="AF568" s="4"/>
      <c r="AG568" s="1"/>
      <c r="AH568" s="4"/>
      <c r="AI568" s="1"/>
      <c r="AJ568" s="4"/>
      <c r="AK568" s="4"/>
      <c r="AL568" s="4"/>
      <c r="AM568" s="4"/>
      <c r="AN568" s="4"/>
      <c r="AO568" s="4"/>
      <c r="AP568" s="4"/>
    </row>
    <row r="569" ht="12.75" customHeight="1">
      <c r="A569" s="1"/>
      <c r="B569" s="20"/>
      <c r="C569" s="244"/>
      <c r="D569" s="244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"/>
      <c r="V569" s="4"/>
      <c r="W569" s="1"/>
      <c r="X569" s="4"/>
      <c r="Y569" s="1"/>
      <c r="Z569" s="4"/>
      <c r="AA569" s="1"/>
      <c r="AB569" s="4"/>
      <c r="AC569" s="1"/>
      <c r="AD569" s="4"/>
      <c r="AE569" s="1"/>
      <c r="AF569" s="4"/>
      <c r="AG569" s="1"/>
      <c r="AH569" s="4"/>
      <c r="AI569" s="1"/>
      <c r="AJ569" s="4"/>
      <c r="AK569" s="4"/>
      <c r="AL569" s="4"/>
      <c r="AM569" s="4"/>
      <c r="AN569" s="4"/>
      <c r="AO569" s="4"/>
      <c r="AP569" s="4"/>
    </row>
    <row r="570" ht="12.75" customHeight="1">
      <c r="A570" s="1"/>
      <c r="B570" s="20"/>
      <c r="C570" s="244"/>
      <c r="D570" s="244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"/>
      <c r="V570" s="4"/>
      <c r="W570" s="1"/>
      <c r="X570" s="4"/>
      <c r="Y570" s="1"/>
      <c r="Z570" s="4"/>
      <c r="AA570" s="1"/>
      <c r="AB570" s="4"/>
      <c r="AC570" s="1"/>
      <c r="AD570" s="4"/>
      <c r="AE570" s="1"/>
      <c r="AF570" s="4"/>
      <c r="AG570" s="1"/>
      <c r="AH570" s="4"/>
      <c r="AI570" s="1"/>
      <c r="AJ570" s="4"/>
      <c r="AK570" s="4"/>
      <c r="AL570" s="4"/>
      <c r="AM570" s="4"/>
      <c r="AN570" s="4"/>
      <c r="AO570" s="4"/>
      <c r="AP570" s="4"/>
    </row>
    <row r="571" ht="12.75" customHeight="1">
      <c r="A571" s="1"/>
      <c r="B571" s="20"/>
      <c r="C571" s="244"/>
      <c r="D571" s="244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"/>
      <c r="V571" s="4"/>
      <c r="W571" s="1"/>
      <c r="X571" s="4"/>
      <c r="Y571" s="1"/>
      <c r="Z571" s="4"/>
      <c r="AA571" s="1"/>
      <c r="AB571" s="4"/>
      <c r="AC571" s="1"/>
      <c r="AD571" s="4"/>
      <c r="AE571" s="1"/>
      <c r="AF571" s="4"/>
      <c r="AG571" s="1"/>
      <c r="AH571" s="4"/>
      <c r="AI571" s="1"/>
      <c r="AJ571" s="4"/>
      <c r="AK571" s="4"/>
      <c r="AL571" s="4"/>
      <c r="AM571" s="4"/>
      <c r="AN571" s="4"/>
      <c r="AO571" s="4"/>
      <c r="AP571" s="4"/>
    </row>
    <row r="572" ht="12.75" customHeight="1">
      <c r="A572" s="1"/>
      <c r="B572" s="20"/>
      <c r="C572" s="244"/>
      <c r="D572" s="244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"/>
      <c r="V572" s="4"/>
      <c r="W572" s="1"/>
      <c r="X572" s="4"/>
      <c r="Y572" s="1"/>
      <c r="Z572" s="4"/>
      <c r="AA572" s="1"/>
      <c r="AB572" s="4"/>
      <c r="AC572" s="1"/>
      <c r="AD572" s="4"/>
      <c r="AE572" s="1"/>
      <c r="AF572" s="4"/>
      <c r="AG572" s="1"/>
      <c r="AH572" s="4"/>
      <c r="AI572" s="1"/>
      <c r="AJ572" s="4"/>
      <c r="AK572" s="4"/>
      <c r="AL572" s="4"/>
      <c r="AM572" s="4"/>
      <c r="AN572" s="4"/>
      <c r="AO572" s="4"/>
      <c r="AP572" s="4"/>
    </row>
    <row r="573" ht="12.75" customHeight="1">
      <c r="A573" s="1"/>
      <c r="B573" s="20"/>
      <c r="C573" s="244"/>
      <c r="D573" s="244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"/>
      <c r="V573" s="4"/>
      <c r="W573" s="1"/>
      <c r="X573" s="4"/>
      <c r="Y573" s="1"/>
      <c r="Z573" s="4"/>
      <c r="AA573" s="1"/>
      <c r="AB573" s="4"/>
      <c r="AC573" s="1"/>
      <c r="AD573" s="4"/>
      <c r="AE573" s="1"/>
      <c r="AF573" s="4"/>
      <c r="AG573" s="1"/>
      <c r="AH573" s="4"/>
      <c r="AI573" s="1"/>
      <c r="AJ573" s="4"/>
      <c r="AK573" s="4"/>
      <c r="AL573" s="4"/>
      <c r="AM573" s="4"/>
      <c r="AN573" s="4"/>
      <c r="AO573" s="4"/>
      <c r="AP573" s="4"/>
    </row>
    <row r="574" ht="12.75" customHeight="1">
      <c r="A574" s="1"/>
      <c r="B574" s="20"/>
      <c r="C574" s="244"/>
      <c r="D574" s="244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"/>
      <c r="V574" s="4"/>
      <c r="W574" s="1"/>
      <c r="X574" s="4"/>
      <c r="Y574" s="1"/>
      <c r="Z574" s="4"/>
      <c r="AA574" s="1"/>
      <c r="AB574" s="4"/>
      <c r="AC574" s="1"/>
      <c r="AD574" s="4"/>
      <c r="AE574" s="1"/>
      <c r="AF574" s="4"/>
      <c r="AG574" s="1"/>
      <c r="AH574" s="4"/>
      <c r="AI574" s="1"/>
      <c r="AJ574" s="4"/>
      <c r="AK574" s="4"/>
      <c r="AL574" s="4"/>
      <c r="AM574" s="4"/>
      <c r="AN574" s="4"/>
      <c r="AO574" s="4"/>
      <c r="AP574" s="4"/>
    </row>
    <row r="575" ht="12.75" customHeight="1">
      <c r="A575" s="1"/>
      <c r="B575" s="20"/>
      <c r="C575" s="244"/>
      <c r="D575" s="244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"/>
      <c r="V575" s="4"/>
      <c r="W575" s="1"/>
      <c r="X575" s="4"/>
      <c r="Y575" s="1"/>
      <c r="Z575" s="4"/>
      <c r="AA575" s="1"/>
      <c r="AB575" s="4"/>
      <c r="AC575" s="1"/>
      <c r="AD575" s="4"/>
      <c r="AE575" s="1"/>
      <c r="AF575" s="4"/>
      <c r="AG575" s="1"/>
      <c r="AH575" s="4"/>
      <c r="AI575" s="1"/>
      <c r="AJ575" s="4"/>
      <c r="AK575" s="4"/>
      <c r="AL575" s="4"/>
      <c r="AM575" s="4"/>
      <c r="AN575" s="4"/>
      <c r="AO575" s="4"/>
      <c r="AP575" s="4"/>
    </row>
    <row r="576" ht="12.75" customHeight="1">
      <c r="A576" s="1"/>
      <c r="B576" s="20"/>
      <c r="C576" s="244"/>
      <c r="D576" s="244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"/>
      <c r="V576" s="4"/>
      <c r="W576" s="1"/>
      <c r="X576" s="4"/>
      <c r="Y576" s="1"/>
      <c r="Z576" s="4"/>
      <c r="AA576" s="1"/>
      <c r="AB576" s="4"/>
      <c r="AC576" s="1"/>
      <c r="AD576" s="4"/>
      <c r="AE576" s="1"/>
      <c r="AF576" s="4"/>
      <c r="AG576" s="1"/>
      <c r="AH576" s="4"/>
      <c r="AI576" s="1"/>
      <c r="AJ576" s="4"/>
      <c r="AK576" s="4"/>
      <c r="AL576" s="4"/>
      <c r="AM576" s="4"/>
      <c r="AN576" s="4"/>
      <c r="AO576" s="4"/>
      <c r="AP576" s="4"/>
    </row>
    <row r="577" ht="12.75" customHeight="1">
      <c r="A577" s="1"/>
      <c r="B577" s="20"/>
      <c r="C577" s="244"/>
      <c r="D577" s="244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"/>
      <c r="V577" s="4"/>
      <c r="W577" s="1"/>
      <c r="X577" s="4"/>
      <c r="Y577" s="1"/>
      <c r="Z577" s="4"/>
      <c r="AA577" s="1"/>
      <c r="AB577" s="4"/>
      <c r="AC577" s="1"/>
      <c r="AD577" s="4"/>
      <c r="AE577" s="1"/>
      <c r="AF577" s="4"/>
      <c r="AG577" s="1"/>
      <c r="AH577" s="4"/>
      <c r="AI577" s="1"/>
      <c r="AJ577" s="4"/>
      <c r="AK577" s="4"/>
      <c r="AL577" s="4"/>
      <c r="AM577" s="4"/>
      <c r="AN577" s="4"/>
      <c r="AO577" s="4"/>
      <c r="AP577" s="4"/>
    </row>
    <row r="578" ht="12.75" customHeight="1">
      <c r="A578" s="1"/>
      <c r="B578" s="20"/>
      <c r="C578" s="244"/>
      <c r="D578" s="244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"/>
      <c r="V578" s="4"/>
      <c r="W578" s="1"/>
      <c r="X578" s="4"/>
      <c r="Y578" s="1"/>
      <c r="Z578" s="4"/>
      <c r="AA578" s="1"/>
      <c r="AB578" s="4"/>
      <c r="AC578" s="1"/>
      <c r="AD578" s="4"/>
      <c r="AE578" s="1"/>
      <c r="AF578" s="4"/>
      <c r="AG578" s="1"/>
      <c r="AH578" s="4"/>
      <c r="AI578" s="1"/>
      <c r="AJ578" s="4"/>
      <c r="AK578" s="4"/>
      <c r="AL578" s="4"/>
      <c r="AM578" s="4"/>
      <c r="AN578" s="4"/>
      <c r="AO578" s="4"/>
      <c r="AP578" s="4"/>
    </row>
    <row r="579" ht="12.75" customHeight="1">
      <c r="A579" s="1"/>
      <c r="B579" s="20"/>
      <c r="C579" s="244"/>
      <c r="D579" s="244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"/>
      <c r="V579" s="4"/>
      <c r="W579" s="1"/>
      <c r="X579" s="4"/>
      <c r="Y579" s="1"/>
      <c r="Z579" s="4"/>
      <c r="AA579" s="1"/>
      <c r="AB579" s="4"/>
      <c r="AC579" s="1"/>
      <c r="AD579" s="4"/>
      <c r="AE579" s="1"/>
      <c r="AF579" s="4"/>
      <c r="AG579" s="1"/>
      <c r="AH579" s="4"/>
      <c r="AI579" s="1"/>
      <c r="AJ579" s="4"/>
      <c r="AK579" s="4"/>
      <c r="AL579" s="4"/>
      <c r="AM579" s="4"/>
      <c r="AN579" s="4"/>
      <c r="AO579" s="4"/>
      <c r="AP579" s="4"/>
    </row>
    <row r="580" ht="12.75" customHeight="1">
      <c r="A580" s="1"/>
      <c r="B580" s="20"/>
      <c r="C580" s="244"/>
      <c r="D580" s="244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"/>
      <c r="V580" s="4"/>
      <c r="W580" s="1"/>
      <c r="X580" s="4"/>
      <c r="Y580" s="1"/>
      <c r="Z580" s="4"/>
      <c r="AA580" s="1"/>
      <c r="AB580" s="4"/>
      <c r="AC580" s="1"/>
      <c r="AD580" s="4"/>
      <c r="AE580" s="1"/>
      <c r="AF580" s="4"/>
      <c r="AG580" s="1"/>
      <c r="AH580" s="4"/>
      <c r="AI580" s="1"/>
      <c r="AJ580" s="4"/>
      <c r="AK580" s="4"/>
      <c r="AL580" s="4"/>
      <c r="AM580" s="4"/>
      <c r="AN580" s="4"/>
      <c r="AO580" s="4"/>
      <c r="AP580" s="4"/>
    </row>
    <row r="581" ht="12.75" customHeight="1">
      <c r="A581" s="1"/>
      <c r="B581" s="20"/>
      <c r="C581" s="244"/>
      <c r="D581" s="244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"/>
      <c r="V581" s="4"/>
      <c r="W581" s="1"/>
      <c r="X581" s="4"/>
      <c r="Y581" s="1"/>
      <c r="Z581" s="4"/>
      <c r="AA581" s="1"/>
      <c r="AB581" s="4"/>
      <c r="AC581" s="1"/>
      <c r="AD581" s="4"/>
      <c r="AE581" s="1"/>
      <c r="AF581" s="4"/>
      <c r="AG581" s="1"/>
      <c r="AH581" s="4"/>
      <c r="AI581" s="1"/>
      <c r="AJ581" s="4"/>
      <c r="AK581" s="4"/>
      <c r="AL581" s="4"/>
      <c r="AM581" s="4"/>
      <c r="AN581" s="4"/>
      <c r="AO581" s="4"/>
      <c r="AP581" s="4"/>
    </row>
    <row r="582" ht="12.75" customHeight="1">
      <c r="A582" s="1"/>
      <c r="B582" s="20"/>
      <c r="C582" s="244"/>
      <c r="D582" s="244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"/>
      <c r="V582" s="4"/>
      <c r="W582" s="1"/>
      <c r="X582" s="4"/>
      <c r="Y582" s="1"/>
      <c r="Z582" s="4"/>
      <c r="AA582" s="1"/>
      <c r="AB582" s="4"/>
      <c r="AC582" s="1"/>
      <c r="AD582" s="4"/>
      <c r="AE582" s="1"/>
      <c r="AF582" s="4"/>
      <c r="AG582" s="1"/>
      <c r="AH582" s="4"/>
      <c r="AI582" s="1"/>
      <c r="AJ582" s="4"/>
      <c r="AK582" s="4"/>
      <c r="AL582" s="4"/>
      <c r="AM582" s="4"/>
      <c r="AN582" s="4"/>
      <c r="AO582" s="4"/>
      <c r="AP582" s="4"/>
    </row>
    <row r="583" ht="12.75" customHeight="1">
      <c r="A583" s="1"/>
      <c r="B583" s="20"/>
      <c r="C583" s="244"/>
      <c r="D583" s="244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"/>
      <c r="V583" s="4"/>
      <c r="W583" s="1"/>
      <c r="X583" s="4"/>
      <c r="Y583" s="1"/>
      <c r="Z583" s="4"/>
      <c r="AA583" s="1"/>
      <c r="AB583" s="4"/>
      <c r="AC583" s="1"/>
      <c r="AD583" s="4"/>
      <c r="AE583" s="1"/>
      <c r="AF583" s="4"/>
      <c r="AG583" s="1"/>
      <c r="AH583" s="4"/>
      <c r="AI583" s="1"/>
      <c r="AJ583" s="4"/>
      <c r="AK583" s="4"/>
      <c r="AL583" s="4"/>
      <c r="AM583" s="4"/>
      <c r="AN583" s="4"/>
      <c r="AO583" s="4"/>
      <c r="AP583" s="4"/>
    </row>
    <row r="584" ht="12.75" customHeight="1">
      <c r="A584" s="1"/>
      <c r="B584" s="20"/>
      <c r="C584" s="244"/>
      <c r="D584" s="244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"/>
      <c r="V584" s="4"/>
      <c r="W584" s="1"/>
      <c r="X584" s="4"/>
      <c r="Y584" s="1"/>
      <c r="Z584" s="4"/>
      <c r="AA584" s="1"/>
      <c r="AB584" s="4"/>
      <c r="AC584" s="1"/>
      <c r="AD584" s="4"/>
      <c r="AE584" s="1"/>
      <c r="AF584" s="4"/>
      <c r="AG584" s="1"/>
      <c r="AH584" s="4"/>
      <c r="AI584" s="1"/>
      <c r="AJ584" s="4"/>
      <c r="AK584" s="4"/>
      <c r="AL584" s="4"/>
      <c r="AM584" s="4"/>
      <c r="AN584" s="4"/>
      <c r="AO584" s="4"/>
      <c r="AP584" s="4"/>
    </row>
    <row r="585" ht="12.75" customHeight="1">
      <c r="A585" s="1"/>
      <c r="B585" s="20"/>
      <c r="C585" s="244"/>
      <c r="D585" s="244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"/>
      <c r="V585" s="4"/>
      <c r="W585" s="1"/>
      <c r="X585" s="4"/>
      <c r="Y585" s="1"/>
      <c r="Z585" s="4"/>
      <c r="AA585" s="1"/>
      <c r="AB585" s="4"/>
      <c r="AC585" s="1"/>
      <c r="AD585" s="4"/>
      <c r="AE585" s="1"/>
      <c r="AF585" s="4"/>
      <c r="AG585" s="1"/>
      <c r="AH585" s="4"/>
      <c r="AI585" s="1"/>
      <c r="AJ585" s="4"/>
      <c r="AK585" s="4"/>
      <c r="AL585" s="4"/>
      <c r="AM585" s="4"/>
      <c r="AN585" s="4"/>
      <c r="AO585" s="4"/>
      <c r="AP585" s="4"/>
    </row>
    <row r="586" ht="12.75" customHeight="1">
      <c r="A586" s="1"/>
      <c r="B586" s="20"/>
      <c r="C586" s="244"/>
      <c r="D586" s="244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"/>
      <c r="V586" s="4"/>
      <c r="W586" s="1"/>
      <c r="X586" s="4"/>
      <c r="Y586" s="1"/>
      <c r="Z586" s="4"/>
      <c r="AA586" s="1"/>
      <c r="AB586" s="4"/>
      <c r="AC586" s="1"/>
      <c r="AD586" s="4"/>
      <c r="AE586" s="1"/>
      <c r="AF586" s="4"/>
      <c r="AG586" s="1"/>
      <c r="AH586" s="4"/>
      <c r="AI586" s="1"/>
      <c r="AJ586" s="4"/>
      <c r="AK586" s="4"/>
      <c r="AL586" s="4"/>
      <c r="AM586" s="4"/>
      <c r="AN586" s="4"/>
      <c r="AO586" s="4"/>
      <c r="AP586" s="4"/>
    </row>
    <row r="587" ht="12.75" customHeight="1">
      <c r="A587" s="1"/>
      <c r="B587" s="20"/>
      <c r="C587" s="244"/>
      <c r="D587" s="244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"/>
      <c r="V587" s="4"/>
      <c r="W587" s="1"/>
      <c r="X587" s="4"/>
      <c r="Y587" s="1"/>
      <c r="Z587" s="4"/>
      <c r="AA587" s="1"/>
      <c r="AB587" s="4"/>
      <c r="AC587" s="1"/>
      <c r="AD587" s="4"/>
      <c r="AE587" s="1"/>
      <c r="AF587" s="4"/>
      <c r="AG587" s="1"/>
      <c r="AH587" s="4"/>
      <c r="AI587" s="1"/>
      <c r="AJ587" s="4"/>
      <c r="AK587" s="4"/>
      <c r="AL587" s="4"/>
      <c r="AM587" s="4"/>
      <c r="AN587" s="4"/>
      <c r="AO587" s="4"/>
      <c r="AP587" s="4"/>
    </row>
    <row r="588" ht="12.75" customHeight="1">
      <c r="A588" s="1"/>
      <c r="B588" s="20"/>
      <c r="C588" s="244"/>
      <c r="D588" s="244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"/>
      <c r="V588" s="4"/>
      <c r="W588" s="1"/>
      <c r="X588" s="4"/>
      <c r="Y588" s="1"/>
      <c r="Z588" s="4"/>
      <c r="AA588" s="1"/>
      <c r="AB588" s="4"/>
      <c r="AC588" s="1"/>
      <c r="AD588" s="4"/>
      <c r="AE588" s="1"/>
      <c r="AF588" s="4"/>
      <c r="AG588" s="1"/>
      <c r="AH588" s="4"/>
      <c r="AI588" s="1"/>
      <c r="AJ588" s="4"/>
      <c r="AK588" s="4"/>
      <c r="AL588" s="4"/>
      <c r="AM588" s="4"/>
      <c r="AN588" s="4"/>
      <c r="AO588" s="4"/>
      <c r="AP588" s="4"/>
    </row>
    <row r="589" ht="12.75" customHeight="1">
      <c r="A589" s="1"/>
      <c r="B589" s="20"/>
      <c r="C589" s="244"/>
      <c r="D589" s="244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"/>
      <c r="V589" s="4"/>
      <c r="W589" s="1"/>
      <c r="X589" s="4"/>
      <c r="Y589" s="1"/>
      <c r="Z589" s="4"/>
      <c r="AA589" s="1"/>
      <c r="AB589" s="4"/>
      <c r="AC589" s="1"/>
      <c r="AD589" s="4"/>
      <c r="AE589" s="1"/>
      <c r="AF589" s="4"/>
      <c r="AG589" s="1"/>
      <c r="AH589" s="4"/>
      <c r="AI589" s="1"/>
      <c r="AJ589" s="4"/>
      <c r="AK589" s="4"/>
      <c r="AL589" s="4"/>
      <c r="AM589" s="4"/>
      <c r="AN589" s="4"/>
      <c r="AO589" s="4"/>
      <c r="AP589" s="4"/>
    </row>
    <row r="590" ht="12.75" customHeight="1">
      <c r="A590" s="1"/>
      <c r="B590" s="20"/>
      <c r="C590" s="244"/>
      <c r="D590" s="244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"/>
      <c r="V590" s="4"/>
      <c r="W590" s="1"/>
      <c r="X590" s="4"/>
      <c r="Y590" s="1"/>
      <c r="Z590" s="4"/>
      <c r="AA590" s="1"/>
      <c r="AB590" s="4"/>
      <c r="AC590" s="1"/>
      <c r="AD590" s="4"/>
      <c r="AE590" s="1"/>
      <c r="AF590" s="4"/>
      <c r="AG590" s="1"/>
      <c r="AH590" s="4"/>
      <c r="AI590" s="1"/>
      <c r="AJ590" s="4"/>
      <c r="AK590" s="4"/>
      <c r="AL590" s="4"/>
      <c r="AM590" s="4"/>
      <c r="AN590" s="4"/>
      <c r="AO590" s="4"/>
      <c r="AP590" s="4"/>
    </row>
    <row r="591" ht="12.75" customHeight="1">
      <c r="A591" s="1"/>
      <c r="B591" s="20"/>
      <c r="C591" s="244"/>
      <c r="D591" s="244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"/>
      <c r="V591" s="4"/>
      <c r="W591" s="1"/>
      <c r="X591" s="4"/>
      <c r="Y591" s="1"/>
      <c r="Z591" s="4"/>
      <c r="AA591" s="1"/>
      <c r="AB591" s="4"/>
      <c r="AC591" s="1"/>
      <c r="AD591" s="4"/>
      <c r="AE591" s="1"/>
      <c r="AF591" s="4"/>
      <c r="AG591" s="1"/>
      <c r="AH591" s="4"/>
      <c r="AI591" s="1"/>
      <c r="AJ591" s="4"/>
      <c r="AK591" s="4"/>
      <c r="AL591" s="4"/>
      <c r="AM591" s="4"/>
      <c r="AN591" s="4"/>
      <c r="AO591" s="4"/>
      <c r="AP591" s="4"/>
    </row>
    <row r="592" ht="12.75" customHeight="1">
      <c r="A592" s="1"/>
      <c r="B592" s="20"/>
      <c r="C592" s="244"/>
      <c r="D592" s="244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"/>
      <c r="V592" s="4"/>
      <c r="W592" s="1"/>
      <c r="X592" s="4"/>
      <c r="Y592" s="1"/>
      <c r="Z592" s="4"/>
      <c r="AA592" s="1"/>
      <c r="AB592" s="4"/>
      <c r="AC592" s="1"/>
      <c r="AD592" s="4"/>
      <c r="AE592" s="1"/>
      <c r="AF592" s="4"/>
      <c r="AG592" s="1"/>
      <c r="AH592" s="4"/>
      <c r="AI592" s="1"/>
      <c r="AJ592" s="4"/>
      <c r="AK592" s="4"/>
      <c r="AL592" s="4"/>
      <c r="AM592" s="4"/>
      <c r="AN592" s="4"/>
      <c r="AO592" s="4"/>
      <c r="AP592" s="4"/>
    </row>
    <row r="593" ht="12.75" customHeight="1">
      <c r="A593" s="1"/>
      <c r="B593" s="20"/>
      <c r="C593" s="244"/>
      <c r="D593" s="244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"/>
      <c r="V593" s="4"/>
      <c r="W593" s="1"/>
      <c r="X593" s="4"/>
      <c r="Y593" s="1"/>
      <c r="Z593" s="4"/>
      <c r="AA593" s="1"/>
      <c r="AB593" s="4"/>
      <c r="AC593" s="1"/>
      <c r="AD593" s="4"/>
      <c r="AE593" s="1"/>
      <c r="AF593" s="4"/>
      <c r="AG593" s="1"/>
      <c r="AH593" s="4"/>
      <c r="AI593" s="1"/>
      <c r="AJ593" s="4"/>
      <c r="AK593" s="4"/>
      <c r="AL593" s="4"/>
      <c r="AM593" s="4"/>
      <c r="AN593" s="4"/>
      <c r="AO593" s="4"/>
      <c r="AP593" s="4"/>
    </row>
    <row r="594" ht="12.75" customHeight="1">
      <c r="A594" s="1"/>
      <c r="B594" s="20"/>
      <c r="C594" s="244"/>
      <c r="D594" s="244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"/>
      <c r="V594" s="4"/>
      <c r="W594" s="1"/>
      <c r="X594" s="4"/>
      <c r="Y594" s="1"/>
      <c r="Z594" s="4"/>
      <c r="AA594" s="1"/>
      <c r="AB594" s="4"/>
      <c r="AC594" s="1"/>
      <c r="AD594" s="4"/>
      <c r="AE594" s="1"/>
      <c r="AF594" s="4"/>
      <c r="AG594" s="1"/>
      <c r="AH594" s="4"/>
      <c r="AI594" s="1"/>
      <c r="AJ594" s="4"/>
      <c r="AK594" s="4"/>
      <c r="AL594" s="4"/>
      <c r="AM594" s="4"/>
      <c r="AN594" s="4"/>
      <c r="AO594" s="4"/>
      <c r="AP594" s="4"/>
    </row>
    <row r="595" ht="12.75" customHeight="1">
      <c r="A595" s="1"/>
      <c r="B595" s="20"/>
      <c r="C595" s="244"/>
      <c r="D595" s="244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"/>
      <c r="V595" s="4"/>
      <c r="W595" s="1"/>
      <c r="X595" s="4"/>
      <c r="Y595" s="1"/>
      <c r="Z595" s="4"/>
      <c r="AA595" s="1"/>
      <c r="AB595" s="4"/>
      <c r="AC595" s="1"/>
      <c r="AD595" s="4"/>
      <c r="AE595" s="1"/>
      <c r="AF595" s="4"/>
      <c r="AG595" s="1"/>
      <c r="AH595" s="4"/>
      <c r="AI595" s="1"/>
      <c r="AJ595" s="4"/>
      <c r="AK595" s="4"/>
      <c r="AL595" s="4"/>
      <c r="AM595" s="4"/>
      <c r="AN595" s="4"/>
      <c r="AO595" s="4"/>
      <c r="AP595" s="4"/>
    </row>
    <row r="596" ht="12.75" customHeight="1">
      <c r="A596" s="1"/>
      <c r="B596" s="20"/>
      <c r="C596" s="244"/>
      <c r="D596" s="244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"/>
      <c r="V596" s="4"/>
      <c r="W596" s="1"/>
      <c r="X596" s="4"/>
      <c r="Y596" s="1"/>
      <c r="Z596" s="4"/>
      <c r="AA596" s="1"/>
      <c r="AB596" s="4"/>
      <c r="AC596" s="1"/>
      <c r="AD596" s="4"/>
      <c r="AE596" s="1"/>
      <c r="AF596" s="4"/>
      <c r="AG596" s="1"/>
      <c r="AH596" s="4"/>
      <c r="AI596" s="1"/>
      <c r="AJ596" s="4"/>
      <c r="AK596" s="4"/>
      <c r="AL596" s="4"/>
      <c r="AM596" s="4"/>
      <c r="AN596" s="4"/>
      <c r="AO596" s="4"/>
      <c r="AP596" s="4"/>
    </row>
    <row r="597" ht="12.75" customHeight="1">
      <c r="A597" s="1"/>
      <c r="B597" s="20"/>
      <c r="C597" s="244"/>
      <c r="D597" s="244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"/>
      <c r="V597" s="4"/>
      <c r="W597" s="1"/>
      <c r="X597" s="4"/>
      <c r="Y597" s="1"/>
      <c r="Z597" s="4"/>
      <c r="AA597" s="1"/>
      <c r="AB597" s="4"/>
      <c r="AC597" s="1"/>
      <c r="AD597" s="4"/>
      <c r="AE597" s="1"/>
      <c r="AF597" s="4"/>
      <c r="AG597" s="1"/>
      <c r="AH597" s="4"/>
      <c r="AI597" s="1"/>
      <c r="AJ597" s="4"/>
      <c r="AK597" s="4"/>
      <c r="AL597" s="4"/>
      <c r="AM597" s="4"/>
      <c r="AN597" s="4"/>
      <c r="AO597" s="4"/>
      <c r="AP597" s="4"/>
    </row>
    <row r="598" ht="12.75" customHeight="1">
      <c r="A598" s="1"/>
      <c r="B598" s="20"/>
      <c r="C598" s="244"/>
      <c r="D598" s="244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"/>
      <c r="V598" s="4"/>
      <c r="W598" s="1"/>
      <c r="X598" s="4"/>
      <c r="Y598" s="1"/>
      <c r="Z598" s="4"/>
      <c r="AA598" s="1"/>
      <c r="AB598" s="4"/>
      <c r="AC598" s="1"/>
      <c r="AD598" s="4"/>
      <c r="AE598" s="1"/>
      <c r="AF598" s="4"/>
      <c r="AG598" s="1"/>
      <c r="AH598" s="4"/>
      <c r="AI598" s="1"/>
      <c r="AJ598" s="4"/>
      <c r="AK598" s="4"/>
      <c r="AL598" s="4"/>
      <c r="AM598" s="4"/>
      <c r="AN598" s="4"/>
      <c r="AO598" s="4"/>
      <c r="AP598" s="4"/>
    </row>
    <row r="599" ht="12.75" customHeight="1">
      <c r="A599" s="1"/>
      <c r="B599" s="20"/>
      <c r="C599" s="244"/>
      <c r="D599" s="244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"/>
      <c r="V599" s="4"/>
      <c r="W599" s="1"/>
      <c r="X599" s="4"/>
      <c r="Y599" s="1"/>
      <c r="Z599" s="4"/>
      <c r="AA599" s="1"/>
      <c r="AB599" s="4"/>
      <c r="AC599" s="1"/>
      <c r="AD599" s="4"/>
      <c r="AE599" s="1"/>
      <c r="AF599" s="4"/>
      <c r="AG599" s="1"/>
      <c r="AH599" s="4"/>
      <c r="AI599" s="1"/>
      <c r="AJ599" s="4"/>
      <c r="AK599" s="4"/>
      <c r="AL599" s="4"/>
      <c r="AM599" s="4"/>
      <c r="AN599" s="4"/>
      <c r="AO599" s="4"/>
      <c r="AP599" s="4"/>
    </row>
    <row r="600" ht="12.75" customHeight="1">
      <c r="A600" s="1"/>
      <c r="B600" s="20"/>
      <c r="C600" s="244"/>
      <c r="D600" s="244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"/>
      <c r="V600" s="4"/>
      <c r="W600" s="1"/>
      <c r="X600" s="4"/>
      <c r="Y600" s="1"/>
      <c r="Z600" s="4"/>
      <c r="AA600" s="1"/>
      <c r="AB600" s="4"/>
      <c r="AC600" s="1"/>
      <c r="AD600" s="4"/>
      <c r="AE600" s="1"/>
      <c r="AF600" s="4"/>
      <c r="AG600" s="1"/>
      <c r="AH600" s="4"/>
      <c r="AI600" s="1"/>
      <c r="AJ600" s="4"/>
      <c r="AK600" s="4"/>
      <c r="AL600" s="4"/>
      <c r="AM600" s="4"/>
      <c r="AN600" s="4"/>
      <c r="AO600" s="4"/>
      <c r="AP600" s="4"/>
    </row>
    <row r="601" ht="12.75" customHeight="1">
      <c r="A601" s="1"/>
      <c r="B601" s="20"/>
      <c r="C601" s="244"/>
      <c r="D601" s="244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"/>
      <c r="V601" s="4"/>
      <c r="W601" s="1"/>
      <c r="X601" s="4"/>
      <c r="Y601" s="1"/>
      <c r="Z601" s="4"/>
      <c r="AA601" s="1"/>
      <c r="AB601" s="4"/>
      <c r="AC601" s="1"/>
      <c r="AD601" s="4"/>
      <c r="AE601" s="1"/>
      <c r="AF601" s="4"/>
      <c r="AG601" s="1"/>
      <c r="AH601" s="4"/>
      <c r="AI601" s="1"/>
      <c r="AJ601" s="4"/>
      <c r="AK601" s="4"/>
      <c r="AL601" s="4"/>
      <c r="AM601" s="4"/>
      <c r="AN601" s="4"/>
      <c r="AO601" s="4"/>
      <c r="AP601" s="4"/>
    </row>
    <row r="602" ht="12.75" customHeight="1">
      <c r="A602" s="1"/>
      <c r="B602" s="20"/>
      <c r="C602" s="244"/>
      <c r="D602" s="244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"/>
      <c r="V602" s="4"/>
      <c r="W602" s="1"/>
      <c r="X602" s="4"/>
      <c r="Y602" s="1"/>
      <c r="Z602" s="4"/>
      <c r="AA602" s="1"/>
      <c r="AB602" s="4"/>
      <c r="AC602" s="1"/>
      <c r="AD602" s="4"/>
      <c r="AE602" s="1"/>
      <c r="AF602" s="4"/>
      <c r="AG602" s="1"/>
      <c r="AH602" s="4"/>
      <c r="AI602" s="1"/>
      <c r="AJ602" s="4"/>
      <c r="AK602" s="4"/>
      <c r="AL602" s="4"/>
      <c r="AM602" s="4"/>
      <c r="AN602" s="4"/>
      <c r="AO602" s="4"/>
      <c r="AP602" s="4"/>
    </row>
    <row r="603" ht="12.75" customHeight="1">
      <c r="A603" s="1"/>
      <c r="B603" s="20"/>
      <c r="C603" s="244"/>
      <c r="D603" s="244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"/>
      <c r="V603" s="4"/>
      <c r="W603" s="1"/>
      <c r="X603" s="4"/>
      <c r="Y603" s="1"/>
      <c r="Z603" s="4"/>
      <c r="AA603" s="1"/>
      <c r="AB603" s="4"/>
      <c r="AC603" s="1"/>
      <c r="AD603" s="4"/>
      <c r="AE603" s="1"/>
      <c r="AF603" s="4"/>
      <c r="AG603" s="1"/>
      <c r="AH603" s="4"/>
      <c r="AI603" s="1"/>
      <c r="AJ603" s="4"/>
      <c r="AK603" s="4"/>
      <c r="AL603" s="4"/>
      <c r="AM603" s="4"/>
      <c r="AN603" s="4"/>
      <c r="AO603" s="4"/>
      <c r="AP603" s="4"/>
    </row>
    <row r="604" ht="12.75" customHeight="1">
      <c r="A604" s="1"/>
      <c r="B604" s="20"/>
      <c r="C604" s="244"/>
      <c r="D604" s="244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"/>
      <c r="V604" s="4"/>
      <c r="W604" s="1"/>
      <c r="X604" s="4"/>
      <c r="Y604" s="1"/>
      <c r="Z604" s="4"/>
      <c r="AA604" s="1"/>
      <c r="AB604" s="4"/>
      <c r="AC604" s="1"/>
      <c r="AD604" s="4"/>
      <c r="AE604" s="1"/>
      <c r="AF604" s="4"/>
      <c r="AG604" s="1"/>
      <c r="AH604" s="4"/>
      <c r="AI604" s="1"/>
      <c r="AJ604" s="4"/>
      <c r="AK604" s="4"/>
      <c r="AL604" s="4"/>
      <c r="AM604" s="4"/>
      <c r="AN604" s="4"/>
      <c r="AO604" s="4"/>
      <c r="AP604" s="4"/>
    </row>
    <row r="605" ht="12.75" customHeight="1">
      <c r="A605" s="1"/>
      <c r="B605" s="20"/>
      <c r="C605" s="244"/>
      <c r="D605" s="244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"/>
      <c r="V605" s="4"/>
      <c r="W605" s="1"/>
      <c r="X605" s="4"/>
      <c r="Y605" s="1"/>
      <c r="Z605" s="4"/>
      <c r="AA605" s="1"/>
      <c r="AB605" s="4"/>
      <c r="AC605" s="1"/>
      <c r="AD605" s="4"/>
      <c r="AE605" s="1"/>
      <c r="AF605" s="4"/>
      <c r="AG605" s="1"/>
      <c r="AH605" s="4"/>
      <c r="AI605" s="1"/>
      <c r="AJ605" s="4"/>
      <c r="AK605" s="4"/>
      <c r="AL605" s="4"/>
      <c r="AM605" s="4"/>
      <c r="AN605" s="4"/>
      <c r="AO605" s="4"/>
      <c r="AP605" s="4"/>
    </row>
    <row r="606" ht="12.75" customHeight="1">
      <c r="A606" s="1"/>
      <c r="B606" s="20"/>
      <c r="C606" s="244"/>
      <c r="D606" s="244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"/>
      <c r="V606" s="4"/>
      <c r="W606" s="1"/>
      <c r="X606" s="4"/>
      <c r="Y606" s="1"/>
      <c r="Z606" s="4"/>
      <c r="AA606" s="1"/>
      <c r="AB606" s="4"/>
      <c r="AC606" s="1"/>
      <c r="AD606" s="4"/>
      <c r="AE606" s="1"/>
      <c r="AF606" s="4"/>
      <c r="AG606" s="1"/>
      <c r="AH606" s="4"/>
      <c r="AI606" s="1"/>
      <c r="AJ606" s="4"/>
      <c r="AK606" s="4"/>
      <c r="AL606" s="4"/>
      <c r="AM606" s="4"/>
      <c r="AN606" s="4"/>
      <c r="AO606" s="4"/>
      <c r="AP606" s="4"/>
    </row>
    <row r="607" ht="12.75" customHeight="1">
      <c r="A607" s="1"/>
      <c r="B607" s="20"/>
      <c r="C607" s="244"/>
      <c r="D607" s="244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"/>
      <c r="V607" s="4"/>
      <c r="W607" s="1"/>
      <c r="X607" s="4"/>
      <c r="Y607" s="1"/>
      <c r="Z607" s="4"/>
      <c r="AA607" s="1"/>
      <c r="AB607" s="4"/>
      <c r="AC607" s="1"/>
      <c r="AD607" s="4"/>
      <c r="AE607" s="1"/>
      <c r="AF607" s="4"/>
      <c r="AG607" s="1"/>
      <c r="AH607" s="4"/>
      <c r="AI607" s="1"/>
      <c r="AJ607" s="4"/>
      <c r="AK607" s="4"/>
      <c r="AL607" s="4"/>
      <c r="AM607" s="4"/>
      <c r="AN607" s="4"/>
      <c r="AO607" s="4"/>
      <c r="AP607" s="4"/>
    </row>
    <row r="608" ht="12.75" customHeight="1">
      <c r="A608" s="1"/>
      <c r="B608" s="20"/>
      <c r="C608" s="244"/>
      <c r="D608" s="244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"/>
      <c r="V608" s="4"/>
      <c r="W608" s="1"/>
      <c r="X608" s="4"/>
      <c r="Y608" s="1"/>
      <c r="Z608" s="4"/>
      <c r="AA608" s="1"/>
      <c r="AB608" s="4"/>
      <c r="AC608" s="1"/>
      <c r="AD608" s="4"/>
      <c r="AE608" s="1"/>
      <c r="AF608" s="4"/>
      <c r="AG608" s="1"/>
      <c r="AH608" s="4"/>
      <c r="AI608" s="1"/>
      <c r="AJ608" s="4"/>
      <c r="AK608" s="4"/>
      <c r="AL608" s="4"/>
      <c r="AM608" s="4"/>
      <c r="AN608" s="4"/>
      <c r="AO608" s="4"/>
      <c r="AP608" s="4"/>
    </row>
    <row r="609" ht="12.75" customHeight="1">
      <c r="A609" s="1"/>
      <c r="B609" s="20"/>
      <c r="C609" s="244"/>
      <c r="D609" s="244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"/>
      <c r="V609" s="4"/>
      <c r="W609" s="1"/>
      <c r="X609" s="4"/>
      <c r="Y609" s="1"/>
      <c r="Z609" s="4"/>
      <c r="AA609" s="1"/>
      <c r="AB609" s="4"/>
      <c r="AC609" s="1"/>
      <c r="AD609" s="4"/>
      <c r="AE609" s="1"/>
      <c r="AF609" s="4"/>
      <c r="AG609" s="1"/>
      <c r="AH609" s="4"/>
      <c r="AI609" s="1"/>
      <c r="AJ609" s="4"/>
      <c r="AK609" s="4"/>
      <c r="AL609" s="4"/>
      <c r="AM609" s="4"/>
      <c r="AN609" s="4"/>
      <c r="AO609" s="4"/>
      <c r="AP609" s="4"/>
    </row>
    <row r="610" ht="12.75" customHeight="1">
      <c r="A610" s="1"/>
      <c r="B610" s="20"/>
      <c r="C610" s="244"/>
      <c r="D610" s="244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"/>
      <c r="V610" s="4"/>
      <c r="W610" s="1"/>
      <c r="X610" s="4"/>
      <c r="Y610" s="1"/>
      <c r="Z610" s="4"/>
      <c r="AA610" s="1"/>
      <c r="AB610" s="4"/>
      <c r="AC610" s="1"/>
      <c r="AD610" s="4"/>
      <c r="AE610" s="1"/>
      <c r="AF610" s="4"/>
      <c r="AG610" s="1"/>
      <c r="AH610" s="4"/>
      <c r="AI610" s="1"/>
      <c r="AJ610" s="4"/>
      <c r="AK610" s="4"/>
      <c r="AL610" s="4"/>
      <c r="AM610" s="4"/>
      <c r="AN610" s="4"/>
      <c r="AO610" s="4"/>
      <c r="AP610" s="4"/>
    </row>
    <row r="611" ht="12.75" customHeight="1">
      <c r="A611" s="1"/>
      <c r="B611" s="20"/>
      <c r="C611" s="244"/>
      <c r="D611" s="244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"/>
      <c r="V611" s="4"/>
      <c r="W611" s="1"/>
      <c r="X611" s="4"/>
      <c r="Y611" s="1"/>
      <c r="Z611" s="4"/>
      <c r="AA611" s="1"/>
      <c r="AB611" s="4"/>
      <c r="AC611" s="1"/>
      <c r="AD611" s="4"/>
      <c r="AE611" s="1"/>
      <c r="AF611" s="4"/>
      <c r="AG611" s="1"/>
      <c r="AH611" s="4"/>
      <c r="AI611" s="1"/>
      <c r="AJ611" s="4"/>
      <c r="AK611" s="4"/>
      <c r="AL611" s="4"/>
      <c r="AM611" s="4"/>
      <c r="AN611" s="4"/>
      <c r="AO611" s="4"/>
      <c r="AP611" s="4"/>
    </row>
    <row r="612" ht="12.75" customHeight="1">
      <c r="A612" s="1"/>
      <c r="B612" s="20"/>
      <c r="C612" s="244"/>
      <c r="D612" s="244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"/>
      <c r="V612" s="4"/>
      <c r="W612" s="1"/>
      <c r="X612" s="4"/>
      <c r="Y612" s="1"/>
      <c r="Z612" s="4"/>
      <c r="AA612" s="1"/>
      <c r="AB612" s="4"/>
      <c r="AC612" s="1"/>
      <c r="AD612" s="4"/>
      <c r="AE612" s="1"/>
      <c r="AF612" s="4"/>
      <c r="AG612" s="1"/>
      <c r="AH612" s="4"/>
      <c r="AI612" s="1"/>
      <c r="AJ612" s="4"/>
      <c r="AK612" s="4"/>
      <c r="AL612" s="4"/>
      <c r="AM612" s="4"/>
      <c r="AN612" s="4"/>
      <c r="AO612" s="4"/>
      <c r="AP612" s="4"/>
    </row>
    <row r="613" ht="12.75" customHeight="1">
      <c r="A613" s="1"/>
      <c r="B613" s="20"/>
      <c r="C613" s="244"/>
      <c r="D613" s="244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"/>
      <c r="V613" s="4"/>
      <c r="W613" s="1"/>
      <c r="X613" s="4"/>
      <c r="Y613" s="1"/>
      <c r="Z613" s="4"/>
      <c r="AA613" s="1"/>
      <c r="AB613" s="4"/>
      <c r="AC613" s="1"/>
      <c r="AD613" s="4"/>
      <c r="AE613" s="1"/>
      <c r="AF613" s="4"/>
      <c r="AG613" s="1"/>
      <c r="AH613" s="4"/>
      <c r="AI613" s="1"/>
      <c r="AJ613" s="4"/>
      <c r="AK613" s="4"/>
      <c r="AL613" s="4"/>
      <c r="AM613" s="4"/>
      <c r="AN613" s="4"/>
      <c r="AO613" s="4"/>
      <c r="AP613" s="4"/>
    </row>
    <row r="614" ht="12.75" customHeight="1">
      <c r="A614" s="1"/>
      <c r="B614" s="20"/>
      <c r="C614" s="244"/>
      <c r="D614" s="244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"/>
      <c r="V614" s="4"/>
      <c r="W614" s="1"/>
      <c r="X614" s="4"/>
      <c r="Y614" s="1"/>
      <c r="Z614" s="4"/>
      <c r="AA614" s="1"/>
      <c r="AB614" s="4"/>
      <c r="AC614" s="1"/>
      <c r="AD614" s="4"/>
      <c r="AE614" s="1"/>
      <c r="AF614" s="4"/>
      <c r="AG614" s="1"/>
      <c r="AH614" s="4"/>
      <c r="AI614" s="1"/>
      <c r="AJ614" s="4"/>
      <c r="AK614" s="4"/>
      <c r="AL614" s="4"/>
      <c r="AM614" s="4"/>
      <c r="AN614" s="4"/>
      <c r="AO614" s="4"/>
      <c r="AP614" s="4"/>
    </row>
    <row r="615" ht="12.75" customHeight="1">
      <c r="A615" s="1"/>
      <c r="B615" s="20"/>
      <c r="C615" s="244"/>
      <c r="D615" s="244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"/>
      <c r="V615" s="4"/>
      <c r="W615" s="1"/>
      <c r="X615" s="4"/>
      <c r="Y615" s="1"/>
      <c r="Z615" s="4"/>
      <c r="AA615" s="1"/>
      <c r="AB615" s="4"/>
      <c r="AC615" s="1"/>
      <c r="AD615" s="4"/>
      <c r="AE615" s="1"/>
      <c r="AF615" s="4"/>
      <c r="AG615" s="1"/>
      <c r="AH615" s="4"/>
      <c r="AI615" s="1"/>
      <c r="AJ615" s="4"/>
      <c r="AK615" s="4"/>
      <c r="AL615" s="4"/>
      <c r="AM615" s="4"/>
      <c r="AN615" s="4"/>
      <c r="AO615" s="4"/>
      <c r="AP615" s="4"/>
    </row>
    <row r="616" ht="12.75" customHeight="1">
      <c r="A616" s="1"/>
      <c r="B616" s="20"/>
      <c r="C616" s="244"/>
      <c r="D616" s="244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"/>
      <c r="V616" s="4"/>
      <c r="W616" s="1"/>
      <c r="X616" s="4"/>
      <c r="Y616" s="1"/>
      <c r="Z616" s="4"/>
      <c r="AA616" s="1"/>
      <c r="AB616" s="4"/>
      <c r="AC616" s="1"/>
      <c r="AD616" s="4"/>
      <c r="AE616" s="1"/>
      <c r="AF616" s="4"/>
      <c r="AG616" s="1"/>
      <c r="AH616" s="4"/>
      <c r="AI616" s="1"/>
      <c r="AJ616" s="4"/>
      <c r="AK616" s="4"/>
      <c r="AL616" s="4"/>
      <c r="AM616" s="4"/>
      <c r="AN616" s="4"/>
      <c r="AO616" s="4"/>
      <c r="AP616" s="4"/>
    </row>
    <row r="617" ht="12.75" customHeight="1">
      <c r="A617" s="1"/>
      <c r="B617" s="20"/>
      <c r="C617" s="244"/>
      <c r="D617" s="244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"/>
      <c r="V617" s="4"/>
      <c r="W617" s="1"/>
      <c r="X617" s="4"/>
      <c r="Y617" s="1"/>
      <c r="Z617" s="4"/>
      <c r="AA617" s="1"/>
      <c r="AB617" s="4"/>
      <c r="AC617" s="1"/>
      <c r="AD617" s="4"/>
      <c r="AE617" s="1"/>
      <c r="AF617" s="4"/>
      <c r="AG617" s="1"/>
      <c r="AH617" s="4"/>
      <c r="AI617" s="1"/>
      <c r="AJ617" s="4"/>
      <c r="AK617" s="4"/>
      <c r="AL617" s="4"/>
      <c r="AM617" s="4"/>
      <c r="AN617" s="4"/>
      <c r="AO617" s="4"/>
      <c r="AP617" s="4"/>
    </row>
    <row r="618" ht="12.75" customHeight="1">
      <c r="A618" s="1"/>
      <c r="B618" s="20"/>
      <c r="C618" s="244"/>
      <c r="D618" s="244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"/>
      <c r="V618" s="4"/>
      <c r="W618" s="1"/>
      <c r="X618" s="4"/>
      <c r="Y618" s="1"/>
      <c r="Z618" s="4"/>
      <c r="AA618" s="1"/>
      <c r="AB618" s="4"/>
      <c r="AC618" s="1"/>
      <c r="AD618" s="4"/>
      <c r="AE618" s="1"/>
      <c r="AF618" s="4"/>
      <c r="AG618" s="1"/>
      <c r="AH618" s="4"/>
      <c r="AI618" s="1"/>
      <c r="AJ618" s="4"/>
      <c r="AK618" s="4"/>
      <c r="AL618" s="4"/>
      <c r="AM618" s="4"/>
      <c r="AN618" s="4"/>
      <c r="AO618" s="4"/>
      <c r="AP618" s="4"/>
    </row>
    <row r="619" ht="12.75" customHeight="1">
      <c r="A619" s="1"/>
      <c r="B619" s="20"/>
      <c r="C619" s="244"/>
      <c r="D619" s="244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"/>
      <c r="V619" s="4"/>
      <c r="W619" s="1"/>
      <c r="X619" s="4"/>
      <c r="Y619" s="1"/>
      <c r="Z619" s="4"/>
      <c r="AA619" s="1"/>
      <c r="AB619" s="4"/>
      <c r="AC619" s="1"/>
      <c r="AD619" s="4"/>
      <c r="AE619" s="1"/>
      <c r="AF619" s="4"/>
      <c r="AG619" s="1"/>
      <c r="AH619" s="4"/>
      <c r="AI619" s="1"/>
      <c r="AJ619" s="4"/>
      <c r="AK619" s="4"/>
      <c r="AL619" s="4"/>
      <c r="AM619" s="4"/>
      <c r="AN619" s="4"/>
      <c r="AO619" s="4"/>
      <c r="AP619" s="4"/>
    </row>
    <row r="620" ht="12.75" customHeight="1">
      <c r="A620" s="1"/>
      <c r="B620" s="20"/>
      <c r="C620" s="244"/>
      <c r="D620" s="244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"/>
      <c r="V620" s="4"/>
      <c r="W620" s="1"/>
      <c r="X620" s="4"/>
      <c r="Y620" s="1"/>
      <c r="Z620" s="4"/>
      <c r="AA620" s="1"/>
      <c r="AB620" s="4"/>
      <c r="AC620" s="1"/>
      <c r="AD620" s="4"/>
      <c r="AE620" s="1"/>
      <c r="AF620" s="4"/>
      <c r="AG620" s="1"/>
      <c r="AH620" s="4"/>
      <c r="AI620" s="1"/>
      <c r="AJ620" s="4"/>
      <c r="AK620" s="4"/>
      <c r="AL620" s="4"/>
      <c r="AM620" s="4"/>
      <c r="AN620" s="4"/>
      <c r="AO620" s="4"/>
      <c r="AP620" s="4"/>
    </row>
    <row r="621" ht="12.75" customHeight="1">
      <c r="A621" s="1"/>
      <c r="B621" s="20"/>
      <c r="C621" s="244"/>
      <c r="D621" s="244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"/>
      <c r="V621" s="4"/>
      <c r="W621" s="1"/>
      <c r="X621" s="4"/>
      <c r="Y621" s="1"/>
      <c r="Z621" s="4"/>
      <c r="AA621" s="1"/>
      <c r="AB621" s="4"/>
      <c r="AC621" s="1"/>
      <c r="AD621" s="4"/>
      <c r="AE621" s="1"/>
      <c r="AF621" s="4"/>
      <c r="AG621" s="1"/>
      <c r="AH621" s="4"/>
      <c r="AI621" s="1"/>
      <c r="AJ621" s="4"/>
      <c r="AK621" s="4"/>
      <c r="AL621" s="4"/>
      <c r="AM621" s="4"/>
      <c r="AN621" s="4"/>
      <c r="AO621" s="4"/>
      <c r="AP621" s="4"/>
    </row>
    <row r="622" ht="12.75" customHeight="1">
      <c r="A622" s="1"/>
      <c r="B622" s="20"/>
      <c r="C622" s="244"/>
      <c r="D622" s="244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"/>
      <c r="V622" s="4"/>
      <c r="W622" s="1"/>
      <c r="X622" s="4"/>
      <c r="Y622" s="1"/>
      <c r="Z622" s="4"/>
      <c r="AA622" s="1"/>
      <c r="AB622" s="4"/>
      <c r="AC622" s="1"/>
      <c r="AD622" s="4"/>
      <c r="AE622" s="1"/>
      <c r="AF622" s="4"/>
      <c r="AG622" s="1"/>
      <c r="AH622" s="4"/>
      <c r="AI622" s="1"/>
      <c r="AJ622" s="4"/>
      <c r="AK622" s="4"/>
      <c r="AL622" s="4"/>
      <c r="AM622" s="4"/>
      <c r="AN622" s="4"/>
      <c r="AO622" s="4"/>
      <c r="AP622" s="4"/>
    </row>
    <row r="623" ht="12.75" customHeight="1">
      <c r="A623" s="1"/>
      <c r="B623" s="20"/>
      <c r="C623" s="244"/>
      <c r="D623" s="244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"/>
      <c r="V623" s="4"/>
      <c r="W623" s="1"/>
      <c r="X623" s="4"/>
      <c r="Y623" s="1"/>
      <c r="Z623" s="4"/>
      <c r="AA623" s="1"/>
      <c r="AB623" s="4"/>
      <c r="AC623" s="1"/>
      <c r="AD623" s="4"/>
      <c r="AE623" s="1"/>
      <c r="AF623" s="4"/>
      <c r="AG623" s="1"/>
      <c r="AH623" s="4"/>
      <c r="AI623" s="1"/>
      <c r="AJ623" s="4"/>
      <c r="AK623" s="4"/>
      <c r="AL623" s="4"/>
      <c r="AM623" s="4"/>
      <c r="AN623" s="4"/>
      <c r="AO623" s="4"/>
      <c r="AP623" s="4"/>
    </row>
    <row r="624" ht="12.75" customHeight="1">
      <c r="A624" s="1"/>
      <c r="B624" s="20"/>
      <c r="C624" s="244"/>
      <c r="D624" s="244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"/>
      <c r="V624" s="4"/>
      <c r="W624" s="1"/>
      <c r="X624" s="4"/>
      <c r="Y624" s="1"/>
      <c r="Z624" s="4"/>
      <c r="AA624" s="1"/>
      <c r="AB624" s="4"/>
      <c r="AC624" s="1"/>
      <c r="AD624" s="4"/>
      <c r="AE624" s="1"/>
      <c r="AF624" s="4"/>
      <c r="AG624" s="1"/>
      <c r="AH624" s="4"/>
      <c r="AI624" s="1"/>
      <c r="AJ624" s="4"/>
      <c r="AK624" s="4"/>
      <c r="AL624" s="4"/>
      <c r="AM624" s="4"/>
      <c r="AN624" s="4"/>
      <c r="AO624" s="4"/>
      <c r="AP624" s="4"/>
    </row>
    <row r="625" ht="12.75" customHeight="1">
      <c r="A625" s="1"/>
      <c r="B625" s="20"/>
      <c r="C625" s="244"/>
      <c r="D625" s="244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"/>
      <c r="V625" s="4"/>
      <c r="W625" s="1"/>
      <c r="X625" s="4"/>
      <c r="Y625" s="1"/>
      <c r="Z625" s="4"/>
      <c r="AA625" s="1"/>
      <c r="AB625" s="4"/>
      <c r="AC625" s="1"/>
      <c r="AD625" s="4"/>
      <c r="AE625" s="1"/>
      <c r="AF625" s="4"/>
      <c r="AG625" s="1"/>
      <c r="AH625" s="4"/>
      <c r="AI625" s="1"/>
      <c r="AJ625" s="4"/>
      <c r="AK625" s="4"/>
      <c r="AL625" s="4"/>
      <c r="AM625" s="4"/>
      <c r="AN625" s="4"/>
      <c r="AO625" s="4"/>
      <c r="AP625" s="4"/>
    </row>
    <row r="626" ht="12.75" customHeight="1">
      <c r="A626" s="1"/>
      <c r="B626" s="20"/>
      <c r="C626" s="244"/>
      <c r="D626" s="244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"/>
      <c r="V626" s="4"/>
      <c r="W626" s="1"/>
      <c r="X626" s="4"/>
      <c r="Y626" s="1"/>
      <c r="Z626" s="4"/>
      <c r="AA626" s="1"/>
      <c r="AB626" s="4"/>
      <c r="AC626" s="1"/>
      <c r="AD626" s="4"/>
      <c r="AE626" s="1"/>
      <c r="AF626" s="4"/>
      <c r="AG626" s="1"/>
      <c r="AH626" s="4"/>
      <c r="AI626" s="1"/>
      <c r="AJ626" s="4"/>
      <c r="AK626" s="4"/>
      <c r="AL626" s="4"/>
      <c r="AM626" s="4"/>
      <c r="AN626" s="4"/>
      <c r="AO626" s="4"/>
      <c r="AP626" s="4"/>
    </row>
    <row r="627" ht="12.75" customHeight="1">
      <c r="A627" s="1"/>
      <c r="B627" s="20"/>
      <c r="C627" s="244"/>
      <c r="D627" s="244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"/>
      <c r="V627" s="4"/>
      <c r="W627" s="1"/>
      <c r="X627" s="4"/>
      <c r="Y627" s="1"/>
      <c r="Z627" s="4"/>
      <c r="AA627" s="1"/>
      <c r="AB627" s="4"/>
      <c r="AC627" s="1"/>
      <c r="AD627" s="4"/>
      <c r="AE627" s="1"/>
      <c r="AF627" s="4"/>
      <c r="AG627" s="1"/>
      <c r="AH627" s="4"/>
      <c r="AI627" s="1"/>
      <c r="AJ627" s="4"/>
      <c r="AK627" s="4"/>
      <c r="AL627" s="4"/>
      <c r="AM627" s="4"/>
      <c r="AN627" s="4"/>
      <c r="AO627" s="4"/>
      <c r="AP627" s="4"/>
    </row>
    <row r="628" ht="12.75" customHeight="1">
      <c r="A628" s="1"/>
      <c r="B628" s="20"/>
      <c r="C628" s="244"/>
      <c r="D628" s="244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"/>
      <c r="V628" s="4"/>
      <c r="W628" s="1"/>
      <c r="X628" s="4"/>
      <c r="Y628" s="1"/>
      <c r="Z628" s="4"/>
      <c r="AA628" s="1"/>
      <c r="AB628" s="4"/>
      <c r="AC628" s="1"/>
      <c r="AD628" s="4"/>
      <c r="AE628" s="1"/>
      <c r="AF628" s="4"/>
      <c r="AG628" s="1"/>
      <c r="AH628" s="4"/>
      <c r="AI628" s="1"/>
      <c r="AJ628" s="4"/>
      <c r="AK628" s="4"/>
      <c r="AL628" s="4"/>
      <c r="AM628" s="4"/>
      <c r="AN628" s="4"/>
      <c r="AO628" s="4"/>
      <c r="AP628" s="4"/>
    </row>
    <row r="629" ht="12.75" customHeight="1">
      <c r="A629" s="1"/>
      <c r="B629" s="20"/>
      <c r="C629" s="244"/>
      <c r="D629" s="244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"/>
      <c r="V629" s="4"/>
      <c r="W629" s="1"/>
      <c r="X629" s="4"/>
      <c r="Y629" s="1"/>
      <c r="Z629" s="4"/>
      <c r="AA629" s="1"/>
      <c r="AB629" s="4"/>
      <c r="AC629" s="1"/>
      <c r="AD629" s="4"/>
      <c r="AE629" s="1"/>
      <c r="AF629" s="4"/>
      <c r="AG629" s="1"/>
      <c r="AH629" s="4"/>
      <c r="AI629" s="1"/>
      <c r="AJ629" s="4"/>
      <c r="AK629" s="4"/>
      <c r="AL629" s="4"/>
      <c r="AM629" s="4"/>
      <c r="AN629" s="4"/>
      <c r="AO629" s="4"/>
      <c r="AP629" s="4"/>
    </row>
    <row r="630" ht="12.75" customHeight="1">
      <c r="A630" s="1"/>
      <c r="B630" s="20"/>
      <c r="C630" s="244"/>
      <c r="D630" s="244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"/>
      <c r="V630" s="4"/>
      <c r="W630" s="1"/>
      <c r="X630" s="4"/>
      <c r="Y630" s="1"/>
      <c r="Z630" s="4"/>
      <c r="AA630" s="1"/>
      <c r="AB630" s="4"/>
      <c r="AC630" s="1"/>
      <c r="AD630" s="4"/>
      <c r="AE630" s="1"/>
      <c r="AF630" s="4"/>
      <c r="AG630" s="1"/>
      <c r="AH630" s="4"/>
      <c r="AI630" s="1"/>
      <c r="AJ630" s="4"/>
      <c r="AK630" s="4"/>
      <c r="AL630" s="4"/>
      <c r="AM630" s="4"/>
      <c r="AN630" s="4"/>
      <c r="AO630" s="4"/>
      <c r="AP630" s="4"/>
    </row>
    <row r="631" ht="12.75" customHeight="1">
      <c r="A631" s="1"/>
      <c r="B631" s="20"/>
      <c r="C631" s="244"/>
      <c r="D631" s="244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"/>
      <c r="V631" s="4"/>
      <c r="W631" s="1"/>
      <c r="X631" s="4"/>
      <c r="Y631" s="1"/>
      <c r="Z631" s="4"/>
      <c r="AA631" s="1"/>
      <c r="AB631" s="4"/>
      <c r="AC631" s="1"/>
      <c r="AD631" s="4"/>
      <c r="AE631" s="1"/>
      <c r="AF631" s="4"/>
      <c r="AG631" s="1"/>
      <c r="AH631" s="4"/>
      <c r="AI631" s="1"/>
      <c r="AJ631" s="4"/>
      <c r="AK631" s="4"/>
      <c r="AL631" s="4"/>
      <c r="AM631" s="4"/>
      <c r="AN631" s="4"/>
      <c r="AO631" s="4"/>
      <c r="AP631" s="4"/>
    </row>
    <row r="632" ht="12.75" customHeight="1">
      <c r="A632" s="1"/>
      <c r="B632" s="20"/>
      <c r="C632" s="244"/>
      <c r="D632" s="244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"/>
      <c r="V632" s="4"/>
      <c r="W632" s="1"/>
      <c r="X632" s="4"/>
      <c r="Y632" s="1"/>
      <c r="Z632" s="4"/>
      <c r="AA632" s="1"/>
      <c r="AB632" s="4"/>
      <c r="AC632" s="1"/>
      <c r="AD632" s="4"/>
      <c r="AE632" s="1"/>
      <c r="AF632" s="4"/>
      <c r="AG632" s="1"/>
      <c r="AH632" s="4"/>
      <c r="AI632" s="1"/>
      <c r="AJ632" s="4"/>
      <c r="AK632" s="4"/>
      <c r="AL632" s="4"/>
      <c r="AM632" s="4"/>
      <c r="AN632" s="4"/>
      <c r="AO632" s="4"/>
      <c r="AP632" s="4"/>
    </row>
    <row r="633" ht="12.75" customHeight="1">
      <c r="A633" s="1"/>
      <c r="B633" s="20"/>
      <c r="C633" s="244"/>
      <c r="D633" s="244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"/>
      <c r="V633" s="4"/>
      <c r="W633" s="1"/>
      <c r="X633" s="4"/>
      <c r="Y633" s="1"/>
      <c r="Z633" s="4"/>
      <c r="AA633" s="1"/>
      <c r="AB633" s="4"/>
      <c r="AC633" s="1"/>
      <c r="AD633" s="4"/>
      <c r="AE633" s="1"/>
      <c r="AF633" s="4"/>
      <c r="AG633" s="1"/>
      <c r="AH633" s="4"/>
      <c r="AI633" s="1"/>
      <c r="AJ633" s="4"/>
      <c r="AK633" s="4"/>
      <c r="AL633" s="4"/>
      <c r="AM633" s="4"/>
      <c r="AN633" s="4"/>
      <c r="AO633" s="4"/>
      <c r="AP633" s="4"/>
    </row>
    <row r="634" ht="12.75" customHeight="1">
      <c r="A634" s="1"/>
      <c r="B634" s="20"/>
      <c r="C634" s="244"/>
      <c r="D634" s="244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"/>
      <c r="V634" s="4"/>
      <c r="W634" s="1"/>
      <c r="X634" s="4"/>
      <c r="Y634" s="1"/>
      <c r="Z634" s="4"/>
      <c r="AA634" s="1"/>
      <c r="AB634" s="4"/>
      <c r="AC634" s="1"/>
      <c r="AD634" s="4"/>
      <c r="AE634" s="1"/>
      <c r="AF634" s="4"/>
      <c r="AG634" s="1"/>
      <c r="AH634" s="4"/>
      <c r="AI634" s="1"/>
      <c r="AJ634" s="4"/>
      <c r="AK634" s="4"/>
      <c r="AL634" s="4"/>
      <c r="AM634" s="4"/>
      <c r="AN634" s="4"/>
      <c r="AO634" s="4"/>
      <c r="AP634" s="4"/>
    </row>
    <row r="635" ht="12.75" customHeight="1">
      <c r="A635" s="1"/>
      <c r="B635" s="20"/>
      <c r="C635" s="244"/>
      <c r="D635" s="244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"/>
      <c r="V635" s="4"/>
      <c r="W635" s="1"/>
      <c r="X635" s="4"/>
      <c r="Y635" s="1"/>
      <c r="Z635" s="4"/>
      <c r="AA635" s="1"/>
      <c r="AB635" s="4"/>
      <c r="AC635" s="1"/>
      <c r="AD635" s="4"/>
      <c r="AE635" s="1"/>
      <c r="AF635" s="4"/>
      <c r="AG635" s="1"/>
      <c r="AH635" s="4"/>
      <c r="AI635" s="1"/>
      <c r="AJ635" s="4"/>
      <c r="AK635" s="4"/>
      <c r="AL635" s="4"/>
      <c r="AM635" s="4"/>
      <c r="AN635" s="4"/>
      <c r="AO635" s="4"/>
      <c r="AP635" s="4"/>
    </row>
    <row r="636" ht="12.75" customHeight="1">
      <c r="A636" s="1"/>
      <c r="B636" s="20"/>
      <c r="C636" s="244"/>
      <c r="D636" s="244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"/>
      <c r="V636" s="4"/>
      <c r="W636" s="1"/>
      <c r="X636" s="4"/>
      <c r="Y636" s="1"/>
      <c r="Z636" s="4"/>
      <c r="AA636" s="1"/>
      <c r="AB636" s="4"/>
      <c r="AC636" s="1"/>
      <c r="AD636" s="4"/>
      <c r="AE636" s="1"/>
      <c r="AF636" s="4"/>
      <c r="AG636" s="1"/>
      <c r="AH636" s="4"/>
      <c r="AI636" s="1"/>
      <c r="AJ636" s="4"/>
      <c r="AK636" s="4"/>
      <c r="AL636" s="4"/>
      <c r="AM636" s="4"/>
      <c r="AN636" s="4"/>
      <c r="AO636" s="4"/>
      <c r="AP636" s="4"/>
    </row>
    <row r="637" ht="12.75" customHeight="1">
      <c r="A637" s="1"/>
      <c r="B637" s="20"/>
      <c r="C637" s="244"/>
      <c r="D637" s="244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"/>
      <c r="V637" s="4"/>
      <c r="W637" s="1"/>
      <c r="X637" s="4"/>
      <c r="Y637" s="1"/>
      <c r="Z637" s="4"/>
      <c r="AA637" s="1"/>
      <c r="AB637" s="4"/>
      <c r="AC637" s="1"/>
      <c r="AD637" s="4"/>
      <c r="AE637" s="1"/>
      <c r="AF637" s="4"/>
      <c r="AG637" s="1"/>
      <c r="AH637" s="4"/>
      <c r="AI637" s="1"/>
      <c r="AJ637" s="4"/>
      <c r="AK637" s="4"/>
      <c r="AL637" s="4"/>
      <c r="AM637" s="4"/>
      <c r="AN637" s="4"/>
      <c r="AO637" s="4"/>
      <c r="AP637" s="4"/>
    </row>
    <row r="638" ht="12.75" customHeight="1">
      <c r="A638" s="1"/>
      <c r="B638" s="20"/>
      <c r="C638" s="244"/>
      <c r="D638" s="244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"/>
      <c r="V638" s="4"/>
      <c r="W638" s="1"/>
      <c r="X638" s="4"/>
      <c r="Y638" s="1"/>
      <c r="Z638" s="4"/>
      <c r="AA638" s="1"/>
      <c r="AB638" s="4"/>
      <c r="AC638" s="1"/>
      <c r="AD638" s="4"/>
      <c r="AE638" s="1"/>
      <c r="AF638" s="4"/>
      <c r="AG638" s="1"/>
      <c r="AH638" s="4"/>
      <c r="AI638" s="1"/>
      <c r="AJ638" s="4"/>
      <c r="AK638" s="4"/>
      <c r="AL638" s="4"/>
      <c r="AM638" s="4"/>
      <c r="AN638" s="4"/>
      <c r="AO638" s="4"/>
      <c r="AP638" s="4"/>
    </row>
    <row r="639" ht="12.75" customHeight="1">
      <c r="A639" s="1"/>
      <c r="B639" s="20"/>
      <c r="C639" s="244"/>
      <c r="D639" s="244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"/>
      <c r="V639" s="4"/>
      <c r="W639" s="1"/>
      <c r="X639" s="4"/>
      <c r="Y639" s="1"/>
      <c r="Z639" s="4"/>
      <c r="AA639" s="1"/>
      <c r="AB639" s="4"/>
      <c r="AC639" s="1"/>
      <c r="AD639" s="4"/>
      <c r="AE639" s="1"/>
      <c r="AF639" s="4"/>
      <c r="AG639" s="1"/>
      <c r="AH639" s="4"/>
      <c r="AI639" s="1"/>
      <c r="AJ639" s="4"/>
      <c r="AK639" s="4"/>
      <c r="AL639" s="4"/>
      <c r="AM639" s="4"/>
      <c r="AN639" s="4"/>
      <c r="AO639" s="4"/>
      <c r="AP639" s="4"/>
    </row>
    <row r="640" ht="12.75" customHeight="1">
      <c r="A640" s="1"/>
      <c r="B640" s="20"/>
      <c r="C640" s="244"/>
      <c r="D640" s="244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"/>
      <c r="V640" s="4"/>
      <c r="W640" s="1"/>
      <c r="X640" s="4"/>
      <c r="Y640" s="1"/>
      <c r="Z640" s="4"/>
      <c r="AA640" s="1"/>
      <c r="AB640" s="4"/>
      <c r="AC640" s="1"/>
      <c r="AD640" s="4"/>
      <c r="AE640" s="1"/>
      <c r="AF640" s="4"/>
      <c r="AG640" s="1"/>
      <c r="AH640" s="4"/>
      <c r="AI640" s="1"/>
      <c r="AJ640" s="4"/>
      <c r="AK640" s="4"/>
      <c r="AL640" s="4"/>
      <c r="AM640" s="4"/>
      <c r="AN640" s="4"/>
      <c r="AO640" s="4"/>
      <c r="AP640" s="4"/>
    </row>
    <row r="641" ht="12.75" customHeight="1">
      <c r="A641" s="1"/>
      <c r="B641" s="20"/>
      <c r="C641" s="244"/>
      <c r="D641" s="244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"/>
      <c r="V641" s="4"/>
      <c r="W641" s="1"/>
      <c r="X641" s="4"/>
      <c r="Y641" s="1"/>
      <c r="Z641" s="4"/>
      <c r="AA641" s="1"/>
      <c r="AB641" s="4"/>
      <c r="AC641" s="1"/>
      <c r="AD641" s="4"/>
      <c r="AE641" s="1"/>
      <c r="AF641" s="4"/>
      <c r="AG641" s="1"/>
      <c r="AH641" s="4"/>
      <c r="AI641" s="1"/>
      <c r="AJ641" s="4"/>
      <c r="AK641" s="4"/>
      <c r="AL641" s="4"/>
      <c r="AM641" s="4"/>
      <c r="AN641" s="4"/>
      <c r="AO641" s="4"/>
      <c r="AP641" s="4"/>
    </row>
    <row r="642" ht="12.75" customHeight="1">
      <c r="A642" s="1"/>
      <c r="B642" s="20"/>
      <c r="C642" s="244"/>
      <c r="D642" s="244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"/>
      <c r="V642" s="4"/>
      <c r="W642" s="1"/>
      <c r="X642" s="4"/>
      <c r="Y642" s="1"/>
      <c r="Z642" s="4"/>
      <c r="AA642" s="1"/>
      <c r="AB642" s="4"/>
      <c r="AC642" s="1"/>
      <c r="AD642" s="4"/>
      <c r="AE642" s="1"/>
      <c r="AF642" s="4"/>
      <c r="AG642" s="1"/>
      <c r="AH642" s="4"/>
      <c r="AI642" s="1"/>
      <c r="AJ642" s="4"/>
      <c r="AK642" s="4"/>
      <c r="AL642" s="4"/>
      <c r="AM642" s="4"/>
      <c r="AN642" s="4"/>
      <c r="AO642" s="4"/>
      <c r="AP642" s="4"/>
    </row>
    <row r="643" ht="12.75" customHeight="1">
      <c r="A643" s="1"/>
      <c r="B643" s="20"/>
      <c r="C643" s="244"/>
      <c r="D643" s="244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"/>
      <c r="V643" s="4"/>
      <c r="W643" s="1"/>
      <c r="X643" s="4"/>
      <c r="Y643" s="1"/>
      <c r="Z643" s="4"/>
      <c r="AA643" s="1"/>
      <c r="AB643" s="4"/>
      <c r="AC643" s="1"/>
      <c r="AD643" s="4"/>
      <c r="AE643" s="1"/>
      <c r="AF643" s="4"/>
      <c r="AG643" s="1"/>
      <c r="AH643" s="4"/>
      <c r="AI643" s="1"/>
      <c r="AJ643" s="4"/>
      <c r="AK643" s="4"/>
      <c r="AL643" s="4"/>
      <c r="AM643" s="4"/>
      <c r="AN643" s="4"/>
      <c r="AO643" s="4"/>
      <c r="AP643" s="4"/>
    </row>
    <row r="644" ht="12.75" customHeight="1">
      <c r="A644" s="1"/>
      <c r="B644" s="20"/>
      <c r="C644" s="244"/>
      <c r="D644" s="244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"/>
      <c r="V644" s="4"/>
      <c r="W644" s="1"/>
      <c r="X644" s="4"/>
      <c r="Y644" s="1"/>
      <c r="Z644" s="4"/>
      <c r="AA644" s="1"/>
      <c r="AB644" s="4"/>
      <c r="AC644" s="1"/>
      <c r="AD644" s="4"/>
      <c r="AE644" s="1"/>
      <c r="AF644" s="4"/>
      <c r="AG644" s="1"/>
      <c r="AH644" s="4"/>
      <c r="AI644" s="1"/>
      <c r="AJ644" s="4"/>
      <c r="AK644" s="4"/>
      <c r="AL644" s="4"/>
      <c r="AM644" s="4"/>
      <c r="AN644" s="4"/>
      <c r="AO644" s="4"/>
      <c r="AP644" s="4"/>
    </row>
    <row r="645" ht="12.75" customHeight="1">
      <c r="A645" s="1"/>
      <c r="B645" s="20"/>
      <c r="C645" s="244"/>
      <c r="D645" s="244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"/>
      <c r="V645" s="4"/>
      <c r="W645" s="1"/>
      <c r="X645" s="4"/>
      <c r="Y645" s="1"/>
      <c r="Z645" s="4"/>
      <c r="AA645" s="1"/>
      <c r="AB645" s="4"/>
      <c r="AC645" s="1"/>
      <c r="AD645" s="4"/>
      <c r="AE645" s="1"/>
      <c r="AF645" s="4"/>
      <c r="AG645" s="1"/>
      <c r="AH645" s="4"/>
      <c r="AI645" s="1"/>
      <c r="AJ645" s="4"/>
      <c r="AK645" s="4"/>
      <c r="AL645" s="4"/>
      <c r="AM645" s="4"/>
      <c r="AN645" s="4"/>
      <c r="AO645" s="4"/>
      <c r="AP645" s="4"/>
    </row>
    <row r="646" ht="12.75" customHeight="1">
      <c r="A646" s="1"/>
      <c r="B646" s="20"/>
      <c r="C646" s="244"/>
      <c r="D646" s="244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"/>
      <c r="V646" s="4"/>
      <c r="W646" s="1"/>
      <c r="X646" s="4"/>
      <c r="Y646" s="1"/>
      <c r="Z646" s="4"/>
      <c r="AA646" s="1"/>
      <c r="AB646" s="4"/>
      <c r="AC646" s="1"/>
      <c r="AD646" s="4"/>
      <c r="AE646" s="1"/>
      <c r="AF646" s="4"/>
      <c r="AG646" s="1"/>
      <c r="AH646" s="4"/>
      <c r="AI646" s="1"/>
      <c r="AJ646" s="4"/>
      <c r="AK646" s="4"/>
      <c r="AL646" s="4"/>
      <c r="AM646" s="4"/>
      <c r="AN646" s="4"/>
      <c r="AO646" s="4"/>
      <c r="AP646" s="4"/>
    </row>
    <row r="647" ht="12.75" customHeight="1">
      <c r="A647" s="1"/>
      <c r="B647" s="20"/>
      <c r="C647" s="244"/>
      <c r="D647" s="244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"/>
      <c r="V647" s="4"/>
      <c r="W647" s="1"/>
      <c r="X647" s="4"/>
      <c r="Y647" s="1"/>
      <c r="Z647" s="4"/>
      <c r="AA647" s="1"/>
      <c r="AB647" s="4"/>
      <c r="AC647" s="1"/>
      <c r="AD647" s="4"/>
      <c r="AE647" s="1"/>
      <c r="AF647" s="4"/>
      <c r="AG647" s="1"/>
      <c r="AH647" s="4"/>
      <c r="AI647" s="1"/>
      <c r="AJ647" s="4"/>
      <c r="AK647" s="4"/>
      <c r="AL647" s="4"/>
      <c r="AM647" s="4"/>
      <c r="AN647" s="4"/>
      <c r="AO647" s="4"/>
      <c r="AP647" s="4"/>
    </row>
    <row r="648" ht="12.75" customHeight="1">
      <c r="A648" s="1"/>
      <c r="B648" s="20"/>
      <c r="C648" s="244"/>
      <c r="D648" s="244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"/>
      <c r="V648" s="4"/>
      <c r="W648" s="1"/>
      <c r="X648" s="4"/>
      <c r="Y648" s="1"/>
      <c r="Z648" s="4"/>
      <c r="AA648" s="1"/>
      <c r="AB648" s="4"/>
      <c r="AC648" s="1"/>
      <c r="AD648" s="4"/>
      <c r="AE648" s="1"/>
      <c r="AF648" s="4"/>
      <c r="AG648" s="1"/>
      <c r="AH648" s="4"/>
      <c r="AI648" s="1"/>
      <c r="AJ648" s="4"/>
      <c r="AK648" s="4"/>
      <c r="AL648" s="4"/>
      <c r="AM648" s="4"/>
      <c r="AN648" s="4"/>
      <c r="AO648" s="4"/>
      <c r="AP648" s="4"/>
    </row>
    <row r="649" ht="12.75" customHeight="1">
      <c r="A649" s="1"/>
      <c r="B649" s="20"/>
      <c r="C649" s="244"/>
      <c r="D649" s="244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"/>
      <c r="V649" s="4"/>
      <c r="W649" s="1"/>
      <c r="X649" s="4"/>
      <c r="Y649" s="1"/>
      <c r="Z649" s="4"/>
      <c r="AA649" s="1"/>
      <c r="AB649" s="4"/>
      <c r="AC649" s="1"/>
      <c r="AD649" s="4"/>
      <c r="AE649" s="1"/>
      <c r="AF649" s="4"/>
      <c r="AG649" s="1"/>
      <c r="AH649" s="4"/>
      <c r="AI649" s="1"/>
      <c r="AJ649" s="4"/>
      <c r="AK649" s="4"/>
      <c r="AL649" s="4"/>
      <c r="AM649" s="4"/>
      <c r="AN649" s="4"/>
      <c r="AO649" s="4"/>
      <c r="AP649" s="4"/>
    </row>
    <row r="650" ht="12.75" customHeight="1">
      <c r="A650" s="1"/>
      <c r="B650" s="20"/>
      <c r="C650" s="244"/>
      <c r="D650" s="244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"/>
      <c r="V650" s="4"/>
      <c r="W650" s="1"/>
      <c r="X650" s="4"/>
      <c r="Y650" s="1"/>
      <c r="Z650" s="4"/>
      <c r="AA650" s="1"/>
      <c r="AB650" s="4"/>
      <c r="AC650" s="1"/>
      <c r="AD650" s="4"/>
      <c r="AE650" s="1"/>
      <c r="AF650" s="4"/>
      <c r="AG650" s="1"/>
      <c r="AH650" s="4"/>
      <c r="AI650" s="1"/>
      <c r="AJ650" s="4"/>
      <c r="AK650" s="4"/>
      <c r="AL650" s="4"/>
      <c r="AM650" s="4"/>
      <c r="AN650" s="4"/>
      <c r="AO650" s="4"/>
      <c r="AP650" s="4"/>
    </row>
    <row r="651" ht="12.75" customHeight="1">
      <c r="A651" s="1"/>
      <c r="B651" s="20"/>
      <c r="C651" s="244"/>
      <c r="D651" s="244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"/>
      <c r="V651" s="4"/>
      <c r="W651" s="1"/>
      <c r="X651" s="4"/>
      <c r="Y651" s="1"/>
      <c r="Z651" s="4"/>
      <c r="AA651" s="1"/>
      <c r="AB651" s="4"/>
      <c r="AC651" s="1"/>
      <c r="AD651" s="4"/>
      <c r="AE651" s="1"/>
      <c r="AF651" s="4"/>
      <c r="AG651" s="1"/>
      <c r="AH651" s="4"/>
      <c r="AI651" s="1"/>
      <c r="AJ651" s="4"/>
      <c r="AK651" s="4"/>
      <c r="AL651" s="4"/>
      <c r="AM651" s="4"/>
      <c r="AN651" s="4"/>
      <c r="AO651" s="4"/>
      <c r="AP651" s="4"/>
    </row>
    <row r="652" ht="12.75" customHeight="1">
      <c r="A652" s="1"/>
      <c r="B652" s="20"/>
      <c r="C652" s="244"/>
      <c r="D652" s="244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"/>
      <c r="V652" s="4"/>
      <c r="W652" s="1"/>
      <c r="X652" s="4"/>
      <c r="Y652" s="1"/>
      <c r="Z652" s="4"/>
      <c r="AA652" s="1"/>
      <c r="AB652" s="4"/>
      <c r="AC652" s="1"/>
      <c r="AD652" s="4"/>
      <c r="AE652" s="1"/>
      <c r="AF652" s="4"/>
      <c r="AG652" s="1"/>
      <c r="AH652" s="4"/>
      <c r="AI652" s="1"/>
      <c r="AJ652" s="4"/>
      <c r="AK652" s="4"/>
      <c r="AL652" s="4"/>
      <c r="AM652" s="4"/>
      <c r="AN652" s="4"/>
      <c r="AO652" s="4"/>
      <c r="AP652" s="4"/>
    </row>
    <row r="653" ht="12.75" customHeight="1">
      <c r="A653" s="1"/>
      <c r="B653" s="20"/>
      <c r="C653" s="244"/>
      <c r="D653" s="244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"/>
      <c r="V653" s="4"/>
      <c r="W653" s="1"/>
      <c r="X653" s="4"/>
      <c r="Y653" s="1"/>
      <c r="Z653" s="4"/>
      <c r="AA653" s="1"/>
      <c r="AB653" s="4"/>
      <c r="AC653" s="1"/>
      <c r="AD653" s="4"/>
      <c r="AE653" s="1"/>
      <c r="AF653" s="4"/>
      <c r="AG653" s="1"/>
      <c r="AH653" s="4"/>
      <c r="AI653" s="1"/>
      <c r="AJ653" s="4"/>
      <c r="AK653" s="4"/>
      <c r="AL653" s="4"/>
      <c r="AM653" s="4"/>
      <c r="AN653" s="4"/>
      <c r="AO653" s="4"/>
      <c r="AP653" s="4"/>
    </row>
    <row r="654" ht="12.75" customHeight="1">
      <c r="A654" s="1"/>
      <c r="B654" s="20"/>
      <c r="C654" s="244"/>
      <c r="D654" s="244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"/>
      <c r="V654" s="4"/>
      <c r="W654" s="1"/>
      <c r="X654" s="4"/>
      <c r="Y654" s="1"/>
      <c r="Z654" s="4"/>
      <c r="AA654" s="1"/>
      <c r="AB654" s="4"/>
      <c r="AC654" s="1"/>
      <c r="AD654" s="4"/>
      <c r="AE654" s="1"/>
      <c r="AF654" s="4"/>
      <c r="AG654" s="1"/>
      <c r="AH654" s="4"/>
      <c r="AI654" s="1"/>
      <c r="AJ654" s="4"/>
      <c r="AK654" s="4"/>
      <c r="AL654" s="4"/>
      <c r="AM654" s="4"/>
      <c r="AN654" s="4"/>
      <c r="AO654" s="4"/>
      <c r="AP654" s="4"/>
    </row>
    <row r="655" ht="12.75" customHeight="1">
      <c r="A655" s="1"/>
      <c r="B655" s="20"/>
      <c r="C655" s="244"/>
      <c r="D655" s="244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"/>
      <c r="V655" s="4"/>
      <c r="W655" s="1"/>
      <c r="X655" s="4"/>
      <c r="Y655" s="1"/>
      <c r="Z655" s="4"/>
      <c r="AA655" s="1"/>
      <c r="AB655" s="4"/>
      <c r="AC655" s="1"/>
      <c r="AD655" s="4"/>
      <c r="AE655" s="1"/>
      <c r="AF655" s="4"/>
      <c r="AG655" s="1"/>
      <c r="AH655" s="4"/>
      <c r="AI655" s="1"/>
      <c r="AJ655" s="4"/>
      <c r="AK655" s="4"/>
      <c r="AL655" s="4"/>
      <c r="AM655" s="4"/>
      <c r="AN655" s="4"/>
      <c r="AO655" s="4"/>
      <c r="AP655" s="4"/>
    </row>
    <row r="656" ht="12.75" customHeight="1">
      <c r="A656" s="1"/>
      <c r="B656" s="20"/>
      <c r="C656" s="244"/>
      <c r="D656" s="244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"/>
      <c r="V656" s="4"/>
      <c r="W656" s="1"/>
      <c r="X656" s="4"/>
      <c r="Y656" s="1"/>
      <c r="Z656" s="4"/>
      <c r="AA656" s="1"/>
      <c r="AB656" s="4"/>
      <c r="AC656" s="1"/>
      <c r="AD656" s="4"/>
      <c r="AE656" s="1"/>
      <c r="AF656" s="4"/>
      <c r="AG656" s="1"/>
      <c r="AH656" s="4"/>
      <c r="AI656" s="1"/>
      <c r="AJ656" s="4"/>
      <c r="AK656" s="4"/>
      <c r="AL656" s="4"/>
      <c r="AM656" s="4"/>
      <c r="AN656" s="4"/>
      <c r="AO656" s="4"/>
      <c r="AP656" s="4"/>
    </row>
    <row r="657" ht="12.75" customHeight="1">
      <c r="A657" s="1"/>
      <c r="B657" s="20"/>
      <c r="C657" s="244"/>
      <c r="D657" s="244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"/>
      <c r="V657" s="4"/>
      <c r="W657" s="1"/>
      <c r="X657" s="4"/>
      <c r="Y657" s="1"/>
      <c r="Z657" s="4"/>
      <c r="AA657" s="1"/>
      <c r="AB657" s="4"/>
      <c r="AC657" s="1"/>
      <c r="AD657" s="4"/>
      <c r="AE657" s="1"/>
      <c r="AF657" s="4"/>
      <c r="AG657" s="1"/>
      <c r="AH657" s="4"/>
      <c r="AI657" s="1"/>
      <c r="AJ657" s="4"/>
      <c r="AK657" s="4"/>
      <c r="AL657" s="4"/>
      <c r="AM657" s="4"/>
      <c r="AN657" s="4"/>
      <c r="AO657" s="4"/>
      <c r="AP657" s="4"/>
    </row>
    <row r="658" ht="12.75" customHeight="1">
      <c r="A658" s="1"/>
      <c r="B658" s="20"/>
      <c r="C658" s="244"/>
      <c r="D658" s="244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"/>
      <c r="V658" s="4"/>
      <c r="W658" s="1"/>
      <c r="X658" s="4"/>
      <c r="Y658" s="1"/>
      <c r="Z658" s="4"/>
      <c r="AA658" s="1"/>
      <c r="AB658" s="4"/>
      <c r="AC658" s="1"/>
      <c r="AD658" s="4"/>
      <c r="AE658" s="1"/>
      <c r="AF658" s="4"/>
      <c r="AG658" s="1"/>
      <c r="AH658" s="4"/>
      <c r="AI658" s="1"/>
      <c r="AJ658" s="4"/>
      <c r="AK658" s="4"/>
      <c r="AL658" s="4"/>
      <c r="AM658" s="4"/>
      <c r="AN658" s="4"/>
      <c r="AO658" s="4"/>
      <c r="AP658" s="4"/>
    </row>
    <row r="659" ht="12.75" customHeight="1">
      <c r="A659" s="1"/>
      <c r="B659" s="20"/>
      <c r="C659" s="244"/>
      <c r="D659" s="244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"/>
      <c r="V659" s="4"/>
      <c r="W659" s="1"/>
      <c r="X659" s="4"/>
      <c r="Y659" s="1"/>
      <c r="Z659" s="4"/>
      <c r="AA659" s="1"/>
      <c r="AB659" s="4"/>
      <c r="AC659" s="1"/>
      <c r="AD659" s="4"/>
      <c r="AE659" s="1"/>
      <c r="AF659" s="4"/>
      <c r="AG659" s="1"/>
      <c r="AH659" s="4"/>
      <c r="AI659" s="1"/>
      <c r="AJ659" s="4"/>
      <c r="AK659" s="4"/>
      <c r="AL659" s="4"/>
      <c r="AM659" s="4"/>
      <c r="AN659" s="4"/>
      <c r="AO659" s="4"/>
      <c r="AP659" s="4"/>
    </row>
    <row r="660" ht="12.75" customHeight="1">
      <c r="A660" s="1"/>
      <c r="B660" s="20"/>
      <c r="C660" s="244"/>
      <c r="D660" s="244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"/>
      <c r="V660" s="4"/>
      <c r="W660" s="1"/>
      <c r="X660" s="4"/>
      <c r="Y660" s="1"/>
      <c r="Z660" s="4"/>
      <c r="AA660" s="1"/>
      <c r="AB660" s="4"/>
      <c r="AC660" s="1"/>
      <c r="AD660" s="4"/>
      <c r="AE660" s="1"/>
      <c r="AF660" s="4"/>
      <c r="AG660" s="1"/>
      <c r="AH660" s="4"/>
      <c r="AI660" s="1"/>
      <c r="AJ660" s="4"/>
      <c r="AK660" s="4"/>
      <c r="AL660" s="4"/>
      <c r="AM660" s="4"/>
      <c r="AN660" s="4"/>
      <c r="AO660" s="4"/>
      <c r="AP660" s="4"/>
    </row>
    <row r="661" ht="12.75" customHeight="1">
      <c r="A661" s="1"/>
      <c r="B661" s="20"/>
      <c r="C661" s="244"/>
      <c r="D661" s="244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"/>
      <c r="V661" s="4"/>
      <c r="W661" s="1"/>
      <c r="X661" s="4"/>
      <c r="Y661" s="1"/>
      <c r="Z661" s="4"/>
      <c r="AA661" s="1"/>
      <c r="AB661" s="4"/>
      <c r="AC661" s="1"/>
      <c r="AD661" s="4"/>
      <c r="AE661" s="1"/>
      <c r="AF661" s="4"/>
      <c r="AG661" s="1"/>
      <c r="AH661" s="4"/>
      <c r="AI661" s="1"/>
      <c r="AJ661" s="4"/>
      <c r="AK661" s="4"/>
      <c r="AL661" s="4"/>
      <c r="AM661" s="4"/>
      <c r="AN661" s="4"/>
      <c r="AO661" s="4"/>
      <c r="AP661" s="4"/>
    </row>
    <row r="662" ht="12.75" customHeight="1">
      <c r="A662" s="1"/>
      <c r="B662" s="20"/>
      <c r="C662" s="244"/>
      <c r="D662" s="244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"/>
      <c r="V662" s="4"/>
      <c r="W662" s="1"/>
      <c r="X662" s="4"/>
      <c r="Y662" s="1"/>
      <c r="Z662" s="4"/>
      <c r="AA662" s="1"/>
      <c r="AB662" s="4"/>
      <c r="AC662" s="1"/>
      <c r="AD662" s="4"/>
      <c r="AE662" s="1"/>
      <c r="AF662" s="4"/>
      <c r="AG662" s="1"/>
      <c r="AH662" s="4"/>
      <c r="AI662" s="1"/>
      <c r="AJ662" s="4"/>
      <c r="AK662" s="4"/>
      <c r="AL662" s="4"/>
      <c r="AM662" s="4"/>
      <c r="AN662" s="4"/>
      <c r="AO662" s="4"/>
      <c r="AP662" s="4"/>
    </row>
    <row r="663" ht="12.75" customHeight="1">
      <c r="A663" s="1"/>
      <c r="B663" s="20"/>
      <c r="C663" s="244"/>
      <c r="D663" s="244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"/>
      <c r="V663" s="4"/>
      <c r="W663" s="1"/>
      <c r="X663" s="4"/>
      <c r="Y663" s="1"/>
      <c r="Z663" s="4"/>
      <c r="AA663" s="1"/>
      <c r="AB663" s="4"/>
      <c r="AC663" s="1"/>
      <c r="AD663" s="4"/>
      <c r="AE663" s="1"/>
      <c r="AF663" s="4"/>
      <c r="AG663" s="1"/>
      <c r="AH663" s="4"/>
      <c r="AI663" s="1"/>
      <c r="AJ663" s="4"/>
      <c r="AK663" s="4"/>
      <c r="AL663" s="4"/>
      <c r="AM663" s="4"/>
      <c r="AN663" s="4"/>
      <c r="AO663" s="4"/>
      <c r="AP663" s="4"/>
    </row>
    <row r="664" ht="12.75" customHeight="1">
      <c r="A664" s="1"/>
      <c r="B664" s="20"/>
      <c r="C664" s="244"/>
      <c r="D664" s="244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"/>
      <c r="V664" s="4"/>
      <c r="W664" s="1"/>
      <c r="X664" s="4"/>
      <c r="Y664" s="1"/>
      <c r="Z664" s="4"/>
      <c r="AA664" s="1"/>
      <c r="AB664" s="4"/>
      <c r="AC664" s="1"/>
      <c r="AD664" s="4"/>
      <c r="AE664" s="1"/>
      <c r="AF664" s="4"/>
      <c r="AG664" s="1"/>
      <c r="AH664" s="4"/>
      <c r="AI664" s="1"/>
      <c r="AJ664" s="4"/>
      <c r="AK664" s="4"/>
      <c r="AL664" s="4"/>
      <c r="AM664" s="4"/>
      <c r="AN664" s="4"/>
      <c r="AO664" s="4"/>
      <c r="AP664" s="4"/>
    </row>
    <row r="665" ht="12.75" customHeight="1">
      <c r="A665" s="1"/>
      <c r="B665" s="20"/>
      <c r="C665" s="244"/>
      <c r="D665" s="244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"/>
      <c r="V665" s="4"/>
      <c r="W665" s="1"/>
      <c r="X665" s="4"/>
      <c r="Y665" s="1"/>
      <c r="Z665" s="4"/>
      <c r="AA665" s="1"/>
      <c r="AB665" s="4"/>
      <c r="AC665" s="1"/>
      <c r="AD665" s="4"/>
      <c r="AE665" s="1"/>
      <c r="AF665" s="4"/>
      <c r="AG665" s="1"/>
      <c r="AH665" s="4"/>
      <c r="AI665" s="1"/>
      <c r="AJ665" s="4"/>
      <c r="AK665" s="4"/>
      <c r="AL665" s="4"/>
      <c r="AM665" s="4"/>
      <c r="AN665" s="4"/>
      <c r="AO665" s="4"/>
      <c r="AP665" s="4"/>
    </row>
    <row r="666" ht="12.75" customHeight="1">
      <c r="A666" s="1"/>
      <c r="B666" s="20"/>
      <c r="C666" s="244"/>
      <c r="D666" s="244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"/>
      <c r="V666" s="4"/>
      <c r="W666" s="1"/>
      <c r="X666" s="4"/>
      <c r="Y666" s="1"/>
      <c r="Z666" s="4"/>
      <c r="AA666" s="1"/>
      <c r="AB666" s="4"/>
      <c r="AC666" s="1"/>
      <c r="AD666" s="4"/>
      <c r="AE666" s="1"/>
      <c r="AF666" s="4"/>
      <c r="AG666" s="1"/>
      <c r="AH666" s="4"/>
      <c r="AI666" s="1"/>
      <c r="AJ666" s="4"/>
      <c r="AK666" s="4"/>
      <c r="AL666" s="4"/>
      <c r="AM666" s="4"/>
      <c r="AN666" s="4"/>
      <c r="AO666" s="4"/>
      <c r="AP666" s="4"/>
    </row>
    <row r="667" ht="12.75" customHeight="1">
      <c r="A667" s="1"/>
      <c r="B667" s="20"/>
      <c r="C667" s="244"/>
      <c r="D667" s="244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"/>
      <c r="V667" s="4"/>
      <c r="W667" s="1"/>
      <c r="X667" s="4"/>
      <c r="Y667" s="1"/>
      <c r="Z667" s="4"/>
      <c r="AA667" s="1"/>
      <c r="AB667" s="4"/>
      <c r="AC667" s="1"/>
      <c r="AD667" s="4"/>
      <c r="AE667" s="1"/>
      <c r="AF667" s="4"/>
      <c r="AG667" s="1"/>
      <c r="AH667" s="4"/>
      <c r="AI667" s="1"/>
      <c r="AJ667" s="4"/>
      <c r="AK667" s="4"/>
      <c r="AL667" s="4"/>
      <c r="AM667" s="4"/>
      <c r="AN667" s="4"/>
      <c r="AO667" s="4"/>
      <c r="AP667" s="4"/>
    </row>
    <row r="668" ht="12.75" customHeight="1">
      <c r="A668" s="1"/>
      <c r="B668" s="20"/>
      <c r="C668" s="244"/>
      <c r="D668" s="244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"/>
      <c r="V668" s="4"/>
      <c r="W668" s="1"/>
      <c r="X668" s="4"/>
      <c r="Y668" s="1"/>
      <c r="Z668" s="4"/>
      <c r="AA668" s="1"/>
      <c r="AB668" s="4"/>
      <c r="AC668" s="1"/>
      <c r="AD668" s="4"/>
      <c r="AE668" s="1"/>
      <c r="AF668" s="4"/>
      <c r="AG668" s="1"/>
      <c r="AH668" s="4"/>
      <c r="AI668" s="1"/>
      <c r="AJ668" s="4"/>
      <c r="AK668" s="4"/>
      <c r="AL668" s="4"/>
      <c r="AM668" s="4"/>
      <c r="AN668" s="4"/>
      <c r="AO668" s="4"/>
      <c r="AP668" s="4"/>
    </row>
    <row r="669" ht="12.75" customHeight="1">
      <c r="A669" s="1"/>
      <c r="B669" s="20"/>
      <c r="C669" s="244"/>
      <c r="D669" s="244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"/>
      <c r="V669" s="4"/>
      <c r="W669" s="1"/>
      <c r="X669" s="4"/>
      <c r="Y669" s="1"/>
      <c r="Z669" s="4"/>
      <c r="AA669" s="1"/>
      <c r="AB669" s="4"/>
      <c r="AC669" s="1"/>
      <c r="AD669" s="4"/>
      <c r="AE669" s="1"/>
      <c r="AF669" s="4"/>
      <c r="AG669" s="1"/>
      <c r="AH669" s="4"/>
      <c r="AI669" s="1"/>
      <c r="AJ669" s="4"/>
      <c r="AK669" s="4"/>
      <c r="AL669" s="4"/>
      <c r="AM669" s="4"/>
      <c r="AN669" s="4"/>
      <c r="AO669" s="4"/>
      <c r="AP669" s="4"/>
    </row>
    <row r="670" ht="12.75" customHeight="1">
      <c r="A670" s="1"/>
      <c r="B670" s="20"/>
      <c r="C670" s="244"/>
      <c r="D670" s="244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"/>
      <c r="V670" s="4"/>
      <c r="W670" s="1"/>
      <c r="X670" s="4"/>
      <c r="Y670" s="1"/>
      <c r="Z670" s="4"/>
      <c r="AA670" s="1"/>
      <c r="AB670" s="4"/>
      <c r="AC670" s="1"/>
      <c r="AD670" s="4"/>
      <c r="AE670" s="1"/>
      <c r="AF670" s="4"/>
      <c r="AG670" s="1"/>
      <c r="AH670" s="4"/>
      <c r="AI670" s="1"/>
      <c r="AJ670" s="4"/>
      <c r="AK670" s="4"/>
      <c r="AL670" s="4"/>
      <c r="AM670" s="4"/>
      <c r="AN670" s="4"/>
      <c r="AO670" s="4"/>
      <c r="AP670" s="4"/>
    </row>
    <row r="671" ht="12.75" customHeight="1">
      <c r="A671" s="1"/>
      <c r="B671" s="20"/>
      <c r="C671" s="244"/>
      <c r="D671" s="244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"/>
      <c r="V671" s="4"/>
      <c r="W671" s="1"/>
      <c r="X671" s="4"/>
      <c r="Y671" s="1"/>
      <c r="Z671" s="4"/>
      <c r="AA671" s="1"/>
      <c r="AB671" s="4"/>
      <c r="AC671" s="1"/>
      <c r="AD671" s="4"/>
      <c r="AE671" s="1"/>
      <c r="AF671" s="4"/>
      <c r="AG671" s="1"/>
      <c r="AH671" s="4"/>
      <c r="AI671" s="1"/>
      <c r="AJ671" s="4"/>
      <c r="AK671" s="4"/>
      <c r="AL671" s="4"/>
      <c r="AM671" s="4"/>
      <c r="AN671" s="4"/>
      <c r="AO671" s="4"/>
      <c r="AP671" s="4"/>
    </row>
    <row r="672" ht="12.75" customHeight="1">
      <c r="A672" s="1"/>
      <c r="B672" s="20"/>
      <c r="C672" s="244"/>
      <c r="D672" s="244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"/>
      <c r="V672" s="4"/>
      <c r="W672" s="1"/>
      <c r="X672" s="4"/>
      <c r="Y672" s="1"/>
      <c r="Z672" s="4"/>
      <c r="AA672" s="1"/>
      <c r="AB672" s="4"/>
      <c r="AC672" s="1"/>
      <c r="AD672" s="4"/>
      <c r="AE672" s="1"/>
      <c r="AF672" s="4"/>
      <c r="AG672" s="1"/>
      <c r="AH672" s="4"/>
      <c r="AI672" s="1"/>
      <c r="AJ672" s="4"/>
      <c r="AK672" s="4"/>
      <c r="AL672" s="4"/>
      <c r="AM672" s="4"/>
      <c r="AN672" s="4"/>
      <c r="AO672" s="4"/>
      <c r="AP672" s="4"/>
    </row>
    <row r="673" ht="12.75" customHeight="1">
      <c r="A673" s="1"/>
      <c r="B673" s="20"/>
      <c r="C673" s="244"/>
      <c r="D673" s="244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"/>
      <c r="V673" s="4"/>
      <c r="W673" s="1"/>
      <c r="X673" s="4"/>
      <c r="Y673" s="1"/>
      <c r="Z673" s="4"/>
      <c r="AA673" s="1"/>
      <c r="AB673" s="4"/>
      <c r="AC673" s="1"/>
      <c r="AD673" s="4"/>
      <c r="AE673" s="1"/>
      <c r="AF673" s="4"/>
      <c r="AG673" s="1"/>
      <c r="AH673" s="4"/>
      <c r="AI673" s="1"/>
      <c r="AJ673" s="4"/>
      <c r="AK673" s="4"/>
      <c r="AL673" s="4"/>
      <c r="AM673" s="4"/>
      <c r="AN673" s="4"/>
      <c r="AO673" s="4"/>
      <c r="AP673" s="4"/>
    </row>
    <row r="674" ht="12.75" customHeight="1">
      <c r="A674" s="1"/>
      <c r="B674" s="20"/>
      <c r="C674" s="244"/>
      <c r="D674" s="244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"/>
      <c r="V674" s="4"/>
      <c r="W674" s="1"/>
      <c r="X674" s="4"/>
      <c r="Y674" s="1"/>
      <c r="Z674" s="4"/>
      <c r="AA674" s="1"/>
      <c r="AB674" s="4"/>
      <c r="AC674" s="1"/>
      <c r="AD674" s="4"/>
      <c r="AE674" s="1"/>
      <c r="AF674" s="4"/>
      <c r="AG674" s="1"/>
      <c r="AH674" s="4"/>
      <c r="AI674" s="1"/>
      <c r="AJ674" s="4"/>
      <c r="AK674" s="4"/>
      <c r="AL674" s="4"/>
      <c r="AM674" s="4"/>
      <c r="AN674" s="4"/>
      <c r="AO674" s="4"/>
      <c r="AP674" s="4"/>
    </row>
    <row r="675" ht="12.75" customHeight="1">
      <c r="A675" s="1"/>
      <c r="B675" s="20"/>
      <c r="C675" s="244"/>
      <c r="D675" s="244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"/>
      <c r="V675" s="4"/>
      <c r="W675" s="1"/>
      <c r="X675" s="4"/>
      <c r="Y675" s="1"/>
      <c r="Z675" s="4"/>
      <c r="AA675" s="1"/>
      <c r="AB675" s="4"/>
      <c r="AC675" s="1"/>
      <c r="AD675" s="4"/>
      <c r="AE675" s="1"/>
      <c r="AF675" s="4"/>
      <c r="AG675" s="1"/>
      <c r="AH675" s="4"/>
      <c r="AI675" s="1"/>
      <c r="AJ675" s="4"/>
      <c r="AK675" s="4"/>
      <c r="AL675" s="4"/>
      <c r="AM675" s="4"/>
      <c r="AN675" s="4"/>
      <c r="AO675" s="4"/>
      <c r="AP675" s="4"/>
    </row>
    <row r="676" ht="12.75" customHeight="1">
      <c r="A676" s="1"/>
      <c r="B676" s="20"/>
      <c r="C676" s="244"/>
      <c r="D676" s="244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"/>
      <c r="V676" s="4"/>
      <c r="W676" s="1"/>
      <c r="X676" s="4"/>
      <c r="Y676" s="1"/>
      <c r="Z676" s="4"/>
      <c r="AA676" s="1"/>
      <c r="AB676" s="4"/>
      <c r="AC676" s="1"/>
      <c r="AD676" s="4"/>
      <c r="AE676" s="1"/>
      <c r="AF676" s="4"/>
      <c r="AG676" s="1"/>
      <c r="AH676" s="4"/>
      <c r="AI676" s="1"/>
      <c r="AJ676" s="4"/>
      <c r="AK676" s="4"/>
      <c r="AL676" s="4"/>
      <c r="AM676" s="4"/>
      <c r="AN676" s="4"/>
      <c r="AO676" s="4"/>
      <c r="AP676" s="4"/>
    </row>
    <row r="677" ht="12.75" customHeight="1">
      <c r="A677" s="1"/>
      <c r="B677" s="20"/>
      <c r="C677" s="244"/>
      <c r="D677" s="244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"/>
      <c r="V677" s="4"/>
      <c r="W677" s="1"/>
      <c r="X677" s="4"/>
      <c r="Y677" s="1"/>
      <c r="Z677" s="4"/>
      <c r="AA677" s="1"/>
      <c r="AB677" s="4"/>
      <c r="AC677" s="1"/>
      <c r="AD677" s="4"/>
      <c r="AE677" s="1"/>
      <c r="AF677" s="4"/>
      <c r="AG677" s="1"/>
      <c r="AH677" s="4"/>
      <c r="AI677" s="1"/>
      <c r="AJ677" s="4"/>
      <c r="AK677" s="4"/>
      <c r="AL677" s="4"/>
      <c r="AM677" s="4"/>
      <c r="AN677" s="4"/>
      <c r="AO677" s="4"/>
      <c r="AP677" s="4"/>
    </row>
    <row r="678" ht="12.75" customHeight="1">
      <c r="A678" s="1"/>
      <c r="B678" s="20"/>
      <c r="C678" s="244"/>
      <c r="D678" s="244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"/>
      <c r="V678" s="4"/>
      <c r="W678" s="1"/>
      <c r="X678" s="4"/>
      <c r="Y678" s="1"/>
      <c r="Z678" s="4"/>
      <c r="AA678" s="1"/>
      <c r="AB678" s="4"/>
      <c r="AC678" s="1"/>
      <c r="AD678" s="4"/>
      <c r="AE678" s="1"/>
      <c r="AF678" s="4"/>
      <c r="AG678" s="1"/>
      <c r="AH678" s="4"/>
      <c r="AI678" s="1"/>
      <c r="AJ678" s="4"/>
      <c r="AK678" s="4"/>
      <c r="AL678" s="4"/>
      <c r="AM678" s="4"/>
      <c r="AN678" s="4"/>
      <c r="AO678" s="4"/>
      <c r="AP678" s="4"/>
    </row>
    <row r="679" ht="12.75" customHeight="1">
      <c r="A679" s="1"/>
      <c r="B679" s="20"/>
      <c r="C679" s="244"/>
      <c r="D679" s="244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"/>
      <c r="V679" s="4"/>
      <c r="W679" s="1"/>
      <c r="X679" s="4"/>
      <c r="Y679" s="1"/>
      <c r="Z679" s="4"/>
      <c r="AA679" s="1"/>
      <c r="AB679" s="4"/>
      <c r="AC679" s="1"/>
      <c r="AD679" s="4"/>
      <c r="AE679" s="1"/>
      <c r="AF679" s="4"/>
      <c r="AG679" s="1"/>
      <c r="AH679" s="4"/>
      <c r="AI679" s="1"/>
      <c r="AJ679" s="4"/>
      <c r="AK679" s="4"/>
      <c r="AL679" s="4"/>
      <c r="AM679" s="4"/>
      <c r="AN679" s="4"/>
      <c r="AO679" s="4"/>
      <c r="AP679" s="4"/>
    </row>
    <row r="680" ht="12.75" customHeight="1">
      <c r="A680" s="1"/>
      <c r="B680" s="20"/>
      <c r="C680" s="244"/>
      <c r="D680" s="244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"/>
      <c r="V680" s="4"/>
      <c r="W680" s="1"/>
      <c r="X680" s="4"/>
      <c r="Y680" s="1"/>
      <c r="Z680" s="4"/>
      <c r="AA680" s="1"/>
      <c r="AB680" s="4"/>
      <c r="AC680" s="1"/>
      <c r="AD680" s="4"/>
      <c r="AE680" s="1"/>
      <c r="AF680" s="4"/>
      <c r="AG680" s="1"/>
      <c r="AH680" s="4"/>
      <c r="AI680" s="1"/>
      <c r="AJ680" s="4"/>
      <c r="AK680" s="4"/>
      <c r="AL680" s="4"/>
      <c r="AM680" s="4"/>
      <c r="AN680" s="4"/>
      <c r="AO680" s="4"/>
      <c r="AP680" s="4"/>
    </row>
    <row r="681" ht="12.75" customHeight="1">
      <c r="A681" s="1"/>
      <c r="B681" s="20"/>
      <c r="C681" s="244"/>
      <c r="D681" s="244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"/>
      <c r="V681" s="4"/>
      <c r="W681" s="1"/>
      <c r="X681" s="4"/>
      <c r="Y681" s="1"/>
      <c r="Z681" s="4"/>
      <c r="AA681" s="1"/>
      <c r="AB681" s="4"/>
      <c r="AC681" s="1"/>
      <c r="AD681" s="4"/>
      <c r="AE681" s="1"/>
      <c r="AF681" s="4"/>
      <c r="AG681" s="1"/>
      <c r="AH681" s="4"/>
      <c r="AI681" s="1"/>
      <c r="AJ681" s="4"/>
      <c r="AK681" s="4"/>
      <c r="AL681" s="4"/>
      <c r="AM681" s="4"/>
      <c r="AN681" s="4"/>
      <c r="AO681" s="4"/>
      <c r="AP681" s="4"/>
    </row>
    <row r="682" ht="12.75" customHeight="1">
      <c r="A682" s="1"/>
      <c r="B682" s="20"/>
      <c r="C682" s="244"/>
      <c r="D682" s="244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"/>
      <c r="V682" s="4"/>
      <c r="W682" s="1"/>
      <c r="X682" s="4"/>
      <c r="Y682" s="1"/>
      <c r="Z682" s="4"/>
      <c r="AA682" s="1"/>
      <c r="AB682" s="4"/>
      <c r="AC682" s="1"/>
      <c r="AD682" s="4"/>
      <c r="AE682" s="1"/>
      <c r="AF682" s="4"/>
      <c r="AG682" s="1"/>
      <c r="AH682" s="4"/>
      <c r="AI682" s="1"/>
      <c r="AJ682" s="4"/>
      <c r="AK682" s="4"/>
      <c r="AL682" s="4"/>
      <c r="AM682" s="4"/>
      <c r="AN682" s="4"/>
      <c r="AO682" s="4"/>
      <c r="AP682" s="4"/>
    </row>
    <row r="683" ht="12.75" customHeight="1">
      <c r="A683" s="1"/>
      <c r="B683" s="20"/>
      <c r="C683" s="244"/>
      <c r="D683" s="244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"/>
      <c r="V683" s="4"/>
      <c r="W683" s="1"/>
      <c r="X683" s="4"/>
      <c r="Y683" s="1"/>
      <c r="Z683" s="4"/>
      <c r="AA683" s="1"/>
      <c r="AB683" s="4"/>
      <c r="AC683" s="1"/>
      <c r="AD683" s="4"/>
      <c r="AE683" s="1"/>
      <c r="AF683" s="4"/>
      <c r="AG683" s="1"/>
      <c r="AH683" s="4"/>
      <c r="AI683" s="1"/>
      <c r="AJ683" s="4"/>
      <c r="AK683" s="4"/>
      <c r="AL683" s="4"/>
      <c r="AM683" s="4"/>
      <c r="AN683" s="4"/>
      <c r="AO683" s="4"/>
      <c r="AP683" s="4"/>
    </row>
    <row r="684" ht="12.75" customHeight="1">
      <c r="A684" s="1"/>
      <c r="B684" s="20"/>
      <c r="C684" s="244"/>
      <c r="D684" s="244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"/>
      <c r="V684" s="4"/>
      <c r="W684" s="1"/>
      <c r="X684" s="4"/>
      <c r="Y684" s="1"/>
      <c r="Z684" s="4"/>
      <c r="AA684" s="1"/>
      <c r="AB684" s="4"/>
      <c r="AC684" s="1"/>
      <c r="AD684" s="4"/>
      <c r="AE684" s="1"/>
      <c r="AF684" s="4"/>
      <c r="AG684" s="1"/>
      <c r="AH684" s="4"/>
      <c r="AI684" s="1"/>
      <c r="AJ684" s="4"/>
      <c r="AK684" s="4"/>
      <c r="AL684" s="4"/>
      <c r="AM684" s="4"/>
      <c r="AN684" s="4"/>
      <c r="AO684" s="4"/>
      <c r="AP684" s="4"/>
    </row>
    <row r="685" ht="12.75" customHeight="1">
      <c r="A685" s="1"/>
      <c r="B685" s="20"/>
      <c r="C685" s="244"/>
      <c r="D685" s="244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"/>
      <c r="V685" s="4"/>
      <c r="W685" s="1"/>
      <c r="X685" s="4"/>
      <c r="Y685" s="1"/>
      <c r="Z685" s="4"/>
      <c r="AA685" s="1"/>
      <c r="AB685" s="4"/>
      <c r="AC685" s="1"/>
      <c r="AD685" s="4"/>
      <c r="AE685" s="1"/>
      <c r="AF685" s="4"/>
      <c r="AG685" s="1"/>
      <c r="AH685" s="4"/>
      <c r="AI685" s="1"/>
      <c r="AJ685" s="4"/>
      <c r="AK685" s="4"/>
      <c r="AL685" s="4"/>
      <c r="AM685" s="4"/>
      <c r="AN685" s="4"/>
      <c r="AO685" s="4"/>
      <c r="AP685" s="4"/>
    </row>
    <row r="686" ht="12.75" customHeight="1">
      <c r="A686" s="1"/>
      <c r="B686" s="20"/>
      <c r="C686" s="244"/>
      <c r="D686" s="244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"/>
      <c r="V686" s="4"/>
      <c r="W686" s="1"/>
      <c r="X686" s="4"/>
      <c r="Y686" s="1"/>
      <c r="Z686" s="4"/>
      <c r="AA686" s="1"/>
      <c r="AB686" s="4"/>
      <c r="AC686" s="1"/>
      <c r="AD686" s="4"/>
      <c r="AE686" s="1"/>
      <c r="AF686" s="4"/>
      <c r="AG686" s="1"/>
      <c r="AH686" s="4"/>
      <c r="AI686" s="1"/>
      <c r="AJ686" s="4"/>
      <c r="AK686" s="4"/>
      <c r="AL686" s="4"/>
      <c r="AM686" s="4"/>
      <c r="AN686" s="4"/>
      <c r="AO686" s="4"/>
      <c r="AP686" s="4"/>
    </row>
    <row r="687" ht="12.75" customHeight="1">
      <c r="A687" s="1"/>
      <c r="B687" s="20"/>
      <c r="C687" s="244"/>
      <c r="D687" s="244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"/>
      <c r="V687" s="4"/>
      <c r="W687" s="1"/>
      <c r="X687" s="4"/>
      <c r="Y687" s="1"/>
      <c r="Z687" s="4"/>
      <c r="AA687" s="1"/>
      <c r="AB687" s="4"/>
      <c r="AC687" s="1"/>
      <c r="AD687" s="4"/>
      <c r="AE687" s="1"/>
      <c r="AF687" s="4"/>
      <c r="AG687" s="1"/>
      <c r="AH687" s="4"/>
      <c r="AI687" s="1"/>
      <c r="AJ687" s="4"/>
      <c r="AK687" s="4"/>
      <c r="AL687" s="4"/>
      <c r="AM687" s="4"/>
      <c r="AN687" s="4"/>
      <c r="AO687" s="4"/>
      <c r="AP687" s="4"/>
    </row>
    <row r="688" ht="12.75" customHeight="1">
      <c r="A688" s="1"/>
      <c r="B688" s="20"/>
      <c r="C688" s="244"/>
      <c r="D688" s="244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"/>
      <c r="V688" s="4"/>
      <c r="W688" s="1"/>
      <c r="X688" s="4"/>
      <c r="Y688" s="1"/>
      <c r="Z688" s="4"/>
      <c r="AA688" s="1"/>
      <c r="AB688" s="4"/>
      <c r="AC688" s="1"/>
      <c r="AD688" s="4"/>
      <c r="AE688" s="1"/>
      <c r="AF688" s="4"/>
      <c r="AG688" s="1"/>
      <c r="AH688" s="4"/>
      <c r="AI688" s="1"/>
      <c r="AJ688" s="4"/>
      <c r="AK688" s="4"/>
      <c r="AL688" s="4"/>
      <c r="AM688" s="4"/>
      <c r="AN688" s="4"/>
      <c r="AO688" s="4"/>
      <c r="AP688" s="4"/>
    </row>
    <row r="689" ht="12.75" customHeight="1">
      <c r="A689" s="1"/>
      <c r="B689" s="20"/>
      <c r="C689" s="244"/>
      <c r="D689" s="244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"/>
      <c r="V689" s="4"/>
      <c r="W689" s="1"/>
      <c r="X689" s="4"/>
      <c r="Y689" s="1"/>
      <c r="Z689" s="4"/>
      <c r="AA689" s="1"/>
      <c r="AB689" s="4"/>
      <c r="AC689" s="1"/>
      <c r="AD689" s="4"/>
      <c r="AE689" s="1"/>
      <c r="AF689" s="4"/>
      <c r="AG689" s="1"/>
      <c r="AH689" s="4"/>
      <c r="AI689" s="1"/>
      <c r="AJ689" s="4"/>
      <c r="AK689" s="4"/>
      <c r="AL689" s="4"/>
      <c r="AM689" s="4"/>
      <c r="AN689" s="4"/>
      <c r="AO689" s="4"/>
      <c r="AP689" s="4"/>
    </row>
    <row r="690" ht="12.75" customHeight="1">
      <c r="A690" s="1"/>
      <c r="B690" s="20"/>
      <c r="C690" s="244"/>
      <c r="D690" s="244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"/>
      <c r="V690" s="4"/>
      <c r="W690" s="1"/>
      <c r="X690" s="4"/>
      <c r="Y690" s="1"/>
      <c r="Z690" s="4"/>
      <c r="AA690" s="1"/>
      <c r="AB690" s="4"/>
      <c r="AC690" s="1"/>
      <c r="AD690" s="4"/>
      <c r="AE690" s="1"/>
      <c r="AF690" s="4"/>
      <c r="AG690" s="1"/>
      <c r="AH690" s="4"/>
      <c r="AI690" s="1"/>
      <c r="AJ690" s="4"/>
      <c r="AK690" s="4"/>
      <c r="AL690" s="4"/>
      <c r="AM690" s="4"/>
      <c r="AN690" s="4"/>
      <c r="AO690" s="4"/>
      <c r="AP690" s="4"/>
    </row>
    <row r="691" ht="12.75" customHeight="1">
      <c r="A691" s="1"/>
      <c r="B691" s="20"/>
      <c r="C691" s="244"/>
      <c r="D691" s="244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"/>
      <c r="V691" s="4"/>
      <c r="W691" s="1"/>
      <c r="X691" s="4"/>
      <c r="Y691" s="1"/>
      <c r="Z691" s="4"/>
      <c r="AA691" s="1"/>
      <c r="AB691" s="4"/>
      <c r="AC691" s="1"/>
      <c r="AD691" s="4"/>
      <c r="AE691" s="1"/>
      <c r="AF691" s="4"/>
      <c r="AG691" s="1"/>
      <c r="AH691" s="4"/>
      <c r="AI691" s="1"/>
      <c r="AJ691" s="4"/>
      <c r="AK691" s="4"/>
      <c r="AL691" s="4"/>
      <c r="AM691" s="4"/>
      <c r="AN691" s="4"/>
      <c r="AO691" s="4"/>
      <c r="AP691" s="4"/>
    </row>
    <row r="692" ht="12.75" customHeight="1">
      <c r="A692" s="1"/>
      <c r="B692" s="20"/>
      <c r="C692" s="244"/>
      <c r="D692" s="244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"/>
      <c r="V692" s="4"/>
      <c r="W692" s="1"/>
      <c r="X692" s="4"/>
      <c r="Y692" s="1"/>
      <c r="Z692" s="4"/>
      <c r="AA692" s="1"/>
      <c r="AB692" s="4"/>
      <c r="AC692" s="1"/>
      <c r="AD692" s="4"/>
      <c r="AE692" s="1"/>
      <c r="AF692" s="4"/>
      <c r="AG692" s="1"/>
      <c r="AH692" s="4"/>
      <c r="AI692" s="1"/>
      <c r="AJ692" s="4"/>
      <c r="AK692" s="4"/>
      <c r="AL692" s="4"/>
      <c r="AM692" s="4"/>
      <c r="AN692" s="4"/>
      <c r="AO692" s="4"/>
      <c r="AP692" s="4"/>
    </row>
    <row r="693" ht="12.75" customHeight="1">
      <c r="A693" s="1"/>
      <c r="B693" s="20"/>
      <c r="C693" s="244"/>
      <c r="D693" s="244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"/>
      <c r="V693" s="4"/>
      <c r="W693" s="1"/>
      <c r="X693" s="4"/>
      <c r="Y693" s="1"/>
      <c r="Z693" s="4"/>
      <c r="AA693" s="1"/>
      <c r="AB693" s="4"/>
      <c r="AC693" s="1"/>
      <c r="AD693" s="4"/>
      <c r="AE693" s="1"/>
      <c r="AF693" s="4"/>
      <c r="AG693" s="1"/>
      <c r="AH693" s="4"/>
      <c r="AI693" s="1"/>
      <c r="AJ693" s="4"/>
      <c r="AK693" s="4"/>
      <c r="AL693" s="4"/>
      <c r="AM693" s="4"/>
      <c r="AN693" s="4"/>
      <c r="AO693" s="4"/>
      <c r="AP693" s="4"/>
    </row>
    <row r="694" ht="12.75" customHeight="1">
      <c r="A694" s="1"/>
      <c r="B694" s="20"/>
      <c r="C694" s="244"/>
      <c r="D694" s="244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"/>
      <c r="V694" s="4"/>
      <c r="W694" s="1"/>
      <c r="X694" s="4"/>
      <c r="Y694" s="1"/>
      <c r="Z694" s="4"/>
      <c r="AA694" s="1"/>
      <c r="AB694" s="4"/>
      <c r="AC694" s="1"/>
      <c r="AD694" s="4"/>
      <c r="AE694" s="1"/>
      <c r="AF694" s="4"/>
      <c r="AG694" s="1"/>
      <c r="AH694" s="4"/>
      <c r="AI694" s="1"/>
      <c r="AJ694" s="4"/>
      <c r="AK694" s="4"/>
      <c r="AL694" s="4"/>
      <c r="AM694" s="4"/>
      <c r="AN694" s="4"/>
      <c r="AO694" s="4"/>
      <c r="AP694" s="4"/>
    </row>
    <row r="695" ht="12.75" customHeight="1">
      <c r="A695" s="1"/>
      <c r="B695" s="20"/>
      <c r="C695" s="244"/>
      <c r="D695" s="244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"/>
      <c r="V695" s="4"/>
      <c r="W695" s="1"/>
      <c r="X695" s="4"/>
      <c r="Y695" s="1"/>
      <c r="Z695" s="4"/>
      <c r="AA695" s="1"/>
      <c r="AB695" s="4"/>
      <c r="AC695" s="1"/>
      <c r="AD695" s="4"/>
      <c r="AE695" s="1"/>
      <c r="AF695" s="4"/>
      <c r="AG695" s="1"/>
      <c r="AH695" s="4"/>
      <c r="AI695" s="1"/>
      <c r="AJ695" s="4"/>
      <c r="AK695" s="4"/>
      <c r="AL695" s="4"/>
      <c r="AM695" s="4"/>
      <c r="AN695" s="4"/>
      <c r="AO695" s="4"/>
      <c r="AP695" s="4"/>
    </row>
    <row r="696" ht="12.75" customHeight="1">
      <c r="A696" s="1"/>
      <c r="B696" s="20"/>
      <c r="C696" s="244"/>
      <c r="D696" s="244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"/>
      <c r="V696" s="4"/>
      <c r="W696" s="1"/>
      <c r="X696" s="4"/>
      <c r="Y696" s="1"/>
      <c r="Z696" s="4"/>
      <c r="AA696" s="1"/>
      <c r="AB696" s="4"/>
      <c r="AC696" s="1"/>
      <c r="AD696" s="4"/>
      <c r="AE696" s="1"/>
      <c r="AF696" s="4"/>
      <c r="AG696" s="1"/>
      <c r="AH696" s="4"/>
      <c r="AI696" s="1"/>
      <c r="AJ696" s="4"/>
      <c r="AK696" s="4"/>
      <c r="AL696" s="4"/>
      <c r="AM696" s="4"/>
      <c r="AN696" s="4"/>
      <c r="AO696" s="4"/>
      <c r="AP696" s="4"/>
    </row>
    <row r="697" ht="12.75" customHeight="1">
      <c r="A697" s="1"/>
      <c r="B697" s="20"/>
      <c r="C697" s="244"/>
      <c r="D697" s="244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"/>
      <c r="V697" s="4"/>
      <c r="W697" s="1"/>
      <c r="X697" s="4"/>
      <c r="Y697" s="1"/>
      <c r="Z697" s="4"/>
      <c r="AA697" s="1"/>
      <c r="AB697" s="4"/>
      <c r="AC697" s="1"/>
      <c r="AD697" s="4"/>
      <c r="AE697" s="1"/>
      <c r="AF697" s="4"/>
      <c r="AG697" s="1"/>
      <c r="AH697" s="4"/>
      <c r="AI697" s="1"/>
      <c r="AJ697" s="4"/>
      <c r="AK697" s="4"/>
      <c r="AL697" s="4"/>
      <c r="AM697" s="4"/>
      <c r="AN697" s="4"/>
      <c r="AO697" s="4"/>
      <c r="AP697" s="4"/>
    </row>
    <row r="698" ht="12.75" customHeight="1">
      <c r="A698" s="1"/>
      <c r="B698" s="20"/>
      <c r="C698" s="244"/>
      <c r="D698" s="244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"/>
      <c r="V698" s="4"/>
      <c r="W698" s="1"/>
      <c r="X698" s="4"/>
      <c r="Y698" s="1"/>
      <c r="Z698" s="4"/>
      <c r="AA698" s="1"/>
      <c r="AB698" s="4"/>
      <c r="AC698" s="1"/>
      <c r="AD698" s="4"/>
      <c r="AE698" s="1"/>
      <c r="AF698" s="4"/>
      <c r="AG698" s="1"/>
      <c r="AH698" s="4"/>
      <c r="AI698" s="1"/>
      <c r="AJ698" s="4"/>
      <c r="AK698" s="4"/>
      <c r="AL698" s="4"/>
      <c r="AM698" s="4"/>
      <c r="AN698" s="4"/>
      <c r="AO698" s="4"/>
      <c r="AP698" s="4"/>
    </row>
    <row r="699" ht="12.75" customHeight="1">
      <c r="A699" s="1"/>
      <c r="B699" s="20"/>
      <c r="C699" s="244"/>
      <c r="D699" s="244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"/>
      <c r="V699" s="4"/>
      <c r="W699" s="1"/>
      <c r="X699" s="4"/>
      <c r="Y699" s="1"/>
      <c r="Z699" s="4"/>
      <c r="AA699" s="1"/>
      <c r="AB699" s="4"/>
      <c r="AC699" s="1"/>
      <c r="AD699" s="4"/>
      <c r="AE699" s="1"/>
      <c r="AF699" s="4"/>
      <c r="AG699" s="1"/>
      <c r="AH699" s="4"/>
      <c r="AI699" s="1"/>
      <c r="AJ699" s="4"/>
      <c r="AK699" s="4"/>
      <c r="AL699" s="4"/>
      <c r="AM699" s="4"/>
      <c r="AN699" s="4"/>
      <c r="AO699" s="4"/>
      <c r="AP699" s="4"/>
    </row>
    <row r="700" ht="12.75" customHeight="1">
      <c r="A700" s="1"/>
      <c r="B700" s="20"/>
      <c r="C700" s="244"/>
      <c r="D700" s="244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"/>
      <c r="V700" s="4"/>
      <c r="W700" s="1"/>
      <c r="X700" s="4"/>
      <c r="Y700" s="1"/>
      <c r="Z700" s="4"/>
      <c r="AA700" s="1"/>
      <c r="AB700" s="4"/>
      <c r="AC700" s="1"/>
      <c r="AD700" s="4"/>
      <c r="AE700" s="1"/>
      <c r="AF700" s="4"/>
      <c r="AG700" s="1"/>
      <c r="AH700" s="4"/>
      <c r="AI700" s="1"/>
      <c r="AJ700" s="4"/>
      <c r="AK700" s="4"/>
      <c r="AL700" s="4"/>
      <c r="AM700" s="4"/>
      <c r="AN700" s="4"/>
      <c r="AO700" s="4"/>
      <c r="AP700" s="4"/>
    </row>
    <row r="701" ht="12.75" customHeight="1">
      <c r="A701" s="1"/>
      <c r="B701" s="20"/>
      <c r="C701" s="244"/>
      <c r="D701" s="244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"/>
      <c r="V701" s="4"/>
      <c r="W701" s="1"/>
      <c r="X701" s="4"/>
      <c r="Y701" s="1"/>
      <c r="Z701" s="4"/>
      <c r="AA701" s="1"/>
      <c r="AB701" s="4"/>
      <c r="AC701" s="1"/>
      <c r="AD701" s="4"/>
      <c r="AE701" s="1"/>
      <c r="AF701" s="4"/>
      <c r="AG701" s="1"/>
      <c r="AH701" s="4"/>
      <c r="AI701" s="1"/>
      <c r="AJ701" s="4"/>
      <c r="AK701" s="4"/>
      <c r="AL701" s="4"/>
      <c r="AM701" s="4"/>
      <c r="AN701" s="4"/>
      <c r="AO701" s="4"/>
      <c r="AP701" s="4"/>
    </row>
    <row r="702" ht="12.75" customHeight="1">
      <c r="A702" s="1"/>
      <c r="B702" s="20"/>
      <c r="C702" s="244"/>
      <c r="D702" s="244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"/>
      <c r="V702" s="4"/>
      <c r="W702" s="1"/>
      <c r="X702" s="4"/>
      <c r="Y702" s="1"/>
      <c r="Z702" s="4"/>
      <c r="AA702" s="1"/>
      <c r="AB702" s="4"/>
      <c r="AC702" s="1"/>
      <c r="AD702" s="4"/>
      <c r="AE702" s="1"/>
      <c r="AF702" s="4"/>
      <c r="AG702" s="1"/>
      <c r="AH702" s="4"/>
      <c r="AI702" s="1"/>
      <c r="AJ702" s="4"/>
      <c r="AK702" s="4"/>
      <c r="AL702" s="4"/>
      <c r="AM702" s="4"/>
      <c r="AN702" s="4"/>
      <c r="AO702" s="4"/>
      <c r="AP702" s="4"/>
    </row>
    <row r="703" ht="12.75" customHeight="1">
      <c r="A703" s="1"/>
      <c r="B703" s="20"/>
      <c r="C703" s="244"/>
      <c r="D703" s="244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"/>
      <c r="V703" s="4"/>
      <c r="W703" s="1"/>
      <c r="X703" s="4"/>
      <c r="Y703" s="1"/>
      <c r="Z703" s="4"/>
      <c r="AA703" s="1"/>
      <c r="AB703" s="4"/>
      <c r="AC703" s="1"/>
      <c r="AD703" s="4"/>
      <c r="AE703" s="1"/>
      <c r="AF703" s="4"/>
      <c r="AG703" s="1"/>
      <c r="AH703" s="4"/>
      <c r="AI703" s="1"/>
      <c r="AJ703" s="4"/>
      <c r="AK703" s="4"/>
      <c r="AL703" s="4"/>
      <c r="AM703" s="4"/>
      <c r="AN703" s="4"/>
      <c r="AO703" s="4"/>
      <c r="AP703" s="4"/>
    </row>
    <row r="704" ht="12.75" customHeight="1">
      <c r="A704" s="1"/>
      <c r="B704" s="20"/>
      <c r="C704" s="244"/>
      <c r="D704" s="244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"/>
      <c r="V704" s="4"/>
      <c r="W704" s="1"/>
      <c r="X704" s="4"/>
      <c r="Y704" s="1"/>
      <c r="Z704" s="4"/>
      <c r="AA704" s="1"/>
      <c r="AB704" s="4"/>
      <c r="AC704" s="1"/>
      <c r="AD704" s="4"/>
      <c r="AE704" s="1"/>
      <c r="AF704" s="4"/>
      <c r="AG704" s="1"/>
      <c r="AH704" s="4"/>
      <c r="AI704" s="1"/>
      <c r="AJ704" s="4"/>
      <c r="AK704" s="4"/>
      <c r="AL704" s="4"/>
      <c r="AM704" s="4"/>
      <c r="AN704" s="4"/>
      <c r="AO704" s="4"/>
      <c r="AP704" s="4"/>
    </row>
    <row r="705" ht="12.75" customHeight="1">
      <c r="A705" s="1"/>
      <c r="B705" s="20"/>
      <c r="C705" s="244"/>
      <c r="D705" s="244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"/>
      <c r="V705" s="4"/>
      <c r="W705" s="1"/>
      <c r="X705" s="4"/>
      <c r="Y705" s="1"/>
      <c r="Z705" s="4"/>
      <c r="AA705" s="1"/>
      <c r="AB705" s="4"/>
      <c r="AC705" s="1"/>
      <c r="AD705" s="4"/>
      <c r="AE705" s="1"/>
      <c r="AF705" s="4"/>
      <c r="AG705" s="1"/>
      <c r="AH705" s="4"/>
      <c r="AI705" s="1"/>
      <c r="AJ705" s="4"/>
      <c r="AK705" s="4"/>
      <c r="AL705" s="4"/>
      <c r="AM705" s="4"/>
      <c r="AN705" s="4"/>
      <c r="AO705" s="4"/>
      <c r="AP705" s="4"/>
    </row>
    <row r="706" ht="12.75" customHeight="1">
      <c r="A706" s="1"/>
      <c r="B706" s="20"/>
      <c r="C706" s="244"/>
      <c r="D706" s="244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"/>
      <c r="V706" s="4"/>
      <c r="W706" s="1"/>
      <c r="X706" s="4"/>
      <c r="Y706" s="1"/>
      <c r="Z706" s="4"/>
      <c r="AA706" s="1"/>
      <c r="AB706" s="4"/>
      <c r="AC706" s="1"/>
      <c r="AD706" s="4"/>
      <c r="AE706" s="1"/>
      <c r="AF706" s="4"/>
      <c r="AG706" s="1"/>
      <c r="AH706" s="4"/>
      <c r="AI706" s="1"/>
      <c r="AJ706" s="4"/>
      <c r="AK706" s="4"/>
      <c r="AL706" s="4"/>
      <c r="AM706" s="4"/>
      <c r="AN706" s="4"/>
      <c r="AO706" s="4"/>
      <c r="AP706" s="4"/>
    </row>
    <row r="707" ht="12.75" customHeight="1">
      <c r="A707" s="1"/>
      <c r="B707" s="20"/>
      <c r="C707" s="244"/>
      <c r="D707" s="244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"/>
      <c r="V707" s="4"/>
      <c r="W707" s="1"/>
      <c r="X707" s="4"/>
      <c r="Y707" s="1"/>
      <c r="Z707" s="4"/>
      <c r="AA707" s="1"/>
      <c r="AB707" s="4"/>
      <c r="AC707" s="1"/>
      <c r="AD707" s="4"/>
      <c r="AE707" s="1"/>
      <c r="AF707" s="4"/>
      <c r="AG707" s="1"/>
      <c r="AH707" s="4"/>
      <c r="AI707" s="1"/>
      <c r="AJ707" s="4"/>
      <c r="AK707" s="4"/>
      <c r="AL707" s="4"/>
      <c r="AM707" s="4"/>
      <c r="AN707" s="4"/>
      <c r="AO707" s="4"/>
      <c r="AP707" s="4"/>
    </row>
    <row r="708" ht="12.75" customHeight="1">
      <c r="A708" s="1"/>
      <c r="B708" s="20"/>
      <c r="C708" s="244"/>
      <c r="D708" s="244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"/>
      <c r="V708" s="4"/>
      <c r="W708" s="1"/>
      <c r="X708" s="4"/>
      <c r="Y708" s="1"/>
      <c r="Z708" s="4"/>
      <c r="AA708" s="1"/>
      <c r="AB708" s="4"/>
      <c r="AC708" s="1"/>
      <c r="AD708" s="4"/>
      <c r="AE708" s="1"/>
      <c r="AF708" s="4"/>
      <c r="AG708" s="1"/>
      <c r="AH708" s="4"/>
      <c r="AI708" s="1"/>
      <c r="AJ708" s="4"/>
      <c r="AK708" s="4"/>
      <c r="AL708" s="4"/>
      <c r="AM708" s="4"/>
      <c r="AN708" s="4"/>
      <c r="AO708" s="4"/>
      <c r="AP708" s="4"/>
    </row>
    <row r="709" ht="12.75" customHeight="1">
      <c r="A709" s="1"/>
      <c r="B709" s="20"/>
      <c r="C709" s="244"/>
      <c r="D709" s="244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"/>
      <c r="V709" s="4"/>
      <c r="W709" s="1"/>
      <c r="X709" s="4"/>
      <c r="Y709" s="1"/>
      <c r="Z709" s="4"/>
      <c r="AA709" s="1"/>
      <c r="AB709" s="4"/>
      <c r="AC709" s="1"/>
      <c r="AD709" s="4"/>
      <c r="AE709" s="1"/>
      <c r="AF709" s="4"/>
      <c r="AG709" s="1"/>
      <c r="AH709" s="4"/>
      <c r="AI709" s="1"/>
      <c r="AJ709" s="4"/>
      <c r="AK709" s="4"/>
      <c r="AL709" s="4"/>
      <c r="AM709" s="4"/>
      <c r="AN709" s="4"/>
      <c r="AO709" s="4"/>
      <c r="AP709" s="4"/>
    </row>
    <row r="710" ht="12.75" customHeight="1">
      <c r="A710" s="1"/>
      <c r="B710" s="20"/>
      <c r="C710" s="244"/>
      <c r="D710" s="244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"/>
      <c r="V710" s="4"/>
      <c r="W710" s="1"/>
      <c r="X710" s="4"/>
      <c r="Y710" s="1"/>
      <c r="Z710" s="4"/>
      <c r="AA710" s="1"/>
      <c r="AB710" s="4"/>
      <c r="AC710" s="1"/>
      <c r="AD710" s="4"/>
      <c r="AE710" s="1"/>
      <c r="AF710" s="4"/>
      <c r="AG710" s="1"/>
      <c r="AH710" s="4"/>
      <c r="AI710" s="1"/>
      <c r="AJ710" s="4"/>
      <c r="AK710" s="4"/>
      <c r="AL710" s="4"/>
      <c r="AM710" s="4"/>
      <c r="AN710" s="4"/>
      <c r="AO710" s="4"/>
      <c r="AP710" s="4"/>
    </row>
    <row r="711" ht="12.75" customHeight="1">
      <c r="A711" s="1"/>
      <c r="B711" s="20"/>
      <c r="C711" s="244"/>
      <c r="D711" s="244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"/>
      <c r="V711" s="4"/>
      <c r="W711" s="1"/>
      <c r="X711" s="4"/>
      <c r="Y711" s="1"/>
      <c r="Z711" s="4"/>
      <c r="AA711" s="1"/>
      <c r="AB711" s="4"/>
      <c r="AC711" s="1"/>
      <c r="AD711" s="4"/>
      <c r="AE711" s="1"/>
      <c r="AF711" s="4"/>
      <c r="AG711" s="1"/>
      <c r="AH711" s="4"/>
      <c r="AI711" s="1"/>
      <c r="AJ711" s="4"/>
      <c r="AK711" s="4"/>
      <c r="AL711" s="4"/>
      <c r="AM711" s="4"/>
      <c r="AN711" s="4"/>
      <c r="AO711" s="4"/>
      <c r="AP711" s="4"/>
    </row>
    <row r="712" ht="12.75" customHeight="1">
      <c r="A712" s="1"/>
      <c r="B712" s="20"/>
      <c r="C712" s="244"/>
      <c r="D712" s="244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"/>
      <c r="V712" s="4"/>
      <c r="W712" s="1"/>
      <c r="X712" s="4"/>
      <c r="Y712" s="1"/>
      <c r="Z712" s="4"/>
      <c r="AA712" s="1"/>
      <c r="AB712" s="4"/>
      <c r="AC712" s="1"/>
      <c r="AD712" s="4"/>
      <c r="AE712" s="1"/>
      <c r="AF712" s="4"/>
      <c r="AG712" s="1"/>
      <c r="AH712" s="4"/>
      <c r="AI712" s="1"/>
      <c r="AJ712" s="4"/>
      <c r="AK712" s="4"/>
      <c r="AL712" s="4"/>
      <c r="AM712" s="4"/>
      <c r="AN712" s="4"/>
      <c r="AO712" s="4"/>
      <c r="AP712" s="4"/>
    </row>
    <row r="713" ht="12.75" customHeight="1">
      <c r="A713" s="1"/>
      <c r="B713" s="20"/>
      <c r="C713" s="244"/>
      <c r="D713" s="244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"/>
      <c r="V713" s="4"/>
      <c r="W713" s="1"/>
      <c r="X713" s="4"/>
      <c r="Y713" s="1"/>
      <c r="Z713" s="4"/>
      <c r="AA713" s="1"/>
      <c r="AB713" s="4"/>
      <c r="AC713" s="1"/>
      <c r="AD713" s="4"/>
      <c r="AE713" s="1"/>
      <c r="AF713" s="4"/>
      <c r="AG713" s="1"/>
      <c r="AH713" s="4"/>
      <c r="AI713" s="1"/>
      <c r="AJ713" s="4"/>
      <c r="AK713" s="4"/>
      <c r="AL713" s="4"/>
      <c r="AM713" s="4"/>
      <c r="AN713" s="4"/>
      <c r="AO713" s="4"/>
      <c r="AP713" s="4"/>
    </row>
    <row r="714" ht="12.75" customHeight="1">
      <c r="A714" s="1"/>
      <c r="B714" s="20"/>
      <c r="C714" s="244"/>
      <c r="D714" s="244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"/>
      <c r="V714" s="4"/>
      <c r="W714" s="1"/>
      <c r="X714" s="4"/>
      <c r="Y714" s="1"/>
      <c r="Z714" s="4"/>
      <c r="AA714" s="1"/>
      <c r="AB714" s="4"/>
      <c r="AC714" s="1"/>
      <c r="AD714" s="4"/>
      <c r="AE714" s="1"/>
      <c r="AF714" s="4"/>
      <c r="AG714" s="1"/>
      <c r="AH714" s="4"/>
      <c r="AI714" s="1"/>
      <c r="AJ714" s="4"/>
      <c r="AK714" s="4"/>
      <c r="AL714" s="4"/>
      <c r="AM714" s="4"/>
      <c r="AN714" s="4"/>
      <c r="AO714" s="4"/>
      <c r="AP714" s="4"/>
    </row>
    <row r="715" ht="12.75" customHeight="1">
      <c r="A715" s="1"/>
      <c r="B715" s="20"/>
      <c r="C715" s="244"/>
      <c r="D715" s="244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"/>
      <c r="V715" s="4"/>
      <c r="W715" s="1"/>
      <c r="X715" s="4"/>
      <c r="Y715" s="1"/>
      <c r="Z715" s="4"/>
      <c r="AA715" s="1"/>
      <c r="AB715" s="4"/>
      <c r="AC715" s="1"/>
      <c r="AD715" s="4"/>
      <c r="AE715" s="1"/>
      <c r="AF715" s="4"/>
      <c r="AG715" s="1"/>
      <c r="AH715" s="4"/>
      <c r="AI715" s="1"/>
      <c r="AJ715" s="4"/>
      <c r="AK715" s="4"/>
      <c r="AL715" s="4"/>
      <c r="AM715" s="4"/>
      <c r="AN715" s="4"/>
      <c r="AO715" s="4"/>
      <c r="AP715" s="4"/>
    </row>
    <row r="716" ht="12.75" customHeight="1">
      <c r="A716" s="1"/>
      <c r="B716" s="20"/>
      <c r="C716" s="244"/>
      <c r="D716" s="244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"/>
      <c r="V716" s="4"/>
      <c r="W716" s="1"/>
      <c r="X716" s="4"/>
      <c r="Y716" s="1"/>
      <c r="Z716" s="4"/>
      <c r="AA716" s="1"/>
      <c r="AB716" s="4"/>
      <c r="AC716" s="1"/>
      <c r="AD716" s="4"/>
      <c r="AE716" s="1"/>
      <c r="AF716" s="4"/>
      <c r="AG716" s="1"/>
      <c r="AH716" s="4"/>
      <c r="AI716" s="1"/>
      <c r="AJ716" s="4"/>
      <c r="AK716" s="4"/>
      <c r="AL716" s="4"/>
      <c r="AM716" s="4"/>
      <c r="AN716" s="4"/>
      <c r="AO716" s="4"/>
      <c r="AP716" s="4"/>
    </row>
    <row r="717" ht="12.75" customHeight="1">
      <c r="A717" s="1"/>
      <c r="B717" s="20"/>
      <c r="C717" s="244"/>
      <c r="D717" s="244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"/>
      <c r="V717" s="4"/>
      <c r="W717" s="1"/>
      <c r="X717" s="4"/>
      <c r="Y717" s="1"/>
      <c r="Z717" s="4"/>
      <c r="AA717" s="1"/>
      <c r="AB717" s="4"/>
      <c r="AC717" s="1"/>
      <c r="AD717" s="4"/>
      <c r="AE717" s="1"/>
      <c r="AF717" s="4"/>
      <c r="AG717" s="1"/>
      <c r="AH717" s="4"/>
      <c r="AI717" s="1"/>
      <c r="AJ717" s="4"/>
      <c r="AK717" s="4"/>
      <c r="AL717" s="4"/>
      <c r="AM717" s="4"/>
      <c r="AN717" s="4"/>
      <c r="AO717" s="4"/>
      <c r="AP717" s="4"/>
    </row>
    <row r="718" ht="12.75" customHeight="1">
      <c r="A718" s="1"/>
      <c r="B718" s="20"/>
      <c r="C718" s="244"/>
      <c r="D718" s="244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"/>
      <c r="V718" s="4"/>
      <c r="W718" s="1"/>
      <c r="X718" s="4"/>
      <c r="Y718" s="1"/>
      <c r="Z718" s="4"/>
      <c r="AA718" s="1"/>
      <c r="AB718" s="4"/>
      <c r="AC718" s="1"/>
      <c r="AD718" s="4"/>
      <c r="AE718" s="1"/>
      <c r="AF718" s="4"/>
      <c r="AG718" s="1"/>
      <c r="AH718" s="4"/>
      <c r="AI718" s="1"/>
      <c r="AJ718" s="4"/>
      <c r="AK718" s="4"/>
      <c r="AL718" s="4"/>
      <c r="AM718" s="4"/>
      <c r="AN718" s="4"/>
      <c r="AO718" s="4"/>
      <c r="AP718" s="4"/>
    </row>
    <row r="719" ht="12.75" customHeight="1">
      <c r="A719" s="1"/>
      <c r="B719" s="20"/>
      <c r="C719" s="244"/>
      <c r="D719" s="244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"/>
      <c r="V719" s="4"/>
      <c r="W719" s="1"/>
      <c r="X719" s="4"/>
      <c r="Y719" s="1"/>
      <c r="Z719" s="4"/>
      <c r="AA719" s="1"/>
      <c r="AB719" s="4"/>
      <c r="AC719" s="1"/>
      <c r="AD719" s="4"/>
      <c r="AE719" s="1"/>
      <c r="AF719" s="4"/>
      <c r="AG719" s="1"/>
      <c r="AH719" s="4"/>
      <c r="AI719" s="1"/>
      <c r="AJ719" s="4"/>
      <c r="AK719" s="4"/>
      <c r="AL719" s="4"/>
      <c r="AM719" s="4"/>
      <c r="AN719" s="4"/>
      <c r="AO719" s="4"/>
      <c r="AP719" s="4"/>
    </row>
    <row r="720" ht="12.75" customHeight="1">
      <c r="A720" s="1"/>
      <c r="B720" s="20"/>
      <c r="C720" s="244"/>
      <c r="D720" s="244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"/>
      <c r="V720" s="4"/>
      <c r="W720" s="1"/>
      <c r="X720" s="4"/>
      <c r="Y720" s="1"/>
      <c r="Z720" s="4"/>
      <c r="AA720" s="1"/>
      <c r="AB720" s="4"/>
      <c r="AC720" s="1"/>
      <c r="AD720" s="4"/>
      <c r="AE720" s="1"/>
      <c r="AF720" s="4"/>
      <c r="AG720" s="1"/>
      <c r="AH720" s="4"/>
      <c r="AI720" s="1"/>
      <c r="AJ720" s="4"/>
      <c r="AK720" s="4"/>
      <c r="AL720" s="4"/>
      <c r="AM720" s="4"/>
      <c r="AN720" s="4"/>
      <c r="AO720" s="4"/>
      <c r="AP720" s="4"/>
    </row>
    <row r="721" ht="12.75" customHeight="1">
      <c r="A721" s="1"/>
      <c r="B721" s="20"/>
      <c r="C721" s="244"/>
      <c r="D721" s="244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"/>
      <c r="V721" s="4"/>
      <c r="W721" s="1"/>
      <c r="X721" s="4"/>
      <c r="Y721" s="1"/>
      <c r="Z721" s="4"/>
      <c r="AA721" s="1"/>
      <c r="AB721" s="4"/>
      <c r="AC721" s="1"/>
      <c r="AD721" s="4"/>
      <c r="AE721" s="1"/>
      <c r="AF721" s="4"/>
      <c r="AG721" s="1"/>
      <c r="AH721" s="4"/>
      <c r="AI721" s="1"/>
      <c r="AJ721" s="4"/>
      <c r="AK721" s="4"/>
      <c r="AL721" s="4"/>
      <c r="AM721" s="4"/>
      <c r="AN721" s="4"/>
      <c r="AO721" s="4"/>
      <c r="AP721" s="4"/>
    </row>
    <row r="722" ht="12.75" customHeight="1">
      <c r="A722" s="1"/>
      <c r="B722" s="20"/>
      <c r="C722" s="244"/>
      <c r="D722" s="244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"/>
      <c r="V722" s="4"/>
      <c r="W722" s="1"/>
      <c r="X722" s="4"/>
      <c r="Y722" s="1"/>
      <c r="Z722" s="4"/>
      <c r="AA722" s="1"/>
      <c r="AB722" s="4"/>
      <c r="AC722" s="1"/>
      <c r="AD722" s="4"/>
      <c r="AE722" s="1"/>
      <c r="AF722" s="4"/>
      <c r="AG722" s="1"/>
      <c r="AH722" s="4"/>
      <c r="AI722" s="1"/>
      <c r="AJ722" s="4"/>
      <c r="AK722" s="4"/>
      <c r="AL722" s="4"/>
      <c r="AM722" s="4"/>
      <c r="AN722" s="4"/>
      <c r="AO722" s="4"/>
      <c r="AP722" s="4"/>
    </row>
    <row r="723" ht="12.75" customHeight="1">
      <c r="A723" s="1"/>
      <c r="B723" s="20"/>
      <c r="C723" s="244"/>
      <c r="D723" s="244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"/>
      <c r="V723" s="4"/>
      <c r="W723" s="1"/>
      <c r="X723" s="4"/>
      <c r="Y723" s="1"/>
      <c r="Z723" s="4"/>
      <c r="AA723" s="1"/>
      <c r="AB723" s="4"/>
      <c r="AC723" s="1"/>
      <c r="AD723" s="4"/>
      <c r="AE723" s="1"/>
      <c r="AF723" s="4"/>
      <c r="AG723" s="1"/>
      <c r="AH723" s="4"/>
      <c r="AI723" s="1"/>
      <c r="AJ723" s="4"/>
      <c r="AK723" s="4"/>
      <c r="AL723" s="4"/>
      <c r="AM723" s="4"/>
      <c r="AN723" s="4"/>
      <c r="AO723" s="4"/>
      <c r="AP723" s="4"/>
    </row>
    <row r="724" ht="12.75" customHeight="1">
      <c r="A724" s="1"/>
      <c r="B724" s="20"/>
      <c r="C724" s="244"/>
      <c r="D724" s="244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"/>
      <c r="V724" s="4"/>
      <c r="W724" s="1"/>
      <c r="X724" s="4"/>
      <c r="Y724" s="1"/>
      <c r="Z724" s="4"/>
      <c r="AA724" s="1"/>
      <c r="AB724" s="4"/>
      <c r="AC724" s="1"/>
      <c r="AD724" s="4"/>
      <c r="AE724" s="1"/>
      <c r="AF724" s="4"/>
      <c r="AG724" s="1"/>
      <c r="AH724" s="4"/>
      <c r="AI724" s="1"/>
      <c r="AJ724" s="4"/>
      <c r="AK724" s="4"/>
      <c r="AL724" s="4"/>
      <c r="AM724" s="4"/>
      <c r="AN724" s="4"/>
      <c r="AO724" s="4"/>
      <c r="AP724" s="4"/>
    </row>
    <row r="725" ht="12.75" customHeight="1">
      <c r="A725" s="1"/>
      <c r="B725" s="20"/>
      <c r="C725" s="244"/>
      <c r="D725" s="244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"/>
      <c r="V725" s="4"/>
      <c r="W725" s="1"/>
      <c r="X725" s="4"/>
      <c r="Y725" s="1"/>
      <c r="Z725" s="4"/>
      <c r="AA725" s="1"/>
      <c r="AB725" s="4"/>
      <c r="AC725" s="1"/>
      <c r="AD725" s="4"/>
      <c r="AE725" s="1"/>
      <c r="AF725" s="4"/>
      <c r="AG725" s="1"/>
      <c r="AH725" s="4"/>
      <c r="AI725" s="1"/>
      <c r="AJ725" s="4"/>
      <c r="AK725" s="4"/>
      <c r="AL725" s="4"/>
      <c r="AM725" s="4"/>
      <c r="AN725" s="4"/>
      <c r="AO725" s="4"/>
      <c r="AP725" s="4"/>
    </row>
    <row r="726" ht="12.75" customHeight="1">
      <c r="A726" s="1"/>
      <c r="B726" s="20"/>
      <c r="C726" s="244"/>
      <c r="D726" s="244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"/>
      <c r="V726" s="4"/>
      <c r="W726" s="1"/>
      <c r="X726" s="4"/>
      <c r="Y726" s="1"/>
      <c r="Z726" s="4"/>
      <c r="AA726" s="1"/>
      <c r="AB726" s="4"/>
      <c r="AC726" s="1"/>
      <c r="AD726" s="4"/>
      <c r="AE726" s="1"/>
      <c r="AF726" s="4"/>
      <c r="AG726" s="1"/>
      <c r="AH726" s="4"/>
      <c r="AI726" s="1"/>
      <c r="AJ726" s="4"/>
      <c r="AK726" s="4"/>
      <c r="AL726" s="4"/>
      <c r="AM726" s="4"/>
      <c r="AN726" s="4"/>
      <c r="AO726" s="4"/>
      <c r="AP726" s="4"/>
    </row>
    <row r="727" ht="12.75" customHeight="1">
      <c r="A727" s="1"/>
      <c r="B727" s="20"/>
      <c r="C727" s="244"/>
      <c r="D727" s="244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"/>
      <c r="V727" s="4"/>
      <c r="W727" s="1"/>
      <c r="X727" s="4"/>
      <c r="Y727" s="1"/>
      <c r="Z727" s="4"/>
      <c r="AA727" s="1"/>
      <c r="AB727" s="4"/>
      <c r="AC727" s="1"/>
      <c r="AD727" s="4"/>
      <c r="AE727" s="1"/>
      <c r="AF727" s="4"/>
      <c r="AG727" s="1"/>
      <c r="AH727" s="4"/>
      <c r="AI727" s="1"/>
      <c r="AJ727" s="4"/>
      <c r="AK727" s="4"/>
      <c r="AL727" s="4"/>
      <c r="AM727" s="4"/>
      <c r="AN727" s="4"/>
      <c r="AO727" s="4"/>
      <c r="AP727" s="4"/>
    </row>
    <row r="728" ht="12.75" customHeight="1">
      <c r="A728" s="1"/>
      <c r="B728" s="20"/>
      <c r="C728" s="244"/>
      <c r="D728" s="244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"/>
      <c r="V728" s="4"/>
      <c r="W728" s="1"/>
      <c r="X728" s="4"/>
      <c r="Y728" s="1"/>
      <c r="Z728" s="4"/>
      <c r="AA728" s="1"/>
      <c r="AB728" s="4"/>
      <c r="AC728" s="1"/>
      <c r="AD728" s="4"/>
      <c r="AE728" s="1"/>
      <c r="AF728" s="4"/>
      <c r="AG728" s="1"/>
      <c r="AH728" s="4"/>
      <c r="AI728" s="1"/>
      <c r="AJ728" s="4"/>
      <c r="AK728" s="4"/>
      <c r="AL728" s="4"/>
      <c r="AM728" s="4"/>
      <c r="AN728" s="4"/>
      <c r="AO728" s="4"/>
      <c r="AP728" s="4"/>
    </row>
    <row r="729" ht="12.75" customHeight="1">
      <c r="A729" s="1"/>
      <c r="B729" s="20"/>
      <c r="C729" s="244"/>
      <c r="D729" s="244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"/>
      <c r="V729" s="4"/>
      <c r="W729" s="1"/>
      <c r="X729" s="4"/>
      <c r="Y729" s="1"/>
      <c r="Z729" s="4"/>
      <c r="AA729" s="1"/>
      <c r="AB729" s="4"/>
      <c r="AC729" s="1"/>
      <c r="AD729" s="4"/>
      <c r="AE729" s="1"/>
      <c r="AF729" s="4"/>
      <c r="AG729" s="1"/>
      <c r="AH729" s="4"/>
      <c r="AI729" s="1"/>
      <c r="AJ729" s="4"/>
      <c r="AK729" s="4"/>
      <c r="AL729" s="4"/>
      <c r="AM729" s="4"/>
      <c r="AN729" s="4"/>
      <c r="AO729" s="4"/>
      <c r="AP729" s="4"/>
    </row>
    <row r="730" ht="12.75" customHeight="1">
      <c r="A730" s="1"/>
      <c r="B730" s="20"/>
      <c r="C730" s="244"/>
      <c r="D730" s="244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"/>
      <c r="V730" s="4"/>
      <c r="W730" s="1"/>
      <c r="X730" s="4"/>
      <c r="Y730" s="1"/>
      <c r="Z730" s="4"/>
      <c r="AA730" s="1"/>
      <c r="AB730" s="4"/>
      <c r="AC730" s="1"/>
      <c r="AD730" s="4"/>
      <c r="AE730" s="1"/>
      <c r="AF730" s="4"/>
      <c r="AG730" s="1"/>
      <c r="AH730" s="4"/>
      <c r="AI730" s="1"/>
      <c r="AJ730" s="4"/>
      <c r="AK730" s="4"/>
      <c r="AL730" s="4"/>
      <c r="AM730" s="4"/>
      <c r="AN730" s="4"/>
      <c r="AO730" s="4"/>
      <c r="AP730" s="4"/>
    </row>
    <row r="731" ht="12.75" customHeight="1">
      <c r="A731" s="1"/>
      <c r="B731" s="20"/>
      <c r="C731" s="244"/>
      <c r="D731" s="244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"/>
      <c r="V731" s="4"/>
      <c r="W731" s="1"/>
      <c r="X731" s="4"/>
      <c r="Y731" s="1"/>
      <c r="Z731" s="4"/>
      <c r="AA731" s="1"/>
      <c r="AB731" s="4"/>
      <c r="AC731" s="1"/>
      <c r="AD731" s="4"/>
      <c r="AE731" s="1"/>
      <c r="AF731" s="4"/>
      <c r="AG731" s="1"/>
      <c r="AH731" s="4"/>
      <c r="AI731" s="1"/>
      <c r="AJ731" s="4"/>
      <c r="AK731" s="4"/>
      <c r="AL731" s="4"/>
      <c r="AM731" s="4"/>
      <c r="AN731" s="4"/>
      <c r="AO731" s="4"/>
      <c r="AP731" s="4"/>
    </row>
    <row r="732" ht="12.75" customHeight="1">
      <c r="A732" s="1"/>
      <c r="B732" s="20"/>
      <c r="C732" s="244"/>
      <c r="D732" s="244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"/>
      <c r="V732" s="4"/>
      <c r="W732" s="1"/>
      <c r="X732" s="4"/>
      <c r="Y732" s="1"/>
      <c r="Z732" s="4"/>
      <c r="AA732" s="1"/>
      <c r="AB732" s="4"/>
      <c r="AC732" s="1"/>
      <c r="AD732" s="4"/>
      <c r="AE732" s="1"/>
      <c r="AF732" s="4"/>
      <c r="AG732" s="1"/>
      <c r="AH732" s="4"/>
      <c r="AI732" s="1"/>
      <c r="AJ732" s="4"/>
      <c r="AK732" s="4"/>
      <c r="AL732" s="4"/>
      <c r="AM732" s="4"/>
      <c r="AN732" s="4"/>
      <c r="AO732" s="4"/>
      <c r="AP732" s="4"/>
    </row>
    <row r="733" ht="12.75" customHeight="1">
      <c r="A733" s="1"/>
      <c r="B733" s="20"/>
      <c r="C733" s="244"/>
      <c r="D733" s="244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"/>
      <c r="V733" s="4"/>
      <c r="W733" s="1"/>
      <c r="X733" s="4"/>
      <c r="Y733" s="1"/>
      <c r="Z733" s="4"/>
      <c r="AA733" s="1"/>
      <c r="AB733" s="4"/>
      <c r="AC733" s="1"/>
      <c r="AD733" s="4"/>
      <c r="AE733" s="1"/>
      <c r="AF733" s="4"/>
      <c r="AG733" s="1"/>
      <c r="AH733" s="4"/>
      <c r="AI733" s="1"/>
      <c r="AJ733" s="4"/>
      <c r="AK733" s="4"/>
      <c r="AL733" s="4"/>
      <c r="AM733" s="4"/>
      <c r="AN733" s="4"/>
      <c r="AO733" s="4"/>
      <c r="AP733" s="4"/>
    </row>
    <row r="734" ht="12.75" customHeight="1">
      <c r="A734" s="1"/>
      <c r="B734" s="20"/>
      <c r="C734" s="244"/>
      <c r="D734" s="244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"/>
      <c r="V734" s="4"/>
      <c r="W734" s="1"/>
      <c r="X734" s="4"/>
      <c r="Y734" s="1"/>
      <c r="Z734" s="4"/>
      <c r="AA734" s="1"/>
      <c r="AB734" s="4"/>
      <c r="AC734" s="1"/>
      <c r="AD734" s="4"/>
      <c r="AE734" s="1"/>
      <c r="AF734" s="4"/>
      <c r="AG734" s="1"/>
      <c r="AH734" s="4"/>
      <c r="AI734" s="1"/>
      <c r="AJ734" s="4"/>
      <c r="AK734" s="4"/>
      <c r="AL734" s="4"/>
      <c r="AM734" s="4"/>
      <c r="AN734" s="4"/>
      <c r="AO734" s="4"/>
      <c r="AP734" s="4"/>
    </row>
    <row r="735" ht="12.75" customHeight="1">
      <c r="A735" s="1"/>
      <c r="B735" s="20"/>
      <c r="C735" s="244"/>
      <c r="D735" s="244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"/>
      <c r="V735" s="4"/>
      <c r="W735" s="1"/>
      <c r="X735" s="4"/>
      <c r="Y735" s="1"/>
      <c r="Z735" s="4"/>
      <c r="AA735" s="1"/>
      <c r="AB735" s="4"/>
      <c r="AC735" s="1"/>
      <c r="AD735" s="4"/>
      <c r="AE735" s="1"/>
      <c r="AF735" s="4"/>
      <c r="AG735" s="1"/>
      <c r="AH735" s="4"/>
      <c r="AI735" s="1"/>
      <c r="AJ735" s="4"/>
      <c r="AK735" s="4"/>
      <c r="AL735" s="4"/>
      <c r="AM735" s="4"/>
      <c r="AN735" s="4"/>
      <c r="AO735" s="4"/>
      <c r="AP735" s="4"/>
    </row>
    <row r="736" ht="12.75" customHeight="1">
      <c r="A736" s="1"/>
      <c r="B736" s="20"/>
      <c r="C736" s="244"/>
      <c r="D736" s="244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"/>
      <c r="V736" s="4"/>
      <c r="W736" s="1"/>
      <c r="X736" s="4"/>
      <c r="Y736" s="1"/>
      <c r="Z736" s="4"/>
      <c r="AA736" s="1"/>
      <c r="AB736" s="4"/>
      <c r="AC736" s="1"/>
      <c r="AD736" s="4"/>
      <c r="AE736" s="1"/>
      <c r="AF736" s="4"/>
      <c r="AG736" s="1"/>
      <c r="AH736" s="4"/>
      <c r="AI736" s="1"/>
      <c r="AJ736" s="4"/>
      <c r="AK736" s="4"/>
      <c r="AL736" s="4"/>
      <c r="AM736" s="4"/>
      <c r="AN736" s="4"/>
      <c r="AO736" s="4"/>
      <c r="AP736" s="4"/>
    </row>
    <row r="737" ht="12.75" customHeight="1">
      <c r="A737" s="1"/>
      <c r="B737" s="20"/>
      <c r="C737" s="244"/>
      <c r="D737" s="244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"/>
      <c r="V737" s="4"/>
      <c r="W737" s="1"/>
      <c r="X737" s="4"/>
      <c r="Y737" s="1"/>
      <c r="Z737" s="4"/>
      <c r="AA737" s="1"/>
      <c r="AB737" s="4"/>
      <c r="AC737" s="1"/>
      <c r="AD737" s="4"/>
      <c r="AE737" s="1"/>
      <c r="AF737" s="4"/>
      <c r="AG737" s="1"/>
      <c r="AH737" s="4"/>
      <c r="AI737" s="1"/>
      <c r="AJ737" s="4"/>
      <c r="AK737" s="4"/>
      <c r="AL737" s="4"/>
      <c r="AM737" s="4"/>
      <c r="AN737" s="4"/>
      <c r="AO737" s="4"/>
      <c r="AP737" s="4"/>
    </row>
    <row r="738" ht="12.75" customHeight="1">
      <c r="A738" s="1"/>
      <c r="B738" s="20"/>
      <c r="C738" s="244"/>
      <c r="D738" s="244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"/>
      <c r="V738" s="4"/>
      <c r="W738" s="1"/>
      <c r="X738" s="4"/>
      <c r="Y738" s="1"/>
      <c r="Z738" s="4"/>
      <c r="AA738" s="1"/>
      <c r="AB738" s="4"/>
      <c r="AC738" s="1"/>
      <c r="AD738" s="4"/>
      <c r="AE738" s="1"/>
      <c r="AF738" s="4"/>
      <c r="AG738" s="1"/>
      <c r="AH738" s="4"/>
      <c r="AI738" s="1"/>
      <c r="AJ738" s="4"/>
      <c r="AK738" s="4"/>
      <c r="AL738" s="4"/>
      <c r="AM738" s="4"/>
      <c r="AN738" s="4"/>
      <c r="AO738" s="4"/>
      <c r="AP738" s="4"/>
    </row>
    <row r="739" ht="12.75" customHeight="1">
      <c r="A739" s="1"/>
      <c r="B739" s="20"/>
      <c r="C739" s="244"/>
      <c r="D739" s="244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"/>
      <c r="V739" s="4"/>
      <c r="W739" s="1"/>
      <c r="X739" s="4"/>
      <c r="Y739" s="1"/>
      <c r="Z739" s="4"/>
      <c r="AA739" s="1"/>
      <c r="AB739" s="4"/>
      <c r="AC739" s="1"/>
      <c r="AD739" s="4"/>
      <c r="AE739" s="1"/>
      <c r="AF739" s="4"/>
      <c r="AG739" s="1"/>
      <c r="AH739" s="4"/>
      <c r="AI739" s="1"/>
      <c r="AJ739" s="4"/>
      <c r="AK739" s="4"/>
      <c r="AL739" s="4"/>
      <c r="AM739" s="4"/>
      <c r="AN739" s="4"/>
      <c r="AO739" s="4"/>
      <c r="AP739" s="4"/>
    </row>
    <row r="740" ht="12.75" customHeight="1">
      <c r="A740" s="1"/>
      <c r="B740" s="20"/>
      <c r="C740" s="244"/>
      <c r="D740" s="244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"/>
      <c r="V740" s="4"/>
      <c r="W740" s="1"/>
      <c r="X740" s="4"/>
      <c r="Y740" s="1"/>
      <c r="Z740" s="4"/>
      <c r="AA740" s="1"/>
      <c r="AB740" s="4"/>
      <c r="AC740" s="1"/>
      <c r="AD740" s="4"/>
      <c r="AE740" s="1"/>
      <c r="AF740" s="4"/>
      <c r="AG740" s="1"/>
      <c r="AH740" s="4"/>
      <c r="AI740" s="1"/>
      <c r="AJ740" s="4"/>
      <c r="AK740" s="4"/>
      <c r="AL740" s="4"/>
      <c r="AM740" s="4"/>
      <c r="AN740" s="4"/>
      <c r="AO740" s="4"/>
      <c r="AP740" s="4"/>
    </row>
    <row r="741" ht="12.75" customHeight="1">
      <c r="A741" s="1"/>
      <c r="B741" s="20"/>
      <c r="C741" s="244"/>
      <c r="D741" s="244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"/>
      <c r="V741" s="4"/>
      <c r="W741" s="1"/>
      <c r="X741" s="4"/>
      <c r="Y741" s="1"/>
      <c r="Z741" s="4"/>
      <c r="AA741" s="1"/>
      <c r="AB741" s="4"/>
      <c r="AC741" s="1"/>
      <c r="AD741" s="4"/>
      <c r="AE741" s="1"/>
      <c r="AF741" s="4"/>
      <c r="AG741" s="1"/>
      <c r="AH741" s="4"/>
      <c r="AI741" s="1"/>
      <c r="AJ741" s="4"/>
      <c r="AK741" s="4"/>
      <c r="AL741" s="4"/>
      <c r="AM741" s="4"/>
      <c r="AN741" s="4"/>
      <c r="AO741" s="4"/>
      <c r="AP741" s="4"/>
    </row>
    <row r="742" ht="12.75" customHeight="1">
      <c r="A742" s="1"/>
      <c r="B742" s="20"/>
      <c r="C742" s="244"/>
      <c r="D742" s="244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"/>
      <c r="V742" s="4"/>
      <c r="W742" s="1"/>
      <c r="X742" s="4"/>
      <c r="Y742" s="1"/>
      <c r="Z742" s="4"/>
      <c r="AA742" s="1"/>
      <c r="AB742" s="4"/>
      <c r="AC742" s="1"/>
      <c r="AD742" s="4"/>
      <c r="AE742" s="1"/>
      <c r="AF742" s="4"/>
      <c r="AG742" s="1"/>
      <c r="AH742" s="4"/>
      <c r="AI742" s="1"/>
      <c r="AJ742" s="4"/>
      <c r="AK742" s="4"/>
      <c r="AL742" s="4"/>
      <c r="AM742" s="4"/>
      <c r="AN742" s="4"/>
      <c r="AO742" s="4"/>
      <c r="AP742" s="4"/>
    </row>
    <row r="743" ht="12.75" customHeight="1">
      <c r="A743" s="1"/>
      <c r="B743" s="20"/>
      <c r="C743" s="244"/>
      <c r="D743" s="244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"/>
      <c r="V743" s="4"/>
      <c r="W743" s="1"/>
      <c r="X743" s="4"/>
      <c r="Y743" s="1"/>
      <c r="Z743" s="4"/>
      <c r="AA743" s="1"/>
      <c r="AB743" s="4"/>
      <c r="AC743" s="1"/>
      <c r="AD743" s="4"/>
      <c r="AE743" s="1"/>
      <c r="AF743" s="4"/>
      <c r="AG743" s="1"/>
      <c r="AH743" s="4"/>
      <c r="AI743" s="1"/>
      <c r="AJ743" s="4"/>
      <c r="AK743" s="4"/>
      <c r="AL743" s="4"/>
      <c r="AM743" s="4"/>
      <c r="AN743" s="4"/>
      <c r="AO743" s="4"/>
      <c r="AP743" s="4"/>
    </row>
    <row r="744" ht="12.75" customHeight="1">
      <c r="A744" s="1"/>
      <c r="B744" s="20"/>
      <c r="C744" s="244"/>
      <c r="D744" s="244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"/>
      <c r="V744" s="4"/>
      <c r="W744" s="1"/>
      <c r="X744" s="4"/>
      <c r="Y744" s="1"/>
      <c r="Z744" s="4"/>
      <c r="AA744" s="1"/>
      <c r="AB744" s="4"/>
      <c r="AC744" s="1"/>
      <c r="AD744" s="4"/>
      <c r="AE744" s="1"/>
      <c r="AF744" s="4"/>
      <c r="AG744" s="1"/>
      <c r="AH744" s="4"/>
      <c r="AI744" s="1"/>
      <c r="AJ744" s="4"/>
      <c r="AK744" s="4"/>
      <c r="AL744" s="4"/>
      <c r="AM744" s="4"/>
      <c r="AN744" s="4"/>
      <c r="AO744" s="4"/>
      <c r="AP744" s="4"/>
    </row>
    <row r="745" ht="12.75" customHeight="1">
      <c r="A745" s="1"/>
      <c r="B745" s="20"/>
      <c r="C745" s="244"/>
      <c r="D745" s="244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"/>
      <c r="V745" s="4"/>
      <c r="W745" s="1"/>
      <c r="X745" s="4"/>
      <c r="Y745" s="1"/>
      <c r="Z745" s="4"/>
      <c r="AA745" s="1"/>
      <c r="AB745" s="4"/>
      <c r="AC745" s="1"/>
      <c r="AD745" s="4"/>
      <c r="AE745" s="1"/>
      <c r="AF745" s="4"/>
      <c r="AG745" s="1"/>
      <c r="AH745" s="4"/>
      <c r="AI745" s="1"/>
      <c r="AJ745" s="4"/>
      <c r="AK745" s="4"/>
      <c r="AL745" s="4"/>
      <c r="AM745" s="4"/>
      <c r="AN745" s="4"/>
      <c r="AO745" s="4"/>
      <c r="AP745" s="4"/>
    </row>
    <row r="746" ht="12.75" customHeight="1">
      <c r="A746" s="1"/>
      <c r="B746" s="20"/>
      <c r="C746" s="244"/>
      <c r="D746" s="244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"/>
      <c r="V746" s="4"/>
      <c r="W746" s="1"/>
      <c r="X746" s="4"/>
      <c r="Y746" s="1"/>
      <c r="Z746" s="4"/>
      <c r="AA746" s="1"/>
      <c r="AB746" s="4"/>
      <c r="AC746" s="1"/>
      <c r="AD746" s="4"/>
      <c r="AE746" s="1"/>
      <c r="AF746" s="4"/>
      <c r="AG746" s="1"/>
      <c r="AH746" s="4"/>
      <c r="AI746" s="1"/>
      <c r="AJ746" s="4"/>
      <c r="AK746" s="4"/>
      <c r="AL746" s="4"/>
      <c r="AM746" s="4"/>
      <c r="AN746" s="4"/>
      <c r="AO746" s="4"/>
      <c r="AP746" s="4"/>
    </row>
    <row r="747" ht="12.75" customHeight="1">
      <c r="A747" s="1"/>
      <c r="B747" s="20"/>
      <c r="C747" s="244"/>
      <c r="D747" s="244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"/>
      <c r="V747" s="4"/>
      <c r="W747" s="1"/>
      <c r="X747" s="4"/>
      <c r="Y747" s="1"/>
      <c r="Z747" s="4"/>
      <c r="AA747" s="1"/>
      <c r="AB747" s="4"/>
      <c r="AC747" s="1"/>
      <c r="AD747" s="4"/>
      <c r="AE747" s="1"/>
      <c r="AF747" s="4"/>
      <c r="AG747" s="1"/>
      <c r="AH747" s="4"/>
      <c r="AI747" s="1"/>
      <c r="AJ747" s="4"/>
      <c r="AK747" s="4"/>
      <c r="AL747" s="4"/>
      <c r="AM747" s="4"/>
      <c r="AN747" s="4"/>
      <c r="AO747" s="4"/>
      <c r="AP747" s="4"/>
    </row>
    <row r="748" ht="12.75" customHeight="1">
      <c r="A748" s="1"/>
      <c r="B748" s="20"/>
      <c r="C748" s="244"/>
      <c r="D748" s="244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"/>
      <c r="V748" s="4"/>
      <c r="W748" s="1"/>
      <c r="X748" s="4"/>
      <c r="Y748" s="1"/>
      <c r="Z748" s="4"/>
      <c r="AA748" s="1"/>
      <c r="AB748" s="4"/>
      <c r="AC748" s="1"/>
      <c r="AD748" s="4"/>
      <c r="AE748" s="1"/>
      <c r="AF748" s="4"/>
      <c r="AG748" s="1"/>
      <c r="AH748" s="4"/>
      <c r="AI748" s="1"/>
      <c r="AJ748" s="4"/>
      <c r="AK748" s="4"/>
      <c r="AL748" s="4"/>
      <c r="AM748" s="4"/>
      <c r="AN748" s="4"/>
      <c r="AO748" s="4"/>
      <c r="AP748" s="4"/>
    </row>
    <row r="749" ht="12.75" customHeight="1">
      <c r="A749" s="1"/>
      <c r="B749" s="20"/>
      <c r="C749" s="244"/>
      <c r="D749" s="244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"/>
      <c r="V749" s="4"/>
      <c r="W749" s="1"/>
      <c r="X749" s="4"/>
      <c r="Y749" s="1"/>
      <c r="Z749" s="4"/>
      <c r="AA749" s="1"/>
      <c r="AB749" s="4"/>
      <c r="AC749" s="1"/>
      <c r="AD749" s="4"/>
      <c r="AE749" s="1"/>
      <c r="AF749" s="4"/>
      <c r="AG749" s="1"/>
      <c r="AH749" s="4"/>
      <c r="AI749" s="1"/>
      <c r="AJ749" s="4"/>
      <c r="AK749" s="4"/>
      <c r="AL749" s="4"/>
      <c r="AM749" s="4"/>
      <c r="AN749" s="4"/>
      <c r="AO749" s="4"/>
      <c r="AP749" s="4"/>
    </row>
    <row r="750" ht="12.75" customHeight="1">
      <c r="A750" s="1"/>
      <c r="B750" s="20"/>
      <c r="C750" s="244"/>
      <c r="D750" s="244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"/>
      <c r="V750" s="4"/>
      <c r="W750" s="1"/>
      <c r="X750" s="4"/>
      <c r="Y750" s="1"/>
      <c r="Z750" s="4"/>
      <c r="AA750" s="1"/>
      <c r="AB750" s="4"/>
      <c r="AC750" s="1"/>
      <c r="AD750" s="4"/>
      <c r="AE750" s="1"/>
      <c r="AF750" s="4"/>
      <c r="AG750" s="1"/>
      <c r="AH750" s="4"/>
      <c r="AI750" s="1"/>
      <c r="AJ750" s="4"/>
      <c r="AK750" s="4"/>
      <c r="AL750" s="4"/>
      <c r="AM750" s="4"/>
      <c r="AN750" s="4"/>
      <c r="AO750" s="4"/>
      <c r="AP750" s="4"/>
    </row>
    <row r="751" ht="12.75" customHeight="1">
      <c r="A751" s="1"/>
      <c r="B751" s="20"/>
      <c r="C751" s="244"/>
      <c r="D751" s="244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"/>
      <c r="V751" s="4"/>
      <c r="W751" s="1"/>
      <c r="X751" s="4"/>
      <c r="Y751" s="1"/>
      <c r="Z751" s="4"/>
      <c r="AA751" s="1"/>
      <c r="AB751" s="4"/>
      <c r="AC751" s="1"/>
      <c r="AD751" s="4"/>
      <c r="AE751" s="1"/>
      <c r="AF751" s="4"/>
      <c r="AG751" s="1"/>
      <c r="AH751" s="4"/>
      <c r="AI751" s="1"/>
      <c r="AJ751" s="4"/>
      <c r="AK751" s="4"/>
      <c r="AL751" s="4"/>
      <c r="AM751" s="4"/>
      <c r="AN751" s="4"/>
      <c r="AO751" s="4"/>
      <c r="AP751" s="4"/>
    </row>
    <row r="752" ht="12.75" customHeight="1">
      <c r="A752" s="1"/>
      <c r="B752" s="20"/>
      <c r="C752" s="244"/>
      <c r="D752" s="244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"/>
      <c r="V752" s="4"/>
      <c r="W752" s="1"/>
      <c r="X752" s="4"/>
      <c r="Y752" s="1"/>
      <c r="Z752" s="4"/>
      <c r="AA752" s="1"/>
      <c r="AB752" s="4"/>
      <c r="AC752" s="1"/>
      <c r="AD752" s="4"/>
      <c r="AE752" s="1"/>
      <c r="AF752" s="4"/>
      <c r="AG752" s="1"/>
      <c r="AH752" s="4"/>
      <c r="AI752" s="1"/>
      <c r="AJ752" s="4"/>
      <c r="AK752" s="4"/>
      <c r="AL752" s="4"/>
      <c r="AM752" s="4"/>
      <c r="AN752" s="4"/>
      <c r="AO752" s="4"/>
      <c r="AP752" s="4"/>
    </row>
    <row r="753" ht="12.75" customHeight="1">
      <c r="A753" s="1"/>
      <c r="B753" s="20"/>
      <c r="C753" s="244"/>
      <c r="D753" s="244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"/>
      <c r="V753" s="4"/>
      <c r="W753" s="1"/>
      <c r="X753" s="4"/>
      <c r="Y753" s="1"/>
      <c r="Z753" s="4"/>
      <c r="AA753" s="1"/>
      <c r="AB753" s="4"/>
      <c r="AC753" s="1"/>
      <c r="AD753" s="4"/>
      <c r="AE753" s="1"/>
      <c r="AF753" s="4"/>
      <c r="AG753" s="1"/>
      <c r="AH753" s="4"/>
      <c r="AI753" s="1"/>
      <c r="AJ753" s="4"/>
      <c r="AK753" s="4"/>
      <c r="AL753" s="4"/>
      <c r="AM753" s="4"/>
      <c r="AN753" s="4"/>
      <c r="AO753" s="4"/>
      <c r="AP753" s="4"/>
    </row>
    <row r="754" ht="12.75" customHeight="1">
      <c r="A754" s="1"/>
      <c r="B754" s="20"/>
      <c r="C754" s="244"/>
      <c r="D754" s="244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"/>
      <c r="V754" s="4"/>
      <c r="W754" s="1"/>
      <c r="X754" s="4"/>
      <c r="Y754" s="1"/>
      <c r="Z754" s="4"/>
      <c r="AA754" s="1"/>
      <c r="AB754" s="4"/>
      <c r="AC754" s="1"/>
      <c r="AD754" s="4"/>
      <c r="AE754" s="1"/>
      <c r="AF754" s="4"/>
      <c r="AG754" s="1"/>
      <c r="AH754" s="4"/>
      <c r="AI754" s="1"/>
      <c r="AJ754" s="4"/>
      <c r="AK754" s="4"/>
      <c r="AL754" s="4"/>
      <c r="AM754" s="4"/>
      <c r="AN754" s="4"/>
      <c r="AO754" s="4"/>
      <c r="AP754" s="4"/>
    </row>
    <row r="755" ht="12.75" customHeight="1">
      <c r="A755" s="1"/>
      <c r="B755" s="20"/>
      <c r="C755" s="244"/>
      <c r="D755" s="244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"/>
      <c r="V755" s="4"/>
      <c r="W755" s="1"/>
      <c r="X755" s="4"/>
      <c r="Y755" s="1"/>
      <c r="Z755" s="4"/>
      <c r="AA755" s="1"/>
      <c r="AB755" s="4"/>
      <c r="AC755" s="1"/>
      <c r="AD755" s="4"/>
      <c r="AE755" s="1"/>
      <c r="AF755" s="4"/>
      <c r="AG755" s="1"/>
      <c r="AH755" s="4"/>
      <c r="AI755" s="1"/>
      <c r="AJ755" s="4"/>
      <c r="AK755" s="4"/>
      <c r="AL755" s="4"/>
      <c r="AM755" s="4"/>
      <c r="AN755" s="4"/>
      <c r="AO755" s="4"/>
      <c r="AP755" s="4"/>
    </row>
    <row r="756" ht="12.75" customHeight="1">
      <c r="A756" s="1"/>
      <c r="B756" s="20"/>
      <c r="C756" s="244"/>
      <c r="D756" s="244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"/>
      <c r="V756" s="4"/>
      <c r="W756" s="1"/>
      <c r="X756" s="4"/>
      <c r="Y756" s="1"/>
      <c r="Z756" s="4"/>
      <c r="AA756" s="1"/>
      <c r="AB756" s="4"/>
      <c r="AC756" s="1"/>
      <c r="AD756" s="4"/>
      <c r="AE756" s="1"/>
      <c r="AF756" s="4"/>
      <c r="AG756" s="1"/>
      <c r="AH756" s="4"/>
      <c r="AI756" s="1"/>
      <c r="AJ756" s="4"/>
      <c r="AK756" s="4"/>
      <c r="AL756" s="4"/>
      <c r="AM756" s="4"/>
      <c r="AN756" s="4"/>
      <c r="AO756" s="4"/>
      <c r="AP756" s="4"/>
    </row>
    <row r="757" ht="12.75" customHeight="1">
      <c r="A757" s="1"/>
      <c r="B757" s="20"/>
      <c r="C757" s="244"/>
      <c r="D757" s="244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"/>
      <c r="V757" s="4"/>
      <c r="W757" s="1"/>
      <c r="X757" s="4"/>
      <c r="Y757" s="1"/>
      <c r="Z757" s="4"/>
      <c r="AA757" s="1"/>
      <c r="AB757" s="4"/>
      <c r="AC757" s="1"/>
      <c r="AD757" s="4"/>
      <c r="AE757" s="1"/>
      <c r="AF757" s="4"/>
      <c r="AG757" s="1"/>
      <c r="AH757" s="4"/>
      <c r="AI757" s="1"/>
      <c r="AJ757" s="4"/>
      <c r="AK757" s="4"/>
      <c r="AL757" s="4"/>
      <c r="AM757" s="4"/>
      <c r="AN757" s="4"/>
      <c r="AO757" s="4"/>
      <c r="AP757" s="4"/>
    </row>
    <row r="758" ht="12.75" customHeight="1">
      <c r="A758" s="1"/>
      <c r="B758" s="20"/>
      <c r="C758" s="244"/>
      <c r="D758" s="244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"/>
      <c r="V758" s="4"/>
      <c r="W758" s="1"/>
      <c r="X758" s="4"/>
      <c r="Y758" s="1"/>
      <c r="Z758" s="4"/>
      <c r="AA758" s="1"/>
      <c r="AB758" s="4"/>
      <c r="AC758" s="1"/>
      <c r="AD758" s="4"/>
      <c r="AE758" s="1"/>
      <c r="AF758" s="4"/>
      <c r="AG758" s="1"/>
      <c r="AH758" s="4"/>
      <c r="AI758" s="1"/>
      <c r="AJ758" s="4"/>
      <c r="AK758" s="4"/>
      <c r="AL758" s="4"/>
      <c r="AM758" s="4"/>
      <c r="AN758" s="4"/>
      <c r="AO758" s="4"/>
      <c r="AP758" s="4"/>
    </row>
    <row r="759" ht="12.75" customHeight="1">
      <c r="A759" s="1"/>
      <c r="B759" s="20"/>
      <c r="C759" s="244"/>
      <c r="D759" s="244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"/>
      <c r="V759" s="4"/>
      <c r="W759" s="1"/>
      <c r="X759" s="4"/>
      <c r="Y759" s="1"/>
      <c r="Z759" s="4"/>
      <c r="AA759" s="1"/>
      <c r="AB759" s="4"/>
      <c r="AC759" s="1"/>
      <c r="AD759" s="4"/>
      <c r="AE759" s="1"/>
      <c r="AF759" s="4"/>
      <c r="AG759" s="1"/>
      <c r="AH759" s="4"/>
      <c r="AI759" s="1"/>
      <c r="AJ759" s="4"/>
      <c r="AK759" s="4"/>
      <c r="AL759" s="4"/>
      <c r="AM759" s="4"/>
      <c r="AN759" s="4"/>
      <c r="AO759" s="4"/>
      <c r="AP759" s="4"/>
    </row>
    <row r="760" ht="12.75" customHeight="1">
      <c r="A760" s="1"/>
      <c r="B760" s="20"/>
      <c r="C760" s="244"/>
      <c r="D760" s="244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"/>
      <c r="V760" s="4"/>
      <c r="W760" s="1"/>
      <c r="X760" s="4"/>
      <c r="Y760" s="1"/>
      <c r="Z760" s="4"/>
      <c r="AA760" s="1"/>
      <c r="AB760" s="4"/>
      <c r="AC760" s="1"/>
      <c r="AD760" s="4"/>
      <c r="AE760" s="1"/>
      <c r="AF760" s="4"/>
      <c r="AG760" s="1"/>
      <c r="AH760" s="4"/>
      <c r="AI760" s="1"/>
      <c r="AJ760" s="4"/>
      <c r="AK760" s="4"/>
      <c r="AL760" s="4"/>
      <c r="AM760" s="4"/>
      <c r="AN760" s="4"/>
      <c r="AO760" s="4"/>
      <c r="AP760" s="4"/>
    </row>
    <row r="761" ht="12.75" customHeight="1">
      <c r="A761" s="1"/>
      <c r="B761" s="20"/>
      <c r="C761" s="244"/>
      <c r="D761" s="244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"/>
      <c r="V761" s="4"/>
      <c r="W761" s="1"/>
      <c r="X761" s="4"/>
      <c r="Y761" s="1"/>
      <c r="Z761" s="4"/>
      <c r="AA761" s="1"/>
      <c r="AB761" s="4"/>
      <c r="AC761" s="1"/>
      <c r="AD761" s="4"/>
      <c r="AE761" s="1"/>
      <c r="AF761" s="4"/>
      <c r="AG761" s="1"/>
      <c r="AH761" s="4"/>
      <c r="AI761" s="1"/>
      <c r="AJ761" s="4"/>
      <c r="AK761" s="4"/>
      <c r="AL761" s="4"/>
      <c r="AM761" s="4"/>
      <c r="AN761" s="4"/>
      <c r="AO761" s="4"/>
      <c r="AP761" s="4"/>
    </row>
    <row r="762" ht="12.75" customHeight="1">
      <c r="A762" s="1"/>
      <c r="B762" s="20"/>
      <c r="C762" s="244"/>
      <c r="D762" s="244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"/>
      <c r="V762" s="4"/>
      <c r="W762" s="1"/>
      <c r="X762" s="4"/>
      <c r="Y762" s="1"/>
      <c r="Z762" s="4"/>
      <c r="AA762" s="1"/>
      <c r="AB762" s="4"/>
      <c r="AC762" s="1"/>
      <c r="AD762" s="4"/>
      <c r="AE762" s="1"/>
      <c r="AF762" s="4"/>
      <c r="AG762" s="1"/>
      <c r="AH762" s="4"/>
      <c r="AI762" s="1"/>
      <c r="AJ762" s="4"/>
      <c r="AK762" s="4"/>
      <c r="AL762" s="4"/>
      <c r="AM762" s="4"/>
      <c r="AN762" s="4"/>
      <c r="AO762" s="4"/>
      <c r="AP762" s="4"/>
    </row>
    <row r="763" ht="12.75" customHeight="1">
      <c r="A763" s="1"/>
      <c r="B763" s="20"/>
      <c r="C763" s="244"/>
      <c r="D763" s="244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"/>
      <c r="V763" s="4"/>
      <c r="W763" s="1"/>
      <c r="X763" s="4"/>
      <c r="Y763" s="1"/>
      <c r="Z763" s="4"/>
      <c r="AA763" s="1"/>
      <c r="AB763" s="4"/>
      <c r="AC763" s="1"/>
      <c r="AD763" s="4"/>
      <c r="AE763" s="1"/>
      <c r="AF763" s="4"/>
      <c r="AG763" s="1"/>
      <c r="AH763" s="4"/>
      <c r="AI763" s="1"/>
      <c r="AJ763" s="4"/>
      <c r="AK763" s="4"/>
      <c r="AL763" s="4"/>
      <c r="AM763" s="4"/>
      <c r="AN763" s="4"/>
      <c r="AO763" s="4"/>
      <c r="AP763" s="4"/>
    </row>
    <row r="764" ht="12.75" customHeight="1">
      <c r="A764" s="1"/>
      <c r="B764" s="20"/>
      <c r="C764" s="244"/>
      <c r="D764" s="244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"/>
      <c r="V764" s="4"/>
      <c r="W764" s="1"/>
      <c r="X764" s="4"/>
      <c r="Y764" s="1"/>
      <c r="Z764" s="4"/>
      <c r="AA764" s="1"/>
      <c r="AB764" s="4"/>
      <c r="AC764" s="1"/>
      <c r="AD764" s="4"/>
      <c r="AE764" s="1"/>
      <c r="AF764" s="4"/>
      <c r="AG764" s="1"/>
      <c r="AH764" s="4"/>
      <c r="AI764" s="1"/>
      <c r="AJ764" s="4"/>
      <c r="AK764" s="4"/>
      <c r="AL764" s="4"/>
      <c r="AM764" s="4"/>
      <c r="AN764" s="4"/>
      <c r="AO764" s="4"/>
      <c r="AP764" s="4"/>
    </row>
    <row r="765" ht="12.75" customHeight="1">
      <c r="A765" s="1"/>
      <c r="B765" s="20"/>
      <c r="C765" s="244"/>
      <c r="D765" s="244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"/>
      <c r="V765" s="4"/>
      <c r="W765" s="1"/>
      <c r="X765" s="4"/>
      <c r="Y765" s="1"/>
      <c r="Z765" s="4"/>
      <c r="AA765" s="1"/>
      <c r="AB765" s="4"/>
      <c r="AC765" s="1"/>
      <c r="AD765" s="4"/>
      <c r="AE765" s="1"/>
      <c r="AF765" s="4"/>
      <c r="AG765" s="1"/>
      <c r="AH765" s="4"/>
      <c r="AI765" s="1"/>
      <c r="AJ765" s="4"/>
      <c r="AK765" s="4"/>
      <c r="AL765" s="4"/>
      <c r="AM765" s="4"/>
      <c r="AN765" s="4"/>
      <c r="AO765" s="4"/>
      <c r="AP765" s="4"/>
    </row>
    <row r="766" ht="12.75" customHeight="1">
      <c r="A766" s="1"/>
      <c r="B766" s="20"/>
      <c r="C766" s="244"/>
      <c r="D766" s="244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"/>
      <c r="V766" s="4"/>
      <c r="W766" s="1"/>
      <c r="X766" s="4"/>
      <c r="Y766" s="1"/>
      <c r="Z766" s="4"/>
      <c r="AA766" s="1"/>
      <c r="AB766" s="4"/>
      <c r="AC766" s="1"/>
      <c r="AD766" s="4"/>
      <c r="AE766" s="1"/>
      <c r="AF766" s="4"/>
      <c r="AG766" s="1"/>
      <c r="AH766" s="4"/>
      <c r="AI766" s="1"/>
      <c r="AJ766" s="4"/>
      <c r="AK766" s="4"/>
      <c r="AL766" s="4"/>
      <c r="AM766" s="4"/>
      <c r="AN766" s="4"/>
      <c r="AO766" s="4"/>
      <c r="AP766" s="4"/>
    </row>
    <row r="767" ht="12.75" customHeight="1">
      <c r="A767" s="1"/>
      <c r="B767" s="20"/>
      <c r="C767" s="244"/>
      <c r="D767" s="244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"/>
      <c r="V767" s="4"/>
      <c r="W767" s="1"/>
      <c r="X767" s="4"/>
      <c r="Y767" s="1"/>
      <c r="Z767" s="4"/>
      <c r="AA767" s="1"/>
      <c r="AB767" s="4"/>
      <c r="AC767" s="1"/>
      <c r="AD767" s="4"/>
      <c r="AE767" s="1"/>
      <c r="AF767" s="4"/>
      <c r="AG767" s="1"/>
      <c r="AH767" s="4"/>
      <c r="AI767" s="1"/>
      <c r="AJ767" s="4"/>
      <c r="AK767" s="4"/>
      <c r="AL767" s="4"/>
      <c r="AM767" s="4"/>
      <c r="AN767" s="4"/>
      <c r="AO767" s="4"/>
      <c r="AP767" s="4"/>
    </row>
    <row r="768" ht="12.75" customHeight="1">
      <c r="A768" s="1"/>
      <c r="B768" s="20"/>
      <c r="C768" s="244"/>
      <c r="D768" s="244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"/>
      <c r="V768" s="4"/>
      <c r="W768" s="1"/>
      <c r="X768" s="4"/>
      <c r="Y768" s="1"/>
      <c r="Z768" s="4"/>
      <c r="AA768" s="1"/>
      <c r="AB768" s="4"/>
      <c r="AC768" s="1"/>
      <c r="AD768" s="4"/>
      <c r="AE768" s="1"/>
      <c r="AF768" s="4"/>
      <c r="AG768" s="1"/>
      <c r="AH768" s="4"/>
      <c r="AI768" s="1"/>
      <c r="AJ768" s="4"/>
      <c r="AK768" s="4"/>
      <c r="AL768" s="4"/>
      <c r="AM768" s="4"/>
      <c r="AN768" s="4"/>
      <c r="AO768" s="4"/>
      <c r="AP768" s="4"/>
    </row>
    <row r="769" ht="12.75" customHeight="1">
      <c r="A769" s="1"/>
      <c r="B769" s="20"/>
      <c r="C769" s="244"/>
      <c r="D769" s="244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"/>
      <c r="V769" s="4"/>
      <c r="W769" s="1"/>
      <c r="X769" s="4"/>
      <c r="Y769" s="1"/>
      <c r="Z769" s="4"/>
      <c r="AA769" s="1"/>
      <c r="AB769" s="4"/>
      <c r="AC769" s="1"/>
      <c r="AD769" s="4"/>
      <c r="AE769" s="1"/>
      <c r="AF769" s="4"/>
      <c r="AG769" s="1"/>
      <c r="AH769" s="4"/>
      <c r="AI769" s="1"/>
      <c r="AJ769" s="4"/>
      <c r="AK769" s="4"/>
      <c r="AL769" s="4"/>
      <c r="AM769" s="4"/>
      <c r="AN769" s="4"/>
      <c r="AO769" s="4"/>
      <c r="AP769" s="4"/>
    </row>
    <row r="770" ht="12.75" customHeight="1">
      <c r="A770" s="1"/>
      <c r="B770" s="20"/>
      <c r="C770" s="244"/>
      <c r="D770" s="244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"/>
      <c r="V770" s="4"/>
      <c r="W770" s="1"/>
      <c r="X770" s="4"/>
      <c r="Y770" s="1"/>
      <c r="Z770" s="4"/>
      <c r="AA770" s="1"/>
      <c r="AB770" s="4"/>
      <c r="AC770" s="1"/>
      <c r="AD770" s="4"/>
      <c r="AE770" s="1"/>
      <c r="AF770" s="4"/>
      <c r="AG770" s="1"/>
      <c r="AH770" s="4"/>
      <c r="AI770" s="1"/>
      <c r="AJ770" s="4"/>
      <c r="AK770" s="4"/>
      <c r="AL770" s="4"/>
      <c r="AM770" s="4"/>
      <c r="AN770" s="4"/>
      <c r="AO770" s="4"/>
      <c r="AP770" s="4"/>
    </row>
    <row r="771" ht="12.75" customHeight="1">
      <c r="A771" s="1"/>
      <c r="B771" s="20"/>
      <c r="C771" s="244"/>
      <c r="D771" s="244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"/>
      <c r="V771" s="4"/>
      <c r="W771" s="1"/>
      <c r="X771" s="4"/>
      <c r="Y771" s="1"/>
      <c r="Z771" s="4"/>
      <c r="AA771" s="1"/>
      <c r="AB771" s="4"/>
      <c r="AC771" s="1"/>
      <c r="AD771" s="4"/>
      <c r="AE771" s="1"/>
      <c r="AF771" s="4"/>
      <c r="AG771" s="1"/>
      <c r="AH771" s="4"/>
      <c r="AI771" s="1"/>
      <c r="AJ771" s="4"/>
      <c r="AK771" s="4"/>
      <c r="AL771" s="4"/>
      <c r="AM771" s="4"/>
      <c r="AN771" s="4"/>
      <c r="AO771" s="4"/>
      <c r="AP771" s="4"/>
    </row>
    <row r="772" ht="12.75" customHeight="1">
      <c r="A772" s="1"/>
      <c r="B772" s="20"/>
      <c r="C772" s="244"/>
      <c r="D772" s="244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"/>
      <c r="V772" s="4"/>
      <c r="W772" s="1"/>
      <c r="X772" s="4"/>
      <c r="Y772" s="1"/>
      <c r="Z772" s="4"/>
      <c r="AA772" s="1"/>
      <c r="AB772" s="4"/>
      <c r="AC772" s="1"/>
      <c r="AD772" s="4"/>
      <c r="AE772" s="1"/>
      <c r="AF772" s="4"/>
      <c r="AG772" s="1"/>
      <c r="AH772" s="4"/>
      <c r="AI772" s="1"/>
      <c r="AJ772" s="4"/>
      <c r="AK772" s="4"/>
      <c r="AL772" s="4"/>
      <c r="AM772" s="4"/>
      <c r="AN772" s="4"/>
      <c r="AO772" s="4"/>
      <c r="AP772" s="4"/>
    </row>
    <row r="773" ht="12.75" customHeight="1">
      <c r="A773" s="1"/>
      <c r="B773" s="20"/>
      <c r="C773" s="244"/>
      <c r="D773" s="244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"/>
      <c r="V773" s="4"/>
      <c r="W773" s="1"/>
      <c r="X773" s="4"/>
      <c r="Y773" s="1"/>
      <c r="Z773" s="4"/>
      <c r="AA773" s="1"/>
      <c r="AB773" s="4"/>
      <c r="AC773" s="1"/>
      <c r="AD773" s="4"/>
      <c r="AE773" s="1"/>
      <c r="AF773" s="4"/>
      <c r="AG773" s="1"/>
      <c r="AH773" s="4"/>
      <c r="AI773" s="1"/>
      <c r="AJ773" s="4"/>
      <c r="AK773" s="4"/>
      <c r="AL773" s="4"/>
      <c r="AM773" s="4"/>
      <c r="AN773" s="4"/>
      <c r="AO773" s="4"/>
      <c r="AP773" s="4"/>
    </row>
    <row r="774" ht="12.75" customHeight="1">
      <c r="A774" s="1"/>
      <c r="B774" s="20"/>
      <c r="C774" s="244"/>
      <c r="D774" s="244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"/>
      <c r="V774" s="4"/>
      <c r="W774" s="1"/>
      <c r="X774" s="4"/>
      <c r="Y774" s="1"/>
      <c r="Z774" s="4"/>
      <c r="AA774" s="1"/>
      <c r="AB774" s="4"/>
      <c r="AC774" s="1"/>
      <c r="AD774" s="4"/>
      <c r="AE774" s="1"/>
      <c r="AF774" s="4"/>
      <c r="AG774" s="1"/>
      <c r="AH774" s="4"/>
      <c r="AI774" s="1"/>
      <c r="AJ774" s="4"/>
      <c r="AK774" s="4"/>
      <c r="AL774" s="4"/>
      <c r="AM774" s="4"/>
      <c r="AN774" s="4"/>
      <c r="AO774" s="4"/>
      <c r="AP774" s="4"/>
    </row>
    <row r="775" ht="12.75" customHeight="1">
      <c r="A775" s="1"/>
      <c r="B775" s="20"/>
      <c r="C775" s="244"/>
      <c r="D775" s="244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"/>
      <c r="V775" s="4"/>
      <c r="W775" s="1"/>
      <c r="X775" s="4"/>
      <c r="Y775" s="1"/>
      <c r="Z775" s="4"/>
      <c r="AA775" s="1"/>
      <c r="AB775" s="4"/>
      <c r="AC775" s="1"/>
      <c r="AD775" s="4"/>
      <c r="AE775" s="1"/>
      <c r="AF775" s="4"/>
      <c r="AG775" s="1"/>
      <c r="AH775" s="4"/>
      <c r="AI775" s="1"/>
      <c r="AJ775" s="4"/>
      <c r="AK775" s="4"/>
      <c r="AL775" s="4"/>
      <c r="AM775" s="4"/>
      <c r="AN775" s="4"/>
      <c r="AO775" s="4"/>
      <c r="AP775" s="4"/>
    </row>
    <row r="776" ht="12.75" customHeight="1">
      <c r="A776" s="1"/>
      <c r="B776" s="20"/>
      <c r="C776" s="244"/>
      <c r="D776" s="244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"/>
      <c r="V776" s="4"/>
      <c r="W776" s="1"/>
      <c r="X776" s="4"/>
      <c r="Y776" s="1"/>
      <c r="Z776" s="4"/>
      <c r="AA776" s="1"/>
      <c r="AB776" s="4"/>
      <c r="AC776" s="1"/>
      <c r="AD776" s="4"/>
      <c r="AE776" s="1"/>
      <c r="AF776" s="4"/>
      <c r="AG776" s="1"/>
      <c r="AH776" s="4"/>
      <c r="AI776" s="1"/>
      <c r="AJ776" s="4"/>
      <c r="AK776" s="4"/>
      <c r="AL776" s="4"/>
      <c r="AM776" s="4"/>
      <c r="AN776" s="4"/>
      <c r="AO776" s="4"/>
      <c r="AP776" s="4"/>
    </row>
    <row r="777" ht="12.75" customHeight="1">
      <c r="A777" s="1"/>
      <c r="B777" s="20"/>
      <c r="C777" s="244"/>
      <c r="D777" s="244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"/>
      <c r="V777" s="4"/>
      <c r="W777" s="1"/>
      <c r="X777" s="4"/>
      <c r="Y777" s="1"/>
      <c r="Z777" s="4"/>
      <c r="AA777" s="1"/>
      <c r="AB777" s="4"/>
      <c r="AC777" s="1"/>
      <c r="AD777" s="4"/>
      <c r="AE777" s="1"/>
      <c r="AF777" s="4"/>
      <c r="AG777" s="1"/>
      <c r="AH777" s="4"/>
      <c r="AI777" s="1"/>
      <c r="AJ777" s="4"/>
      <c r="AK777" s="4"/>
      <c r="AL777" s="4"/>
      <c r="AM777" s="4"/>
      <c r="AN777" s="4"/>
      <c r="AO777" s="4"/>
      <c r="AP777" s="4"/>
    </row>
    <row r="778" ht="12.75" customHeight="1">
      <c r="A778" s="1"/>
      <c r="B778" s="20"/>
      <c r="C778" s="244"/>
      <c r="D778" s="244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"/>
      <c r="V778" s="4"/>
      <c r="W778" s="1"/>
      <c r="X778" s="4"/>
      <c r="Y778" s="1"/>
      <c r="Z778" s="4"/>
      <c r="AA778" s="1"/>
      <c r="AB778" s="4"/>
      <c r="AC778" s="1"/>
      <c r="AD778" s="4"/>
      <c r="AE778" s="1"/>
      <c r="AF778" s="4"/>
      <c r="AG778" s="1"/>
      <c r="AH778" s="4"/>
      <c r="AI778" s="1"/>
      <c r="AJ778" s="4"/>
      <c r="AK778" s="4"/>
      <c r="AL778" s="4"/>
      <c r="AM778" s="4"/>
      <c r="AN778" s="4"/>
      <c r="AO778" s="4"/>
      <c r="AP778" s="4"/>
    </row>
    <row r="779" ht="12.75" customHeight="1">
      <c r="A779" s="1"/>
      <c r="B779" s="20"/>
      <c r="C779" s="244"/>
      <c r="D779" s="244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"/>
      <c r="V779" s="4"/>
      <c r="W779" s="1"/>
      <c r="X779" s="4"/>
      <c r="Y779" s="1"/>
      <c r="Z779" s="4"/>
      <c r="AA779" s="1"/>
      <c r="AB779" s="4"/>
      <c r="AC779" s="1"/>
      <c r="AD779" s="4"/>
      <c r="AE779" s="1"/>
      <c r="AF779" s="4"/>
      <c r="AG779" s="1"/>
      <c r="AH779" s="4"/>
      <c r="AI779" s="1"/>
      <c r="AJ779" s="4"/>
      <c r="AK779" s="4"/>
      <c r="AL779" s="4"/>
      <c r="AM779" s="4"/>
      <c r="AN779" s="4"/>
      <c r="AO779" s="4"/>
      <c r="AP779" s="4"/>
    </row>
    <row r="780" ht="12.75" customHeight="1">
      <c r="A780" s="1"/>
      <c r="B780" s="20"/>
      <c r="C780" s="244"/>
      <c r="D780" s="244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"/>
      <c r="V780" s="4"/>
      <c r="W780" s="1"/>
      <c r="X780" s="4"/>
      <c r="Y780" s="1"/>
      <c r="Z780" s="4"/>
      <c r="AA780" s="1"/>
      <c r="AB780" s="4"/>
      <c r="AC780" s="1"/>
      <c r="AD780" s="4"/>
      <c r="AE780" s="1"/>
      <c r="AF780" s="4"/>
      <c r="AG780" s="1"/>
      <c r="AH780" s="4"/>
      <c r="AI780" s="1"/>
      <c r="AJ780" s="4"/>
      <c r="AK780" s="4"/>
      <c r="AL780" s="4"/>
      <c r="AM780" s="4"/>
      <c r="AN780" s="4"/>
      <c r="AO780" s="4"/>
      <c r="AP780" s="4"/>
    </row>
    <row r="781" ht="12.75" customHeight="1">
      <c r="A781" s="1"/>
      <c r="B781" s="20"/>
      <c r="C781" s="244"/>
      <c r="D781" s="244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"/>
      <c r="V781" s="4"/>
      <c r="W781" s="1"/>
      <c r="X781" s="4"/>
      <c r="Y781" s="1"/>
      <c r="Z781" s="4"/>
      <c r="AA781" s="1"/>
      <c r="AB781" s="4"/>
      <c r="AC781" s="1"/>
      <c r="AD781" s="4"/>
      <c r="AE781" s="1"/>
      <c r="AF781" s="4"/>
      <c r="AG781" s="1"/>
      <c r="AH781" s="4"/>
      <c r="AI781" s="1"/>
      <c r="AJ781" s="4"/>
      <c r="AK781" s="4"/>
      <c r="AL781" s="4"/>
      <c r="AM781" s="4"/>
      <c r="AN781" s="4"/>
      <c r="AO781" s="4"/>
      <c r="AP781" s="4"/>
    </row>
    <row r="782" ht="12.75" customHeight="1">
      <c r="A782" s="1"/>
      <c r="B782" s="20"/>
      <c r="C782" s="244"/>
      <c r="D782" s="244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"/>
      <c r="V782" s="4"/>
      <c r="W782" s="1"/>
      <c r="X782" s="4"/>
      <c r="Y782" s="1"/>
      <c r="Z782" s="4"/>
      <c r="AA782" s="1"/>
      <c r="AB782" s="4"/>
      <c r="AC782" s="1"/>
      <c r="AD782" s="4"/>
      <c r="AE782" s="1"/>
      <c r="AF782" s="4"/>
      <c r="AG782" s="1"/>
      <c r="AH782" s="4"/>
      <c r="AI782" s="1"/>
      <c r="AJ782" s="4"/>
      <c r="AK782" s="4"/>
      <c r="AL782" s="4"/>
      <c r="AM782" s="4"/>
      <c r="AN782" s="4"/>
      <c r="AO782" s="4"/>
      <c r="AP782" s="4"/>
    </row>
    <row r="783" ht="12.75" customHeight="1">
      <c r="A783" s="1"/>
      <c r="B783" s="20"/>
      <c r="C783" s="244"/>
      <c r="D783" s="244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"/>
      <c r="V783" s="4"/>
      <c r="W783" s="1"/>
      <c r="X783" s="4"/>
      <c r="Y783" s="1"/>
      <c r="Z783" s="4"/>
      <c r="AA783" s="1"/>
      <c r="AB783" s="4"/>
      <c r="AC783" s="1"/>
      <c r="AD783" s="4"/>
      <c r="AE783" s="1"/>
      <c r="AF783" s="4"/>
      <c r="AG783" s="1"/>
      <c r="AH783" s="4"/>
      <c r="AI783" s="1"/>
      <c r="AJ783" s="4"/>
      <c r="AK783" s="4"/>
      <c r="AL783" s="4"/>
      <c r="AM783" s="4"/>
      <c r="AN783" s="4"/>
      <c r="AO783" s="4"/>
      <c r="AP783" s="4"/>
    </row>
    <row r="784" ht="12.75" customHeight="1">
      <c r="A784" s="1"/>
      <c r="B784" s="20"/>
      <c r="C784" s="244"/>
      <c r="D784" s="244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"/>
      <c r="V784" s="4"/>
      <c r="W784" s="1"/>
      <c r="X784" s="4"/>
      <c r="Y784" s="1"/>
      <c r="Z784" s="4"/>
      <c r="AA784" s="1"/>
      <c r="AB784" s="4"/>
      <c r="AC784" s="1"/>
      <c r="AD784" s="4"/>
      <c r="AE784" s="1"/>
      <c r="AF784" s="4"/>
      <c r="AG784" s="1"/>
      <c r="AH784" s="4"/>
      <c r="AI784" s="1"/>
      <c r="AJ784" s="4"/>
      <c r="AK784" s="4"/>
      <c r="AL784" s="4"/>
      <c r="AM784" s="4"/>
      <c r="AN784" s="4"/>
      <c r="AO784" s="4"/>
      <c r="AP784" s="4"/>
    </row>
    <row r="785" ht="12.75" customHeight="1">
      <c r="A785" s="1"/>
      <c r="B785" s="20"/>
      <c r="C785" s="244"/>
      <c r="D785" s="244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"/>
      <c r="V785" s="4"/>
      <c r="W785" s="1"/>
      <c r="X785" s="4"/>
      <c r="Y785" s="1"/>
      <c r="Z785" s="4"/>
      <c r="AA785" s="1"/>
      <c r="AB785" s="4"/>
      <c r="AC785" s="1"/>
      <c r="AD785" s="4"/>
      <c r="AE785" s="1"/>
      <c r="AF785" s="4"/>
      <c r="AG785" s="1"/>
      <c r="AH785" s="4"/>
      <c r="AI785" s="1"/>
      <c r="AJ785" s="4"/>
      <c r="AK785" s="4"/>
      <c r="AL785" s="4"/>
      <c r="AM785" s="4"/>
      <c r="AN785" s="4"/>
      <c r="AO785" s="4"/>
      <c r="AP785" s="4"/>
    </row>
    <row r="786" ht="12.75" customHeight="1">
      <c r="A786" s="1"/>
      <c r="B786" s="20"/>
      <c r="C786" s="244"/>
      <c r="D786" s="244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"/>
      <c r="V786" s="4"/>
      <c r="W786" s="1"/>
      <c r="X786" s="4"/>
      <c r="Y786" s="1"/>
      <c r="Z786" s="4"/>
      <c r="AA786" s="1"/>
      <c r="AB786" s="4"/>
      <c r="AC786" s="1"/>
      <c r="AD786" s="4"/>
      <c r="AE786" s="1"/>
      <c r="AF786" s="4"/>
      <c r="AG786" s="1"/>
      <c r="AH786" s="4"/>
      <c r="AI786" s="1"/>
      <c r="AJ786" s="4"/>
      <c r="AK786" s="4"/>
      <c r="AL786" s="4"/>
      <c r="AM786" s="4"/>
      <c r="AN786" s="4"/>
      <c r="AO786" s="4"/>
      <c r="AP786" s="4"/>
    </row>
    <row r="787" ht="12.75" customHeight="1">
      <c r="A787" s="1"/>
      <c r="B787" s="20"/>
      <c r="C787" s="244"/>
      <c r="D787" s="244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"/>
      <c r="V787" s="4"/>
      <c r="W787" s="1"/>
      <c r="X787" s="4"/>
      <c r="Y787" s="1"/>
      <c r="Z787" s="4"/>
      <c r="AA787" s="1"/>
      <c r="AB787" s="4"/>
      <c r="AC787" s="1"/>
      <c r="AD787" s="4"/>
      <c r="AE787" s="1"/>
      <c r="AF787" s="4"/>
      <c r="AG787" s="1"/>
      <c r="AH787" s="4"/>
      <c r="AI787" s="1"/>
      <c r="AJ787" s="4"/>
      <c r="AK787" s="4"/>
      <c r="AL787" s="4"/>
      <c r="AM787" s="4"/>
      <c r="AN787" s="4"/>
      <c r="AO787" s="4"/>
      <c r="AP787" s="4"/>
    </row>
    <row r="788" ht="12.75" customHeight="1">
      <c r="A788" s="1"/>
      <c r="B788" s="20"/>
      <c r="C788" s="244"/>
      <c r="D788" s="244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"/>
      <c r="V788" s="4"/>
      <c r="W788" s="1"/>
      <c r="X788" s="4"/>
      <c r="Y788" s="1"/>
      <c r="Z788" s="4"/>
      <c r="AA788" s="1"/>
      <c r="AB788" s="4"/>
      <c r="AC788" s="1"/>
      <c r="AD788" s="4"/>
      <c r="AE788" s="1"/>
      <c r="AF788" s="4"/>
      <c r="AG788" s="1"/>
      <c r="AH788" s="4"/>
      <c r="AI788" s="1"/>
      <c r="AJ788" s="4"/>
      <c r="AK788" s="4"/>
      <c r="AL788" s="4"/>
      <c r="AM788" s="4"/>
      <c r="AN788" s="4"/>
      <c r="AO788" s="4"/>
      <c r="AP788" s="4"/>
    </row>
    <row r="789" ht="12.75" customHeight="1">
      <c r="A789" s="1"/>
      <c r="B789" s="20"/>
      <c r="C789" s="244"/>
      <c r="D789" s="244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"/>
      <c r="V789" s="4"/>
      <c r="W789" s="1"/>
      <c r="X789" s="4"/>
      <c r="Y789" s="1"/>
      <c r="Z789" s="4"/>
      <c r="AA789" s="1"/>
      <c r="AB789" s="4"/>
      <c r="AC789" s="1"/>
      <c r="AD789" s="4"/>
      <c r="AE789" s="1"/>
      <c r="AF789" s="4"/>
      <c r="AG789" s="1"/>
      <c r="AH789" s="4"/>
      <c r="AI789" s="1"/>
      <c r="AJ789" s="4"/>
      <c r="AK789" s="4"/>
      <c r="AL789" s="4"/>
      <c r="AM789" s="4"/>
      <c r="AN789" s="4"/>
      <c r="AO789" s="4"/>
      <c r="AP789" s="4"/>
    </row>
    <row r="790" ht="12.75" customHeight="1">
      <c r="A790" s="1"/>
      <c r="B790" s="20"/>
      <c r="C790" s="244"/>
      <c r="D790" s="244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"/>
      <c r="V790" s="4"/>
      <c r="W790" s="1"/>
      <c r="X790" s="4"/>
      <c r="Y790" s="1"/>
      <c r="Z790" s="4"/>
      <c r="AA790" s="1"/>
      <c r="AB790" s="4"/>
      <c r="AC790" s="1"/>
      <c r="AD790" s="4"/>
      <c r="AE790" s="1"/>
      <c r="AF790" s="4"/>
      <c r="AG790" s="1"/>
      <c r="AH790" s="4"/>
      <c r="AI790" s="1"/>
      <c r="AJ790" s="4"/>
      <c r="AK790" s="4"/>
      <c r="AL790" s="4"/>
      <c r="AM790" s="4"/>
      <c r="AN790" s="4"/>
      <c r="AO790" s="4"/>
      <c r="AP790" s="4"/>
    </row>
    <row r="791" ht="12.75" customHeight="1">
      <c r="A791" s="1"/>
      <c r="B791" s="20"/>
      <c r="C791" s="244"/>
      <c r="D791" s="244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"/>
      <c r="V791" s="4"/>
      <c r="W791" s="1"/>
      <c r="X791" s="4"/>
      <c r="Y791" s="1"/>
      <c r="Z791" s="4"/>
      <c r="AA791" s="1"/>
      <c r="AB791" s="4"/>
      <c r="AC791" s="1"/>
      <c r="AD791" s="4"/>
      <c r="AE791" s="1"/>
      <c r="AF791" s="4"/>
      <c r="AG791" s="1"/>
      <c r="AH791" s="4"/>
      <c r="AI791" s="1"/>
      <c r="AJ791" s="4"/>
      <c r="AK791" s="4"/>
      <c r="AL791" s="4"/>
      <c r="AM791" s="4"/>
      <c r="AN791" s="4"/>
      <c r="AO791" s="4"/>
      <c r="AP791" s="4"/>
    </row>
    <row r="792" ht="12.75" customHeight="1">
      <c r="A792" s="1"/>
      <c r="B792" s="20"/>
      <c r="C792" s="244"/>
      <c r="D792" s="244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"/>
      <c r="V792" s="4"/>
      <c r="W792" s="1"/>
      <c r="X792" s="4"/>
      <c r="Y792" s="1"/>
      <c r="Z792" s="4"/>
      <c r="AA792" s="1"/>
      <c r="AB792" s="4"/>
      <c r="AC792" s="1"/>
      <c r="AD792" s="4"/>
      <c r="AE792" s="1"/>
      <c r="AF792" s="4"/>
      <c r="AG792" s="1"/>
      <c r="AH792" s="4"/>
      <c r="AI792" s="1"/>
      <c r="AJ792" s="4"/>
      <c r="AK792" s="4"/>
      <c r="AL792" s="4"/>
      <c r="AM792" s="4"/>
      <c r="AN792" s="4"/>
      <c r="AO792" s="4"/>
      <c r="AP792" s="4"/>
    </row>
    <row r="793" ht="12.75" customHeight="1">
      <c r="A793" s="1"/>
      <c r="B793" s="20"/>
      <c r="C793" s="244"/>
      <c r="D793" s="244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"/>
      <c r="V793" s="4"/>
      <c r="W793" s="1"/>
      <c r="X793" s="4"/>
      <c r="Y793" s="1"/>
      <c r="Z793" s="4"/>
      <c r="AA793" s="1"/>
      <c r="AB793" s="4"/>
      <c r="AC793" s="1"/>
      <c r="AD793" s="4"/>
      <c r="AE793" s="1"/>
      <c r="AF793" s="4"/>
      <c r="AG793" s="1"/>
      <c r="AH793" s="4"/>
      <c r="AI793" s="1"/>
      <c r="AJ793" s="4"/>
      <c r="AK793" s="4"/>
      <c r="AL793" s="4"/>
      <c r="AM793" s="4"/>
      <c r="AN793" s="4"/>
      <c r="AO793" s="4"/>
      <c r="AP793" s="4"/>
    </row>
    <row r="794" ht="12.75" customHeight="1">
      <c r="A794" s="1"/>
      <c r="B794" s="20"/>
      <c r="C794" s="244"/>
      <c r="D794" s="244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"/>
      <c r="V794" s="4"/>
      <c r="W794" s="1"/>
      <c r="X794" s="4"/>
      <c r="Y794" s="1"/>
      <c r="Z794" s="4"/>
      <c r="AA794" s="1"/>
      <c r="AB794" s="4"/>
      <c r="AC794" s="1"/>
      <c r="AD794" s="4"/>
      <c r="AE794" s="1"/>
      <c r="AF794" s="4"/>
      <c r="AG794" s="1"/>
      <c r="AH794" s="4"/>
      <c r="AI794" s="1"/>
      <c r="AJ794" s="4"/>
      <c r="AK794" s="4"/>
      <c r="AL794" s="4"/>
      <c r="AM794" s="4"/>
      <c r="AN794" s="4"/>
      <c r="AO794" s="4"/>
      <c r="AP794" s="4"/>
    </row>
    <row r="795" ht="12.75" customHeight="1">
      <c r="A795" s="1"/>
      <c r="B795" s="20"/>
      <c r="C795" s="244"/>
      <c r="D795" s="244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"/>
      <c r="V795" s="4"/>
      <c r="W795" s="1"/>
      <c r="X795" s="4"/>
      <c r="Y795" s="1"/>
      <c r="Z795" s="4"/>
      <c r="AA795" s="1"/>
      <c r="AB795" s="4"/>
      <c r="AC795" s="1"/>
      <c r="AD795" s="4"/>
      <c r="AE795" s="1"/>
      <c r="AF795" s="4"/>
      <c r="AG795" s="1"/>
      <c r="AH795" s="4"/>
      <c r="AI795" s="1"/>
      <c r="AJ795" s="4"/>
      <c r="AK795" s="4"/>
      <c r="AL795" s="4"/>
      <c r="AM795" s="4"/>
      <c r="AN795" s="4"/>
      <c r="AO795" s="4"/>
      <c r="AP795" s="4"/>
    </row>
    <row r="796" ht="12.75" customHeight="1">
      <c r="A796" s="1"/>
      <c r="B796" s="20"/>
      <c r="C796" s="244"/>
      <c r="D796" s="244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"/>
      <c r="V796" s="4"/>
      <c r="W796" s="1"/>
      <c r="X796" s="4"/>
      <c r="Y796" s="1"/>
      <c r="Z796" s="4"/>
      <c r="AA796" s="1"/>
      <c r="AB796" s="4"/>
      <c r="AC796" s="1"/>
      <c r="AD796" s="4"/>
      <c r="AE796" s="1"/>
      <c r="AF796" s="4"/>
      <c r="AG796" s="1"/>
      <c r="AH796" s="4"/>
      <c r="AI796" s="1"/>
      <c r="AJ796" s="4"/>
      <c r="AK796" s="4"/>
      <c r="AL796" s="4"/>
      <c r="AM796" s="4"/>
      <c r="AN796" s="4"/>
      <c r="AO796" s="4"/>
      <c r="AP796" s="4"/>
    </row>
    <row r="797" ht="12.75" customHeight="1">
      <c r="A797" s="1"/>
      <c r="B797" s="20"/>
      <c r="C797" s="244"/>
      <c r="D797" s="244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"/>
      <c r="V797" s="4"/>
      <c r="W797" s="1"/>
      <c r="X797" s="4"/>
      <c r="Y797" s="1"/>
      <c r="Z797" s="4"/>
      <c r="AA797" s="1"/>
      <c r="AB797" s="4"/>
      <c r="AC797" s="1"/>
      <c r="AD797" s="4"/>
      <c r="AE797" s="1"/>
      <c r="AF797" s="4"/>
      <c r="AG797" s="1"/>
      <c r="AH797" s="4"/>
      <c r="AI797" s="1"/>
      <c r="AJ797" s="4"/>
      <c r="AK797" s="4"/>
      <c r="AL797" s="4"/>
      <c r="AM797" s="4"/>
      <c r="AN797" s="4"/>
      <c r="AO797" s="4"/>
      <c r="AP797" s="4"/>
    </row>
    <row r="798" ht="12.75" customHeight="1">
      <c r="A798" s="1"/>
      <c r="B798" s="20"/>
      <c r="C798" s="244"/>
      <c r="D798" s="244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"/>
      <c r="V798" s="4"/>
      <c r="W798" s="1"/>
      <c r="X798" s="4"/>
      <c r="Y798" s="1"/>
      <c r="Z798" s="4"/>
      <c r="AA798" s="1"/>
      <c r="AB798" s="4"/>
      <c r="AC798" s="1"/>
      <c r="AD798" s="4"/>
      <c r="AE798" s="1"/>
      <c r="AF798" s="4"/>
      <c r="AG798" s="1"/>
      <c r="AH798" s="4"/>
      <c r="AI798" s="1"/>
      <c r="AJ798" s="4"/>
      <c r="AK798" s="4"/>
      <c r="AL798" s="4"/>
      <c r="AM798" s="4"/>
      <c r="AN798" s="4"/>
      <c r="AO798" s="4"/>
      <c r="AP798" s="4"/>
    </row>
    <row r="799" ht="12.75" customHeight="1">
      <c r="A799" s="1"/>
      <c r="B799" s="20"/>
      <c r="C799" s="244"/>
      <c r="D799" s="244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"/>
      <c r="V799" s="4"/>
      <c r="W799" s="1"/>
      <c r="X799" s="4"/>
      <c r="Y799" s="1"/>
      <c r="Z799" s="4"/>
      <c r="AA799" s="1"/>
      <c r="AB799" s="4"/>
      <c r="AC799" s="1"/>
      <c r="AD799" s="4"/>
      <c r="AE799" s="1"/>
      <c r="AF799" s="4"/>
      <c r="AG799" s="1"/>
      <c r="AH799" s="4"/>
      <c r="AI799" s="1"/>
      <c r="AJ799" s="4"/>
      <c r="AK799" s="4"/>
      <c r="AL799" s="4"/>
      <c r="AM799" s="4"/>
      <c r="AN799" s="4"/>
      <c r="AO799" s="4"/>
      <c r="AP799" s="4"/>
    </row>
    <row r="800" ht="12.75" customHeight="1">
      <c r="A800" s="1"/>
      <c r="B800" s="20"/>
      <c r="C800" s="244"/>
      <c r="D800" s="244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"/>
      <c r="V800" s="4"/>
      <c r="W800" s="1"/>
      <c r="X800" s="4"/>
      <c r="Y800" s="1"/>
      <c r="Z800" s="4"/>
      <c r="AA800" s="1"/>
      <c r="AB800" s="4"/>
      <c r="AC800" s="1"/>
      <c r="AD800" s="4"/>
      <c r="AE800" s="1"/>
      <c r="AF800" s="4"/>
      <c r="AG800" s="1"/>
      <c r="AH800" s="4"/>
      <c r="AI800" s="1"/>
      <c r="AJ800" s="4"/>
      <c r="AK800" s="4"/>
      <c r="AL800" s="4"/>
      <c r="AM800" s="4"/>
      <c r="AN800" s="4"/>
      <c r="AO800" s="4"/>
      <c r="AP800" s="4"/>
    </row>
    <row r="801" ht="12.75" customHeight="1">
      <c r="A801" s="1"/>
      <c r="B801" s="20"/>
      <c r="C801" s="244"/>
      <c r="D801" s="244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"/>
      <c r="V801" s="4"/>
      <c r="W801" s="1"/>
      <c r="X801" s="4"/>
      <c r="Y801" s="1"/>
      <c r="Z801" s="4"/>
      <c r="AA801" s="1"/>
      <c r="AB801" s="4"/>
      <c r="AC801" s="1"/>
      <c r="AD801" s="4"/>
      <c r="AE801" s="1"/>
      <c r="AF801" s="4"/>
      <c r="AG801" s="1"/>
      <c r="AH801" s="4"/>
      <c r="AI801" s="1"/>
      <c r="AJ801" s="4"/>
      <c r="AK801" s="4"/>
      <c r="AL801" s="4"/>
      <c r="AM801" s="4"/>
      <c r="AN801" s="4"/>
      <c r="AO801" s="4"/>
      <c r="AP801" s="4"/>
    </row>
    <row r="802" ht="12.75" customHeight="1">
      <c r="A802" s="1"/>
      <c r="B802" s="20"/>
      <c r="C802" s="244"/>
      <c r="D802" s="244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"/>
      <c r="V802" s="4"/>
      <c r="W802" s="1"/>
      <c r="X802" s="4"/>
      <c r="Y802" s="1"/>
      <c r="Z802" s="4"/>
      <c r="AA802" s="1"/>
      <c r="AB802" s="4"/>
      <c r="AC802" s="1"/>
      <c r="AD802" s="4"/>
      <c r="AE802" s="1"/>
      <c r="AF802" s="4"/>
      <c r="AG802" s="1"/>
      <c r="AH802" s="4"/>
      <c r="AI802" s="1"/>
      <c r="AJ802" s="4"/>
      <c r="AK802" s="4"/>
      <c r="AL802" s="4"/>
      <c r="AM802" s="4"/>
      <c r="AN802" s="4"/>
      <c r="AO802" s="4"/>
      <c r="AP802" s="4"/>
    </row>
    <row r="803" ht="12.75" customHeight="1">
      <c r="A803" s="1"/>
      <c r="B803" s="20"/>
      <c r="C803" s="244"/>
      <c r="D803" s="244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"/>
      <c r="V803" s="4"/>
      <c r="W803" s="1"/>
      <c r="X803" s="4"/>
      <c r="Y803" s="1"/>
      <c r="Z803" s="4"/>
      <c r="AA803" s="1"/>
      <c r="AB803" s="4"/>
      <c r="AC803" s="1"/>
      <c r="AD803" s="4"/>
      <c r="AE803" s="1"/>
      <c r="AF803" s="4"/>
      <c r="AG803" s="1"/>
      <c r="AH803" s="4"/>
      <c r="AI803" s="1"/>
      <c r="AJ803" s="4"/>
      <c r="AK803" s="4"/>
      <c r="AL803" s="4"/>
      <c r="AM803" s="4"/>
      <c r="AN803" s="4"/>
      <c r="AO803" s="4"/>
      <c r="AP803" s="4"/>
    </row>
    <row r="804" ht="12.75" customHeight="1">
      <c r="A804" s="1"/>
      <c r="B804" s="20"/>
      <c r="C804" s="244"/>
      <c r="D804" s="244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"/>
      <c r="V804" s="4"/>
      <c r="W804" s="1"/>
      <c r="X804" s="4"/>
      <c r="Y804" s="1"/>
      <c r="Z804" s="4"/>
      <c r="AA804" s="1"/>
      <c r="AB804" s="4"/>
      <c r="AC804" s="1"/>
      <c r="AD804" s="4"/>
      <c r="AE804" s="1"/>
      <c r="AF804" s="4"/>
      <c r="AG804" s="1"/>
      <c r="AH804" s="4"/>
      <c r="AI804" s="1"/>
      <c r="AJ804" s="4"/>
      <c r="AK804" s="4"/>
      <c r="AL804" s="4"/>
      <c r="AM804" s="4"/>
      <c r="AN804" s="4"/>
      <c r="AO804" s="4"/>
      <c r="AP804" s="4"/>
    </row>
    <row r="805" ht="12.75" customHeight="1">
      <c r="A805" s="1"/>
      <c r="B805" s="20"/>
      <c r="C805" s="244"/>
      <c r="D805" s="244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"/>
      <c r="V805" s="4"/>
      <c r="W805" s="1"/>
      <c r="X805" s="4"/>
      <c r="Y805" s="1"/>
      <c r="Z805" s="4"/>
      <c r="AA805" s="1"/>
      <c r="AB805" s="4"/>
      <c r="AC805" s="1"/>
      <c r="AD805" s="4"/>
      <c r="AE805" s="1"/>
      <c r="AF805" s="4"/>
      <c r="AG805" s="1"/>
      <c r="AH805" s="4"/>
      <c r="AI805" s="1"/>
      <c r="AJ805" s="4"/>
      <c r="AK805" s="4"/>
      <c r="AL805" s="4"/>
      <c r="AM805" s="4"/>
      <c r="AN805" s="4"/>
      <c r="AO805" s="4"/>
      <c r="AP805" s="4"/>
    </row>
    <row r="806" ht="12.75" customHeight="1">
      <c r="A806" s="1"/>
      <c r="B806" s="20"/>
      <c r="C806" s="244"/>
      <c r="D806" s="244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"/>
      <c r="V806" s="4"/>
      <c r="W806" s="1"/>
      <c r="X806" s="4"/>
      <c r="Y806" s="1"/>
      <c r="Z806" s="4"/>
      <c r="AA806" s="1"/>
      <c r="AB806" s="4"/>
      <c r="AC806" s="1"/>
      <c r="AD806" s="4"/>
      <c r="AE806" s="1"/>
      <c r="AF806" s="4"/>
      <c r="AG806" s="1"/>
      <c r="AH806" s="4"/>
      <c r="AI806" s="1"/>
      <c r="AJ806" s="4"/>
      <c r="AK806" s="4"/>
      <c r="AL806" s="4"/>
      <c r="AM806" s="4"/>
      <c r="AN806" s="4"/>
      <c r="AO806" s="4"/>
      <c r="AP806" s="4"/>
    </row>
    <row r="807" ht="12.75" customHeight="1">
      <c r="A807" s="1"/>
      <c r="B807" s="20"/>
      <c r="C807" s="244"/>
      <c r="D807" s="244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"/>
      <c r="V807" s="4"/>
      <c r="W807" s="1"/>
      <c r="X807" s="4"/>
      <c r="Y807" s="1"/>
      <c r="Z807" s="4"/>
      <c r="AA807" s="1"/>
      <c r="AB807" s="4"/>
      <c r="AC807" s="1"/>
      <c r="AD807" s="4"/>
      <c r="AE807" s="1"/>
      <c r="AF807" s="4"/>
      <c r="AG807" s="1"/>
      <c r="AH807" s="4"/>
      <c r="AI807" s="1"/>
      <c r="AJ807" s="4"/>
      <c r="AK807" s="4"/>
      <c r="AL807" s="4"/>
      <c r="AM807" s="4"/>
      <c r="AN807" s="4"/>
      <c r="AO807" s="4"/>
      <c r="AP807" s="4"/>
    </row>
    <row r="808" ht="12.75" customHeight="1">
      <c r="A808" s="1"/>
      <c r="B808" s="20"/>
      <c r="C808" s="244"/>
      <c r="D808" s="244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"/>
      <c r="V808" s="4"/>
      <c r="W808" s="1"/>
      <c r="X808" s="4"/>
      <c r="Y808" s="1"/>
      <c r="Z808" s="4"/>
      <c r="AA808" s="1"/>
      <c r="AB808" s="4"/>
      <c r="AC808" s="1"/>
      <c r="AD808" s="4"/>
      <c r="AE808" s="1"/>
      <c r="AF808" s="4"/>
      <c r="AG808" s="1"/>
      <c r="AH808" s="4"/>
      <c r="AI808" s="1"/>
      <c r="AJ808" s="4"/>
      <c r="AK808" s="4"/>
      <c r="AL808" s="4"/>
      <c r="AM808" s="4"/>
      <c r="AN808" s="4"/>
      <c r="AO808" s="4"/>
      <c r="AP808" s="4"/>
    </row>
    <row r="809" ht="12.75" customHeight="1">
      <c r="A809" s="1"/>
      <c r="B809" s="20"/>
      <c r="C809" s="244"/>
      <c r="D809" s="244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"/>
      <c r="V809" s="4"/>
      <c r="W809" s="1"/>
      <c r="X809" s="4"/>
      <c r="Y809" s="1"/>
      <c r="Z809" s="4"/>
      <c r="AA809" s="1"/>
      <c r="AB809" s="4"/>
      <c r="AC809" s="1"/>
      <c r="AD809" s="4"/>
      <c r="AE809" s="1"/>
      <c r="AF809" s="4"/>
      <c r="AG809" s="1"/>
      <c r="AH809" s="4"/>
      <c r="AI809" s="1"/>
      <c r="AJ809" s="4"/>
      <c r="AK809" s="4"/>
      <c r="AL809" s="4"/>
      <c r="AM809" s="4"/>
      <c r="AN809" s="4"/>
      <c r="AO809" s="4"/>
      <c r="AP809" s="4"/>
    </row>
    <row r="810" ht="12.75" customHeight="1">
      <c r="A810" s="1"/>
      <c r="B810" s="20"/>
      <c r="C810" s="244"/>
      <c r="D810" s="244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"/>
      <c r="V810" s="4"/>
      <c r="W810" s="1"/>
      <c r="X810" s="4"/>
      <c r="Y810" s="1"/>
      <c r="Z810" s="4"/>
      <c r="AA810" s="1"/>
      <c r="AB810" s="4"/>
      <c r="AC810" s="1"/>
      <c r="AD810" s="4"/>
      <c r="AE810" s="1"/>
      <c r="AF810" s="4"/>
      <c r="AG810" s="1"/>
      <c r="AH810" s="4"/>
      <c r="AI810" s="1"/>
      <c r="AJ810" s="4"/>
      <c r="AK810" s="4"/>
      <c r="AL810" s="4"/>
      <c r="AM810" s="4"/>
      <c r="AN810" s="4"/>
      <c r="AO810" s="4"/>
      <c r="AP810" s="4"/>
    </row>
    <row r="811" ht="12.75" customHeight="1">
      <c r="A811" s="1"/>
      <c r="B811" s="20"/>
      <c r="C811" s="244"/>
      <c r="D811" s="244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"/>
      <c r="V811" s="4"/>
      <c r="W811" s="1"/>
      <c r="X811" s="4"/>
      <c r="Y811" s="1"/>
      <c r="Z811" s="4"/>
      <c r="AA811" s="1"/>
      <c r="AB811" s="4"/>
      <c r="AC811" s="1"/>
      <c r="AD811" s="4"/>
      <c r="AE811" s="1"/>
      <c r="AF811" s="4"/>
      <c r="AG811" s="1"/>
      <c r="AH811" s="4"/>
      <c r="AI811" s="1"/>
      <c r="AJ811" s="4"/>
      <c r="AK811" s="4"/>
      <c r="AL811" s="4"/>
      <c r="AM811" s="4"/>
      <c r="AN811" s="4"/>
      <c r="AO811" s="4"/>
      <c r="AP811" s="4"/>
    </row>
    <row r="812" ht="12.75" customHeight="1">
      <c r="A812" s="1"/>
      <c r="B812" s="20"/>
      <c r="C812" s="244"/>
      <c r="D812" s="244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"/>
      <c r="V812" s="4"/>
      <c r="W812" s="1"/>
      <c r="X812" s="4"/>
      <c r="Y812" s="1"/>
      <c r="Z812" s="4"/>
      <c r="AA812" s="1"/>
      <c r="AB812" s="4"/>
      <c r="AC812" s="1"/>
      <c r="AD812" s="4"/>
      <c r="AE812" s="1"/>
      <c r="AF812" s="4"/>
      <c r="AG812" s="1"/>
      <c r="AH812" s="4"/>
      <c r="AI812" s="1"/>
      <c r="AJ812" s="4"/>
      <c r="AK812" s="4"/>
      <c r="AL812" s="4"/>
      <c r="AM812" s="4"/>
      <c r="AN812" s="4"/>
      <c r="AO812" s="4"/>
      <c r="AP812" s="4"/>
    </row>
    <row r="813" ht="12.75" customHeight="1">
      <c r="A813" s="1"/>
      <c r="B813" s="20"/>
      <c r="C813" s="244"/>
      <c r="D813" s="244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"/>
      <c r="V813" s="4"/>
      <c r="W813" s="1"/>
      <c r="X813" s="4"/>
      <c r="Y813" s="1"/>
      <c r="Z813" s="4"/>
      <c r="AA813" s="1"/>
      <c r="AB813" s="4"/>
      <c r="AC813" s="1"/>
      <c r="AD813" s="4"/>
      <c r="AE813" s="1"/>
      <c r="AF813" s="4"/>
      <c r="AG813" s="1"/>
      <c r="AH813" s="4"/>
      <c r="AI813" s="1"/>
      <c r="AJ813" s="4"/>
      <c r="AK813" s="4"/>
      <c r="AL813" s="4"/>
      <c r="AM813" s="4"/>
      <c r="AN813" s="4"/>
      <c r="AO813" s="4"/>
      <c r="AP813" s="4"/>
    </row>
    <row r="814" ht="12.75" customHeight="1">
      <c r="A814" s="1"/>
      <c r="B814" s="20"/>
      <c r="C814" s="244"/>
      <c r="D814" s="244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"/>
      <c r="V814" s="4"/>
      <c r="W814" s="1"/>
      <c r="X814" s="4"/>
      <c r="Y814" s="1"/>
      <c r="Z814" s="4"/>
      <c r="AA814" s="1"/>
      <c r="AB814" s="4"/>
      <c r="AC814" s="1"/>
      <c r="AD814" s="4"/>
      <c r="AE814" s="1"/>
      <c r="AF814" s="4"/>
      <c r="AG814" s="1"/>
      <c r="AH814" s="4"/>
      <c r="AI814" s="1"/>
      <c r="AJ814" s="4"/>
      <c r="AK814" s="4"/>
      <c r="AL814" s="4"/>
      <c r="AM814" s="4"/>
      <c r="AN814" s="4"/>
      <c r="AO814" s="4"/>
      <c r="AP814" s="4"/>
    </row>
    <row r="815" ht="12.75" customHeight="1">
      <c r="A815" s="1"/>
      <c r="B815" s="20"/>
      <c r="C815" s="244"/>
      <c r="D815" s="244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"/>
      <c r="V815" s="4"/>
      <c r="W815" s="1"/>
      <c r="X815" s="4"/>
      <c r="Y815" s="1"/>
      <c r="Z815" s="4"/>
      <c r="AA815" s="1"/>
      <c r="AB815" s="4"/>
      <c r="AC815" s="1"/>
      <c r="AD815" s="4"/>
      <c r="AE815" s="1"/>
      <c r="AF815" s="4"/>
      <c r="AG815" s="1"/>
      <c r="AH815" s="4"/>
      <c r="AI815" s="1"/>
      <c r="AJ815" s="4"/>
      <c r="AK815" s="4"/>
      <c r="AL815" s="4"/>
      <c r="AM815" s="4"/>
      <c r="AN815" s="4"/>
      <c r="AO815" s="4"/>
      <c r="AP815" s="4"/>
    </row>
    <row r="816" ht="12.75" customHeight="1">
      <c r="A816" s="1"/>
      <c r="B816" s="20"/>
      <c r="C816" s="244"/>
      <c r="D816" s="244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"/>
      <c r="V816" s="4"/>
      <c r="W816" s="1"/>
      <c r="X816" s="4"/>
      <c r="Y816" s="1"/>
      <c r="Z816" s="4"/>
      <c r="AA816" s="1"/>
      <c r="AB816" s="4"/>
      <c r="AC816" s="1"/>
      <c r="AD816" s="4"/>
      <c r="AE816" s="1"/>
      <c r="AF816" s="4"/>
      <c r="AG816" s="1"/>
      <c r="AH816" s="4"/>
      <c r="AI816" s="1"/>
      <c r="AJ816" s="4"/>
      <c r="AK816" s="4"/>
      <c r="AL816" s="4"/>
      <c r="AM816" s="4"/>
      <c r="AN816" s="4"/>
      <c r="AO816" s="4"/>
      <c r="AP816" s="4"/>
    </row>
    <row r="817" ht="12.75" customHeight="1">
      <c r="A817" s="1"/>
      <c r="B817" s="20"/>
      <c r="C817" s="244"/>
      <c r="D817" s="244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"/>
      <c r="V817" s="4"/>
      <c r="W817" s="1"/>
      <c r="X817" s="4"/>
      <c r="Y817" s="1"/>
      <c r="Z817" s="4"/>
      <c r="AA817" s="1"/>
      <c r="AB817" s="4"/>
      <c r="AC817" s="1"/>
      <c r="AD817" s="4"/>
      <c r="AE817" s="1"/>
      <c r="AF817" s="4"/>
      <c r="AG817" s="1"/>
      <c r="AH817" s="4"/>
      <c r="AI817" s="1"/>
      <c r="AJ817" s="4"/>
      <c r="AK817" s="4"/>
      <c r="AL817" s="4"/>
      <c r="AM817" s="4"/>
      <c r="AN817" s="4"/>
      <c r="AO817" s="4"/>
      <c r="AP817" s="4"/>
    </row>
    <row r="818" ht="12.75" customHeight="1">
      <c r="A818" s="1"/>
      <c r="B818" s="20"/>
      <c r="C818" s="244"/>
      <c r="D818" s="244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"/>
      <c r="V818" s="4"/>
      <c r="W818" s="1"/>
      <c r="X818" s="4"/>
      <c r="Y818" s="1"/>
      <c r="Z818" s="4"/>
      <c r="AA818" s="1"/>
      <c r="AB818" s="4"/>
      <c r="AC818" s="1"/>
      <c r="AD818" s="4"/>
      <c r="AE818" s="1"/>
      <c r="AF818" s="4"/>
      <c r="AG818" s="1"/>
      <c r="AH818" s="4"/>
      <c r="AI818" s="1"/>
      <c r="AJ818" s="4"/>
      <c r="AK818" s="4"/>
      <c r="AL818" s="4"/>
      <c r="AM818" s="4"/>
      <c r="AN818" s="4"/>
      <c r="AO818" s="4"/>
      <c r="AP818" s="4"/>
    </row>
    <row r="819" ht="12.75" customHeight="1">
      <c r="A819" s="1"/>
      <c r="B819" s="20"/>
      <c r="C819" s="244"/>
      <c r="D819" s="244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"/>
      <c r="V819" s="4"/>
      <c r="W819" s="1"/>
      <c r="X819" s="4"/>
      <c r="Y819" s="1"/>
      <c r="Z819" s="4"/>
      <c r="AA819" s="1"/>
      <c r="AB819" s="4"/>
      <c r="AC819" s="1"/>
      <c r="AD819" s="4"/>
      <c r="AE819" s="1"/>
      <c r="AF819" s="4"/>
      <c r="AG819" s="1"/>
      <c r="AH819" s="4"/>
      <c r="AI819" s="1"/>
      <c r="AJ819" s="4"/>
      <c r="AK819" s="4"/>
      <c r="AL819" s="4"/>
      <c r="AM819" s="4"/>
      <c r="AN819" s="4"/>
      <c r="AO819" s="4"/>
      <c r="AP819" s="4"/>
    </row>
    <row r="820" ht="12.75" customHeight="1">
      <c r="A820" s="1"/>
      <c r="B820" s="20"/>
      <c r="C820" s="244"/>
      <c r="D820" s="244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"/>
      <c r="V820" s="4"/>
      <c r="W820" s="1"/>
      <c r="X820" s="4"/>
      <c r="Y820" s="1"/>
      <c r="Z820" s="4"/>
      <c r="AA820" s="1"/>
      <c r="AB820" s="4"/>
      <c r="AC820" s="1"/>
      <c r="AD820" s="4"/>
      <c r="AE820" s="1"/>
      <c r="AF820" s="4"/>
      <c r="AG820" s="1"/>
      <c r="AH820" s="4"/>
      <c r="AI820" s="1"/>
      <c r="AJ820" s="4"/>
      <c r="AK820" s="4"/>
      <c r="AL820" s="4"/>
      <c r="AM820" s="4"/>
      <c r="AN820" s="4"/>
      <c r="AO820" s="4"/>
      <c r="AP820" s="4"/>
    </row>
    <row r="821" ht="12.75" customHeight="1">
      <c r="A821" s="1"/>
      <c r="B821" s="20"/>
      <c r="C821" s="244"/>
      <c r="D821" s="244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"/>
      <c r="V821" s="4"/>
      <c r="W821" s="1"/>
      <c r="X821" s="4"/>
      <c r="Y821" s="1"/>
      <c r="Z821" s="4"/>
      <c r="AA821" s="1"/>
      <c r="AB821" s="4"/>
      <c r="AC821" s="1"/>
      <c r="AD821" s="4"/>
      <c r="AE821" s="1"/>
      <c r="AF821" s="4"/>
      <c r="AG821" s="1"/>
      <c r="AH821" s="4"/>
      <c r="AI821" s="1"/>
      <c r="AJ821" s="4"/>
      <c r="AK821" s="4"/>
      <c r="AL821" s="4"/>
      <c r="AM821" s="4"/>
      <c r="AN821" s="4"/>
      <c r="AO821" s="4"/>
      <c r="AP821" s="4"/>
    </row>
    <row r="822" ht="12.75" customHeight="1">
      <c r="A822" s="1"/>
      <c r="B822" s="20"/>
      <c r="C822" s="244"/>
      <c r="D822" s="244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"/>
      <c r="V822" s="4"/>
      <c r="W822" s="1"/>
      <c r="X822" s="4"/>
      <c r="Y822" s="1"/>
      <c r="Z822" s="4"/>
      <c r="AA822" s="1"/>
      <c r="AB822" s="4"/>
      <c r="AC822" s="1"/>
      <c r="AD822" s="4"/>
      <c r="AE822" s="1"/>
      <c r="AF822" s="4"/>
      <c r="AG822" s="1"/>
      <c r="AH822" s="4"/>
      <c r="AI822" s="1"/>
      <c r="AJ822" s="4"/>
      <c r="AK822" s="4"/>
      <c r="AL822" s="4"/>
      <c r="AM822" s="4"/>
      <c r="AN822" s="4"/>
      <c r="AO822" s="4"/>
      <c r="AP822" s="4"/>
    </row>
    <row r="823" ht="12.75" customHeight="1">
      <c r="A823" s="1"/>
      <c r="B823" s="20"/>
      <c r="C823" s="244"/>
      <c r="D823" s="244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"/>
      <c r="V823" s="4"/>
      <c r="W823" s="1"/>
      <c r="X823" s="4"/>
      <c r="Y823" s="1"/>
      <c r="Z823" s="4"/>
      <c r="AA823" s="1"/>
      <c r="AB823" s="4"/>
      <c r="AC823" s="1"/>
      <c r="AD823" s="4"/>
      <c r="AE823" s="1"/>
      <c r="AF823" s="4"/>
      <c r="AG823" s="1"/>
      <c r="AH823" s="4"/>
      <c r="AI823" s="1"/>
      <c r="AJ823" s="4"/>
      <c r="AK823" s="4"/>
      <c r="AL823" s="4"/>
      <c r="AM823" s="4"/>
      <c r="AN823" s="4"/>
      <c r="AO823" s="4"/>
      <c r="AP823" s="4"/>
    </row>
    <row r="824" ht="12.75" customHeight="1">
      <c r="A824" s="1"/>
      <c r="B824" s="20"/>
      <c r="C824" s="244"/>
      <c r="D824" s="244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"/>
      <c r="V824" s="4"/>
      <c r="W824" s="1"/>
      <c r="X824" s="4"/>
      <c r="Y824" s="1"/>
      <c r="Z824" s="4"/>
      <c r="AA824" s="1"/>
      <c r="AB824" s="4"/>
      <c r="AC824" s="1"/>
      <c r="AD824" s="4"/>
      <c r="AE824" s="1"/>
      <c r="AF824" s="4"/>
      <c r="AG824" s="1"/>
      <c r="AH824" s="4"/>
      <c r="AI824" s="1"/>
      <c r="AJ824" s="4"/>
      <c r="AK824" s="4"/>
      <c r="AL824" s="4"/>
      <c r="AM824" s="4"/>
      <c r="AN824" s="4"/>
      <c r="AO824" s="4"/>
      <c r="AP824" s="4"/>
    </row>
    <row r="825" ht="12.75" customHeight="1">
      <c r="A825" s="1"/>
      <c r="B825" s="20"/>
      <c r="C825" s="244"/>
      <c r="D825" s="244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"/>
      <c r="V825" s="4"/>
      <c r="W825" s="1"/>
      <c r="X825" s="4"/>
      <c r="Y825" s="1"/>
      <c r="Z825" s="4"/>
      <c r="AA825" s="1"/>
      <c r="AB825" s="4"/>
      <c r="AC825" s="1"/>
      <c r="AD825" s="4"/>
      <c r="AE825" s="1"/>
      <c r="AF825" s="4"/>
      <c r="AG825" s="1"/>
      <c r="AH825" s="4"/>
      <c r="AI825" s="1"/>
      <c r="AJ825" s="4"/>
      <c r="AK825" s="4"/>
      <c r="AL825" s="4"/>
      <c r="AM825" s="4"/>
      <c r="AN825" s="4"/>
      <c r="AO825" s="4"/>
      <c r="AP825" s="4"/>
    </row>
    <row r="826" ht="12.75" customHeight="1">
      <c r="A826" s="1"/>
      <c r="B826" s="20"/>
      <c r="C826" s="244"/>
      <c r="D826" s="244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"/>
      <c r="V826" s="4"/>
      <c r="W826" s="1"/>
      <c r="X826" s="4"/>
      <c r="Y826" s="1"/>
      <c r="Z826" s="4"/>
      <c r="AA826" s="1"/>
      <c r="AB826" s="4"/>
      <c r="AC826" s="1"/>
      <c r="AD826" s="4"/>
      <c r="AE826" s="1"/>
      <c r="AF826" s="4"/>
      <c r="AG826" s="1"/>
      <c r="AH826" s="4"/>
      <c r="AI826" s="1"/>
      <c r="AJ826" s="4"/>
      <c r="AK826" s="4"/>
      <c r="AL826" s="4"/>
      <c r="AM826" s="4"/>
      <c r="AN826" s="4"/>
      <c r="AO826" s="4"/>
      <c r="AP826" s="4"/>
    </row>
    <row r="827" ht="12.75" customHeight="1">
      <c r="A827" s="1"/>
      <c r="B827" s="20"/>
      <c r="C827" s="244"/>
      <c r="D827" s="244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"/>
      <c r="V827" s="4"/>
      <c r="W827" s="1"/>
      <c r="X827" s="4"/>
      <c r="Y827" s="1"/>
      <c r="Z827" s="4"/>
      <c r="AA827" s="1"/>
      <c r="AB827" s="4"/>
      <c r="AC827" s="1"/>
      <c r="AD827" s="4"/>
      <c r="AE827" s="1"/>
      <c r="AF827" s="4"/>
      <c r="AG827" s="1"/>
      <c r="AH827" s="4"/>
      <c r="AI827" s="1"/>
      <c r="AJ827" s="4"/>
      <c r="AK827" s="4"/>
      <c r="AL827" s="4"/>
      <c r="AM827" s="4"/>
      <c r="AN827" s="4"/>
      <c r="AO827" s="4"/>
      <c r="AP827" s="4"/>
    </row>
    <row r="828" ht="12.75" customHeight="1">
      <c r="A828" s="1"/>
      <c r="B828" s="20"/>
      <c r="C828" s="244"/>
      <c r="D828" s="244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"/>
      <c r="V828" s="4"/>
      <c r="W828" s="1"/>
      <c r="X828" s="4"/>
      <c r="Y828" s="1"/>
      <c r="Z828" s="4"/>
      <c r="AA828" s="1"/>
      <c r="AB828" s="4"/>
      <c r="AC828" s="1"/>
      <c r="AD828" s="4"/>
      <c r="AE828" s="1"/>
      <c r="AF828" s="4"/>
      <c r="AG828" s="1"/>
      <c r="AH828" s="4"/>
      <c r="AI828" s="1"/>
      <c r="AJ828" s="4"/>
      <c r="AK828" s="4"/>
      <c r="AL828" s="4"/>
      <c r="AM828" s="4"/>
      <c r="AN828" s="4"/>
      <c r="AO828" s="4"/>
      <c r="AP828" s="4"/>
    </row>
    <row r="829" ht="12.75" customHeight="1">
      <c r="A829" s="1"/>
      <c r="B829" s="20"/>
      <c r="C829" s="244"/>
      <c r="D829" s="244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"/>
      <c r="V829" s="4"/>
      <c r="W829" s="1"/>
      <c r="X829" s="4"/>
      <c r="Y829" s="1"/>
      <c r="Z829" s="4"/>
      <c r="AA829" s="1"/>
      <c r="AB829" s="4"/>
      <c r="AC829" s="1"/>
      <c r="AD829" s="4"/>
      <c r="AE829" s="1"/>
      <c r="AF829" s="4"/>
      <c r="AG829" s="1"/>
      <c r="AH829" s="4"/>
      <c r="AI829" s="1"/>
      <c r="AJ829" s="4"/>
      <c r="AK829" s="4"/>
      <c r="AL829" s="4"/>
      <c r="AM829" s="4"/>
      <c r="AN829" s="4"/>
      <c r="AO829" s="4"/>
      <c r="AP829" s="4"/>
    </row>
    <row r="830" ht="12.75" customHeight="1">
      <c r="A830" s="1"/>
      <c r="B830" s="20"/>
      <c r="C830" s="244"/>
      <c r="D830" s="244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"/>
      <c r="V830" s="4"/>
      <c r="W830" s="1"/>
      <c r="X830" s="4"/>
      <c r="Y830" s="1"/>
      <c r="Z830" s="4"/>
      <c r="AA830" s="1"/>
      <c r="AB830" s="4"/>
      <c r="AC830" s="1"/>
      <c r="AD830" s="4"/>
      <c r="AE830" s="1"/>
      <c r="AF830" s="4"/>
      <c r="AG830" s="1"/>
      <c r="AH830" s="4"/>
      <c r="AI830" s="1"/>
      <c r="AJ830" s="4"/>
      <c r="AK830" s="4"/>
      <c r="AL830" s="4"/>
      <c r="AM830" s="4"/>
      <c r="AN830" s="4"/>
      <c r="AO830" s="4"/>
      <c r="AP830" s="4"/>
    </row>
    <row r="831" ht="12.75" customHeight="1">
      <c r="A831" s="1"/>
      <c r="B831" s="20"/>
      <c r="C831" s="244"/>
      <c r="D831" s="244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"/>
      <c r="V831" s="4"/>
      <c r="W831" s="1"/>
      <c r="X831" s="4"/>
      <c r="Y831" s="1"/>
      <c r="Z831" s="4"/>
      <c r="AA831" s="1"/>
      <c r="AB831" s="4"/>
      <c r="AC831" s="1"/>
      <c r="AD831" s="4"/>
      <c r="AE831" s="1"/>
      <c r="AF831" s="4"/>
      <c r="AG831" s="1"/>
      <c r="AH831" s="4"/>
      <c r="AI831" s="1"/>
      <c r="AJ831" s="4"/>
      <c r="AK831" s="4"/>
      <c r="AL831" s="4"/>
      <c r="AM831" s="4"/>
      <c r="AN831" s="4"/>
      <c r="AO831" s="4"/>
      <c r="AP831" s="4"/>
    </row>
    <row r="832" ht="12.75" customHeight="1">
      <c r="A832" s="1"/>
      <c r="B832" s="20"/>
      <c r="C832" s="244"/>
      <c r="D832" s="244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"/>
      <c r="V832" s="4"/>
      <c r="W832" s="1"/>
      <c r="X832" s="4"/>
      <c r="Y832" s="1"/>
      <c r="Z832" s="4"/>
      <c r="AA832" s="1"/>
      <c r="AB832" s="4"/>
      <c r="AC832" s="1"/>
      <c r="AD832" s="4"/>
      <c r="AE832" s="1"/>
      <c r="AF832" s="4"/>
      <c r="AG832" s="1"/>
      <c r="AH832" s="4"/>
      <c r="AI832" s="1"/>
      <c r="AJ832" s="4"/>
      <c r="AK832" s="4"/>
      <c r="AL832" s="4"/>
      <c r="AM832" s="4"/>
      <c r="AN832" s="4"/>
      <c r="AO832" s="4"/>
      <c r="AP832" s="4"/>
    </row>
    <row r="833" ht="12.75" customHeight="1">
      <c r="A833" s="1"/>
      <c r="B833" s="20"/>
      <c r="C833" s="244"/>
      <c r="D833" s="244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"/>
      <c r="V833" s="4"/>
      <c r="W833" s="1"/>
      <c r="X833" s="4"/>
      <c r="Y833" s="1"/>
      <c r="Z833" s="4"/>
      <c r="AA833" s="1"/>
      <c r="AB833" s="4"/>
      <c r="AC833" s="1"/>
      <c r="AD833" s="4"/>
      <c r="AE833" s="1"/>
      <c r="AF833" s="4"/>
      <c r="AG833" s="1"/>
      <c r="AH833" s="4"/>
      <c r="AI833" s="1"/>
      <c r="AJ833" s="4"/>
      <c r="AK833" s="4"/>
      <c r="AL833" s="4"/>
      <c r="AM833" s="4"/>
      <c r="AN833" s="4"/>
      <c r="AO833" s="4"/>
      <c r="AP833" s="4"/>
    </row>
    <row r="834" ht="12.75" customHeight="1">
      <c r="A834" s="1"/>
      <c r="B834" s="20"/>
      <c r="C834" s="244"/>
      <c r="D834" s="244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"/>
      <c r="V834" s="4"/>
      <c r="W834" s="1"/>
      <c r="X834" s="4"/>
      <c r="Y834" s="1"/>
      <c r="Z834" s="4"/>
      <c r="AA834" s="1"/>
      <c r="AB834" s="4"/>
      <c r="AC834" s="1"/>
      <c r="AD834" s="4"/>
      <c r="AE834" s="1"/>
      <c r="AF834" s="4"/>
      <c r="AG834" s="1"/>
      <c r="AH834" s="4"/>
      <c r="AI834" s="1"/>
      <c r="AJ834" s="4"/>
      <c r="AK834" s="4"/>
      <c r="AL834" s="4"/>
      <c r="AM834" s="4"/>
      <c r="AN834" s="4"/>
      <c r="AO834" s="4"/>
      <c r="AP834" s="4"/>
    </row>
    <row r="835" ht="12.75" customHeight="1">
      <c r="A835" s="1"/>
      <c r="B835" s="20"/>
      <c r="C835" s="244"/>
      <c r="D835" s="244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"/>
      <c r="V835" s="4"/>
      <c r="W835" s="1"/>
      <c r="X835" s="4"/>
      <c r="Y835" s="1"/>
      <c r="Z835" s="4"/>
      <c r="AA835" s="1"/>
      <c r="AB835" s="4"/>
      <c r="AC835" s="1"/>
      <c r="AD835" s="4"/>
      <c r="AE835" s="1"/>
      <c r="AF835" s="4"/>
      <c r="AG835" s="1"/>
      <c r="AH835" s="4"/>
      <c r="AI835" s="1"/>
      <c r="AJ835" s="4"/>
      <c r="AK835" s="4"/>
      <c r="AL835" s="4"/>
      <c r="AM835" s="4"/>
      <c r="AN835" s="4"/>
      <c r="AO835" s="4"/>
      <c r="AP835" s="4"/>
    </row>
    <row r="836" ht="12.75" customHeight="1">
      <c r="A836" s="1"/>
      <c r="B836" s="20"/>
      <c r="C836" s="244"/>
      <c r="D836" s="244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"/>
      <c r="V836" s="4"/>
      <c r="W836" s="1"/>
      <c r="X836" s="4"/>
      <c r="Y836" s="1"/>
      <c r="Z836" s="4"/>
      <c r="AA836" s="1"/>
      <c r="AB836" s="4"/>
      <c r="AC836" s="1"/>
      <c r="AD836" s="4"/>
      <c r="AE836" s="1"/>
      <c r="AF836" s="4"/>
      <c r="AG836" s="1"/>
      <c r="AH836" s="4"/>
      <c r="AI836" s="1"/>
      <c r="AJ836" s="4"/>
      <c r="AK836" s="4"/>
      <c r="AL836" s="4"/>
      <c r="AM836" s="4"/>
      <c r="AN836" s="4"/>
      <c r="AO836" s="4"/>
      <c r="AP836" s="4"/>
    </row>
    <row r="837" ht="12.75" customHeight="1">
      <c r="A837" s="1"/>
      <c r="B837" s="20"/>
      <c r="C837" s="244"/>
      <c r="D837" s="244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"/>
      <c r="V837" s="4"/>
      <c r="W837" s="1"/>
      <c r="X837" s="4"/>
      <c r="Y837" s="1"/>
      <c r="Z837" s="4"/>
      <c r="AA837" s="1"/>
      <c r="AB837" s="4"/>
      <c r="AC837" s="1"/>
      <c r="AD837" s="4"/>
      <c r="AE837" s="1"/>
      <c r="AF837" s="4"/>
      <c r="AG837" s="1"/>
      <c r="AH837" s="4"/>
      <c r="AI837" s="1"/>
      <c r="AJ837" s="4"/>
      <c r="AK837" s="4"/>
      <c r="AL837" s="4"/>
      <c r="AM837" s="4"/>
      <c r="AN837" s="4"/>
      <c r="AO837" s="4"/>
      <c r="AP837" s="4"/>
    </row>
    <row r="838" ht="12.75" customHeight="1">
      <c r="A838" s="1"/>
      <c r="B838" s="20"/>
      <c r="C838" s="244"/>
      <c r="D838" s="244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"/>
      <c r="V838" s="4"/>
      <c r="W838" s="1"/>
      <c r="X838" s="4"/>
      <c r="Y838" s="1"/>
      <c r="Z838" s="4"/>
      <c r="AA838" s="1"/>
      <c r="AB838" s="4"/>
      <c r="AC838" s="1"/>
      <c r="AD838" s="4"/>
      <c r="AE838" s="1"/>
      <c r="AF838" s="4"/>
      <c r="AG838" s="1"/>
      <c r="AH838" s="4"/>
      <c r="AI838" s="1"/>
      <c r="AJ838" s="4"/>
      <c r="AK838" s="4"/>
      <c r="AL838" s="4"/>
      <c r="AM838" s="4"/>
      <c r="AN838" s="4"/>
      <c r="AO838" s="4"/>
      <c r="AP838" s="4"/>
    </row>
    <row r="839" ht="12.75" customHeight="1">
      <c r="A839" s="1"/>
      <c r="B839" s="20"/>
      <c r="C839" s="244"/>
      <c r="D839" s="244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"/>
      <c r="V839" s="4"/>
      <c r="W839" s="1"/>
      <c r="X839" s="4"/>
      <c r="Y839" s="1"/>
      <c r="Z839" s="4"/>
      <c r="AA839" s="1"/>
      <c r="AB839" s="4"/>
      <c r="AC839" s="1"/>
      <c r="AD839" s="4"/>
      <c r="AE839" s="1"/>
      <c r="AF839" s="4"/>
      <c r="AG839" s="1"/>
      <c r="AH839" s="4"/>
      <c r="AI839" s="1"/>
      <c r="AJ839" s="4"/>
      <c r="AK839" s="4"/>
      <c r="AL839" s="4"/>
      <c r="AM839" s="4"/>
      <c r="AN839" s="4"/>
      <c r="AO839" s="4"/>
      <c r="AP839" s="4"/>
    </row>
    <row r="840" ht="12.75" customHeight="1">
      <c r="A840" s="1"/>
      <c r="B840" s="20"/>
      <c r="C840" s="244"/>
      <c r="D840" s="244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"/>
      <c r="V840" s="4"/>
      <c r="W840" s="1"/>
      <c r="X840" s="4"/>
      <c r="Y840" s="1"/>
      <c r="Z840" s="4"/>
      <c r="AA840" s="1"/>
      <c r="AB840" s="4"/>
      <c r="AC840" s="1"/>
      <c r="AD840" s="4"/>
      <c r="AE840" s="1"/>
      <c r="AF840" s="4"/>
      <c r="AG840" s="1"/>
      <c r="AH840" s="4"/>
      <c r="AI840" s="1"/>
      <c r="AJ840" s="4"/>
      <c r="AK840" s="4"/>
      <c r="AL840" s="4"/>
      <c r="AM840" s="4"/>
      <c r="AN840" s="4"/>
      <c r="AO840" s="4"/>
      <c r="AP840" s="4"/>
    </row>
    <row r="841" ht="12.75" customHeight="1">
      <c r="A841" s="1"/>
      <c r="B841" s="20"/>
      <c r="C841" s="244"/>
      <c r="D841" s="244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"/>
      <c r="V841" s="4"/>
      <c r="W841" s="1"/>
      <c r="X841" s="4"/>
      <c r="Y841" s="1"/>
      <c r="Z841" s="4"/>
      <c r="AA841" s="1"/>
      <c r="AB841" s="4"/>
      <c r="AC841" s="1"/>
      <c r="AD841" s="4"/>
      <c r="AE841" s="1"/>
      <c r="AF841" s="4"/>
      <c r="AG841" s="1"/>
      <c r="AH841" s="4"/>
      <c r="AI841" s="1"/>
      <c r="AJ841" s="4"/>
      <c r="AK841" s="4"/>
      <c r="AL841" s="4"/>
      <c r="AM841" s="4"/>
      <c r="AN841" s="4"/>
      <c r="AO841" s="4"/>
      <c r="AP841" s="4"/>
    </row>
    <row r="842" ht="12.75" customHeight="1">
      <c r="A842" s="1"/>
      <c r="B842" s="20"/>
      <c r="C842" s="244"/>
      <c r="D842" s="244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"/>
      <c r="V842" s="4"/>
      <c r="W842" s="1"/>
      <c r="X842" s="4"/>
      <c r="Y842" s="1"/>
      <c r="Z842" s="4"/>
      <c r="AA842" s="1"/>
      <c r="AB842" s="4"/>
      <c r="AC842" s="1"/>
      <c r="AD842" s="4"/>
      <c r="AE842" s="1"/>
      <c r="AF842" s="4"/>
      <c r="AG842" s="1"/>
      <c r="AH842" s="4"/>
      <c r="AI842" s="1"/>
      <c r="AJ842" s="4"/>
      <c r="AK842" s="4"/>
      <c r="AL842" s="4"/>
      <c r="AM842" s="4"/>
      <c r="AN842" s="4"/>
      <c r="AO842" s="4"/>
      <c r="AP842" s="4"/>
    </row>
    <row r="843" ht="12.75" customHeight="1">
      <c r="A843" s="1"/>
      <c r="B843" s="20"/>
      <c r="C843" s="244"/>
      <c r="D843" s="244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"/>
      <c r="V843" s="4"/>
      <c r="W843" s="1"/>
      <c r="X843" s="4"/>
      <c r="Y843" s="1"/>
      <c r="Z843" s="4"/>
      <c r="AA843" s="1"/>
      <c r="AB843" s="4"/>
      <c r="AC843" s="1"/>
      <c r="AD843" s="4"/>
      <c r="AE843" s="1"/>
      <c r="AF843" s="4"/>
      <c r="AG843" s="1"/>
      <c r="AH843" s="4"/>
      <c r="AI843" s="1"/>
      <c r="AJ843" s="4"/>
      <c r="AK843" s="4"/>
      <c r="AL843" s="4"/>
      <c r="AM843" s="4"/>
      <c r="AN843" s="4"/>
      <c r="AO843" s="4"/>
      <c r="AP843" s="4"/>
    </row>
    <row r="844" ht="12.75" customHeight="1">
      <c r="A844" s="1"/>
      <c r="B844" s="20"/>
      <c r="C844" s="244"/>
      <c r="D844" s="244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"/>
      <c r="V844" s="4"/>
      <c r="W844" s="1"/>
      <c r="X844" s="4"/>
      <c r="Y844" s="1"/>
      <c r="Z844" s="4"/>
      <c r="AA844" s="1"/>
      <c r="AB844" s="4"/>
      <c r="AC844" s="1"/>
      <c r="AD844" s="4"/>
      <c r="AE844" s="1"/>
      <c r="AF844" s="4"/>
      <c r="AG844" s="1"/>
      <c r="AH844" s="4"/>
      <c r="AI844" s="1"/>
      <c r="AJ844" s="4"/>
      <c r="AK844" s="4"/>
      <c r="AL844" s="4"/>
      <c r="AM844" s="4"/>
      <c r="AN844" s="4"/>
      <c r="AO844" s="4"/>
      <c r="AP844" s="4"/>
    </row>
    <row r="845" ht="12.75" customHeight="1">
      <c r="A845" s="1"/>
      <c r="B845" s="20"/>
      <c r="C845" s="244"/>
      <c r="D845" s="244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"/>
      <c r="V845" s="4"/>
      <c r="W845" s="1"/>
      <c r="X845" s="4"/>
      <c r="Y845" s="1"/>
      <c r="Z845" s="4"/>
      <c r="AA845" s="1"/>
      <c r="AB845" s="4"/>
      <c r="AC845" s="1"/>
      <c r="AD845" s="4"/>
      <c r="AE845" s="1"/>
      <c r="AF845" s="4"/>
      <c r="AG845" s="1"/>
      <c r="AH845" s="4"/>
      <c r="AI845" s="1"/>
      <c r="AJ845" s="4"/>
      <c r="AK845" s="4"/>
      <c r="AL845" s="4"/>
      <c r="AM845" s="4"/>
      <c r="AN845" s="4"/>
      <c r="AO845" s="4"/>
      <c r="AP845" s="4"/>
    </row>
    <row r="846" ht="12.75" customHeight="1">
      <c r="A846" s="1"/>
      <c r="B846" s="20"/>
      <c r="C846" s="244"/>
      <c r="D846" s="244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"/>
      <c r="V846" s="4"/>
      <c r="W846" s="1"/>
      <c r="X846" s="4"/>
      <c r="Y846" s="1"/>
      <c r="Z846" s="4"/>
      <c r="AA846" s="1"/>
      <c r="AB846" s="4"/>
      <c r="AC846" s="1"/>
      <c r="AD846" s="4"/>
      <c r="AE846" s="1"/>
      <c r="AF846" s="4"/>
      <c r="AG846" s="1"/>
      <c r="AH846" s="4"/>
      <c r="AI846" s="1"/>
      <c r="AJ846" s="4"/>
      <c r="AK846" s="4"/>
      <c r="AL846" s="4"/>
      <c r="AM846" s="4"/>
      <c r="AN846" s="4"/>
      <c r="AO846" s="4"/>
      <c r="AP846" s="4"/>
    </row>
    <row r="847" ht="12.75" customHeight="1">
      <c r="A847" s="1"/>
      <c r="B847" s="20"/>
      <c r="C847" s="244"/>
      <c r="D847" s="244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"/>
      <c r="V847" s="4"/>
      <c r="W847" s="1"/>
      <c r="X847" s="4"/>
      <c r="Y847" s="1"/>
      <c r="Z847" s="4"/>
      <c r="AA847" s="1"/>
      <c r="AB847" s="4"/>
      <c r="AC847" s="1"/>
      <c r="AD847" s="4"/>
      <c r="AE847" s="1"/>
      <c r="AF847" s="4"/>
      <c r="AG847" s="1"/>
      <c r="AH847" s="4"/>
      <c r="AI847" s="1"/>
      <c r="AJ847" s="4"/>
      <c r="AK847" s="4"/>
      <c r="AL847" s="4"/>
      <c r="AM847" s="4"/>
      <c r="AN847" s="4"/>
      <c r="AO847" s="4"/>
      <c r="AP847" s="4"/>
    </row>
    <row r="848" ht="12.75" customHeight="1">
      <c r="A848" s="1"/>
      <c r="B848" s="20"/>
      <c r="C848" s="244"/>
      <c r="D848" s="244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"/>
      <c r="V848" s="4"/>
      <c r="W848" s="1"/>
      <c r="X848" s="4"/>
      <c r="Y848" s="1"/>
      <c r="Z848" s="4"/>
      <c r="AA848" s="1"/>
      <c r="AB848" s="4"/>
      <c r="AC848" s="1"/>
      <c r="AD848" s="4"/>
      <c r="AE848" s="1"/>
      <c r="AF848" s="4"/>
      <c r="AG848" s="1"/>
      <c r="AH848" s="4"/>
      <c r="AI848" s="1"/>
      <c r="AJ848" s="4"/>
      <c r="AK848" s="4"/>
      <c r="AL848" s="4"/>
      <c r="AM848" s="4"/>
      <c r="AN848" s="4"/>
      <c r="AO848" s="4"/>
      <c r="AP848" s="4"/>
    </row>
    <row r="849" ht="12.75" customHeight="1">
      <c r="A849" s="1"/>
      <c r="B849" s="20"/>
      <c r="C849" s="244"/>
      <c r="D849" s="244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"/>
      <c r="V849" s="4"/>
      <c r="W849" s="1"/>
      <c r="X849" s="4"/>
      <c r="Y849" s="1"/>
      <c r="Z849" s="4"/>
      <c r="AA849" s="1"/>
      <c r="AB849" s="4"/>
      <c r="AC849" s="1"/>
      <c r="AD849" s="4"/>
      <c r="AE849" s="1"/>
      <c r="AF849" s="4"/>
      <c r="AG849" s="1"/>
      <c r="AH849" s="4"/>
      <c r="AI849" s="1"/>
      <c r="AJ849" s="4"/>
      <c r="AK849" s="4"/>
      <c r="AL849" s="4"/>
      <c r="AM849" s="4"/>
      <c r="AN849" s="4"/>
      <c r="AO849" s="4"/>
      <c r="AP849" s="4"/>
    </row>
    <row r="850" ht="12.75" customHeight="1">
      <c r="A850" s="1"/>
      <c r="B850" s="20"/>
      <c r="C850" s="244"/>
      <c r="D850" s="244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"/>
      <c r="V850" s="4"/>
      <c r="W850" s="1"/>
      <c r="X850" s="4"/>
      <c r="Y850" s="1"/>
      <c r="Z850" s="4"/>
      <c r="AA850" s="1"/>
      <c r="AB850" s="4"/>
      <c r="AC850" s="1"/>
      <c r="AD850" s="4"/>
      <c r="AE850" s="1"/>
      <c r="AF850" s="4"/>
      <c r="AG850" s="1"/>
      <c r="AH850" s="4"/>
      <c r="AI850" s="1"/>
      <c r="AJ850" s="4"/>
      <c r="AK850" s="4"/>
      <c r="AL850" s="4"/>
      <c r="AM850" s="4"/>
      <c r="AN850" s="4"/>
      <c r="AO850" s="4"/>
      <c r="AP850" s="4"/>
    </row>
    <row r="851" ht="12.75" customHeight="1">
      <c r="A851" s="1"/>
      <c r="B851" s="20"/>
      <c r="C851" s="244"/>
      <c r="D851" s="244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"/>
      <c r="V851" s="4"/>
      <c r="W851" s="1"/>
      <c r="X851" s="4"/>
      <c r="Y851" s="1"/>
      <c r="Z851" s="4"/>
      <c r="AA851" s="1"/>
      <c r="AB851" s="4"/>
      <c r="AC851" s="1"/>
      <c r="AD851" s="4"/>
      <c r="AE851" s="1"/>
      <c r="AF851" s="4"/>
      <c r="AG851" s="1"/>
      <c r="AH851" s="4"/>
      <c r="AI851" s="1"/>
      <c r="AJ851" s="4"/>
      <c r="AK851" s="4"/>
      <c r="AL851" s="4"/>
      <c r="AM851" s="4"/>
      <c r="AN851" s="4"/>
      <c r="AO851" s="4"/>
      <c r="AP851" s="4"/>
    </row>
    <row r="852" ht="12.75" customHeight="1">
      <c r="A852" s="1"/>
      <c r="B852" s="20"/>
      <c r="C852" s="244"/>
      <c r="D852" s="244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"/>
      <c r="V852" s="4"/>
      <c r="W852" s="1"/>
      <c r="X852" s="4"/>
      <c r="Y852" s="1"/>
      <c r="Z852" s="4"/>
      <c r="AA852" s="1"/>
      <c r="AB852" s="4"/>
      <c r="AC852" s="1"/>
      <c r="AD852" s="4"/>
      <c r="AE852" s="1"/>
      <c r="AF852" s="4"/>
      <c r="AG852" s="1"/>
      <c r="AH852" s="4"/>
      <c r="AI852" s="1"/>
      <c r="AJ852" s="4"/>
      <c r="AK852" s="4"/>
      <c r="AL852" s="4"/>
      <c r="AM852" s="4"/>
      <c r="AN852" s="4"/>
      <c r="AO852" s="4"/>
      <c r="AP852" s="4"/>
    </row>
    <row r="853" ht="12.75" customHeight="1">
      <c r="A853" s="1"/>
      <c r="B853" s="20"/>
      <c r="C853" s="244"/>
      <c r="D853" s="244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"/>
      <c r="V853" s="4"/>
      <c r="W853" s="1"/>
      <c r="X853" s="4"/>
      <c r="Y853" s="1"/>
      <c r="Z853" s="4"/>
      <c r="AA853" s="1"/>
      <c r="AB853" s="4"/>
      <c r="AC853" s="1"/>
      <c r="AD853" s="4"/>
      <c r="AE853" s="1"/>
      <c r="AF853" s="4"/>
      <c r="AG853" s="1"/>
      <c r="AH853" s="4"/>
      <c r="AI853" s="1"/>
      <c r="AJ853" s="4"/>
      <c r="AK853" s="4"/>
      <c r="AL853" s="4"/>
      <c r="AM853" s="4"/>
      <c r="AN853" s="4"/>
      <c r="AO853" s="4"/>
      <c r="AP853" s="4"/>
    </row>
    <row r="854" ht="12.75" customHeight="1">
      <c r="A854" s="1"/>
      <c r="B854" s="20"/>
      <c r="C854" s="244"/>
      <c r="D854" s="244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"/>
      <c r="V854" s="4"/>
      <c r="W854" s="1"/>
      <c r="X854" s="4"/>
      <c r="Y854" s="1"/>
      <c r="Z854" s="4"/>
      <c r="AA854" s="1"/>
      <c r="AB854" s="4"/>
      <c r="AC854" s="1"/>
      <c r="AD854" s="4"/>
      <c r="AE854" s="1"/>
      <c r="AF854" s="4"/>
      <c r="AG854" s="1"/>
      <c r="AH854" s="4"/>
      <c r="AI854" s="1"/>
      <c r="AJ854" s="4"/>
      <c r="AK854" s="4"/>
      <c r="AL854" s="4"/>
      <c r="AM854" s="4"/>
      <c r="AN854" s="4"/>
      <c r="AO854" s="4"/>
      <c r="AP854" s="4"/>
    </row>
    <row r="855" ht="12.75" customHeight="1">
      <c r="A855" s="1"/>
      <c r="B855" s="20"/>
      <c r="C855" s="244"/>
      <c r="D855" s="244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"/>
      <c r="V855" s="4"/>
      <c r="W855" s="1"/>
      <c r="X855" s="4"/>
      <c r="Y855" s="1"/>
      <c r="Z855" s="4"/>
      <c r="AA855" s="1"/>
      <c r="AB855" s="4"/>
      <c r="AC855" s="1"/>
      <c r="AD855" s="4"/>
      <c r="AE855" s="1"/>
      <c r="AF855" s="4"/>
      <c r="AG855" s="1"/>
      <c r="AH855" s="4"/>
      <c r="AI855" s="1"/>
      <c r="AJ855" s="4"/>
      <c r="AK855" s="4"/>
      <c r="AL855" s="4"/>
      <c r="AM855" s="4"/>
      <c r="AN855" s="4"/>
      <c r="AO855" s="4"/>
      <c r="AP855" s="4"/>
    </row>
    <row r="856" ht="12.75" customHeight="1">
      <c r="A856" s="1"/>
      <c r="B856" s="20"/>
      <c r="C856" s="244"/>
      <c r="D856" s="244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"/>
      <c r="V856" s="4"/>
      <c r="W856" s="1"/>
      <c r="X856" s="4"/>
      <c r="Y856" s="1"/>
      <c r="Z856" s="4"/>
      <c r="AA856" s="1"/>
      <c r="AB856" s="4"/>
      <c r="AC856" s="1"/>
      <c r="AD856" s="4"/>
      <c r="AE856" s="1"/>
      <c r="AF856" s="4"/>
      <c r="AG856" s="1"/>
      <c r="AH856" s="4"/>
      <c r="AI856" s="1"/>
      <c r="AJ856" s="4"/>
      <c r="AK856" s="4"/>
      <c r="AL856" s="4"/>
      <c r="AM856" s="4"/>
      <c r="AN856" s="4"/>
      <c r="AO856" s="4"/>
      <c r="AP856" s="4"/>
    </row>
    <row r="857" ht="12.75" customHeight="1">
      <c r="A857" s="1"/>
      <c r="B857" s="20"/>
      <c r="C857" s="244"/>
      <c r="D857" s="244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"/>
      <c r="V857" s="4"/>
      <c r="W857" s="1"/>
      <c r="X857" s="4"/>
      <c r="Y857" s="1"/>
      <c r="Z857" s="4"/>
      <c r="AA857" s="1"/>
      <c r="AB857" s="4"/>
      <c r="AC857" s="1"/>
      <c r="AD857" s="4"/>
      <c r="AE857" s="1"/>
      <c r="AF857" s="4"/>
      <c r="AG857" s="1"/>
      <c r="AH857" s="4"/>
      <c r="AI857" s="1"/>
      <c r="AJ857" s="4"/>
      <c r="AK857" s="4"/>
      <c r="AL857" s="4"/>
      <c r="AM857" s="4"/>
      <c r="AN857" s="4"/>
      <c r="AO857" s="4"/>
      <c r="AP857" s="4"/>
    </row>
    <row r="858" ht="12.75" customHeight="1">
      <c r="A858" s="1"/>
      <c r="B858" s="20"/>
      <c r="C858" s="244"/>
      <c r="D858" s="244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"/>
      <c r="V858" s="4"/>
      <c r="W858" s="1"/>
      <c r="X858" s="4"/>
      <c r="Y858" s="1"/>
      <c r="Z858" s="4"/>
      <c r="AA858" s="1"/>
      <c r="AB858" s="4"/>
      <c r="AC858" s="1"/>
      <c r="AD858" s="4"/>
      <c r="AE858" s="1"/>
      <c r="AF858" s="4"/>
      <c r="AG858" s="1"/>
      <c r="AH858" s="4"/>
      <c r="AI858" s="1"/>
      <c r="AJ858" s="4"/>
      <c r="AK858" s="4"/>
      <c r="AL858" s="4"/>
      <c r="AM858" s="4"/>
      <c r="AN858" s="4"/>
      <c r="AO858" s="4"/>
      <c r="AP858" s="4"/>
    </row>
    <row r="859" ht="12.75" customHeight="1">
      <c r="A859" s="1"/>
      <c r="B859" s="20"/>
      <c r="C859" s="244"/>
      <c r="D859" s="244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"/>
      <c r="V859" s="4"/>
      <c r="W859" s="1"/>
      <c r="X859" s="4"/>
      <c r="Y859" s="1"/>
      <c r="Z859" s="4"/>
      <c r="AA859" s="1"/>
      <c r="AB859" s="4"/>
      <c r="AC859" s="1"/>
      <c r="AD859" s="4"/>
      <c r="AE859" s="1"/>
      <c r="AF859" s="4"/>
      <c r="AG859" s="1"/>
      <c r="AH859" s="4"/>
      <c r="AI859" s="1"/>
      <c r="AJ859" s="4"/>
      <c r="AK859" s="4"/>
      <c r="AL859" s="4"/>
      <c r="AM859" s="4"/>
      <c r="AN859" s="4"/>
      <c r="AO859" s="4"/>
      <c r="AP859" s="4"/>
    </row>
    <row r="860" ht="12.75" customHeight="1">
      <c r="A860" s="1"/>
      <c r="B860" s="20"/>
      <c r="C860" s="244"/>
      <c r="D860" s="244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"/>
      <c r="V860" s="4"/>
      <c r="W860" s="1"/>
      <c r="X860" s="4"/>
      <c r="Y860" s="1"/>
      <c r="Z860" s="4"/>
      <c r="AA860" s="1"/>
      <c r="AB860" s="4"/>
      <c r="AC860" s="1"/>
      <c r="AD860" s="4"/>
      <c r="AE860" s="1"/>
      <c r="AF860" s="4"/>
      <c r="AG860" s="1"/>
      <c r="AH860" s="4"/>
      <c r="AI860" s="1"/>
      <c r="AJ860" s="4"/>
      <c r="AK860" s="4"/>
      <c r="AL860" s="4"/>
      <c r="AM860" s="4"/>
      <c r="AN860" s="4"/>
      <c r="AO860" s="4"/>
      <c r="AP860" s="4"/>
    </row>
    <row r="861" ht="12.75" customHeight="1">
      <c r="A861" s="1"/>
      <c r="B861" s="20"/>
      <c r="C861" s="244"/>
      <c r="D861" s="244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"/>
      <c r="V861" s="4"/>
      <c r="W861" s="1"/>
      <c r="X861" s="4"/>
      <c r="Y861" s="1"/>
      <c r="Z861" s="4"/>
      <c r="AA861" s="1"/>
      <c r="AB861" s="4"/>
      <c r="AC861" s="1"/>
      <c r="AD861" s="4"/>
      <c r="AE861" s="1"/>
      <c r="AF861" s="4"/>
      <c r="AG861" s="1"/>
      <c r="AH861" s="4"/>
      <c r="AI861" s="1"/>
      <c r="AJ861" s="4"/>
      <c r="AK861" s="4"/>
      <c r="AL861" s="4"/>
      <c r="AM861" s="4"/>
      <c r="AN861" s="4"/>
      <c r="AO861" s="4"/>
      <c r="AP861" s="4"/>
    </row>
    <row r="862" ht="12.75" customHeight="1">
      <c r="A862" s="1"/>
      <c r="B862" s="20"/>
      <c r="C862" s="244"/>
      <c r="D862" s="244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"/>
      <c r="V862" s="4"/>
      <c r="W862" s="1"/>
      <c r="X862" s="4"/>
      <c r="Y862" s="1"/>
      <c r="Z862" s="4"/>
      <c r="AA862" s="1"/>
      <c r="AB862" s="4"/>
      <c r="AC862" s="1"/>
      <c r="AD862" s="4"/>
      <c r="AE862" s="1"/>
      <c r="AF862" s="4"/>
      <c r="AG862" s="1"/>
      <c r="AH862" s="4"/>
      <c r="AI862" s="1"/>
      <c r="AJ862" s="4"/>
      <c r="AK862" s="4"/>
      <c r="AL862" s="4"/>
      <c r="AM862" s="4"/>
      <c r="AN862" s="4"/>
      <c r="AO862" s="4"/>
      <c r="AP862" s="4"/>
    </row>
    <row r="863" ht="12.75" customHeight="1">
      <c r="A863" s="1"/>
      <c r="B863" s="20"/>
      <c r="C863" s="244"/>
      <c r="D863" s="244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"/>
      <c r="V863" s="4"/>
      <c r="W863" s="1"/>
      <c r="X863" s="4"/>
      <c r="Y863" s="1"/>
      <c r="Z863" s="4"/>
      <c r="AA863" s="1"/>
      <c r="AB863" s="4"/>
      <c r="AC863" s="1"/>
      <c r="AD863" s="4"/>
      <c r="AE863" s="1"/>
      <c r="AF863" s="4"/>
      <c r="AG863" s="1"/>
      <c r="AH863" s="4"/>
      <c r="AI863" s="1"/>
      <c r="AJ863" s="4"/>
      <c r="AK863" s="4"/>
      <c r="AL863" s="4"/>
      <c r="AM863" s="4"/>
      <c r="AN863" s="4"/>
      <c r="AO863" s="4"/>
      <c r="AP863" s="4"/>
    </row>
    <row r="864" ht="12.75" customHeight="1">
      <c r="A864" s="1"/>
      <c r="B864" s="20"/>
      <c r="C864" s="244"/>
      <c r="D864" s="244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"/>
      <c r="V864" s="4"/>
      <c r="W864" s="1"/>
      <c r="X864" s="4"/>
      <c r="Y864" s="1"/>
      <c r="Z864" s="4"/>
      <c r="AA864" s="1"/>
      <c r="AB864" s="4"/>
      <c r="AC864" s="1"/>
      <c r="AD864" s="4"/>
      <c r="AE864" s="1"/>
      <c r="AF864" s="4"/>
      <c r="AG864" s="1"/>
      <c r="AH864" s="4"/>
      <c r="AI864" s="1"/>
      <c r="AJ864" s="4"/>
      <c r="AK864" s="4"/>
      <c r="AL864" s="4"/>
      <c r="AM864" s="4"/>
      <c r="AN864" s="4"/>
      <c r="AO864" s="4"/>
      <c r="AP864" s="4"/>
    </row>
    <row r="865" ht="12.75" customHeight="1">
      <c r="A865" s="1"/>
      <c r="B865" s="20"/>
      <c r="C865" s="244"/>
      <c r="D865" s="244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"/>
      <c r="V865" s="4"/>
      <c r="W865" s="1"/>
      <c r="X865" s="4"/>
      <c r="Y865" s="1"/>
      <c r="Z865" s="4"/>
      <c r="AA865" s="1"/>
      <c r="AB865" s="4"/>
      <c r="AC865" s="1"/>
      <c r="AD865" s="4"/>
      <c r="AE865" s="1"/>
      <c r="AF865" s="4"/>
      <c r="AG865" s="1"/>
      <c r="AH865" s="4"/>
      <c r="AI865" s="1"/>
      <c r="AJ865" s="4"/>
      <c r="AK865" s="4"/>
      <c r="AL865" s="4"/>
      <c r="AM865" s="4"/>
      <c r="AN865" s="4"/>
      <c r="AO865" s="4"/>
      <c r="AP865" s="4"/>
    </row>
    <row r="866" ht="12.75" customHeight="1">
      <c r="A866" s="1"/>
      <c r="B866" s="20"/>
      <c r="C866" s="244"/>
      <c r="D866" s="244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"/>
      <c r="V866" s="4"/>
      <c r="W866" s="1"/>
      <c r="X866" s="4"/>
      <c r="Y866" s="1"/>
      <c r="Z866" s="4"/>
      <c r="AA866" s="1"/>
      <c r="AB866" s="4"/>
      <c r="AC866" s="1"/>
      <c r="AD866" s="4"/>
      <c r="AE866" s="1"/>
      <c r="AF866" s="4"/>
      <c r="AG866" s="1"/>
      <c r="AH866" s="4"/>
      <c r="AI866" s="1"/>
      <c r="AJ866" s="4"/>
      <c r="AK866" s="4"/>
      <c r="AL866" s="4"/>
      <c r="AM866" s="4"/>
      <c r="AN866" s="4"/>
      <c r="AO866" s="4"/>
      <c r="AP866" s="4"/>
    </row>
    <row r="867" ht="12.75" customHeight="1">
      <c r="A867" s="1"/>
      <c r="B867" s="20"/>
      <c r="C867" s="244"/>
      <c r="D867" s="244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"/>
      <c r="V867" s="4"/>
      <c r="W867" s="1"/>
      <c r="X867" s="4"/>
      <c r="Y867" s="1"/>
      <c r="Z867" s="4"/>
      <c r="AA867" s="1"/>
      <c r="AB867" s="4"/>
      <c r="AC867" s="1"/>
      <c r="AD867" s="4"/>
      <c r="AE867" s="1"/>
      <c r="AF867" s="4"/>
      <c r="AG867" s="1"/>
      <c r="AH867" s="4"/>
      <c r="AI867" s="1"/>
      <c r="AJ867" s="4"/>
      <c r="AK867" s="4"/>
      <c r="AL867" s="4"/>
      <c r="AM867" s="4"/>
      <c r="AN867" s="4"/>
      <c r="AO867" s="4"/>
      <c r="AP867" s="4"/>
    </row>
    <row r="868" ht="12.75" customHeight="1">
      <c r="A868" s="1"/>
      <c r="B868" s="20"/>
      <c r="C868" s="244"/>
      <c r="D868" s="244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"/>
      <c r="V868" s="4"/>
      <c r="W868" s="1"/>
      <c r="X868" s="4"/>
      <c r="Y868" s="1"/>
      <c r="Z868" s="4"/>
      <c r="AA868" s="1"/>
      <c r="AB868" s="4"/>
      <c r="AC868" s="1"/>
      <c r="AD868" s="4"/>
      <c r="AE868" s="1"/>
      <c r="AF868" s="4"/>
      <c r="AG868" s="1"/>
      <c r="AH868" s="4"/>
      <c r="AI868" s="1"/>
      <c r="AJ868" s="4"/>
      <c r="AK868" s="4"/>
      <c r="AL868" s="4"/>
      <c r="AM868" s="4"/>
      <c r="AN868" s="4"/>
      <c r="AO868" s="4"/>
      <c r="AP868" s="4"/>
    </row>
    <row r="869" ht="12.75" customHeight="1">
      <c r="A869" s="1"/>
      <c r="B869" s="20"/>
      <c r="C869" s="244"/>
      <c r="D869" s="244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"/>
      <c r="V869" s="4"/>
      <c r="W869" s="1"/>
      <c r="X869" s="4"/>
      <c r="Y869" s="1"/>
      <c r="Z869" s="4"/>
      <c r="AA869" s="1"/>
      <c r="AB869" s="4"/>
      <c r="AC869" s="1"/>
      <c r="AD869" s="4"/>
      <c r="AE869" s="1"/>
      <c r="AF869" s="4"/>
      <c r="AG869" s="1"/>
      <c r="AH869" s="4"/>
      <c r="AI869" s="1"/>
      <c r="AJ869" s="4"/>
      <c r="AK869" s="4"/>
      <c r="AL869" s="4"/>
      <c r="AM869" s="4"/>
      <c r="AN869" s="4"/>
      <c r="AO869" s="4"/>
      <c r="AP869" s="4"/>
    </row>
    <row r="870" ht="12.75" customHeight="1">
      <c r="A870" s="1"/>
      <c r="B870" s="20"/>
      <c r="C870" s="244"/>
      <c r="D870" s="244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"/>
      <c r="V870" s="4"/>
      <c r="W870" s="1"/>
      <c r="X870" s="4"/>
      <c r="Y870" s="1"/>
      <c r="Z870" s="4"/>
      <c r="AA870" s="1"/>
      <c r="AB870" s="4"/>
      <c r="AC870" s="1"/>
      <c r="AD870" s="4"/>
      <c r="AE870" s="1"/>
      <c r="AF870" s="4"/>
      <c r="AG870" s="1"/>
      <c r="AH870" s="4"/>
      <c r="AI870" s="1"/>
      <c r="AJ870" s="4"/>
      <c r="AK870" s="4"/>
      <c r="AL870" s="4"/>
      <c r="AM870" s="4"/>
      <c r="AN870" s="4"/>
      <c r="AO870" s="4"/>
      <c r="AP870" s="4"/>
    </row>
    <row r="871" ht="12.75" customHeight="1">
      <c r="A871" s="1"/>
      <c r="B871" s="20"/>
      <c r="C871" s="244"/>
      <c r="D871" s="244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"/>
      <c r="V871" s="4"/>
      <c r="W871" s="1"/>
      <c r="X871" s="4"/>
      <c r="Y871" s="1"/>
      <c r="Z871" s="4"/>
      <c r="AA871" s="1"/>
      <c r="AB871" s="4"/>
      <c r="AC871" s="1"/>
      <c r="AD871" s="4"/>
      <c r="AE871" s="1"/>
      <c r="AF871" s="4"/>
      <c r="AG871" s="1"/>
      <c r="AH871" s="4"/>
      <c r="AI871" s="1"/>
      <c r="AJ871" s="4"/>
      <c r="AK871" s="4"/>
      <c r="AL871" s="4"/>
      <c r="AM871" s="4"/>
      <c r="AN871" s="4"/>
      <c r="AO871" s="4"/>
      <c r="AP871" s="4"/>
    </row>
    <row r="872" ht="12.75" customHeight="1">
      <c r="A872" s="1"/>
      <c r="B872" s="20"/>
      <c r="C872" s="244"/>
      <c r="D872" s="244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"/>
      <c r="V872" s="4"/>
      <c r="W872" s="1"/>
      <c r="X872" s="4"/>
      <c r="Y872" s="1"/>
      <c r="Z872" s="4"/>
      <c r="AA872" s="1"/>
      <c r="AB872" s="4"/>
      <c r="AC872" s="1"/>
      <c r="AD872" s="4"/>
      <c r="AE872" s="1"/>
      <c r="AF872" s="4"/>
      <c r="AG872" s="1"/>
      <c r="AH872" s="4"/>
      <c r="AI872" s="1"/>
      <c r="AJ872" s="4"/>
      <c r="AK872" s="4"/>
      <c r="AL872" s="4"/>
      <c r="AM872" s="4"/>
      <c r="AN872" s="4"/>
      <c r="AO872" s="4"/>
      <c r="AP872" s="4"/>
    </row>
    <row r="873" ht="12.75" customHeight="1">
      <c r="A873" s="1"/>
      <c r="B873" s="20"/>
      <c r="C873" s="244"/>
      <c r="D873" s="244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"/>
      <c r="V873" s="4"/>
      <c r="W873" s="1"/>
      <c r="X873" s="4"/>
      <c r="Y873" s="1"/>
      <c r="Z873" s="4"/>
      <c r="AA873" s="1"/>
      <c r="AB873" s="4"/>
      <c r="AC873" s="1"/>
      <c r="AD873" s="4"/>
      <c r="AE873" s="1"/>
      <c r="AF873" s="4"/>
      <c r="AG873" s="1"/>
      <c r="AH873" s="4"/>
      <c r="AI873" s="1"/>
      <c r="AJ873" s="4"/>
      <c r="AK873" s="4"/>
      <c r="AL873" s="4"/>
      <c r="AM873" s="4"/>
      <c r="AN873" s="4"/>
      <c r="AO873" s="4"/>
      <c r="AP873" s="4"/>
    </row>
    <row r="874" ht="12.75" customHeight="1">
      <c r="A874" s="1"/>
      <c r="B874" s="20"/>
      <c r="C874" s="244"/>
      <c r="D874" s="244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"/>
      <c r="V874" s="4"/>
      <c r="W874" s="1"/>
      <c r="X874" s="4"/>
      <c r="Y874" s="1"/>
      <c r="Z874" s="4"/>
      <c r="AA874" s="1"/>
      <c r="AB874" s="4"/>
      <c r="AC874" s="1"/>
      <c r="AD874" s="4"/>
      <c r="AE874" s="1"/>
      <c r="AF874" s="4"/>
      <c r="AG874" s="1"/>
      <c r="AH874" s="4"/>
      <c r="AI874" s="1"/>
      <c r="AJ874" s="4"/>
      <c r="AK874" s="4"/>
      <c r="AL874" s="4"/>
      <c r="AM874" s="4"/>
      <c r="AN874" s="4"/>
      <c r="AO874" s="4"/>
      <c r="AP874" s="4"/>
    </row>
    <row r="875" ht="12.75" customHeight="1">
      <c r="A875" s="1"/>
      <c r="B875" s="20"/>
      <c r="C875" s="244"/>
      <c r="D875" s="244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"/>
      <c r="V875" s="4"/>
      <c r="W875" s="1"/>
      <c r="X875" s="4"/>
      <c r="Y875" s="1"/>
      <c r="Z875" s="4"/>
      <c r="AA875" s="1"/>
      <c r="AB875" s="4"/>
      <c r="AC875" s="1"/>
      <c r="AD875" s="4"/>
      <c r="AE875" s="1"/>
      <c r="AF875" s="4"/>
      <c r="AG875" s="1"/>
      <c r="AH875" s="4"/>
      <c r="AI875" s="1"/>
      <c r="AJ875" s="4"/>
      <c r="AK875" s="4"/>
      <c r="AL875" s="4"/>
      <c r="AM875" s="4"/>
      <c r="AN875" s="4"/>
      <c r="AO875" s="4"/>
      <c r="AP875" s="4"/>
    </row>
    <row r="876" ht="12.75" customHeight="1">
      <c r="A876" s="1"/>
      <c r="B876" s="20"/>
      <c r="C876" s="244"/>
      <c r="D876" s="244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"/>
      <c r="V876" s="4"/>
      <c r="W876" s="1"/>
      <c r="X876" s="4"/>
      <c r="Y876" s="1"/>
      <c r="Z876" s="4"/>
      <c r="AA876" s="1"/>
      <c r="AB876" s="4"/>
      <c r="AC876" s="1"/>
      <c r="AD876" s="4"/>
      <c r="AE876" s="1"/>
      <c r="AF876" s="4"/>
      <c r="AG876" s="1"/>
      <c r="AH876" s="4"/>
      <c r="AI876" s="1"/>
      <c r="AJ876" s="4"/>
      <c r="AK876" s="4"/>
      <c r="AL876" s="4"/>
      <c r="AM876" s="4"/>
      <c r="AN876" s="4"/>
      <c r="AO876" s="4"/>
      <c r="AP876" s="4"/>
    </row>
    <row r="877" ht="12.75" customHeight="1">
      <c r="A877" s="1"/>
      <c r="B877" s="20"/>
      <c r="C877" s="244"/>
      <c r="D877" s="244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"/>
      <c r="V877" s="4"/>
      <c r="W877" s="1"/>
      <c r="X877" s="4"/>
      <c r="Y877" s="1"/>
      <c r="Z877" s="4"/>
      <c r="AA877" s="1"/>
      <c r="AB877" s="4"/>
      <c r="AC877" s="1"/>
      <c r="AD877" s="4"/>
      <c r="AE877" s="1"/>
      <c r="AF877" s="4"/>
      <c r="AG877" s="1"/>
      <c r="AH877" s="4"/>
      <c r="AI877" s="1"/>
      <c r="AJ877" s="4"/>
      <c r="AK877" s="4"/>
      <c r="AL877" s="4"/>
      <c r="AM877" s="4"/>
      <c r="AN877" s="4"/>
      <c r="AO877" s="4"/>
      <c r="AP877" s="4"/>
    </row>
    <row r="878" ht="12.75" customHeight="1">
      <c r="A878" s="1"/>
      <c r="B878" s="20"/>
      <c r="C878" s="244"/>
      <c r="D878" s="244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"/>
      <c r="V878" s="4"/>
      <c r="W878" s="1"/>
      <c r="X878" s="4"/>
      <c r="Y878" s="1"/>
      <c r="Z878" s="4"/>
      <c r="AA878" s="1"/>
      <c r="AB878" s="4"/>
      <c r="AC878" s="1"/>
      <c r="AD878" s="4"/>
      <c r="AE878" s="1"/>
      <c r="AF878" s="4"/>
      <c r="AG878" s="1"/>
      <c r="AH878" s="4"/>
      <c r="AI878" s="1"/>
      <c r="AJ878" s="4"/>
      <c r="AK878" s="4"/>
      <c r="AL878" s="4"/>
      <c r="AM878" s="4"/>
      <c r="AN878" s="4"/>
      <c r="AO878" s="4"/>
      <c r="AP878" s="4"/>
    </row>
    <row r="879" ht="12.75" customHeight="1">
      <c r="A879" s="1"/>
      <c r="B879" s="20"/>
      <c r="C879" s="244"/>
      <c r="D879" s="244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"/>
      <c r="V879" s="4"/>
      <c r="W879" s="1"/>
      <c r="X879" s="4"/>
      <c r="Y879" s="1"/>
      <c r="Z879" s="4"/>
      <c r="AA879" s="1"/>
      <c r="AB879" s="4"/>
      <c r="AC879" s="1"/>
      <c r="AD879" s="4"/>
      <c r="AE879" s="1"/>
      <c r="AF879" s="4"/>
      <c r="AG879" s="1"/>
      <c r="AH879" s="4"/>
      <c r="AI879" s="1"/>
      <c r="AJ879" s="4"/>
      <c r="AK879" s="4"/>
      <c r="AL879" s="4"/>
      <c r="AM879" s="4"/>
      <c r="AN879" s="4"/>
      <c r="AO879" s="4"/>
      <c r="AP879" s="4"/>
    </row>
    <row r="880" ht="12.75" customHeight="1">
      <c r="A880" s="1"/>
      <c r="B880" s="20"/>
      <c r="C880" s="244"/>
      <c r="D880" s="244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"/>
      <c r="V880" s="4"/>
      <c r="W880" s="1"/>
      <c r="X880" s="4"/>
      <c r="Y880" s="1"/>
      <c r="Z880" s="4"/>
      <c r="AA880" s="1"/>
      <c r="AB880" s="4"/>
      <c r="AC880" s="1"/>
      <c r="AD880" s="4"/>
      <c r="AE880" s="1"/>
      <c r="AF880" s="4"/>
      <c r="AG880" s="1"/>
      <c r="AH880" s="4"/>
      <c r="AI880" s="1"/>
      <c r="AJ880" s="4"/>
      <c r="AK880" s="4"/>
      <c r="AL880" s="4"/>
      <c r="AM880" s="4"/>
      <c r="AN880" s="4"/>
      <c r="AO880" s="4"/>
      <c r="AP880" s="4"/>
    </row>
    <row r="881" ht="12.75" customHeight="1">
      <c r="A881" s="1"/>
      <c r="B881" s="20"/>
      <c r="C881" s="244"/>
      <c r="D881" s="244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"/>
      <c r="V881" s="4"/>
      <c r="W881" s="1"/>
      <c r="X881" s="4"/>
      <c r="Y881" s="1"/>
      <c r="Z881" s="4"/>
      <c r="AA881" s="1"/>
      <c r="AB881" s="4"/>
      <c r="AC881" s="1"/>
      <c r="AD881" s="4"/>
      <c r="AE881" s="1"/>
      <c r="AF881" s="4"/>
      <c r="AG881" s="1"/>
      <c r="AH881" s="4"/>
      <c r="AI881" s="1"/>
      <c r="AJ881" s="4"/>
      <c r="AK881" s="4"/>
      <c r="AL881" s="4"/>
      <c r="AM881" s="4"/>
      <c r="AN881" s="4"/>
      <c r="AO881" s="4"/>
      <c r="AP881" s="4"/>
    </row>
    <row r="882" ht="12.75" customHeight="1">
      <c r="A882" s="1"/>
      <c r="B882" s="20"/>
      <c r="C882" s="244"/>
      <c r="D882" s="244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"/>
      <c r="V882" s="4"/>
      <c r="W882" s="1"/>
      <c r="X882" s="4"/>
      <c r="Y882" s="1"/>
      <c r="Z882" s="4"/>
      <c r="AA882" s="1"/>
      <c r="AB882" s="4"/>
      <c r="AC882" s="1"/>
      <c r="AD882" s="4"/>
      <c r="AE882" s="1"/>
      <c r="AF882" s="4"/>
      <c r="AG882" s="1"/>
      <c r="AH882" s="4"/>
      <c r="AI882" s="1"/>
      <c r="AJ882" s="4"/>
      <c r="AK882" s="4"/>
      <c r="AL882" s="4"/>
      <c r="AM882" s="4"/>
      <c r="AN882" s="4"/>
      <c r="AO882" s="4"/>
      <c r="AP882" s="4"/>
    </row>
    <row r="883" ht="12.75" customHeight="1">
      <c r="A883" s="1"/>
      <c r="B883" s="20"/>
      <c r="C883" s="244"/>
      <c r="D883" s="244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"/>
      <c r="V883" s="4"/>
      <c r="W883" s="1"/>
      <c r="X883" s="4"/>
      <c r="Y883" s="1"/>
      <c r="Z883" s="4"/>
      <c r="AA883" s="1"/>
      <c r="AB883" s="4"/>
      <c r="AC883" s="1"/>
      <c r="AD883" s="4"/>
      <c r="AE883" s="1"/>
      <c r="AF883" s="4"/>
      <c r="AG883" s="1"/>
      <c r="AH883" s="4"/>
      <c r="AI883" s="1"/>
      <c r="AJ883" s="4"/>
      <c r="AK883" s="4"/>
      <c r="AL883" s="4"/>
      <c r="AM883" s="4"/>
      <c r="AN883" s="4"/>
      <c r="AO883" s="4"/>
      <c r="AP883" s="4"/>
    </row>
    <row r="884" ht="12.75" customHeight="1">
      <c r="A884" s="1"/>
      <c r="B884" s="20"/>
      <c r="C884" s="244"/>
      <c r="D884" s="244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"/>
      <c r="V884" s="4"/>
      <c r="W884" s="1"/>
      <c r="X884" s="4"/>
      <c r="Y884" s="1"/>
      <c r="Z884" s="4"/>
      <c r="AA884" s="1"/>
      <c r="AB884" s="4"/>
      <c r="AC884" s="1"/>
      <c r="AD884" s="4"/>
      <c r="AE884" s="1"/>
      <c r="AF884" s="4"/>
      <c r="AG884" s="1"/>
      <c r="AH884" s="4"/>
      <c r="AI884" s="1"/>
      <c r="AJ884" s="4"/>
      <c r="AK884" s="4"/>
      <c r="AL884" s="4"/>
      <c r="AM884" s="4"/>
      <c r="AN884" s="4"/>
      <c r="AO884" s="4"/>
      <c r="AP884" s="4"/>
    </row>
    <row r="885" ht="12.75" customHeight="1">
      <c r="A885" s="1"/>
      <c r="B885" s="20"/>
      <c r="C885" s="244"/>
      <c r="D885" s="244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"/>
      <c r="V885" s="4"/>
      <c r="W885" s="1"/>
      <c r="X885" s="4"/>
      <c r="Y885" s="1"/>
      <c r="Z885" s="4"/>
      <c r="AA885" s="1"/>
      <c r="AB885" s="4"/>
      <c r="AC885" s="1"/>
      <c r="AD885" s="4"/>
      <c r="AE885" s="1"/>
      <c r="AF885" s="4"/>
      <c r="AG885" s="1"/>
      <c r="AH885" s="4"/>
      <c r="AI885" s="1"/>
      <c r="AJ885" s="4"/>
      <c r="AK885" s="4"/>
      <c r="AL885" s="4"/>
      <c r="AM885" s="4"/>
      <c r="AN885" s="4"/>
      <c r="AO885" s="4"/>
      <c r="AP885" s="4"/>
    </row>
    <row r="886" ht="12.75" customHeight="1">
      <c r="A886" s="1"/>
      <c r="B886" s="20"/>
      <c r="C886" s="244"/>
      <c r="D886" s="244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"/>
      <c r="V886" s="4"/>
      <c r="W886" s="1"/>
      <c r="X886" s="4"/>
      <c r="Y886" s="1"/>
      <c r="Z886" s="4"/>
      <c r="AA886" s="1"/>
      <c r="AB886" s="4"/>
      <c r="AC886" s="1"/>
      <c r="AD886" s="4"/>
      <c r="AE886" s="1"/>
      <c r="AF886" s="4"/>
      <c r="AG886" s="1"/>
      <c r="AH886" s="4"/>
      <c r="AI886" s="1"/>
      <c r="AJ886" s="4"/>
      <c r="AK886" s="4"/>
      <c r="AL886" s="4"/>
      <c r="AM886" s="4"/>
      <c r="AN886" s="4"/>
      <c r="AO886" s="4"/>
      <c r="AP886" s="4"/>
    </row>
    <row r="887" ht="12.75" customHeight="1">
      <c r="A887" s="1"/>
      <c r="B887" s="20"/>
      <c r="C887" s="244"/>
      <c r="D887" s="244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"/>
      <c r="V887" s="4"/>
      <c r="W887" s="1"/>
      <c r="X887" s="4"/>
      <c r="Y887" s="1"/>
      <c r="Z887" s="4"/>
      <c r="AA887" s="1"/>
      <c r="AB887" s="4"/>
      <c r="AC887" s="1"/>
      <c r="AD887" s="4"/>
      <c r="AE887" s="1"/>
      <c r="AF887" s="4"/>
      <c r="AG887" s="1"/>
      <c r="AH887" s="4"/>
      <c r="AI887" s="1"/>
      <c r="AJ887" s="4"/>
      <c r="AK887" s="4"/>
      <c r="AL887" s="4"/>
      <c r="AM887" s="4"/>
      <c r="AN887" s="4"/>
      <c r="AO887" s="4"/>
      <c r="AP887" s="4"/>
    </row>
    <row r="888" ht="12.75" customHeight="1">
      <c r="A888" s="1"/>
      <c r="B888" s="20"/>
      <c r="C888" s="244"/>
      <c r="D888" s="244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"/>
      <c r="V888" s="4"/>
      <c r="W888" s="1"/>
      <c r="X888" s="4"/>
      <c r="Y888" s="1"/>
      <c r="Z888" s="4"/>
      <c r="AA888" s="1"/>
      <c r="AB888" s="4"/>
      <c r="AC888" s="1"/>
      <c r="AD888" s="4"/>
      <c r="AE888" s="1"/>
      <c r="AF888" s="4"/>
      <c r="AG888" s="1"/>
      <c r="AH888" s="4"/>
      <c r="AI888" s="1"/>
      <c r="AJ888" s="4"/>
      <c r="AK888" s="4"/>
      <c r="AL888" s="4"/>
      <c r="AM888" s="4"/>
      <c r="AN888" s="4"/>
      <c r="AO888" s="4"/>
      <c r="AP888" s="4"/>
    </row>
    <row r="889" ht="12.75" customHeight="1">
      <c r="A889" s="1"/>
      <c r="B889" s="20"/>
      <c r="C889" s="244"/>
      <c r="D889" s="244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"/>
      <c r="V889" s="4"/>
      <c r="W889" s="1"/>
      <c r="X889" s="4"/>
      <c r="Y889" s="1"/>
      <c r="Z889" s="4"/>
      <c r="AA889" s="1"/>
      <c r="AB889" s="4"/>
      <c r="AC889" s="1"/>
      <c r="AD889" s="4"/>
      <c r="AE889" s="1"/>
      <c r="AF889" s="4"/>
      <c r="AG889" s="1"/>
      <c r="AH889" s="4"/>
      <c r="AI889" s="1"/>
      <c r="AJ889" s="4"/>
      <c r="AK889" s="4"/>
      <c r="AL889" s="4"/>
      <c r="AM889" s="4"/>
      <c r="AN889" s="4"/>
      <c r="AO889" s="4"/>
      <c r="AP889" s="4"/>
    </row>
    <row r="890" ht="12.75" customHeight="1">
      <c r="A890" s="1"/>
      <c r="B890" s="20"/>
      <c r="C890" s="244"/>
      <c r="D890" s="244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"/>
      <c r="V890" s="4"/>
      <c r="W890" s="1"/>
      <c r="X890" s="4"/>
      <c r="Y890" s="1"/>
      <c r="Z890" s="4"/>
      <c r="AA890" s="1"/>
      <c r="AB890" s="4"/>
      <c r="AC890" s="1"/>
      <c r="AD890" s="4"/>
      <c r="AE890" s="1"/>
      <c r="AF890" s="4"/>
      <c r="AG890" s="1"/>
      <c r="AH890" s="4"/>
      <c r="AI890" s="1"/>
      <c r="AJ890" s="4"/>
      <c r="AK890" s="4"/>
      <c r="AL890" s="4"/>
      <c r="AM890" s="4"/>
      <c r="AN890" s="4"/>
      <c r="AO890" s="4"/>
      <c r="AP890" s="4"/>
    </row>
    <row r="891" ht="12.75" customHeight="1">
      <c r="A891" s="1"/>
      <c r="B891" s="20"/>
      <c r="C891" s="244"/>
      <c r="D891" s="244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"/>
      <c r="V891" s="4"/>
      <c r="W891" s="1"/>
      <c r="X891" s="4"/>
      <c r="Y891" s="1"/>
      <c r="Z891" s="4"/>
      <c r="AA891" s="1"/>
      <c r="AB891" s="4"/>
      <c r="AC891" s="1"/>
      <c r="AD891" s="4"/>
      <c r="AE891" s="1"/>
      <c r="AF891" s="4"/>
      <c r="AG891" s="1"/>
      <c r="AH891" s="4"/>
      <c r="AI891" s="1"/>
      <c r="AJ891" s="4"/>
      <c r="AK891" s="4"/>
      <c r="AL891" s="4"/>
      <c r="AM891" s="4"/>
      <c r="AN891" s="4"/>
      <c r="AO891" s="4"/>
      <c r="AP891" s="4"/>
    </row>
    <row r="892" ht="12.75" customHeight="1">
      <c r="A892" s="1"/>
      <c r="B892" s="20"/>
      <c r="C892" s="244"/>
      <c r="D892" s="244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"/>
      <c r="V892" s="4"/>
      <c r="W892" s="1"/>
      <c r="X892" s="4"/>
      <c r="Y892" s="1"/>
      <c r="Z892" s="4"/>
      <c r="AA892" s="1"/>
      <c r="AB892" s="4"/>
      <c r="AC892" s="1"/>
      <c r="AD892" s="4"/>
      <c r="AE892" s="1"/>
      <c r="AF892" s="4"/>
      <c r="AG892" s="1"/>
      <c r="AH892" s="4"/>
      <c r="AI892" s="1"/>
      <c r="AJ892" s="4"/>
      <c r="AK892" s="4"/>
      <c r="AL892" s="4"/>
      <c r="AM892" s="4"/>
      <c r="AN892" s="4"/>
      <c r="AO892" s="4"/>
      <c r="AP892" s="4"/>
    </row>
    <row r="893" ht="12.75" customHeight="1">
      <c r="A893" s="1"/>
      <c r="B893" s="20"/>
      <c r="C893" s="244"/>
      <c r="D893" s="244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"/>
      <c r="V893" s="4"/>
      <c r="W893" s="1"/>
      <c r="X893" s="4"/>
      <c r="Y893" s="1"/>
      <c r="Z893" s="4"/>
      <c r="AA893" s="1"/>
      <c r="AB893" s="4"/>
      <c r="AC893" s="1"/>
      <c r="AD893" s="4"/>
      <c r="AE893" s="1"/>
      <c r="AF893" s="4"/>
      <c r="AG893" s="1"/>
      <c r="AH893" s="4"/>
      <c r="AI893" s="1"/>
      <c r="AJ893" s="4"/>
      <c r="AK893" s="4"/>
      <c r="AL893" s="4"/>
      <c r="AM893" s="4"/>
      <c r="AN893" s="4"/>
      <c r="AO893" s="4"/>
      <c r="AP893" s="4"/>
    </row>
    <row r="894" ht="12.75" customHeight="1">
      <c r="A894" s="1"/>
      <c r="B894" s="20"/>
      <c r="C894" s="244"/>
      <c r="D894" s="244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"/>
      <c r="V894" s="4"/>
      <c r="W894" s="1"/>
      <c r="X894" s="4"/>
      <c r="Y894" s="1"/>
      <c r="Z894" s="4"/>
      <c r="AA894" s="1"/>
      <c r="AB894" s="4"/>
      <c r="AC894" s="1"/>
      <c r="AD894" s="4"/>
      <c r="AE894" s="1"/>
      <c r="AF894" s="4"/>
      <c r="AG894" s="1"/>
      <c r="AH894" s="4"/>
      <c r="AI894" s="1"/>
      <c r="AJ894" s="4"/>
      <c r="AK894" s="4"/>
      <c r="AL894" s="4"/>
      <c r="AM894" s="4"/>
      <c r="AN894" s="4"/>
      <c r="AO894" s="4"/>
      <c r="AP894" s="4"/>
    </row>
    <row r="895" ht="12.75" customHeight="1">
      <c r="A895" s="1"/>
      <c r="B895" s="20"/>
      <c r="C895" s="244"/>
      <c r="D895" s="244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"/>
      <c r="V895" s="4"/>
      <c r="W895" s="1"/>
      <c r="X895" s="4"/>
      <c r="Y895" s="1"/>
      <c r="Z895" s="4"/>
      <c r="AA895" s="1"/>
      <c r="AB895" s="4"/>
      <c r="AC895" s="1"/>
      <c r="AD895" s="4"/>
      <c r="AE895" s="1"/>
      <c r="AF895" s="4"/>
      <c r="AG895" s="1"/>
      <c r="AH895" s="4"/>
      <c r="AI895" s="1"/>
      <c r="AJ895" s="4"/>
      <c r="AK895" s="4"/>
      <c r="AL895" s="4"/>
      <c r="AM895" s="4"/>
      <c r="AN895" s="4"/>
      <c r="AO895" s="4"/>
      <c r="AP895" s="4"/>
    </row>
    <row r="896" ht="12.75" customHeight="1">
      <c r="A896" s="1"/>
      <c r="B896" s="20"/>
      <c r="C896" s="244"/>
      <c r="D896" s="244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"/>
      <c r="V896" s="4"/>
      <c r="W896" s="1"/>
      <c r="X896" s="4"/>
      <c r="Y896" s="1"/>
      <c r="Z896" s="4"/>
      <c r="AA896" s="1"/>
      <c r="AB896" s="4"/>
      <c r="AC896" s="1"/>
      <c r="AD896" s="4"/>
      <c r="AE896" s="1"/>
      <c r="AF896" s="4"/>
      <c r="AG896" s="1"/>
      <c r="AH896" s="4"/>
      <c r="AI896" s="1"/>
      <c r="AJ896" s="4"/>
      <c r="AK896" s="4"/>
      <c r="AL896" s="4"/>
      <c r="AM896" s="4"/>
      <c r="AN896" s="4"/>
      <c r="AO896" s="4"/>
      <c r="AP896" s="4"/>
    </row>
    <row r="897" ht="12.75" customHeight="1">
      <c r="A897" s="1"/>
      <c r="B897" s="20"/>
      <c r="C897" s="244"/>
      <c r="D897" s="244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"/>
      <c r="V897" s="4"/>
      <c r="W897" s="1"/>
      <c r="X897" s="4"/>
      <c r="Y897" s="1"/>
      <c r="Z897" s="4"/>
      <c r="AA897" s="1"/>
      <c r="AB897" s="4"/>
      <c r="AC897" s="1"/>
      <c r="AD897" s="4"/>
      <c r="AE897" s="1"/>
      <c r="AF897" s="4"/>
      <c r="AG897" s="1"/>
      <c r="AH897" s="4"/>
      <c r="AI897" s="1"/>
      <c r="AJ897" s="4"/>
      <c r="AK897" s="4"/>
      <c r="AL897" s="4"/>
      <c r="AM897" s="4"/>
      <c r="AN897" s="4"/>
      <c r="AO897" s="4"/>
      <c r="AP897" s="4"/>
    </row>
    <row r="898" ht="12.75" customHeight="1">
      <c r="A898" s="1"/>
      <c r="B898" s="20"/>
      <c r="C898" s="244"/>
      <c r="D898" s="244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"/>
      <c r="V898" s="4"/>
      <c r="W898" s="1"/>
      <c r="X898" s="4"/>
      <c r="Y898" s="1"/>
      <c r="Z898" s="4"/>
      <c r="AA898" s="1"/>
      <c r="AB898" s="4"/>
      <c r="AC898" s="1"/>
      <c r="AD898" s="4"/>
      <c r="AE898" s="1"/>
      <c r="AF898" s="4"/>
      <c r="AG898" s="1"/>
      <c r="AH898" s="4"/>
      <c r="AI898" s="1"/>
      <c r="AJ898" s="4"/>
      <c r="AK898" s="4"/>
      <c r="AL898" s="4"/>
      <c r="AM898" s="4"/>
      <c r="AN898" s="4"/>
      <c r="AO898" s="4"/>
      <c r="AP898" s="4"/>
    </row>
    <row r="899" ht="12.75" customHeight="1">
      <c r="A899" s="1"/>
      <c r="B899" s="20"/>
      <c r="C899" s="244"/>
      <c r="D899" s="244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"/>
      <c r="V899" s="4"/>
      <c r="W899" s="1"/>
      <c r="X899" s="4"/>
      <c r="Y899" s="1"/>
      <c r="Z899" s="4"/>
      <c r="AA899" s="1"/>
      <c r="AB899" s="4"/>
      <c r="AC899" s="1"/>
      <c r="AD899" s="4"/>
      <c r="AE899" s="1"/>
      <c r="AF899" s="4"/>
      <c r="AG899" s="1"/>
      <c r="AH899" s="4"/>
      <c r="AI899" s="1"/>
      <c r="AJ899" s="4"/>
      <c r="AK899" s="4"/>
      <c r="AL899" s="4"/>
      <c r="AM899" s="4"/>
      <c r="AN899" s="4"/>
      <c r="AO899" s="4"/>
      <c r="AP899" s="4"/>
    </row>
    <row r="900" ht="12.75" customHeight="1">
      <c r="A900" s="1"/>
      <c r="B900" s="20"/>
      <c r="C900" s="244"/>
      <c r="D900" s="244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"/>
      <c r="V900" s="4"/>
      <c r="W900" s="1"/>
      <c r="X900" s="4"/>
      <c r="Y900" s="1"/>
      <c r="Z900" s="4"/>
      <c r="AA900" s="1"/>
      <c r="AB900" s="4"/>
      <c r="AC900" s="1"/>
      <c r="AD900" s="4"/>
      <c r="AE900" s="1"/>
      <c r="AF900" s="4"/>
      <c r="AG900" s="1"/>
      <c r="AH900" s="4"/>
      <c r="AI900" s="1"/>
      <c r="AJ900" s="4"/>
      <c r="AK900" s="4"/>
      <c r="AL900" s="4"/>
      <c r="AM900" s="4"/>
      <c r="AN900" s="4"/>
      <c r="AO900" s="4"/>
      <c r="AP900" s="4"/>
    </row>
    <row r="901" ht="12.75" customHeight="1">
      <c r="A901" s="1"/>
      <c r="B901" s="20"/>
      <c r="C901" s="244"/>
      <c r="D901" s="244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"/>
      <c r="V901" s="4"/>
      <c r="W901" s="1"/>
      <c r="X901" s="4"/>
      <c r="Y901" s="1"/>
      <c r="Z901" s="4"/>
      <c r="AA901" s="1"/>
      <c r="AB901" s="4"/>
      <c r="AC901" s="1"/>
      <c r="AD901" s="4"/>
      <c r="AE901" s="1"/>
      <c r="AF901" s="4"/>
      <c r="AG901" s="1"/>
      <c r="AH901" s="4"/>
      <c r="AI901" s="1"/>
      <c r="AJ901" s="4"/>
      <c r="AK901" s="4"/>
      <c r="AL901" s="4"/>
      <c r="AM901" s="4"/>
      <c r="AN901" s="4"/>
      <c r="AO901" s="4"/>
      <c r="AP901" s="4"/>
    </row>
    <row r="902" ht="12.75" customHeight="1">
      <c r="A902" s="1"/>
      <c r="B902" s="20"/>
      <c r="C902" s="244"/>
      <c r="D902" s="244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"/>
      <c r="V902" s="4"/>
      <c r="W902" s="1"/>
      <c r="X902" s="4"/>
      <c r="Y902" s="1"/>
      <c r="Z902" s="4"/>
      <c r="AA902" s="1"/>
      <c r="AB902" s="4"/>
      <c r="AC902" s="1"/>
      <c r="AD902" s="4"/>
      <c r="AE902" s="1"/>
      <c r="AF902" s="4"/>
      <c r="AG902" s="1"/>
      <c r="AH902" s="4"/>
      <c r="AI902" s="1"/>
      <c r="AJ902" s="4"/>
      <c r="AK902" s="4"/>
      <c r="AL902" s="4"/>
      <c r="AM902" s="4"/>
      <c r="AN902" s="4"/>
      <c r="AO902" s="4"/>
      <c r="AP902" s="4"/>
    </row>
    <row r="903" ht="12.75" customHeight="1">
      <c r="A903" s="1"/>
      <c r="B903" s="20"/>
      <c r="C903" s="244"/>
      <c r="D903" s="244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"/>
      <c r="V903" s="4"/>
      <c r="W903" s="1"/>
      <c r="X903" s="4"/>
      <c r="Y903" s="1"/>
      <c r="Z903" s="4"/>
      <c r="AA903" s="1"/>
      <c r="AB903" s="4"/>
      <c r="AC903" s="1"/>
      <c r="AD903" s="4"/>
      <c r="AE903" s="1"/>
      <c r="AF903" s="4"/>
      <c r="AG903" s="1"/>
      <c r="AH903" s="4"/>
      <c r="AI903" s="1"/>
      <c r="AJ903" s="4"/>
      <c r="AK903" s="4"/>
      <c r="AL903" s="4"/>
      <c r="AM903" s="4"/>
      <c r="AN903" s="4"/>
      <c r="AO903" s="4"/>
      <c r="AP903" s="4"/>
    </row>
    <row r="904" ht="12.75" customHeight="1">
      <c r="A904" s="1"/>
      <c r="B904" s="20"/>
      <c r="C904" s="244"/>
      <c r="D904" s="244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"/>
      <c r="V904" s="4"/>
      <c r="W904" s="1"/>
      <c r="X904" s="4"/>
      <c r="Y904" s="1"/>
      <c r="Z904" s="4"/>
      <c r="AA904" s="1"/>
      <c r="AB904" s="4"/>
      <c r="AC904" s="1"/>
      <c r="AD904" s="4"/>
      <c r="AE904" s="1"/>
      <c r="AF904" s="4"/>
      <c r="AG904" s="1"/>
      <c r="AH904" s="4"/>
      <c r="AI904" s="1"/>
      <c r="AJ904" s="4"/>
      <c r="AK904" s="4"/>
      <c r="AL904" s="4"/>
      <c r="AM904" s="4"/>
      <c r="AN904" s="4"/>
      <c r="AO904" s="4"/>
      <c r="AP904" s="4"/>
    </row>
    <row r="905" ht="12.75" customHeight="1">
      <c r="A905" s="1"/>
      <c r="B905" s="20"/>
      <c r="C905" s="244"/>
      <c r="D905" s="244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"/>
      <c r="V905" s="4"/>
      <c r="W905" s="1"/>
      <c r="X905" s="4"/>
      <c r="Y905" s="1"/>
      <c r="Z905" s="4"/>
      <c r="AA905" s="1"/>
      <c r="AB905" s="4"/>
      <c r="AC905" s="1"/>
      <c r="AD905" s="4"/>
      <c r="AE905" s="1"/>
      <c r="AF905" s="4"/>
      <c r="AG905" s="1"/>
      <c r="AH905" s="4"/>
      <c r="AI905" s="1"/>
      <c r="AJ905" s="4"/>
      <c r="AK905" s="4"/>
      <c r="AL905" s="4"/>
      <c r="AM905" s="4"/>
      <c r="AN905" s="4"/>
      <c r="AO905" s="4"/>
      <c r="AP905" s="4"/>
    </row>
    <row r="906" ht="12.75" customHeight="1">
      <c r="A906" s="1"/>
      <c r="B906" s="20"/>
      <c r="C906" s="244"/>
      <c r="D906" s="244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"/>
      <c r="V906" s="4"/>
      <c r="W906" s="1"/>
      <c r="X906" s="4"/>
      <c r="Y906" s="1"/>
      <c r="Z906" s="4"/>
      <c r="AA906" s="1"/>
      <c r="AB906" s="4"/>
      <c r="AC906" s="1"/>
      <c r="AD906" s="4"/>
      <c r="AE906" s="1"/>
      <c r="AF906" s="4"/>
      <c r="AG906" s="1"/>
      <c r="AH906" s="4"/>
      <c r="AI906" s="1"/>
      <c r="AJ906" s="4"/>
      <c r="AK906" s="4"/>
      <c r="AL906" s="4"/>
      <c r="AM906" s="4"/>
      <c r="AN906" s="4"/>
      <c r="AO906" s="4"/>
      <c r="AP906" s="4"/>
    </row>
    <row r="907" ht="12.75" customHeight="1">
      <c r="A907" s="1"/>
      <c r="B907" s="20"/>
      <c r="C907" s="244"/>
      <c r="D907" s="244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"/>
      <c r="V907" s="4"/>
      <c r="W907" s="1"/>
      <c r="X907" s="4"/>
      <c r="Y907" s="1"/>
      <c r="Z907" s="4"/>
      <c r="AA907" s="1"/>
      <c r="AB907" s="4"/>
      <c r="AC907" s="1"/>
      <c r="AD907" s="4"/>
      <c r="AE907" s="1"/>
      <c r="AF907" s="4"/>
      <c r="AG907" s="1"/>
      <c r="AH907" s="4"/>
      <c r="AI907" s="1"/>
      <c r="AJ907" s="4"/>
      <c r="AK907" s="4"/>
      <c r="AL907" s="4"/>
      <c r="AM907" s="4"/>
      <c r="AN907" s="4"/>
      <c r="AO907" s="4"/>
      <c r="AP907" s="4"/>
    </row>
    <row r="908" ht="12.75" customHeight="1">
      <c r="A908" s="1"/>
      <c r="B908" s="20"/>
      <c r="C908" s="244"/>
      <c r="D908" s="244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"/>
      <c r="V908" s="4"/>
      <c r="W908" s="1"/>
      <c r="X908" s="4"/>
      <c r="Y908" s="1"/>
      <c r="Z908" s="4"/>
      <c r="AA908" s="1"/>
      <c r="AB908" s="4"/>
      <c r="AC908" s="1"/>
      <c r="AD908" s="4"/>
      <c r="AE908" s="1"/>
      <c r="AF908" s="4"/>
      <c r="AG908" s="1"/>
      <c r="AH908" s="4"/>
      <c r="AI908" s="1"/>
      <c r="AJ908" s="4"/>
      <c r="AK908" s="4"/>
      <c r="AL908" s="4"/>
      <c r="AM908" s="4"/>
      <c r="AN908" s="4"/>
      <c r="AO908" s="4"/>
      <c r="AP908" s="4"/>
    </row>
    <row r="909" ht="12.75" customHeight="1">
      <c r="A909" s="1"/>
      <c r="B909" s="20"/>
      <c r="C909" s="244"/>
      <c r="D909" s="244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"/>
      <c r="V909" s="4"/>
      <c r="W909" s="1"/>
      <c r="X909" s="4"/>
      <c r="Y909" s="1"/>
      <c r="Z909" s="4"/>
      <c r="AA909" s="1"/>
      <c r="AB909" s="4"/>
      <c r="AC909" s="1"/>
      <c r="AD909" s="4"/>
      <c r="AE909" s="1"/>
      <c r="AF909" s="4"/>
      <c r="AG909" s="1"/>
      <c r="AH909" s="4"/>
      <c r="AI909" s="1"/>
      <c r="AJ909" s="4"/>
      <c r="AK909" s="4"/>
      <c r="AL909" s="4"/>
      <c r="AM909" s="4"/>
      <c r="AN909" s="4"/>
      <c r="AO909" s="4"/>
      <c r="AP909" s="4"/>
    </row>
    <row r="910" ht="12.75" customHeight="1">
      <c r="A910" s="1"/>
      <c r="B910" s="20"/>
      <c r="C910" s="244"/>
      <c r="D910" s="244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"/>
      <c r="V910" s="4"/>
      <c r="W910" s="1"/>
      <c r="X910" s="4"/>
      <c r="Y910" s="1"/>
      <c r="Z910" s="4"/>
      <c r="AA910" s="1"/>
      <c r="AB910" s="4"/>
      <c r="AC910" s="1"/>
      <c r="AD910" s="4"/>
      <c r="AE910" s="1"/>
      <c r="AF910" s="4"/>
      <c r="AG910" s="1"/>
      <c r="AH910" s="4"/>
      <c r="AI910" s="1"/>
      <c r="AJ910" s="4"/>
      <c r="AK910" s="4"/>
      <c r="AL910" s="4"/>
      <c r="AM910" s="4"/>
      <c r="AN910" s="4"/>
      <c r="AO910" s="4"/>
      <c r="AP910" s="4"/>
    </row>
    <row r="911" ht="12.75" customHeight="1">
      <c r="A911" s="1"/>
      <c r="B911" s="20"/>
      <c r="C911" s="244"/>
      <c r="D911" s="244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"/>
      <c r="V911" s="4"/>
      <c r="W911" s="1"/>
      <c r="X911" s="4"/>
      <c r="Y911" s="1"/>
      <c r="Z911" s="4"/>
      <c r="AA911" s="1"/>
      <c r="AB911" s="4"/>
      <c r="AC911" s="1"/>
      <c r="AD911" s="4"/>
      <c r="AE911" s="1"/>
      <c r="AF911" s="4"/>
      <c r="AG911" s="1"/>
      <c r="AH911" s="4"/>
      <c r="AI911" s="1"/>
      <c r="AJ911" s="4"/>
      <c r="AK911" s="4"/>
      <c r="AL911" s="4"/>
      <c r="AM911" s="4"/>
      <c r="AN911" s="4"/>
      <c r="AO911" s="4"/>
      <c r="AP911" s="4"/>
    </row>
    <row r="912" ht="12.75" customHeight="1">
      <c r="A912" s="1"/>
      <c r="B912" s="20"/>
      <c r="C912" s="244"/>
      <c r="D912" s="244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"/>
      <c r="V912" s="4"/>
      <c r="W912" s="1"/>
      <c r="X912" s="4"/>
      <c r="Y912" s="1"/>
      <c r="Z912" s="4"/>
      <c r="AA912" s="1"/>
      <c r="AB912" s="4"/>
      <c r="AC912" s="1"/>
      <c r="AD912" s="4"/>
      <c r="AE912" s="1"/>
      <c r="AF912" s="4"/>
      <c r="AG912" s="1"/>
      <c r="AH912" s="4"/>
      <c r="AI912" s="1"/>
      <c r="AJ912" s="4"/>
      <c r="AK912" s="4"/>
      <c r="AL912" s="4"/>
      <c r="AM912" s="4"/>
      <c r="AN912" s="4"/>
      <c r="AO912" s="4"/>
      <c r="AP912" s="4"/>
    </row>
    <row r="913" ht="12.75" customHeight="1">
      <c r="A913" s="1"/>
      <c r="B913" s="20"/>
      <c r="C913" s="244"/>
      <c r="D913" s="244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"/>
      <c r="V913" s="4"/>
      <c r="W913" s="1"/>
      <c r="X913" s="4"/>
      <c r="Y913" s="1"/>
      <c r="Z913" s="4"/>
      <c r="AA913" s="1"/>
      <c r="AB913" s="4"/>
      <c r="AC913" s="1"/>
      <c r="AD913" s="4"/>
      <c r="AE913" s="1"/>
      <c r="AF913" s="4"/>
      <c r="AG913" s="1"/>
      <c r="AH913" s="4"/>
      <c r="AI913" s="1"/>
      <c r="AJ913" s="4"/>
      <c r="AK913" s="4"/>
      <c r="AL913" s="4"/>
      <c r="AM913" s="4"/>
      <c r="AN913" s="4"/>
      <c r="AO913" s="4"/>
      <c r="AP913" s="4"/>
    </row>
    <row r="914" ht="12.75" customHeight="1">
      <c r="A914" s="1"/>
      <c r="B914" s="20"/>
      <c r="C914" s="244"/>
      <c r="D914" s="244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"/>
      <c r="V914" s="4"/>
      <c r="W914" s="1"/>
      <c r="X914" s="4"/>
      <c r="Y914" s="1"/>
      <c r="Z914" s="4"/>
      <c r="AA914" s="1"/>
      <c r="AB914" s="4"/>
      <c r="AC914" s="1"/>
      <c r="AD914" s="4"/>
      <c r="AE914" s="1"/>
      <c r="AF914" s="4"/>
      <c r="AG914" s="1"/>
      <c r="AH914" s="4"/>
      <c r="AI914" s="1"/>
      <c r="AJ914" s="4"/>
      <c r="AK914" s="4"/>
      <c r="AL914" s="4"/>
      <c r="AM914" s="4"/>
      <c r="AN914" s="4"/>
      <c r="AO914" s="4"/>
      <c r="AP914" s="4"/>
    </row>
    <row r="915" ht="12.75" customHeight="1">
      <c r="A915" s="1"/>
      <c r="B915" s="20"/>
      <c r="C915" s="244"/>
      <c r="D915" s="244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"/>
      <c r="V915" s="4"/>
      <c r="W915" s="1"/>
      <c r="X915" s="4"/>
      <c r="Y915" s="1"/>
      <c r="Z915" s="4"/>
      <c r="AA915" s="1"/>
      <c r="AB915" s="4"/>
      <c r="AC915" s="1"/>
      <c r="AD915" s="4"/>
      <c r="AE915" s="1"/>
      <c r="AF915" s="4"/>
      <c r="AG915" s="1"/>
      <c r="AH915" s="4"/>
      <c r="AI915" s="1"/>
      <c r="AJ915" s="4"/>
      <c r="AK915" s="4"/>
      <c r="AL915" s="4"/>
      <c r="AM915" s="4"/>
      <c r="AN915" s="4"/>
      <c r="AO915" s="4"/>
      <c r="AP915" s="4"/>
    </row>
    <row r="916" ht="12.75" customHeight="1">
      <c r="A916" s="1"/>
      <c r="B916" s="20"/>
      <c r="C916" s="244"/>
      <c r="D916" s="244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"/>
      <c r="V916" s="4"/>
      <c r="W916" s="1"/>
      <c r="X916" s="4"/>
      <c r="Y916" s="1"/>
      <c r="Z916" s="4"/>
      <c r="AA916" s="1"/>
      <c r="AB916" s="4"/>
      <c r="AC916" s="1"/>
      <c r="AD916" s="4"/>
      <c r="AE916" s="1"/>
      <c r="AF916" s="4"/>
      <c r="AG916" s="1"/>
      <c r="AH916" s="4"/>
      <c r="AI916" s="1"/>
      <c r="AJ916" s="4"/>
      <c r="AK916" s="4"/>
      <c r="AL916" s="4"/>
      <c r="AM916" s="4"/>
      <c r="AN916" s="4"/>
      <c r="AO916" s="4"/>
      <c r="AP916" s="4"/>
    </row>
    <row r="917" ht="12.75" customHeight="1">
      <c r="A917" s="1"/>
      <c r="B917" s="20"/>
      <c r="C917" s="244"/>
      <c r="D917" s="244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"/>
      <c r="V917" s="4"/>
      <c r="W917" s="1"/>
      <c r="X917" s="4"/>
      <c r="Y917" s="1"/>
      <c r="Z917" s="4"/>
      <c r="AA917" s="1"/>
      <c r="AB917" s="4"/>
      <c r="AC917" s="1"/>
      <c r="AD917" s="4"/>
      <c r="AE917" s="1"/>
      <c r="AF917" s="4"/>
      <c r="AG917" s="1"/>
      <c r="AH917" s="4"/>
      <c r="AI917" s="1"/>
      <c r="AJ917" s="4"/>
      <c r="AK917" s="4"/>
      <c r="AL917" s="4"/>
      <c r="AM917" s="4"/>
      <c r="AN917" s="4"/>
      <c r="AO917" s="4"/>
      <c r="AP917" s="4"/>
    </row>
    <row r="918" ht="12.75" customHeight="1">
      <c r="A918" s="1"/>
      <c r="B918" s="20"/>
      <c r="C918" s="244"/>
      <c r="D918" s="244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"/>
      <c r="V918" s="4"/>
      <c r="W918" s="1"/>
      <c r="X918" s="4"/>
      <c r="Y918" s="1"/>
      <c r="Z918" s="4"/>
      <c r="AA918" s="1"/>
      <c r="AB918" s="4"/>
      <c r="AC918" s="1"/>
      <c r="AD918" s="4"/>
      <c r="AE918" s="1"/>
      <c r="AF918" s="4"/>
      <c r="AG918" s="1"/>
      <c r="AH918" s="4"/>
      <c r="AI918" s="1"/>
      <c r="AJ918" s="4"/>
      <c r="AK918" s="4"/>
      <c r="AL918" s="4"/>
      <c r="AM918" s="4"/>
      <c r="AN918" s="4"/>
      <c r="AO918" s="4"/>
      <c r="AP918" s="4"/>
    </row>
    <row r="919" ht="12.75" customHeight="1">
      <c r="A919" s="1"/>
      <c r="B919" s="20"/>
      <c r="C919" s="244"/>
      <c r="D919" s="244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"/>
      <c r="V919" s="4"/>
      <c r="W919" s="1"/>
      <c r="X919" s="4"/>
      <c r="Y919" s="1"/>
      <c r="Z919" s="4"/>
      <c r="AA919" s="1"/>
      <c r="AB919" s="4"/>
      <c r="AC919" s="1"/>
      <c r="AD919" s="4"/>
      <c r="AE919" s="1"/>
      <c r="AF919" s="4"/>
      <c r="AG919" s="1"/>
      <c r="AH919" s="4"/>
      <c r="AI919" s="1"/>
      <c r="AJ919" s="4"/>
      <c r="AK919" s="4"/>
      <c r="AL919" s="4"/>
      <c r="AM919" s="4"/>
      <c r="AN919" s="4"/>
      <c r="AO919" s="4"/>
      <c r="AP919" s="4"/>
    </row>
    <row r="920" ht="12.75" customHeight="1">
      <c r="A920" s="1"/>
      <c r="B920" s="20"/>
      <c r="C920" s="244"/>
      <c r="D920" s="244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"/>
      <c r="V920" s="4"/>
      <c r="W920" s="1"/>
      <c r="X920" s="4"/>
      <c r="Y920" s="1"/>
      <c r="Z920" s="4"/>
      <c r="AA920" s="1"/>
      <c r="AB920" s="4"/>
      <c r="AC920" s="1"/>
      <c r="AD920" s="4"/>
      <c r="AE920" s="1"/>
      <c r="AF920" s="4"/>
      <c r="AG920" s="1"/>
      <c r="AH920" s="4"/>
      <c r="AI920" s="1"/>
      <c r="AJ920" s="4"/>
      <c r="AK920" s="4"/>
      <c r="AL920" s="4"/>
      <c r="AM920" s="4"/>
      <c r="AN920" s="4"/>
      <c r="AO920" s="4"/>
      <c r="AP920" s="4"/>
    </row>
    <row r="921" ht="12.75" customHeight="1">
      <c r="A921" s="1"/>
      <c r="B921" s="20"/>
      <c r="C921" s="244"/>
      <c r="D921" s="244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"/>
      <c r="V921" s="4"/>
      <c r="W921" s="1"/>
      <c r="X921" s="4"/>
      <c r="Y921" s="1"/>
      <c r="Z921" s="4"/>
      <c r="AA921" s="1"/>
      <c r="AB921" s="4"/>
      <c r="AC921" s="1"/>
      <c r="AD921" s="4"/>
      <c r="AE921" s="1"/>
      <c r="AF921" s="4"/>
      <c r="AG921" s="1"/>
      <c r="AH921" s="4"/>
      <c r="AI921" s="1"/>
      <c r="AJ921" s="4"/>
      <c r="AK921" s="4"/>
      <c r="AL921" s="4"/>
      <c r="AM921" s="4"/>
      <c r="AN921" s="4"/>
      <c r="AO921" s="4"/>
      <c r="AP921" s="4"/>
    </row>
    <row r="922" ht="12.75" customHeight="1">
      <c r="A922" s="1"/>
      <c r="B922" s="20"/>
      <c r="C922" s="244"/>
      <c r="D922" s="244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"/>
      <c r="V922" s="4"/>
      <c r="W922" s="1"/>
      <c r="X922" s="4"/>
      <c r="Y922" s="1"/>
      <c r="Z922" s="4"/>
      <c r="AA922" s="1"/>
      <c r="AB922" s="4"/>
      <c r="AC922" s="1"/>
      <c r="AD922" s="4"/>
      <c r="AE922" s="1"/>
      <c r="AF922" s="4"/>
      <c r="AG922" s="1"/>
      <c r="AH922" s="4"/>
      <c r="AI922" s="1"/>
      <c r="AJ922" s="4"/>
      <c r="AK922" s="4"/>
      <c r="AL922" s="4"/>
      <c r="AM922" s="4"/>
      <c r="AN922" s="4"/>
      <c r="AO922" s="4"/>
      <c r="AP922" s="4"/>
    </row>
    <row r="923" ht="12.75" customHeight="1">
      <c r="A923" s="1"/>
      <c r="B923" s="20"/>
      <c r="C923" s="244"/>
      <c r="D923" s="244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"/>
      <c r="V923" s="4"/>
      <c r="W923" s="1"/>
      <c r="X923" s="4"/>
      <c r="Y923" s="1"/>
      <c r="Z923" s="4"/>
      <c r="AA923" s="1"/>
      <c r="AB923" s="4"/>
      <c r="AC923" s="1"/>
      <c r="AD923" s="4"/>
      <c r="AE923" s="1"/>
      <c r="AF923" s="4"/>
      <c r="AG923" s="1"/>
      <c r="AH923" s="4"/>
      <c r="AI923" s="1"/>
      <c r="AJ923" s="4"/>
      <c r="AK923" s="4"/>
      <c r="AL923" s="4"/>
      <c r="AM923" s="4"/>
      <c r="AN923" s="4"/>
      <c r="AO923" s="4"/>
      <c r="AP923" s="4"/>
    </row>
    <row r="924" ht="12.75" customHeight="1">
      <c r="A924" s="1"/>
      <c r="B924" s="20"/>
      <c r="C924" s="244"/>
      <c r="D924" s="244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"/>
      <c r="V924" s="4"/>
      <c r="W924" s="1"/>
      <c r="X924" s="4"/>
      <c r="Y924" s="1"/>
      <c r="Z924" s="4"/>
      <c r="AA924" s="1"/>
      <c r="AB924" s="4"/>
      <c r="AC924" s="1"/>
      <c r="AD924" s="4"/>
      <c r="AE924" s="1"/>
      <c r="AF924" s="4"/>
      <c r="AG924" s="1"/>
      <c r="AH924" s="4"/>
      <c r="AI924" s="1"/>
      <c r="AJ924" s="4"/>
      <c r="AK924" s="4"/>
      <c r="AL924" s="4"/>
      <c r="AM924" s="4"/>
      <c r="AN924" s="4"/>
      <c r="AO924" s="4"/>
      <c r="AP924" s="4"/>
    </row>
    <row r="925" ht="12.75" customHeight="1">
      <c r="A925" s="1"/>
      <c r="B925" s="20"/>
      <c r="C925" s="244"/>
      <c r="D925" s="244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"/>
      <c r="V925" s="4"/>
      <c r="W925" s="1"/>
      <c r="X925" s="4"/>
      <c r="Y925" s="1"/>
      <c r="Z925" s="4"/>
      <c r="AA925" s="1"/>
      <c r="AB925" s="4"/>
      <c r="AC925" s="1"/>
      <c r="AD925" s="4"/>
      <c r="AE925" s="1"/>
      <c r="AF925" s="4"/>
      <c r="AG925" s="1"/>
      <c r="AH925" s="4"/>
      <c r="AI925" s="1"/>
      <c r="AJ925" s="4"/>
      <c r="AK925" s="4"/>
      <c r="AL925" s="4"/>
      <c r="AM925" s="4"/>
      <c r="AN925" s="4"/>
      <c r="AO925" s="4"/>
      <c r="AP925" s="4"/>
    </row>
    <row r="926" ht="12.75" customHeight="1">
      <c r="A926" s="1"/>
      <c r="B926" s="20"/>
      <c r="C926" s="244"/>
      <c r="D926" s="244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"/>
      <c r="V926" s="4"/>
      <c r="W926" s="1"/>
      <c r="X926" s="4"/>
      <c r="Y926" s="1"/>
      <c r="Z926" s="4"/>
      <c r="AA926" s="1"/>
      <c r="AB926" s="4"/>
      <c r="AC926" s="1"/>
      <c r="AD926" s="4"/>
      <c r="AE926" s="1"/>
      <c r="AF926" s="4"/>
      <c r="AG926" s="1"/>
      <c r="AH926" s="4"/>
      <c r="AI926" s="1"/>
      <c r="AJ926" s="4"/>
      <c r="AK926" s="4"/>
      <c r="AL926" s="4"/>
      <c r="AM926" s="4"/>
      <c r="AN926" s="4"/>
      <c r="AO926" s="4"/>
      <c r="AP926" s="4"/>
    </row>
    <row r="927" ht="12.75" customHeight="1">
      <c r="A927" s="1"/>
      <c r="B927" s="20"/>
      <c r="C927" s="244"/>
      <c r="D927" s="244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"/>
      <c r="V927" s="4"/>
      <c r="W927" s="1"/>
      <c r="X927" s="4"/>
      <c r="Y927" s="1"/>
      <c r="Z927" s="4"/>
      <c r="AA927" s="1"/>
      <c r="AB927" s="4"/>
      <c r="AC927" s="1"/>
      <c r="AD927" s="4"/>
      <c r="AE927" s="1"/>
      <c r="AF927" s="4"/>
      <c r="AG927" s="1"/>
      <c r="AH927" s="4"/>
      <c r="AI927" s="1"/>
      <c r="AJ927" s="4"/>
      <c r="AK927" s="4"/>
      <c r="AL927" s="4"/>
      <c r="AM927" s="4"/>
      <c r="AN927" s="4"/>
      <c r="AO927" s="4"/>
      <c r="AP927" s="4"/>
    </row>
    <row r="928" ht="12.75" customHeight="1">
      <c r="A928" s="1"/>
      <c r="B928" s="20"/>
      <c r="C928" s="244"/>
      <c r="D928" s="244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"/>
      <c r="V928" s="4"/>
      <c r="W928" s="1"/>
      <c r="X928" s="4"/>
      <c r="Y928" s="1"/>
      <c r="Z928" s="4"/>
      <c r="AA928" s="1"/>
      <c r="AB928" s="4"/>
      <c r="AC928" s="1"/>
      <c r="AD928" s="4"/>
      <c r="AE928" s="1"/>
      <c r="AF928" s="4"/>
      <c r="AG928" s="1"/>
      <c r="AH928" s="4"/>
      <c r="AI928" s="1"/>
      <c r="AJ928" s="4"/>
      <c r="AK928" s="4"/>
      <c r="AL928" s="4"/>
      <c r="AM928" s="4"/>
      <c r="AN928" s="4"/>
      <c r="AO928" s="4"/>
      <c r="AP928" s="4"/>
    </row>
    <row r="929" ht="12.75" customHeight="1">
      <c r="A929" s="1"/>
      <c r="B929" s="20"/>
      <c r="C929" s="244"/>
      <c r="D929" s="244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"/>
      <c r="V929" s="4"/>
      <c r="W929" s="1"/>
      <c r="X929" s="4"/>
      <c r="Y929" s="1"/>
      <c r="Z929" s="4"/>
      <c r="AA929" s="1"/>
      <c r="AB929" s="4"/>
      <c r="AC929" s="1"/>
      <c r="AD929" s="4"/>
      <c r="AE929" s="1"/>
      <c r="AF929" s="4"/>
      <c r="AG929" s="1"/>
      <c r="AH929" s="4"/>
      <c r="AI929" s="1"/>
      <c r="AJ929" s="4"/>
      <c r="AK929" s="4"/>
      <c r="AL929" s="4"/>
      <c r="AM929" s="4"/>
      <c r="AN929" s="4"/>
      <c r="AO929" s="4"/>
      <c r="AP929" s="4"/>
    </row>
    <row r="930" ht="12.75" customHeight="1">
      <c r="A930" s="1"/>
      <c r="B930" s="20"/>
      <c r="C930" s="244"/>
      <c r="D930" s="244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"/>
      <c r="V930" s="4"/>
      <c r="W930" s="1"/>
      <c r="X930" s="4"/>
      <c r="Y930" s="1"/>
      <c r="Z930" s="4"/>
      <c r="AA930" s="1"/>
      <c r="AB930" s="4"/>
      <c r="AC930" s="1"/>
      <c r="AD930" s="4"/>
      <c r="AE930" s="1"/>
      <c r="AF930" s="4"/>
      <c r="AG930" s="1"/>
      <c r="AH930" s="4"/>
      <c r="AI930" s="1"/>
      <c r="AJ930" s="4"/>
      <c r="AK930" s="4"/>
      <c r="AL930" s="4"/>
      <c r="AM930" s="4"/>
      <c r="AN930" s="4"/>
      <c r="AO930" s="4"/>
      <c r="AP930" s="4"/>
    </row>
    <row r="931" ht="12.75" customHeight="1">
      <c r="A931" s="1"/>
      <c r="B931" s="20"/>
      <c r="C931" s="244"/>
      <c r="D931" s="244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"/>
      <c r="V931" s="4"/>
      <c r="W931" s="1"/>
      <c r="X931" s="4"/>
      <c r="Y931" s="1"/>
      <c r="Z931" s="4"/>
      <c r="AA931" s="1"/>
      <c r="AB931" s="4"/>
      <c r="AC931" s="1"/>
      <c r="AD931" s="4"/>
      <c r="AE931" s="1"/>
      <c r="AF931" s="4"/>
      <c r="AG931" s="1"/>
      <c r="AH931" s="4"/>
      <c r="AI931" s="1"/>
      <c r="AJ931" s="4"/>
      <c r="AK931" s="4"/>
      <c r="AL931" s="4"/>
      <c r="AM931" s="4"/>
      <c r="AN931" s="4"/>
      <c r="AO931" s="4"/>
      <c r="AP931" s="4"/>
    </row>
    <row r="932" ht="12.75" customHeight="1">
      <c r="A932" s="1"/>
      <c r="B932" s="20"/>
      <c r="C932" s="244"/>
      <c r="D932" s="244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"/>
      <c r="V932" s="4"/>
      <c r="W932" s="1"/>
      <c r="X932" s="4"/>
      <c r="Y932" s="1"/>
      <c r="Z932" s="4"/>
      <c r="AA932" s="1"/>
      <c r="AB932" s="4"/>
      <c r="AC932" s="1"/>
      <c r="AD932" s="4"/>
      <c r="AE932" s="1"/>
      <c r="AF932" s="4"/>
      <c r="AG932" s="1"/>
      <c r="AH932" s="4"/>
      <c r="AI932" s="1"/>
      <c r="AJ932" s="4"/>
      <c r="AK932" s="4"/>
      <c r="AL932" s="4"/>
      <c r="AM932" s="4"/>
      <c r="AN932" s="4"/>
      <c r="AO932" s="4"/>
      <c r="AP932" s="4"/>
    </row>
    <row r="933" ht="12.75" customHeight="1">
      <c r="A933" s="1"/>
      <c r="B933" s="20"/>
      <c r="C933" s="244"/>
      <c r="D933" s="244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"/>
      <c r="V933" s="4"/>
      <c r="W933" s="1"/>
      <c r="X933" s="4"/>
      <c r="Y933" s="1"/>
      <c r="Z933" s="4"/>
      <c r="AA933" s="1"/>
      <c r="AB933" s="4"/>
      <c r="AC933" s="1"/>
      <c r="AD933" s="4"/>
      <c r="AE933" s="1"/>
      <c r="AF933" s="4"/>
      <c r="AG933" s="1"/>
      <c r="AH933" s="4"/>
      <c r="AI933" s="1"/>
      <c r="AJ933" s="4"/>
      <c r="AK933" s="4"/>
      <c r="AL933" s="4"/>
      <c r="AM933" s="4"/>
      <c r="AN933" s="4"/>
      <c r="AO933" s="4"/>
      <c r="AP933" s="4"/>
    </row>
    <row r="934" ht="12.75" customHeight="1">
      <c r="A934" s="1"/>
      <c r="B934" s="20"/>
      <c r="C934" s="244"/>
      <c r="D934" s="244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"/>
      <c r="V934" s="4"/>
      <c r="W934" s="1"/>
      <c r="X934" s="4"/>
      <c r="Y934" s="1"/>
      <c r="Z934" s="4"/>
      <c r="AA934" s="1"/>
      <c r="AB934" s="4"/>
      <c r="AC934" s="1"/>
      <c r="AD934" s="4"/>
      <c r="AE934" s="1"/>
      <c r="AF934" s="4"/>
      <c r="AG934" s="1"/>
      <c r="AH934" s="4"/>
      <c r="AI934" s="1"/>
      <c r="AJ934" s="4"/>
      <c r="AK934" s="4"/>
      <c r="AL934" s="4"/>
      <c r="AM934" s="4"/>
      <c r="AN934" s="4"/>
      <c r="AO934" s="4"/>
      <c r="AP934" s="4"/>
    </row>
    <row r="935" ht="12.75" customHeight="1">
      <c r="A935" s="1"/>
      <c r="B935" s="20"/>
      <c r="C935" s="244"/>
      <c r="D935" s="244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"/>
      <c r="V935" s="4"/>
      <c r="W935" s="1"/>
      <c r="X935" s="4"/>
      <c r="Y935" s="1"/>
      <c r="Z935" s="4"/>
      <c r="AA935" s="1"/>
      <c r="AB935" s="4"/>
      <c r="AC935" s="1"/>
      <c r="AD935" s="4"/>
      <c r="AE935" s="1"/>
      <c r="AF935" s="4"/>
      <c r="AG935" s="1"/>
      <c r="AH935" s="4"/>
      <c r="AI935" s="1"/>
      <c r="AJ935" s="4"/>
      <c r="AK935" s="4"/>
      <c r="AL935" s="4"/>
      <c r="AM935" s="4"/>
      <c r="AN935" s="4"/>
      <c r="AO935" s="4"/>
      <c r="AP935" s="4"/>
    </row>
    <row r="936" ht="12.75" customHeight="1">
      <c r="A936" s="1"/>
      <c r="B936" s="20"/>
      <c r="C936" s="244"/>
      <c r="D936" s="244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"/>
      <c r="V936" s="4"/>
      <c r="W936" s="1"/>
      <c r="X936" s="4"/>
      <c r="Y936" s="1"/>
      <c r="Z936" s="4"/>
      <c r="AA936" s="1"/>
      <c r="AB936" s="4"/>
      <c r="AC936" s="1"/>
      <c r="AD936" s="4"/>
      <c r="AE936" s="1"/>
      <c r="AF936" s="4"/>
      <c r="AG936" s="1"/>
      <c r="AH936" s="4"/>
      <c r="AI936" s="1"/>
      <c r="AJ936" s="4"/>
      <c r="AK936" s="4"/>
      <c r="AL936" s="4"/>
      <c r="AM936" s="4"/>
      <c r="AN936" s="4"/>
      <c r="AO936" s="4"/>
      <c r="AP936" s="4"/>
    </row>
    <row r="937" ht="12.75" customHeight="1">
      <c r="A937" s="1"/>
      <c r="B937" s="20"/>
      <c r="C937" s="244"/>
      <c r="D937" s="244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"/>
      <c r="V937" s="4"/>
      <c r="W937" s="1"/>
      <c r="X937" s="4"/>
      <c r="Y937" s="1"/>
      <c r="Z937" s="4"/>
      <c r="AA937" s="1"/>
      <c r="AB937" s="4"/>
      <c r="AC937" s="1"/>
      <c r="AD937" s="4"/>
      <c r="AE937" s="1"/>
      <c r="AF937" s="4"/>
      <c r="AG937" s="1"/>
      <c r="AH937" s="4"/>
      <c r="AI937" s="1"/>
      <c r="AJ937" s="4"/>
      <c r="AK937" s="4"/>
      <c r="AL937" s="4"/>
      <c r="AM937" s="4"/>
      <c r="AN937" s="4"/>
      <c r="AO937" s="4"/>
      <c r="AP937" s="4"/>
    </row>
    <row r="938" ht="12.75" customHeight="1">
      <c r="A938" s="1"/>
      <c r="B938" s="20"/>
      <c r="C938" s="244"/>
      <c r="D938" s="244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"/>
      <c r="V938" s="4"/>
      <c r="W938" s="1"/>
      <c r="X938" s="4"/>
      <c r="Y938" s="1"/>
      <c r="Z938" s="4"/>
      <c r="AA938" s="1"/>
      <c r="AB938" s="4"/>
      <c r="AC938" s="1"/>
      <c r="AD938" s="4"/>
      <c r="AE938" s="1"/>
      <c r="AF938" s="4"/>
      <c r="AG938" s="1"/>
      <c r="AH938" s="4"/>
      <c r="AI938" s="1"/>
      <c r="AJ938" s="4"/>
      <c r="AK938" s="4"/>
      <c r="AL938" s="4"/>
      <c r="AM938" s="4"/>
      <c r="AN938" s="4"/>
      <c r="AO938" s="4"/>
      <c r="AP938" s="4"/>
    </row>
    <row r="939" ht="12.75" customHeight="1">
      <c r="A939" s="1"/>
      <c r="B939" s="20"/>
      <c r="C939" s="244"/>
      <c r="D939" s="244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"/>
      <c r="V939" s="4"/>
      <c r="W939" s="1"/>
      <c r="X939" s="4"/>
      <c r="Y939" s="1"/>
      <c r="Z939" s="4"/>
      <c r="AA939" s="1"/>
      <c r="AB939" s="4"/>
      <c r="AC939" s="1"/>
      <c r="AD939" s="4"/>
      <c r="AE939" s="1"/>
      <c r="AF939" s="4"/>
      <c r="AG939" s="1"/>
      <c r="AH939" s="4"/>
      <c r="AI939" s="1"/>
      <c r="AJ939" s="4"/>
      <c r="AK939" s="4"/>
      <c r="AL939" s="4"/>
      <c r="AM939" s="4"/>
      <c r="AN939" s="4"/>
      <c r="AO939" s="4"/>
      <c r="AP939" s="4"/>
    </row>
    <row r="940" ht="12.75" customHeight="1">
      <c r="A940" s="1"/>
      <c r="B940" s="20"/>
      <c r="C940" s="244"/>
      <c r="D940" s="244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"/>
      <c r="V940" s="4"/>
      <c r="W940" s="1"/>
      <c r="X940" s="4"/>
      <c r="Y940" s="1"/>
      <c r="Z940" s="4"/>
      <c r="AA940" s="1"/>
      <c r="AB940" s="4"/>
      <c r="AC940" s="1"/>
      <c r="AD940" s="4"/>
      <c r="AE940" s="1"/>
      <c r="AF940" s="4"/>
      <c r="AG940" s="1"/>
      <c r="AH940" s="4"/>
      <c r="AI940" s="1"/>
      <c r="AJ940" s="4"/>
      <c r="AK940" s="4"/>
      <c r="AL940" s="4"/>
      <c r="AM940" s="4"/>
      <c r="AN940" s="4"/>
      <c r="AO940" s="4"/>
      <c r="AP940" s="4"/>
    </row>
    <row r="941" ht="12.75" customHeight="1">
      <c r="A941" s="1"/>
      <c r="B941" s="20"/>
      <c r="C941" s="244"/>
      <c r="D941" s="244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"/>
      <c r="V941" s="4"/>
      <c r="W941" s="1"/>
      <c r="X941" s="4"/>
      <c r="Y941" s="1"/>
      <c r="Z941" s="4"/>
      <c r="AA941" s="1"/>
      <c r="AB941" s="4"/>
      <c r="AC941" s="1"/>
      <c r="AD941" s="4"/>
      <c r="AE941" s="1"/>
      <c r="AF941" s="4"/>
      <c r="AG941" s="1"/>
      <c r="AH941" s="4"/>
      <c r="AI941" s="1"/>
      <c r="AJ941" s="4"/>
      <c r="AK941" s="4"/>
      <c r="AL941" s="4"/>
      <c r="AM941" s="4"/>
      <c r="AN941" s="4"/>
      <c r="AO941" s="4"/>
      <c r="AP941" s="4"/>
    </row>
    <row r="942" ht="12.75" customHeight="1">
      <c r="A942" s="1"/>
      <c r="B942" s="20"/>
      <c r="C942" s="244"/>
      <c r="D942" s="244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"/>
      <c r="V942" s="4"/>
      <c r="W942" s="1"/>
      <c r="X942" s="4"/>
      <c r="Y942" s="1"/>
      <c r="Z942" s="4"/>
      <c r="AA942" s="1"/>
      <c r="AB942" s="4"/>
      <c r="AC942" s="1"/>
      <c r="AD942" s="4"/>
      <c r="AE942" s="1"/>
      <c r="AF942" s="4"/>
      <c r="AG942" s="1"/>
      <c r="AH942" s="4"/>
      <c r="AI942" s="1"/>
      <c r="AJ942" s="4"/>
      <c r="AK942" s="4"/>
      <c r="AL942" s="4"/>
      <c r="AM942" s="4"/>
      <c r="AN942" s="4"/>
      <c r="AO942" s="4"/>
      <c r="AP942" s="4"/>
    </row>
    <row r="943" ht="12.75" customHeight="1">
      <c r="A943" s="1"/>
      <c r="B943" s="20"/>
      <c r="C943" s="244"/>
      <c r="D943" s="244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"/>
      <c r="V943" s="4"/>
      <c r="W943" s="1"/>
      <c r="X943" s="4"/>
      <c r="Y943" s="1"/>
      <c r="Z943" s="4"/>
      <c r="AA943" s="1"/>
      <c r="AB943" s="4"/>
      <c r="AC943" s="1"/>
      <c r="AD943" s="4"/>
      <c r="AE943" s="1"/>
      <c r="AF943" s="4"/>
      <c r="AG943" s="1"/>
      <c r="AH943" s="4"/>
      <c r="AI943" s="1"/>
      <c r="AJ943" s="4"/>
      <c r="AK943" s="4"/>
      <c r="AL943" s="4"/>
      <c r="AM943" s="4"/>
      <c r="AN943" s="4"/>
      <c r="AO943" s="4"/>
      <c r="AP943" s="4"/>
    </row>
    <row r="944" ht="12.75" customHeight="1">
      <c r="A944" s="1"/>
      <c r="B944" s="20"/>
      <c r="C944" s="244"/>
      <c r="D944" s="244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"/>
      <c r="V944" s="4"/>
      <c r="W944" s="1"/>
      <c r="X944" s="4"/>
      <c r="Y944" s="1"/>
      <c r="Z944" s="4"/>
      <c r="AA944" s="1"/>
      <c r="AB944" s="4"/>
      <c r="AC944" s="1"/>
      <c r="AD944" s="4"/>
      <c r="AE944" s="1"/>
      <c r="AF944" s="4"/>
      <c r="AG944" s="1"/>
      <c r="AH944" s="4"/>
      <c r="AI944" s="1"/>
      <c r="AJ944" s="4"/>
      <c r="AK944" s="4"/>
      <c r="AL944" s="4"/>
      <c r="AM944" s="4"/>
      <c r="AN944" s="4"/>
      <c r="AO944" s="4"/>
      <c r="AP944" s="4"/>
    </row>
    <row r="945" ht="12.75" customHeight="1">
      <c r="A945" s="1"/>
      <c r="B945" s="20"/>
      <c r="C945" s="244"/>
      <c r="D945" s="244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"/>
      <c r="V945" s="4"/>
      <c r="W945" s="1"/>
      <c r="X945" s="4"/>
      <c r="Y945" s="1"/>
      <c r="Z945" s="4"/>
      <c r="AA945" s="1"/>
      <c r="AB945" s="4"/>
      <c r="AC945" s="1"/>
      <c r="AD945" s="4"/>
      <c r="AE945" s="1"/>
      <c r="AF945" s="4"/>
      <c r="AG945" s="1"/>
      <c r="AH945" s="4"/>
      <c r="AI945" s="1"/>
      <c r="AJ945" s="4"/>
      <c r="AK945" s="4"/>
      <c r="AL945" s="4"/>
      <c r="AM945" s="4"/>
      <c r="AN945" s="4"/>
      <c r="AO945" s="4"/>
      <c r="AP945" s="4"/>
    </row>
    <row r="946" ht="12.75" customHeight="1">
      <c r="A946" s="1"/>
      <c r="B946" s="20"/>
      <c r="C946" s="244"/>
      <c r="D946" s="244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"/>
      <c r="V946" s="4"/>
      <c r="W946" s="1"/>
      <c r="X946" s="4"/>
      <c r="Y946" s="1"/>
      <c r="Z946" s="4"/>
      <c r="AA946" s="1"/>
      <c r="AB946" s="4"/>
      <c r="AC946" s="1"/>
      <c r="AD946" s="4"/>
      <c r="AE946" s="1"/>
      <c r="AF946" s="4"/>
      <c r="AG946" s="1"/>
      <c r="AH946" s="4"/>
      <c r="AI946" s="1"/>
      <c r="AJ946" s="4"/>
      <c r="AK946" s="4"/>
      <c r="AL946" s="4"/>
      <c r="AM946" s="4"/>
      <c r="AN946" s="4"/>
      <c r="AO946" s="4"/>
      <c r="AP946" s="4"/>
    </row>
    <row r="947" ht="12.75" customHeight="1">
      <c r="A947" s="1"/>
      <c r="B947" s="20"/>
      <c r="C947" s="244"/>
      <c r="D947" s="244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"/>
      <c r="V947" s="4"/>
      <c r="W947" s="1"/>
      <c r="X947" s="4"/>
      <c r="Y947" s="1"/>
      <c r="Z947" s="4"/>
      <c r="AA947" s="1"/>
      <c r="AB947" s="4"/>
      <c r="AC947" s="1"/>
      <c r="AD947" s="4"/>
      <c r="AE947" s="1"/>
      <c r="AF947" s="4"/>
      <c r="AG947" s="1"/>
      <c r="AH947" s="4"/>
      <c r="AI947" s="1"/>
      <c r="AJ947" s="4"/>
      <c r="AK947" s="4"/>
      <c r="AL947" s="4"/>
      <c r="AM947" s="4"/>
      <c r="AN947" s="4"/>
      <c r="AO947" s="4"/>
      <c r="AP947" s="4"/>
    </row>
    <row r="948" ht="12.75" customHeight="1">
      <c r="A948" s="1"/>
      <c r="B948" s="20"/>
      <c r="C948" s="244"/>
      <c r="D948" s="244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"/>
      <c r="V948" s="4"/>
      <c r="W948" s="1"/>
      <c r="X948" s="4"/>
      <c r="Y948" s="1"/>
      <c r="Z948" s="4"/>
      <c r="AA948" s="1"/>
      <c r="AB948" s="4"/>
      <c r="AC948" s="1"/>
      <c r="AD948" s="4"/>
      <c r="AE948" s="1"/>
      <c r="AF948" s="4"/>
      <c r="AG948" s="1"/>
      <c r="AH948" s="4"/>
      <c r="AI948" s="1"/>
      <c r="AJ948" s="4"/>
      <c r="AK948" s="4"/>
      <c r="AL948" s="4"/>
      <c r="AM948" s="4"/>
      <c r="AN948" s="4"/>
      <c r="AO948" s="4"/>
      <c r="AP948" s="4"/>
    </row>
    <row r="949" ht="12.75" customHeight="1">
      <c r="A949" s="1"/>
      <c r="B949" s="20"/>
      <c r="C949" s="244"/>
      <c r="D949" s="244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"/>
      <c r="V949" s="4"/>
      <c r="W949" s="1"/>
      <c r="X949" s="4"/>
      <c r="Y949" s="1"/>
      <c r="Z949" s="4"/>
      <c r="AA949" s="1"/>
      <c r="AB949" s="4"/>
      <c r="AC949" s="1"/>
      <c r="AD949" s="4"/>
      <c r="AE949" s="1"/>
      <c r="AF949" s="4"/>
      <c r="AG949" s="1"/>
      <c r="AH949" s="4"/>
      <c r="AI949" s="1"/>
      <c r="AJ949" s="4"/>
      <c r="AK949" s="4"/>
      <c r="AL949" s="4"/>
      <c r="AM949" s="4"/>
      <c r="AN949" s="4"/>
      <c r="AO949" s="4"/>
      <c r="AP949" s="4"/>
    </row>
    <row r="950" ht="12.75" customHeight="1">
      <c r="A950" s="1"/>
      <c r="B950" s="20"/>
      <c r="C950" s="244"/>
      <c r="D950" s="244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"/>
      <c r="V950" s="4"/>
      <c r="W950" s="1"/>
      <c r="X950" s="4"/>
      <c r="Y950" s="1"/>
      <c r="Z950" s="4"/>
      <c r="AA950" s="1"/>
      <c r="AB950" s="4"/>
      <c r="AC950" s="1"/>
      <c r="AD950" s="4"/>
      <c r="AE950" s="1"/>
      <c r="AF950" s="4"/>
      <c r="AG950" s="1"/>
      <c r="AH950" s="4"/>
      <c r="AI950" s="1"/>
      <c r="AJ950" s="4"/>
      <c r="AK950" s="4"/>
      <c r="AL950" s="4"/>
      <c r="AM950" s="4"/>
      <c r="AN950" s="4"/>
      <c r="AO950" s="4"/>
      <c r="AP950" s="4"/>
    </row>
    <row r="951" ht="12.75" customHeight="1">
      <c r="A951" s="1"/>
      <c r="B951" s="20"/>
      <c r="C951" s="244"/>
      <c r="D951" s="244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"/>
      <c r="V951" s="4"/>
      <c r="W951" s="1"/>
      <c r="X951" s="4"/>
      <c r="Y951" s="1"/>
      <c r="Z951" s="4"/>
      <c r="AA951" s="1"/>
      <c r="AB951" s="4"/>
      <c r="AC951" s="1"/>
      <c r="AD951" s="4"/>
      <c r="AE951" s="1"/>
      <c r="AF951" s="4"/>
      <c r="AG951" s="1"/>
      <c r="AH951" s="4"/>
      <c r="AI951" s="1"/>
      <c r="AJ951" s="4"/>
      <c r="AK951" s="4"/>
      <c r="AL951" s="4"/>
      <c r="AM951" s="4"/>
      <c r="AN951" s="4"/>
      <c r="AO951" s="4"/>
      <c r="AP951" s="4"/>
    </row>
    <row r="952" ht="12.75" customHeight="1">
      <c r="A952" s="1"/>
      <c r="B952" s="20"/>
      <c r="C952" s="244"/>
      <c r="D952" s="244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"/>
      <c r="V952" s="4"/>
      <c r="W952" s="1"/>
      <c r="X952" s="4"/>
      <c r="Y952" s="1"/>
      <c r="Z952" s="4"/>
      <c r="AA952" s="1"/>
      <c r="AB952" s="4"/>
      <c r="AC952" s="1"/>
      <c r="AD952" s="4"/>
      <c r="AE952" s="1"/>
      <c r="AF952" s="4"/>
      <c r="AG952" s="1"/>
      <c r="AH952" s="4"/>
      <c r="AI952" s="1"/>
      <c r="AJ952" s="4"/>
      <c r="AK952" s="4"/>
      <c r="AL952" s="4"/>
      <c r="AM952" s="4"/>
      <c r="AN952" s="4"/>
      <c r="AO952" s="4"/>
      <c r="AP952" s="4"/>
    </row>
    <row r="953" ht="12.75" customHeight="1">
      <c r="A953" s="1"/>
      <c r="B953" s="20"/>
      <c r="C953" s="244"/>
      <c r="D953" s="244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"/>
      <c r="V953" s="4"/>
      <c r="W953" s="1"/>
      <c r="X953" s="4"/>
      <c r="Y953" s="1"/>
      <c r="Z953" s="4"/>
      <c r="AA953" s="1"/>
      <c r="AB953" s="4"/>
      <c r="AC953" s="1"/>
      <c r="AD953" s="4"/>
      <c r="AE953" s="1"/>
      <c r="AF953" s="4"/>
      <c r="AG953" s="1"/>
      <c r="AH953" s="4"/>
      <c r="AI953" s="1"/>
      <c r="AJ953" s="4"/>
      <c r="AK953" s="4"/>
      <c r="AL953" s="4"/>
      <c r="AM953" s="4"/>
      <c r="AN953" s="4"/>
      <c r="AO953" s="4"/>
      <c r="AP953" s="4"/>
    </row>
    <row r="954" ht="12.75" customHeight="1">
      <c r="A954" s="1"/>
      <c r="B954" s="20"/>
      <c r="C954" s="244"/>
      <c r="D954" s="244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"/>
      <c r="V954" s="4"/>
      <c r="W954" s="1"/>
      <c r="X954" s="4"/>
      <c r="Y954" s="1"/>
      <c r="Z954" s="4"/>
      <c r="AA954" s="1"/>
      <c r="AB954" s="4"/>
      <c r="AC954" s="1"/>
      <c r="AD954" s="4"/>
      <c r="AE954" s="1"/>
      <c r="AF954" s="4"/>
      <c r="AG954" s="1"/>
      <c r="AH954" s="4"/>
      <c r="AI954" s="1"/>
      <c r="AJ954" s="4"/>
      <c r="AK954" s="4"/>
      <c r="AL954" s="4"/>
      <c r="AM954" s="4"/>
      <c r="AN954" s="4"/>
      <c r="AO954" s="4"/>
      <c r="AP954" s="4"/>
    </row>
    <row r="955" ht="12.75" customHeight="1">
      <c r="A955" s="1"/>
      <c r="B955" s="20"/>
      <c r="C955" s="244"/>
      <c r="D955" s="244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"/>
      <c r="V955" s="4"/>
      <c r="W955" s="1"/>
      <c r="X955" s="4"/>
      <c r="Y955" s="1"/>
      <c r="Z955" s="4"/>
      <c r="AA955" s="1"/>
      <c r="AB955" s="4"/>
      <c r="AC955" s="1"/>
      <c r="AD955" s="4"/>
      <c r="AE955" s="1"/>
      <c r="AF955" s="4"/>
      <c r="AG955" s="1"/>
      <c r="AH955" s="4"/>
      <c r="AI955" s="1"/>
      <c r="AJ955" s="4"/>
      <c r="AK955" s="4"/>
      <c r="AL955" s="4"/>
      <c r="AM955" s="4"/>
      <c r="AN955" s="4"/>
      <c r="AO955" s="4"/>
      <c r="AP955" s="4"/>
    </row>
    <row r="956" ht="12.75" customHeight="1">
      <c r="A956" s="1"/>
      <c r="B956" s="20"/>
      <c r="C956" s="244"/>
      <c r="D956" s="244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"/>
      <c r="V956" s="4"/>
      <c r="W956" s="1"/>
      <c r="X956" s="4"/>
      <c r="Y956" s="1"/>
      <c r="Z956" s="4"/>
      <c r="AA956" s="1"/>
      <c r="AB956" s="4"/>
      <c r="AC956" s="1"/>
      <c r="AD956" s="4"/>
      <c r="AE956" s="1"/>
      <c r="AF956" s="4"/>
      <c r="AG956" s="1"/>
      <c r="AH956" s="4"/>
      <c r="AI956" s="1"/>
      <c r="AJ956" s="4"/>
      <c r="AK956" s="4"/>
      <c r="AL956" s="4"/>
      <c r="AM956" s="4"/>
      <c r="AN956" s="4"/>
      <c r="AO956" s="4"/>
      <c r="AP956" s="4"/>
    </row>
    <row r="957" ht="12.75" customHeight="1">
      <c r="A957" s="1"/>
      <c r="B957" s="20"/>
      <c r="C957" s="244"/>
      <c r="D957" s="244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"/>
      <c r="V957" s="4"/>
      <c r="W957" s="1"/>
      <c r="X957" s="4"/>
      <c r="Y957" s="1"/>
      <c r="Z957" s="4"/>
      <c r="AA957" s="1"/>
      <c r="AB957" s="4"/>
      <c r="AC957" s="1"/>
      <c r="AD957" s="4"/>
      <c r="AE957" s="1"/>
      <c r="AF957" s="4"/>
      <c r="AG957" s="1"/>
      <c r="AH957" s="4"/>
      <c r="AI957" s="1"/>
      <c r="AJ957" s="4"/>
      <c r="AK957" s="4"/>
      <c r="AL957" s="4"/>
      <c r="AM957" s="4"/>
      <c r="AN957" s="4"/>
      <c r="AO957" s="4"/>
      <c r="AP957" s="4"/>
    </row>
    <row r="958" ht="12.75" customHeight="1">
      <c r="A958" s="1"/>
      <c r="B958" s="20"/>
      <c r="C958" s="244"/>
      <c r="D958" s="244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"/>
      <c r="V958" s="4"/>
      <c r="W958" s="1"/>
      <c r="X958" s="4"/>
      <c r="Y958" s="1"/>
      <c r="Z958" s="4"/>
      <c r="AA958" s="1"/>
      <c r="AB958" s="4"/>
      <c r="AC958" s="1"/>
      <c r="AD958" s="4"/>
      <c r="AE958" s="1"/>
      <c r="AF958" s="4"/>
      <c r="AG958" s="1"/>
      <c r="AH958" s="4"/>
      <c r="AI958" s="1"/>
      <c r="AJ958" s="4"/>
      <c r="AK958" s="4"/>
      <c r="AL958" s="4"/>
      <c r="AM958" s="4"/>
      <c r="AN958" s="4"/>
      <c r="AO958" s="4"/>
      <c r="AP958" s="4"/>
    </row>
    <row r="959" ht="12.75" customHeight="1">
      <c r="A959" s="1"/>
      <c r="B959" s="20"/>
      <c r="C959" s="244"/>
      <c r="D959" s="244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"/>
      <c r="V959" s="4"/>
      <c r="W959" s="1"/>
      <c r="X959" s="4"/>
      <c r="Y959" s="1"/>
      <c r="Z959" s="4"/>
      <c r="AA959" s="1"/>
      <c r="AB959" s="4"/>
      <c r="AC959" s="1"/>
      <c r="AD959" s="4"/>
      <c r="AE959" s="1"/>
      <c r="AF959" s="4"/>
      <c r="AG959" s="1"/>
      <c r="AH959" s="4"/>
      <c r="AI959" s="1"/>
      <c r="AJ959" s="4"/>
      <c r="AK959" s="4"/>
      <c r="AL959" s="4"/>
      <c r="AM959" s="4"/>
      <c r="AN959" s="4"/>
      <c r="AO959" s="4"/>
      <c r="AP959" s="4"/>
    </row>
    <row r="960" ht="12.75" customHeight="1">
      <c r="A960" s="1"/>
      <c r="B960" s="20"/>
      <c r="C960" s="244"/>
      <c r="D960" s="244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"/>
      <c r="V960" s="4"/>
      <c r="W960" s="1"/>
      <c r="X960" s="4"/>
      <c r="Y960" s="1"/>
      <c r="Z960" s="4"/>
      <c r="AA960" s="1"/>
      <c r="AB960" s="4"/>
      <c r="AC960" s="1"/>
      <c r="AD960" s="4"/>
      <c r="AE960" s="1"/>
      <c r="AF960" s="4"/>
      <c r="AG960" s="1"/>
      <c r="AH960" s="4"/>
      <c r="AI960" s="1"/>
      <c r="AJ960" s="4"/>
      <c r="AK960" s="4"/>
      <c r="AL960" s="4"/>
      <c r="AM960" s="4"/>
      <c r="AN960" s="4"/>
      <c r="AO960" s="4"/>
      <c r="AP960" s="4"/>
    </row>
    <row r="961" ht="12.75" customHeight="1">
      <c r="A961" s="1"/>
      <c r="B961" s="20"/>
      <c r="C961" s="244"/>
      <c r="D961" s="244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"/>
      <c r="V961" s="4"/>
      <c r="W961" s="1"/>
      <c r="X961" s="4"/>
      <c r="Y961" s="1"/>
      <c r="Z961" s="4"/>
      <c r="AA961" s="1"/>
      <c r="AB961" s="4"/>
      <c r="AC961" s="1"/>
      <c r="AD961" s="4"/>
      <c r="AE961" s="1"/>
      <c r="AF961" s="4"/>
      <c r="AG961" s="1"/>
      <c r="AH961" s="4"/>
      <c r="AI961" s="1"/>
      <c r="AJ961" s="4"/>
      <c r="AK961" s="4"/>
      <c r="AL961" s="4"/>
      <c r="AM961" s="4"/>
      <c r="AN961" s="4"/>
      <c r="AO961" s="4"/>
      <c r="AP961" s="4"/>
    </row>
    <row r="962" ht="12.75" customHeight="1">
      <c r="A962" s="1"/>
      <c r="B962" s="20"/>
      <c r="C962" s="244"/>
      <c r="D962" s="244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"/>
      <c r="V962" s="4"/>
      <c r="W962" s="1"/>
      <c r="X962" s="4"/>
      <c r="Y962" s="1"/>
      <c r="Z962" s="4"/>
      <c r="AA962" s="1"/>
      <c r="AB962" s="4"/>
      <c r="AC962" s="1"/>
      <c r="AD962" s="4"/>
      <c r="AE962" s="1"/>
      <c r="AF962" s="4"/>
      <c r="AG962" s="1"/>
      <c r="AH962" s="4"/>
      <c r="AI962" s="1"/>
      <c r="AJ962" s="4"/>
      <c r="AK962" s="4"/>
      <c r="AL962" s="4"/>
      <c r="AM962" s="4"/>
      <c r="AN962" s="4"/>
      <c r="AO962" s="4"/>
      <c r="AP962" s="4"/>
    </row>
    <row r="963" ht="12.75" customHeight="1">
      <c r="A963" s="1"/>
      <c r="B963" s="20"/>
      <c r="C963" s="244"/>
      <c r="D963" s="244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"/>
      <c r="V963" s="4"/>
      <c r="W963" s="1"/>
      <c r="X963" s="4"/>
      <c r="Y963" s="1"/>
      <c r="Z963" s="4"/>
      <c r="AA963" s="1"/>
      <c r="AB963" s="4"/>
      <c r="AC963" s="1"/>
      <c r="AD963" s="4"/>
      <c r="AE963" s="1"/>
      <c r="AF963" s="4"/>
      <c r="AG963" s="1"/>
      <c r="AH963" s="4"/>
      <c r="AI963" s="1"/>
      <c r="AJ963" s="4"/>
      <c r="AK963" s="4"/>
      <c r="AL963" s="4"/>
      <c r="AM963" s="4"/>
      <c r="AN963" s="4"/>
      <c r="AO963" s="4"/>
      <c r="AP963" s="4"/>
    </row>
    <row r="964" ht="12.75" customHeight="1">
      <c r="A964" s="1"/>
      <c r="B964" s="20"/>
      <c r="C964" s="244"/>
      <c r="D964" s="244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"/>
      <c r="V964" s="4"/>
      <c r="W964" s="1"/>
      <c r="X964" s="4"/>
      <c r="Y964" s="1"/>
      <c r="Z964" s="4"/>
      <c r="AA964" s="1"/>
      <c r="AB964" s="4"/>
      <c r="AC964" s="1"/>
      <c r="AD964" s="4"/>
      <c r="AE964" s="1"/>
      <c r="AF964" s="4"/>
      <c r="AG964" s="1"/>
      <c r="AH964" s="4"/>
      <c r="AI964" s="1"/>
      <c r="AJ964" s="4"/>
      <c r="AK964" s="4"/>
      <c r="AL964" s="4"/>
      <c r="AM964" s="4"/>
      <c r="AN964" s="4"/>
      <c r="AO964" s="4"/>
      <c r="AP964" s="4"/>
    </row>
    <row r="965" ht="12.75" customHeight="1">
      <c r="A965" s="1"/>
      <c r="B965" s="20"/>
      <c r="C965" s="244"/>
      <c r="D965" s="244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"/>
      <c r="V965" s="4"/>
      <c r="W965" s="1"/>
      <c r="X965" s="4"/>
      <c r="Y965" s="1"/>
      <c r="Z965" s="4"/>
      <c r="AA965" s="1"/>
      <c r="AB965" s="4"/>
      <c r="AC965" s="1"/>
      <c r="AD965" s="4"/>
      <c r="AE965" s="1"/>
      <c r="AF965" s="4"/>
      <c r="AG965" s="1"/>
      <c r="AH965" s="4"/>
      <c r="AI965" s="1"/>
      <c r="AJ965" s="4"/>
      <c r="AK965" s="4"/>
      <c r="AL965" s="4"/>
      <c r="AM965" s="4"/>
      <c r="AN965" s="4"/>
      <c r="AO965" s="4"/>
      <c r="AP965" s="4"/>
    </row>
    <row r="966" ht="12.75" customHeight="1">
      <c r="A966" s="1"/>
      <c r="B966" s="20"/>
      <c r="C966" s="244"/>
      <c r="D966" s="244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"/>
      <c r="V966" s="4"/>
      <c r="W966" s="1"/>
      <c r="X966" s="4"/>
      <c r="Y966" s="1"/>
      <c r="Z966" s="4"/>
      <c r="AA966" s="1"/>
      <c r="AB966" s="4"/>
      <c r="AC966" s="1"/>
      <c r="AD966" s="4"/>
      <c r="AE966" s="1"/>
      <c r="AF966" s="4"/>
      <c r="AG966" s="1"/>
      <c r="AH966" s="4"/>
      <c r="AI966" s="1"/>
      <c r="AJ966" s="4"/>
      <c r="AK966" s="4"/>
      <c r="AL966" s="4"/>
      <c r="AM966" s="4"/>
      <c r="AN966" s="4"/>
      <c r="AO966" s="4"/>
      <c r="AP966" s="4"/>
    </row>
    <row r="967" ht="12.75" customHeight="1">
      <c r="A967" s="1"/>
      <c r="B967" s="20"/>
      <c r="C967" s="244"/>
      <c r="D967" s="244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"/>
      <c r="V967" s="4"/>
      <c r="W967" s="1"/>
      <c r="X967" s="4"/>
      <c r="Y967" s="1"/>
      <c r="Z967" s="4"/>
      <c r="AA967" s="1"/>
      <c r="AB967" s="4"/>
      <c r="AC967" s="1"/>
      <c r="AD967" s="4"/>
      <c r="AE967" s="1"/>
      <c r="AF967" s="4"/>
      <c r="AG967" s="1"/>
      <c r="AH967" s="4"/>
      <c r="AI967" s="1"/>
      <c r="AJ967" s="4"/>
      <c r="AK967" s="4"/>
      <c r="AL967" s="4"/>
      <c r="AM967" s="4"/>
      <c r="AN967" s="4"/>
      <c r="AO967" s="4"/>
      <c r="AP967" s="4"/>
    </row>
    <row r="968" ht="12.75" customHeight="1">
      <c r="A968" s="1"/>
      <c r="B968" s="20"/>
      <c r="C968" s="244"/>
      <c r="D968" s="244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"/>
      <c r="V968" s="4"/>
      <c r="W968" s="1"/>
      <c r="X968" s="4"/>
      <c r="Y968" s="1"/>
      <c r="Z968" s="4"/>
      <c r="AA968" s="1"/>
      <c r="AB968" s="4"/>
      <c r="AC968" s="1"/>
      <c r="AD968" s="4"/>
      <c r="AE968" s="1"/>
      <c r="AF968" s="4"/>
      <c r="AG968" s="1"/>
      <c r="AH968" s="4"/>
      <c r="AI968" s="1"/>
      <c r="AJ968" s="4"/>
      <c r="AK968" s="4"/>
      <c r="AL968" s="4"/>
      <c r="AM968" s="4"/>
      <c r="AN968" s="4"/>
      <c r="AO968" s="4"/>
      <c r="AP968" s="4"/>
    </row>
    <row r="969" ht="12.75" customHeight="1">
      <c r="A969" s="1"/>
      <c r="B969" s="20"/>
      <c r="C969" s="244"/>
      <c r="D969" s="244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"/>
      <c r="V969" s="4"/>
      <c r="W969" s="1"/>
      <c r="X969" s="4"/>
      <c r="Y969" s="1"/>
      <c r="Z969" s="4"/>
      <c r="AA969" s="1"/>
      <c r="AB969" s="4"/>
      <c r="AC969" s="1"/>
      <c r="AD969" s="4"/>
      <c r="AE969" s="1"/>
      <c r="AF969" s="4"/>
      <c r="AG969" s="1"/>
      <c r="AH969" s="4"/>
      <c r="AI969" s="1"/>
      <c r="AJ969" s="4"/>
      <c r="AK969" s="4"/>
      <c r="AL969" s="4"/>
      <c r="AM969" s="4"/>
      <c r="AN969" s="4"/>
      <c r="AO969" s="4"/>
      <c r="AP969" s="4"/>
    </row>
    <row r="970" ht="12.75" customHeight="1">
      <c r="A970" s="1"/>
      <c r="B970" s="20"/>
      <c r="C970" s="244"/>
      <c r="D970" s="244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"/>
      <c r="V970" s="4"/>
      <c r="W970" s="1"/>
      <c r="X970" s="4"/>
      <c r="Y970" s="1"/>
      <c r="Z970" s="4"/>
      <c r="AA970" s="1"/>
      <c r="AB970" s="4"/>
      <c r="AC970" s="1"/>
      <c r="AD970" s="4"/>
      <c r="AE970" s="1"/>
      <c r="AF970" s="4"/>
      <c r="AG970" s="1"/>
      <c r="AH970" s="4"/>
      <c r="AI970" s="1"/>
      <c r="AJ970" s="4"/>
      <c r="AK970" s="4"/>
      <c r="AL970" s="4"/>
      <c r="AM970" s="4"/>
      <c r="AN970" s="4"/>
      <c r="AO970" s="4"/>
      <c r="AP970" s="4"/>
    </row>
    <row r="971" ht="12.75" customHeight="1">
      <c r="A971" s="1"/>
      <c r="B971" s="20"/>
      <c r="C971" s="244"/>
      <c r="D971" s="244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"/>
      <c r="V971" s="4"/>
      <c r="W971" s="1"/>
      <c r="X971" s="4"/>
      <c r="Y971" s="1"/>
      <c r="Z971" s="4"/>
      <c r="AA971" s="1"/>
      <c r="AB971" s="4"/>
      <c r="AC971" s="1"/>
      <c r="AD971" s="4"/>
      <c r="AE971" s="1"/>
      <c r="AF971" s="4"/>
      <c r="AG971" s="1"/>
      <c r="AH971" s="4"/>
      <c r="AI971" s="1"/>
      <c r="AJ971" s="4"/>
      <c r="AK971" s="4"/>
      <c r="AL971" s="4"/>
      <c r="AM971" s="4"/>
      <c r="AN971" s="4"/>
      <c r="AO971" s="4"/>
      <c r="AP971" s="4"/>
    </row>
    <row r="972" ht="12.75" customHeight="1">
      <c r="A972" s="1"/>
      <c r="B972" s="20"/>
      <c r="C972" s="244"/>
      <c r="D972" s="244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"/>
      <c r="V972" s="4"/>
      <c r="W972" s="1"/>
      <c r="X972" s="4"/>
      <c r="Y972" s="1"/>
      <c r="Z972" s="4"/>
      <c r="AA972" s="1"/>
      <c r="AB972" s="4"/>
      <c r="AC972" s="1"/>
      <c r="AD972" s="4"/>
      <c r="AE972" s="1"/>
      <c r="AF972" s="4"/>
      <c r="AG972" s="1"/>
      <c r="AH972" s="4"/>
      <c r="AI972" s="1"/>
      <c r="AJ972" s="4"/>
      <c r="AK972" s="4"/>
      <c r="AL972" s="4"/>
      <c r="AM972" s="4"/>
      <c r="AN972" s="4"/>
      <c r="AO972" s="4"/>
      <c r="AP972" s="4"/>
    </row>
    <row r="973" ht="12.75" customHeight="1">
      <c r="A973" s="1"/>
      <c r="B973" s="20"/>
      <c r="C973" s="244"/>
      <c r="D973" s="244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"/>
      <c r="V973" s="4"/>
      <c r="W973" s="1"/>
      <c r="X973" s="4"/>
      <c r="Y973" s="1"/>
      <c r="Z973" s="4"/>
      <c r="AA973" s="1"/>
      <c r="AB973" s="4"/>
      <c r="AC973" s="1"/>
      <c r="AD973" s="4"/>
      <c r="AE973" s="1"/>
      <c r="AF973" s="4"/>
      <c r="AG973" s="1"/>
      <c r="AH973" s="4"/>
      <c r="AI973" s="1"/>
      <c r="AJ973" s="4"/>
      <c r="AK973" s="4"/>
      <c r="AL973" s="4"/>
      <c r="AM973" s="4"/>
      <c r="AN973" s="4"/>
      <c r="AO973" s="4"/>
      <c r="AP973" s="4"/>
    </row>
    <row r="974" ht="12.75" customHeight="1">
      <c r="A974" s="1"/>
      <c r="B974" s="20"/>
      <c r="C974" s="244"/>
      <c r="D974" s="244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"/>
      <c r="V974" s="4"/>
      <c r="W974" s="1"/>
      <c r="X974" s="4"/>
      <c r="Y974" s="1"/>
      <c r="Z974" s="4"/>
      <c r="AA974" s="1"/>
      <c r="AB974" s="4"/>
      <c r="AC974" s="1"/>
      <c r="AD974" s="4"/>
      <c r="AE974" s="1"/>
      <c r="AF974" s="4"/>
      <c r="AG974" s="1"/>
      <c r="AH974" s="4"/>
      <c r="AI974" s="1"/>
      <c r="AJ974" s="4"/>
      <c r="AK974" s="4"/>
      <c r="AL974" s="4"/>
      <c r="AM974" s="4"/>
      <c r="AN974" s="4"/>
      <c r="AO974" s="4"/>
      <c r="AP974" s="4"/>
    </row>
    <row r="975" ht="12.75" customHeight="1">
      <c r="A975" s="1"/>
      <c r="B975" s="20"/>
      <c r="C975" s="244"/>
      <c r="D975" s="244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"/>
      <c r="V975" s="4"/>
      <c r="W975" s="1"/>
      <c r="X975" s="4"/>
      <c r="Y975" s="1"/>
      <c r="Z975" s="4"/>
      <c r="AA975" s="1"/>
      <c r="AB975" s="4"/>
      <c r="AC975" s="1"/>
      <c r="AD975" s="4"/>
      <c r="AE975" s="1"/>
      <c r="AF975" s="4"/>
      <c r="AG975" s="1"/>
      <c r="AH975" s="4"/>
      <c r="AI975" s="1"/>
      <c r="AJ975" s="4"/>
      <c r="AK975" s="4"/>
      <c r="AL975" s="4"/>
      <c r="AM975" s="4"/>
      <c r="AN975" s="4"/>
      <c r="AO975" s="4"/>
      <c r="AP975" s="4"/>
    </row>
    <row r="976" ht="12.75" customHeight="1">
      <c r="A976" s="1"/>
      <c r="B976" s="20"/>
      <c r="C976" s="244"/>
      <c r="D976" s="244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"/>
      <c r="V976" s="4"/>
      <c r="W976" s="1"/>
      <c r="X976" s="4"/>
      <c r="Y976" s="1"/>
      <c r="Z976" s="4"/>
      <c r="AA976" s="1"/>
      <c r="AB976" s="4"/>
      <c r="AC976" s="1"/>
      <c r="AD976" s="4"/>
      <c r="AE976" s="1"/>
      <c r="AF976" s="4"/>
      <c r="AG976" s="1"/>
      <c r="AH976" s="4"/>
      <c r="AI976" s="1"/>
      <c r="AJ976" s="4"/>
      <c r="AK976" s="4"/>
      <c r="AL976" s="4"/>
      <c r="AM976" s="4"/>
      <c r="AN976" s="4"/>
      <c r="AO976" s="4"/>
      <c r="AP976" s="4"/>
    </row>
    <row r="977" ht="12.75" customHeight="1">
      <c r="A977" s="1"/>
      <c r="B977" s="20"/>
      <c r="C977" s="244"/>
      <c r="D977" s="244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"/>
      <c r="V977" s="4"/>
      <c r="W977" s="1"/>
      <c r="X977" s="4"/>
      <c r="Y977" s="1"/>
      <c r="Z977" s="4"/>
      <c r="AA977" s="1"/>
      <c r="AB977" s="4"/>
      <c r="AC977" s="1"/>
      <c r="AD977" s="4"/>
      <c r="AE977" s="1"/>
      <c r="AF977" s="4"/>
      <c r="AG977" s="1"/>
      <c r="AH977" s="4"/>
      <c r="AI977" s="1"/>
      <c r="AJ977" s="4"/>
      <c r="AK977" s="4"/>
      <c r="AL977" s="4"/>
      <c r="AM977" s="4"/>
      <c r="AN977" s="4"/>
      <c r="AO977" s="4"/>
      <c r="AP977" s="4"/>
    </row>
    <row r="978" ht="12.75" customHeight="1">
      <c r="A978" s="1"/>
      <c r="B978" s="20"/>
      <c r="C978" s="244"/>
      <c r="D978" s="244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"/>
      <c r="V978" s="4"/>
      <c r="W978" s="1"/>
      <c r="X978" s="4"/>
      <c r="Y978" s="1"/>
      <c r="Z978" s="4"/>
      <c r="AA978" s="1"/>
      <c r="AB978" s="4"/>
      <c r="AC978" s="1"/>
      <c r="AD978" s="4"/>
      <c r="AE978" s="1"/>
      <c r="AF978" s="4"/>
      <c r="AG978" s="1"/>
      <c r="AH978" s="4"/>
      <c r="AI978" s="1"/>
      <c r="AJ978" s="4"/>
      <c r="AK978" s="4"/>
      <c r="AL978" s="4"/>
      <c r="AM978" s="4"/>
      <c r="AN978" s="4"/>
      <c r="AO978" s="4"/>
      <c r="AP978" s="4"/>
    </row>
    <row r="979" ht="12.75" customHeight="1">
      <c r="A979" s="1"/>
      <c r="B979" s="20"/>
      <c r="C979" s="244"/>
      <c r="D979" s="244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"/>
      <c r="V979" s="4"/>
      <c r="W979" s="1"/>
      <c r="X979" s="4"/>
      <c r="Y979" s="1"/>
      <c r="Z979" s="4"/>
      <c r="AA979" s="1"/>
      <c r="AB979" s="4"/>
      <c r="AC979" s="1"/>
      <c r="AD979" s="4"/>
      <c r="AE979" s="1"/>
      <c r="AF979" s="4"/>
      <c r="AG979" s="1"/>
      <c r="AH979" s="4"/>
      <c r="AI979" s="1"/>
      <c r="AJ979" s="4"/>
      <c r="AK979" s="4"/>
      <c r="AL979" s="4"/>
      <c r="AM979" s="4"/>
      <c r="AN979" s="4"/>
      <c r="AO979" s="4"/>
      <c r="AP979" s="4"/>
    </row>
    <row r="980" ht="12.75" customHeight="1">
      <c r="A980" s="1"/>
      <c r="B980" s="20"/>
      <c r="C980" s="244"/>
      <c r="D980" s="244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"/>
      <c r="V980" s="4"/>
      <c r="W980" s="1"/>
      <c r="X980" s="4"/>
      <c r="Y980" s="1"/>
      <c r="Z980" s="4"/>
      <c r="AA980" s="1"/>
      <c r="AB980" s="4"/>
      <c r="AC980" s="1"/>
      <c r="AD980" s="4"/>
      <c r="AE980" s="1"/>
      <c r="AF980" s="4"/>
      <c r="AG980" s="1"/>
      <c r="AH980" s="4"/>
      <c r="AI980" s="1"/>
      <c r="AJ980" s="4"/>
      <c r="AK980" s="4"/>
      <c r="AL980" s="4"/>
      <c r="AM980" s="4"/>
      <c r="AN980" s="4"/>
      <c r="AO980" s="4"/>
      <c r="AP980" s="4"/>
    </row>
    <row r="981" ht="12.75" customHeight="1">
      <c r="A981" s="1"/>
      <c r="B981" s="20"/>
      <c r="C981" s="244"/>
      <c r="D981" s="244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"/>
      <c r="V981" s="4"/>
      <c r="W981" s="1"/>
      <c r="X981" s="4"/>
      <c r="Y981" s="1"/>
      <c r="Z981" s="4"/>
      <c r="AA981" s="1"/>
      <c r="AB981" s="4"/>
      <c r="AC981" s="1"/>
      <c r="AD981" s="4"/>
      <c r="AE981" s="1"/>
      <c r="AF981" s="4"/>
      <c r="AG981" s="1"/>
      <c r="AH981" s="4"/>
      <c r="AI981" s="1"/>
      <c r="AJ981" s="4"/>
      <c r="AK981" s="4"/>
      <c r="AL981" s="4"/>
      <c r="AM981" s="4"/>
      <c r="AN981" s="4"/>
      <c r="AO981" s="4"/>
      <c r="AP981" s="4"/>
    </row>
    <row r="982" ht="12.75" customHeight="1">
      <c r="A982" s="1"/>
      <c r="B982" s="20"/>
      <c r="C982" s="244"/>
      <c r="D982" s="244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"/>
      <c r="V982" s="4"/>
      <c r="W982" s="1"/>
      <c r="X982" s="4"/>
      <c r="Y982" s="1"/>
      <c r="Z982" s="4"/>
      <c r="AA982" s="1"/>
      <c r="AB982" s="4"/>
      <c r="AC982" s="1"/>
      <c r="AD982" s="4"/>
      <c r="AE982" s="1"/>
      <c r="AF982" s="4"/>
      <c r="AG982" s="1"/>
      <c r="AH982" s="4"/>
      <c r="AI982" s="1"/>
      <c r="AJ982" s="4"/>
      <c r="AK982" s="4"/>
      <c r="AL982" s="4"/>
      <c r="AM982" s="4"/>
      <c r="AN982" s="4"/>
      <c r="AO982" s="4"/>
      <c r="AP982" s="4"/>
    </row>
    <row r="983" ht="12.75" customHeight="1">
      <c r="A983" s="1"/>
      <c r="B983" s="20"/>
      <c r="C983" s="244"/>
      <c r="D983" s="244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"/>
      <c r="V983" s="4"/>
      <c r="W983" s="1"/>
      <c r="X983" s="4"/>
      <c r="Y983" s="1"/>
      <c r="Z983" s="4"/>
      <c r="AA983" s="1"/>
      <c r="AB983" s="4"/>
      <c r="AC983" s="1"/>
      <c r="AD983" s="4"/>
      <c r="AE983" s="1"/>
      <c r="AF983" s="4"/>
      <c r="AG983" s="1"/>
      <c r="AH983" s="4"/>
      <c r="AI983" s="1"/>
      <c r="AJ983" s="4"/>
      <c r="AK983" s="4"/>
      <c r="AL983" s="4"/>
      <c r="AM983" s="4"/>
      <c r="AN983" s="4"/>
      <c r="AO983" s="4"/>
      <c r="AP983" s="4"/>
    </row>
    <row r="984" ht="12.75" customHeight="1">
      <c r="A984" s="1"/>
      <c r="B984" s="20"/>
      <c r="C984" s="244"/>
      <c r="D984" s="244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"/>
      <c r="V984" s="4"/>
      <c r="W984" s="1"/>
      <c r="X984" s="4"/>
      <c r="Y984" s="1"/>
      <c r="Z984" s="4"/>
      <c r="AA984" s="1"/>
      <c r="AB984" s="4"/>
      <c r="AC984" s="1"/>
      <c r="AD984" s="4"/>
      <c r="AE984" s="1"/>
      <c r="AF984" s="4"/>
      <c r="AG984" s="1"/>
      <c r="AH984" s="4"/>
      <c r="AI984" s="1"/>
      <c r="AJ984" s="4"/>
      <c r="AK984" s="4"/>
      <c r="AL984" s="4"/>
      <c r="AM984" s="4"/>
      <c r="AN984" s="4"/>
      <c r="AO984" s="4"/>
      <c r="AP984" s="4"/>
    </row>
    <row r="985" ht="12.75" customHeight="1">
      <c r="A985" s="1"/>
      <c r="B985" s="20"/>
      <c r="C985" s="244"/>
      <c r="D985" s="244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"/>
      <c r="V985" s="4"/>
      <c r="W985" s="1"/>
      <c r="X985" s="4"/>
      <c r="Y985" s="1"/>
      <c r="Z985" s="4"/>
      <c r="AA985" s="1"/>
      <c r="AB985" s="4"/>
      <c r="AC985" s="1"/>
      <c r="AD985" s="4"/>
      <c r="AE985" s="1"/>
      <c r="AF985" s="4"/>
      <c r="AG985" s="1"/>
      <c r="AH985" s="4"/>
      <c r="AI985" s="1"/>
      <c r="AJ985" s="4"/>
      <c r="AK985" s="4"/>
      <c r="AL985" s="4"/>
      <c r="AM985" s="4"/>
      <c r="AN985" s="4"/>
      <c r="AO985" s="4"/>
      <c r="AP985" s="4"/>
    </row>
    <row r="986" ht="12.75" customHeight="1">
      <c r="A986" s="1"/>
      <c r="B986" s="20"/>
      <c r="C986" s="244"/>
      <c r="D986" s="244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"/>
      <c r="V986" s="4"/>
      <c r="W986" s="1"/>
      <c r="X986" s="4"/>
      <c r="Y986" s="1"/>
      <c r="Z986" s="4"/>
      <c r="AA986" s="1"/>
      <c r="AB986" s="4"/>
      <c r="AC986" s="1"/>
      <c r="AD986" s="4"/>
      <c r="AE986" s="1"/>
      <c r="AF986" s="4"/>
      <c r="AG986" s="1"/>
      <c r="AH986" s="4"/>
      <c r="AI986" s="1"/>
      <c r="AJ986" s="4"/>
      <c r="AK986" s="4"/>
      <c r="AL986" s="4"/>
      <c r="AM986" s="4"/>
      <c r="AN986" s="4"/>
      <c r="AO986" s="4"/>
      <c r="AP986" s="4"/>
    </row>
    <row r="987" ht="12.75" customHeight="1">
      <c r="A987" s="1"/>
      <c r="B987" s="20"/>
      <c r="C987" s="244"/>
      <c r="D987" s="244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"/>
      <c r="V987" s="4"/>
      <c r="W987" s="1"/>
      <c r="X987" s="4"/>
      <c r="Y987" s="1"/>
      <c r="Z987" s="4"/>
      <c r="AA987" s="1"/>
      <c r="AB987" s="4"/>
      <c r="AC987" s="1"/>
      <c r="AD987" s="4"/>
      <c r="AE987" s="1"/>
      <c r="AF987" s="4"/>
      <c r="AG987" s="1"/>
      <c r="AH987" s="4"/>
      <c r="AI987" s="1"/>
      <c r="AJ987" s="4"/>
      <c r="AK987" s="4"/>
      <c r="AL987" s="4"/>
      <c r="AM987" s="4"/>
      <c r="AN987" s="4"/>
      <c r="AO987" s="4"/>
      <c r="AP987" s="4"/>
    </row>
    <row r="988" ht="12.75" customHeight="1">
      <c r="A988" s="1"/>
      <c r="B988" s="20"/>
      <c r="C988" s="244"/>
      <c r="D988" s="244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"/>
      <c r="V988" s="4"/>
      <c r="W988" s="1"/>
      <c r="X988" s="4"/>
      <c r="Y988" s="1"/>
      <c r="Z988" s="4"/>
      <c r="AA988" s="1"/>
      <c r="AB988" s="4"/>
      <c r="AC988" s="1"/>
      <c r="AD988" s="4"/>
      <c r="AE988" s="1"/>
      <c r="AF988" s="4"/>
      <c r="AG988" s="1"/>
      <c r="AH988" s="4"/>
      <c r="AI988" s="1"/>
      <c r="AJ988" s="4"/>
      <c r="AK988" s="4"/>
      <c r="AL988" s="4"/>
      <c r="AM988" s="4"/>
      <c r="AN988" s="4"/>
      <c r="AO988" s="4"/>
      <c r="AP988" s="4"/>
    </row>
    <row r="989" ht="12.75" customHeight="1">
      <c r="A989" s="1"/>
      <c r="B989" s="20"/>
      <c r="C989" s="244"/>
      <c r="D989" s="244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"/>
      <c r="V989" s="4"/>
      <c r="W989" s="1"/>
      <c r="X989" s="4"/>
      <c r="Y989" s="1"/>
      <c r="Z989" s="4"/>
      <c r="AA989" s="1"/>
      <c r="AB989" s="4"/>
      <c r="AC989" s="1"/>
      <c r="AD989" s="4"/>
      <c r="AE989" s="1"/>
      <c r="AF989" s="4"/>
      <c r="AG989" s="1"/>
      <c r="AH989" s="4"/>
      <c r="AI989" s="1"/>
      <c r="AJ989" s="4"/>
      <c r="AK989" s="4"/>
      <c r="AL989" s="4"/>
      <c r="AM989" s="4"/>
      <c r="AN989" s="4"/>
      <c r="AO989" s="4"/>
      <c r="AP989" s="4"/>
    </row>
    <row r="990" ht="12.75" customHeight="1">
      <c r="A990" s="1"/>
      <c r="B990" s="20"/>
      <c r="C990" s="244"/>
      <c r="D990" s="244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"/>
      <c r="V990" s="4"/>
      <c r="W990" s="1"/>
      <c r="X990" s="4"/>
      <c r="Y990" s="1"/>
      <c r="Z990" s="4"/>
      <c r="AA990" s="1"/>
      <c r="AB990" s="4"/>
      <c r="AC990" s="1"/>
      <c r="AD990" s="4"/>
      <c r="AE990" s="1"/>
      <c r="AF990" s="4"/>
      <c r="AG990" s="1"/>
      <c r="AH990" s="4"/>
      <c r="AI990" s="1"/>
      <c r="AJ990" s="4"/>
      <c r="AK990" s="4"/>
      <c r="AL990" s="4"/>
      <c r="AM990" s="4"/>
      <c r="AN990" s="4"/>
      <c r="AO990" s="4"/>
      <c r="AP990" s="4"/>
    </row>
    <row r="991" ht="12.75" customHeight="1">
      <c r="A991" s="1"/>
      <c r="B991" s="20"/>
      <c r="C991" s="244"/>
      <c r="D991" s="244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"/>
      <c r="V991" s="4"/>
      <c r="W991" s="1"/>
      <c r="X991" s="4"/>
      <c r="Y991" s="1"/>
      <c r="Z991" s="4"/>
      <c r="AA991" s="1"/>
      <c r="AB991" s="4"/>
      <c r="AC991" s="1"/>
      <c r="AD991" s="4"/>
      <c r="AE991" s="1"/>
      <c r="AF991" s="4"/>
      <c r="AG991" s="1"/>
      <c r="AH991" s="4"/>
      <c r="AI991" s="1"/>
      <c r="AJ991" s="4"/>
      <c r="AK991" s="4"/>
      <c r="AL991" s="4"/>
      <c r="AM991" s="4"/>
      <c r="AN991" s="4"/>
      <c r="AO991" s="4"/>
      <c r="AP991" s="4"/>
    </row>
    <row r="992" ht="12.75" customHeight="1">
      <c r="A992" s="1"/>
      <c r="B992" s="20"/>
      <c r="C992" s="244"/>
      <c r="D992" s="244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"/>
      <c r="V992" s="4"/>
      <c r="W992" s="1"/>
      <c r="X992" s="4"/>
      <c r="Y992" s="1"/>
      <c r="Z992" s="4"/>
      <c r="AA992" s="1"/>
      <c r="AB992" s="4"/>
      <c r="AC992" s="1"/>
      <c r="AD992" s="4"/>
      <c r="AE992" s="1"/>
      <c r="AF992" s="4"/>
      <c r="AG992" s="1"/>
      <c r="AH992" s="4"/>
      <c r="AI992" s="1"/>
      <c r="AJ992" s="4"/>
      <c r="AK992" s="4"/>
      <c r="AL992" s="4"/>
      <c r="AM992" s="4"/>
      <c r="AN992" s="4"/>
      <c r="AO992" s="4"/>
      <c r="AP992" s="4"/>
    </row>
    <row r="993" ht="12.75" customHeight="1">
      <c r="A993" s="1"/>
      <c r="B993" s="20"/>
      <c r="C993" s="244"/>
      <c r="D993" s="244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"/>
      <c r="V993" s="4"/>
      <c r="W993" s="1"/>
      <c r="X993" s="4"/>
      <c r="Y993" s="1"/>
      <c r="Z993" s="4"/>
      <c r="AA993" s="1"/>
      <c r="AB993" s="4"/>
      <c r="AC993" s="1"/>
      <c r="AD993" s="4"/>
      <c r="AE993" s="1"/>
      <c r="AF993" s="4"/>
      <c r="AG993" s="1"/>
      <c r="AH993" s="4"/>
      <c r="AI993" s="1"/>
      <c r="AJ993" s="4"/>
      <c r="AK993" s="4"/>
      <c r="AL993" s="4"/>
      <c r="AM993" s="4"/>
      <c r="AN993" s="4"/>
      <c r="AO993" s="4"/>
      <c r="AP993" s="4"/>
    </row>
    <row r="994" ht="12.75" customHeight="1">
      <c r="A994" s="1"/>
      <c r="B994" s="20"/>
      <c r="C994" s="244"/>
      <c r="D994" s="244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"/>
      <c r="V994" s="4"/>
      <c r="W994" s="1"/>
      <c r="X994" s="4"/>
      <c r="Y994" s="1"/>
      <c r="Z994" s="4"/>
      <c r="AA994" s="1"/>
      <c r="AB994" s="4"/>
      <c r="AC994" s="1"/>
      <c r="AD994" s="4"/>
      <c r="AE994" s="1"/>
      <c r="AF994" s="4"/>
      <c r="AG994" s="1"/>
      <c r="AH994" s="4"/>
      <c r="AI994" s="1"/>
      <c r="AJ994" s="4"/>
      <c r="AK994" s="4"/>
      <c r="AL994" s="4"/>
      <c r="AM994" s="4"/>
      <c r="AN994" s="4"/>
      <c r="AO994" s="4"/>
      <c r="AP994" s="4"/>
    </row>
    <row r="995" ht="12.75" customHeight="1">
      <c r="A995" s="1"/>
      <c r="B995" s="20"/>
      <c r="C995" s="244"/>
      <c r="D995" s="244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"/>
      <c r="V995" s="4"/>
      <c r="W995" s="1"/>
      <c r="X995" s="4"/>
      <c r="Y995" s="1"/>
      <c r="Z995" s="4"/>
      <c r="AA995" s="1"/>
      <c r="AB995" s="4"/>
      <c r="AC995" s="1"/>
      <c r="AD995" s="4"/>
      <c r="AE995" s="1"/>
      <c r="AF995" s="4"/>
      <c r="AG995" s="1"/>
      <c r="AH995" s="4"/>
      <c r="AI995" s="1"/>
      <c r="AJ995" s="4"/>
      <c r="AK995" s="4"/>
      <c r="AL995" s="4"/>
      <c r="AM995" s="4"/>
      <c r="AN995" s="4"/>
      <c r="AO995" s="4"/>
      <c r="AP995" s="4"/>
    </row>
    <row r="996" ht="12.75" customHeight="1">
      <c r="A996" s="1"/>
      <c r="B996" s="20"/>
      <c r="C996" s="244"/>
      <c r="D996" s="244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"/>
      <c r="V996" s="4"/>
      <c r="W996" s="1"/>
      <c r="X996" s="4"/>
      <c r="Y996" s="1"/>
      <c r="Z996" s="4"/>
      <c r="AA996" s="1"/>
      <c r="AB996" s="4"/>
      <c r="AC996" s="1"/>
      <c r="AD996" s="4"/>
      <c r="AE996" s="1"/>
      <c r="AF996" s="4"/>
      <c r="AG996" s="1"/>
      <c r="AH996" s="4"/>
      <c r="AI996" s="1"/>
      <c r="AJ996" s="4"/>
      <c r="AK996" s="4"/>
      <c r="AL996" s="4"/>
      <c r="AM996" s="4"/>
      <c r="AN996" s="4"/>
      <c r="AO996" s="4"/>
      <c r="AP996" s="4"/>
    </row>
    <row r="997" ht="12.75" customHeight="1">
      <c r="A997" s="1"/>
      <c r="B997" s="20"/>
      <c r="C997" s="244"/>
      <c r="D997" s="244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"/>
      <c r="V997" s="4"/>
      <c r="W997" s="1"/>
      <c r="X997" s="4"/>
      <c r="Y997" s="1"/>
      <c r="Z997" s="4"/>
      <c r="AA997" s="1"/>
      <c r="AB997" s="4"/>
      <c r="AC997" s="1"/>
      <c r="AD997" s="4"/>
      <c r="AE997" s="1"/>
      <c r="AF997" s="4"/>
      <c r="AG997" s="1"/>
      <c r="AH997" s="4"/>
      <c r="AI997" s="1"/>
      <c r="AJ997" s="4"/>
      <c r="AK997" s="4"/>
      <c r="AL997" s="4"/>
      <c r="AM997" s="4"/>
      <c r="AN997" s="4"/>
      <c r="AO997" s="4"/>
      <c r="AP997" s="4"/>
    </row>
    <row r="998" ht="12.75" customHeight="1">
      <c r="A998" s="1"/>
      <c r="B998" s="20"/>
      <c r="C998" s="244"/>
      <c r="D998" s="244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"/>
      <c r="V998" s="4"/>
      <c r="W998" s="1"/>
      <c r="X998" s="4"/>
      <c r="Y998" s="1"/>
      <c r="Z998" s="4"/>
      <c r="AA998" s="1"/>
      <c r="AB998" s="4"/>
      <c r="AC998" s="1"/>
      <c r="AD998" s="4"/>
      <c r="AE998" s="1"/>
      <c r="AF998" s="4"/>
      <c r="AG998" s="1"/>
      <c r="AH998" s="4"/>
      <c r="AI998" s="1"/>
      <c r="AJ998" s="4"/>
      <c r="AK998" s="4"/>
      <c r="AL998" s="4"/>
      <c r="AM998" s="4"/>
      <c r="AN998" s="4"/>
      <c r="AO998" s="4"/>
      <c r="AP998" s="4"/>
    </row>
    <row r="999" ht="12.75" customHeight="1">
      <c r="A999" s="1"/>
      <c r="B999" s="20"/>
      <c r="C999" s="244"/>
      <c r="D999" s="244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"/>
      <c r="V999" s="4"/>
      <c r="W999" s="1"/>
      <c r="X999" s="4"/>
      <c r="Y999" s="1"/>
      <c r="Z999" s="4"/>
      <c r="AA999" s="1"/>
      <c r="AB999" s="4"/>
      <c r="AC999" s="1"/>
      <c r="AD999" s="4"/>
      <c r="AE999" s="1"/>
      <c r="AF999" s="4"/>
      <c r="AG999" s="1"/>
      <c r="AH999" s="4"/>
      <c r="AI999" s="1"/>
      <c r="AJ999" s="4"/>
      <c r="AK999" s="4"/>
      <c r="AL999" s="4"/>
      <c r="AM999" s="4"/>
      <c r="AN999" s="4"/>
      <c r="AO999" s="4"/>
      <c r="AP999" s="4"/>
    </row>
    <row r="1000" ht="12.75" customHeight="1">
      <c r="A1000" s="1"/>
      <c r="B1000" s="20"/>
      <c r="C1000" s="244"/>
      <c r="D1000" s="244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"/>
      <c r="V1000" s="4"/>
      <c r="W1000" s="1"/>
      <c r="X1000" s="4"/>
      <c r="Y1000" s="1"/>
      <c r="Z1000" s="4"/>
      <c r="AA1000" s="1"/>
      <c r="AB1000" s="4"/>
      <c r="AC1000" s="1"/>
      <c r="AD1000" s="4"/>
      <c r="AE1000" s="1"/>
      <c r="AF1000" s="4"/>
      <c r="AG1000" s="1"/>
      <c r="AH1000" s="4"/>
      <c r="AI1000" s="1"/>
      <c r="AJ1000" s="4"/>
      <c r="AK1000" s="4"/>
      <c r="AL1000" s="4"/>
      <c r="AM1000" s="4"/>
      <c r="AN1000" s="4"/>
      <c r="AO1000" s="4"/>
      <c r="AP1000" s="4"/>
    </row>
  </sheetData>
  <mergeCells count="16">
    <mergeCell ref="C1:D1"/>
    <mergeCell ref="E2:L2"/>
    <mergeCell ref="N2:S2"/>
    <mergeCell ref="U2:AP2"/>
    <mergeCell ref="E33:L33"/>
    <mergeCell ref="N33:Q33"/>
    <mergeCell ref="U33:AP33"/>
    <mergeCell ref="N195:Q195"/>
    <mergeCell ref="U195:AP195"/>
    <mergeCell ref="E131:L131"/>
    <mergeCell ref="N131:Q131"/>
    <mergeCell ref="U131:AP131"/>
    <mergeCell ref="E164:L164"/>
    <mergeCell ref="N164:Q164"/>
    <mergeCell ref="U164:AP164"/>
    <mergeCell ref="E195:L19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76" width="8.71"/>
  </cols>
  <sheetData>
    <row r="1" ht="13.5" customHeight="1">
      <c r="A1" s="1"/>
      <c r="B1" s="20"/>
      <c r="C1" s="115" t="s">
        <v>42</v>
      </c>
      <c r="D1" s="11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1"/>
      <c r="AH1" s="4"/>
      <c r="AI1" s="1"/>
      <c r="AJ1" s="4"/>
      <c r="AK1" s="4"/>
      <c r="AL1" s="4"/>
      <c r="AM1" s="1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1"/>
      <c r="BF1" s="4"/>
      <c r="BG1" s="4"/>
      <c r="BH1" s="4"/>
      <c r="BI1" s="1"/>
      <c r="BJ1" s="59"/>
      <c r="BK1" s="21"/>
      <c r="BL1" s="59"/>
      <c r="BM1" s="21"/>
      <c r="BN1" s="59"/>
      <c r="BO1" s="21"/>
      <c r="BP1" s="59"/>
      <c r="BQ1" s="59"/>
      <c r="BR1" s="59"/>
      <c r="BS1" s="21"/>
      <c r="BT1" s="59"/>
      <c r="BU1" s="21"/>
      <c r="BV1" s="59"/>
      <c r="BW1" s="21"/>
      <c r="BX1" s="59"/>
    </row>
    <row r="2" ht="13.5" customHeight="1">
      <c r="A2" s="21"/>
      <c r="B2" s="11"/>
      <c r="C2" s="245" t="s">
        <v>43</v>
      </c>
      <c r="D2" s="121" t="s">
        <v>27</v>
      </c>
      <c r="E2" s="246"/>
      <c r="F2" s="183"/>
      <c r="G2" s="183"/>
      <c r="H2" s="183"/>
      <c r="I2" s="183"/>
      <c r="J2" s="183"/>
      <c r="K2" s="183"/>
      <c r="L2" s="247"/>
      <c r="M2" s="248" t="s">
        <v>44</v>
      </c>
      <c r="N2" s="246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247"/>
      <c r="AD2" s="249" t="s">
        <v>45</v>
      </c>
      <c r="AE2" s="198"/>
      <c r="AF2" s="183"/>
      <c r="AG2" s="184"/>
      <c r="AH2" s="183"/>
      <c r="AI2" s="184"/>
      <c r="AJ2" s="183"/>
      <c r="AK2" s="184"/>
      <c r="AL2" s="183"/>
      <c r="AM2" s="184"/>
      <c r="AN2" s="183"/>
      <c r="AO2" s="184"/>
      <c r="AP2" s="183"/>
      <c r="AQ2" s="184"/>
      <c r="AR2" s="183"/>
      <c r="AS2" s="184"/>
      <c r="AT2" s="183"/>
      <c r="AU2" s="184"/>
      <c r="AV2" s="183"/>
      <c r="AW2" s="184"/>
      <c r="AX2" s="184"/>
      <c r="AY2" s="184"/>
      <c r="AZ2" s="183"/>
      <c r="BA2" s="184"/>
      <c r="BB2" s="184"/>
      <c r="BC2" s="184"/>
      <c r="BD2" s="183"/>
      <c r="BE2" s="184"/>
      <c r="BF2" s="184"/>
      <c r="BG2" s="184"/>
      <c r="BH2" s="184"/>
      <c r="BI2" s="184"/>
      <c r="BJ2" s="250"/>
      <c r="BK2" s="250"/>
      <c r="BL2" s="250"/>
      <c r="BM2" s="250"/>
      <c r="BN2" s="250"/>
      <c r="BO2" s="250"/>
      <c r="BP2" s="250"/>
      <c r="BQ2" s="250"/>
      <c r="BR2" s="251"/>
      <c r="BS2" s="250"/>
      <c r="BT2" s="250"/>
      <c r="BU2" s="250"/>
      <c r="BV2" s="251"/>
      <c r="BW2" s="250"/>
      <c r="BX2" s="250"/>
    </row>
    <row r="3" ht="12.0" customHeight="1">
      <c r="A3" s="1"/>
      <c r="B3" s="22">
        <v>44348.0</v>
      </c>
      <c r="C3" s="252">
        <f t="shared" ref="C3:C33" si="1">D3+M3+AD3</f>
        <v>836496</v>
      </c>
      <c r="D3" s="253">
        <f t="shared" ref="D3:D32" si="2">F3+H3+J3+L3</f>
        <v>0</v>
      </c>
      <c r="E3" s="254"/>
      <c r="F3" s="163"/>
      <c r="G3" s="163"/>
      <c r="H3" s="163"/>
      <c r="I3" s="163"/>
      <c r="J3" s="163"/>
      <c r="K3" s="163"/>
      <c r="L3" s="255"/>
      <c r="M3" s="256">
        <f t="shared" ref="M3:M32" si="3">O3+Q3+S3+U3+W3+Y3+AA3+AC3</f>
        <v>0</v>
      </c>
      <c r="N3" s="257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221"/>
      <c r="AD3" s="258">
        <f t="shared" ref="AD3:AD32" si="4">AF3+AH3+AJ3+AL3+AN3+AP3+AR3+AT3+AV3+AX3+AZ3+BB3+BD3+BF3+BH3+BJ3+BL3+BN3+BP3+BR3+BT3+BV3+BX3+BZ3+CB3+CD3</f>
        <v>836496</v>
      </c>
      <c r="AE3" s="134" t="s">
        <v>46</v>
      </c>
      <c r="AF3" s="259">
        <v>82196.0</v>
      </c>
      <c r="AG3" s="134" t="s">
        <v>47</v>
      </c>
      <c r="AH3" s="134">
        <v>754300.0</v>
      </c>
      <c r="AI3" s="134"/>
      <c r="AJ3" s="134"/>
      <c r="AK3" s="137"/>
      <c r="AL3" s="134"/>
      <c r="AM3" s="137"/>
      <c r="AN3" s="134"/>
      <c r="AO3" s="137"/>
      <c r="AP3" s="134"/>
      <c r="AQ3" s="137"/>
      <c r="AR3" s="134"/>
      <c r="AS3" s="137"/>
      <c r="AT3" s="134"/>
      <c r="AU3" s="137"/>
      <c r="AV3" s="134"/>
      <c r="AW3" s="137"/>
      <c r="AX3" s="137"/>
      <c r="AY3" s="137"/>
      <c r="AZ3" s="134"/>
      <c r="BA3" s="137"/>
      <c r="BB3" s="137"/>
      <c r="BC3" s="137"/>
      <c r="BD3" s="134"/>
      <c r="BE3" s="137"/>
      <c r="BF3" s="137"/>
      <c r="BG3" s="137"/>
      <c r="BH3" s="137"/>
      <c r="BI3" s="137"/>
      <c r="BJ3" s="137"/>
      <c r="BK3" s="137"/>
      <c r="BL3" s="137"/>
      <c r="BM3" s="137"/>
      <c r="BN3" s="137"/>
      <c r="BO3" s="137"/>
      <c r="BP3" s="137"/>
      <c r="BQ3" s="137"/>
      <c r="BR3" s="134"/>
      <c r="BS3" s="137"/>
      <c r="BT3" s="137"/>
      <c r="BU3" s="137"/>
      <c r="BV3" s="134"/>
      <c r="BW3" s="137"/>
      <c r="BX3" s="137"/>
    </row>
    <row r="4" ht="12.0" customHeight="1">
      <c r="A4" s="1"/>
      <c r="B4" s="32">
        <v>44349.0</v>
      </c>
      <c r="C4" s="99">
        <f t="shared" si="1"/>
        <v>0</v>
      </c>
      <c r="D4" s="260">
        <f t="shared" si="2"/>
        <v>0</v>
      </c>
      <c r="E4" s="236"/>
      <c r="F4" s="143"/>
      <c r="G4" s="143"/>
      <c r="H4" s="143"/>
      <c r="I4" s="143"/>
      <c r="J4" s="143"/>
      <c r="K4" s="143"/>
      <c r="L4" s="225"/>
      <c r="M4" s="256">
        <f t="shared" si="3"/>
        <v>0</v>
      </c>
      <c r="N4" s="224"/>
      <c r="O4" s="143"/>
      <c r="P4" s="150"/>
      <c r="Q4" s="143"/>
      <c r="R4" s="150"/>
      <c r="S4" s="261"/>
      <c r="T4" s="143"/>
      <c r="U4" s="143"/>
      <c r="V4" s="143"/>
      <c r="W4" s="143"/>
      <c r="X4" s="143"/>
      <c r="Y4" s="143"/>
      <c r="Z4" s="143"/>
      <c r="AA4" s="143"/>
      <c r="AB4" s="143"/>
      <c r="AC4" s="225"/>
      <c r="AD4" s="262">
        <f t="shared" si="4"/>
        <v>0</v>
      </c>
      <c r="AE4" s="148"/>
      <c r="AF4" s="149"/>
      <c r="AG4" s="164"/>
      <c r="AH4" s="167"/>
      <c r="AI4" s="164"/>
      <c r="AJ4" s="167"/>
      <c r="AK4" s="150"/>
      <c r="AL4" s="143"/>
      <c r="AM4" s="150"/>
      <c r="AN4" s="143"/>
      <c r="AO4" s="150"/>
      <c r="AP4" s="143"/>
      <c r="AQ4" s="150"/>
      <c r="AR4" s="143"/>
      <c r="AS4" s="150"/>
      <c r="AT4" s="143"/>
      <c r="AU4" s="150"/>
      <c r="AV4" s="143"/>
      <c r="AW4" s="150"/>
      <c r="AX4" s="150"/>
      <c r="AY4" s="150"/>
      <c r="AZ4" s="143"/>
      <c r="BA4" s="150"/>
      <c r="BB4" s="150"/>
      <c r="BC4" s="150"/>
      <c r="BD4" s="143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43"/>
      <c r="BS4" s="150"/>
      <c r="BT4" s="150"/>
      <c r="BU4" s="150"/>
      <c r="BV4" s="143"/>
      <c r="BW4" s="150"/>
      <c r="BX4" s="150"/>
    </row>
    <row r="5" ht="12.0" customHeight="1">
      <c r="A5" s="21"/>
      <c r="B5" s="32">
        <v>45446.0</v>
      </c>
      <c r="C5" s="99">
        <f t="shared" si="1"/>
        <v>0</v>
      </c>
      <c r="D5" s="260">
        <f t="shared" si="2"/>
        <v>0</v>
      </c>
      <c r="E5" s="236"/>
      <c r="F5" s="143"/>
      <c r="G5" s="143"/>
      <c r="H5" s="143"/>
      <c r="I5" s="143"/>
      <c r="J5" s="143"/>
      <c r="K5" s="143"/>
      <c r="L5" s="225"/>
      <c r="M5" s="256">
        <f t="shared" si="3"/>
        <v>0</v>
      </c>
      <c r="N5" s="236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225"/>
      <c r="AD5" s="262">
        <f t="shared" si="4"/>
        <v>0</v>
      </c>
      <c r="AE5" s="142"/>
      <c r="AF5" s="143"/>
      <c r="AG5" s="143"/>
      <c r="AH5" s="143"/>
      <c r="AI5" s="143"/>
      <c r="AJ5" s="143"/>
      <c r="AK5" s="150"/>
      <c r="AL5" s="143"/>
      <c r="AM5" s="142"/>
      <c r="AN5" s="143"/>
      <c r="AO5" s="150"/>
      <c r="AP5" s="143"/>
      <c r="AQ5" s="150"/>
      <c r="AR5" s="143"/>
      <c r="AS5" s="150"/>
      <c r="AT5" s="143"/>
      <c r="AU5" s="150"/>
      <c r="AV5" s="143"/>
      <c r="AW5" s="150"/>
      <c r="AX5" s="150"/>
      <c r="AY5" s="150"/>
      <c r="AZ5" s="143"/>
      <c r="BA5" s="150"/>
      <c r="BB5" s="150"/>
      <c r="BC5" s="150"/>
      <c r="BD5" s="143"/>
      <c r="BE5" s="150"/>
      <c r="BF5" s="150"/>
      <c r="BG5" s="150"/>
      <c r="BH5" s="150"/>
      <c r="BI5" s="150"/>
      <c r="BJ5" s="150"/>
      <c r="BK5" s="150"/>
      <c r="BL5" s="150"/>
      <c r="BM5" s="150"/>
      <c r="BN5" s="150"/>
      <c r="BO5" s="150"/>
      <c r="BP5" s="150"/>
      <c r="BQ5" s="150"/>
      <c r="BR5" s="143"/>
      <c r="BS5" s="150"/>
      <c r="BT5" s="150"/>
      <c r="BU5" s="150"/>
      <c r="BV5" s="143"/>
      <c r="BW5" s="150"/>
      <c r="BX5" s="150"/>
    </row>
    <row r="6" ht="12.0" customHeight="1">
      <c r="A6" s="21"/>
      <c r="B6" s="32">
        <v>44351.0</v>
      </c>
      <c r="C6" s="99">
        <f t="shared" si="1"/>
        <v>0</v>
      </c>
      <c r="D6" s="260">
        <f t="shared" si="2"/>
        <v>0</v>
      </c>
      <c r="E6" s="236"/>
      <c r="F6" s="143"/>
      <c r="G6" s="143"/>
      <c r="H6" s="143"/>
      <c r="I6" s="143"/>
      <c r="J6" s="143"/>
      <c r="K6" s="143"/>
      <c r="L6" s="225"/>
      <c r="M6" s="256">
        <f t="shared" si="3"/>
        <v>0</v>
      </c>
      <c r="N6" s="236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225"/>
      <c r="AD6" s="262">
        <f t="shared" si="4"/>
        <v>0</v>
      </c>
      <c r="AE6" s="142"/>
      <c r="AF6" s="143"/>
      <c r="AG6" s="150"/>
      <c r="AH6" s="143"/>
      <c r="AI6" s="142"/>
      <c r="AJ6" s="143"/>
      <c r="AK6" s="150"/>
      <c r="AL6" s="143"/>
      <c r="AM6" s="150"/>
      <c r="AN6" s="143"/>
      <c r="AO6" s="150"/>
      <c r="AP6" s="143"/>
      <c r="AQ6" s="150"/>
      <c r="AR6" s="143"/>
      <c r="AS6" s="150"/>
      <c r="AT6" s="143"/>
      <c r="AU6" s="150"/>
      <c r="AV6" s="143"/>
      <c r="AW6" s="150"/>
      <c r="AX6" s="150"/>
      <c r="AY6" s="150"/>
      <c r="AZ6" s="143"/>
      <c r="BA6" s="150"/>
      <c r="BB6" s="150"/>
      <c r="BC6" s="150"/>
      <c r="BD6" s="143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  <c r="BQ6" s="150"/>
      <c r="BR6" s="143"/>
      <c r="BS6" s="150"/>
      <c r="BT6" s="150"/>
      <c r="BU6" s="150"/>
      <c r="BV6" s="143"/>
      <c r="BW6" s="150"/>
      <c r="BX6" s="150"/>
    </row>
    <row r="7" ht="12.0" customHeight="1">
      <c r="A7" s="1"/>
      <c r="B7" s="32">
        <v>44352.0</v>
      </c>
      <c r="C7" s="99">
        <f t="shared" si="1"/>
        <v>160800</v>
      </c>
      <c r="D7" s="260">
        <f t="shared" si="2"/>
        <v>0</v>
      </c>
      <c r="E7" s="236"/>
      <c r="F7" s="143"/>
      <c r="G7" s="143"/>
      <c r="H7" s="143"/>
      <c r="I7" s="143"/>
      <c r="J7" s="143"/>
      <c r="K7" s="143"/>
      <c r="L7" s="225"/>
      <c r="M7" s="256">
        <f t="shared" si="3"/>
        <v>0</v>
      </c>
      <c r="N7" s="236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225"/>
      <c r="AD7" s="262">
        <f t="shared" si="4"/>
        <v>160800</v>
      </c>
      <c r="AE7" s="142" t="s">
        <v>48</v>
      </c>
      <c r="AF7" s="143">
        <v>88000.0</v>
      </c>
      <c r="AG7" s="150" t="s">
        <v>49</v>
      </c>
      <c r="AH7" s="263">
        <v>72800.0</v>
      </c>
      <c r="AI7" s="150"/>
      <c r="AJ7" s="143"/>
      <c r="AK7" s="150"/>
      <c r="AL7" s="143"/>
      <c r="AM7" s="150"/>
      <c r="AN7" s="143"/>
      <c r="AO7" s="150"/>
      <c r="AP7" s="143"/>
      <c r="AQ7" s="150"/>
      <c r="AR7" s="143"/>
      <c r="AS7" s="150"/>
      <c r="AT7" s="143"/>
      <c r="AU7" s="150"/>
      <c r="AV7" s="143"/>
      <c r="AW7" s="150"/>
      <c r="AX7" s="150"/>
      <c r="AY7" s="150"/>
      <c r="AZ7" s="150"/>
      <c r="BA7" s="150"/>
      <c r="BB7" s="143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43"/>
      <c r="BQ7" s="150"/>
      <c r="BR7" s="150"/>
      <c r="BS7" s="150"/>
      <c r="BT7" s="143"/>
      <c r="BU7" s="150"/>
      <c r="BV7" s="150"/>
      <c r="BW7" s="150"/>
      <c r="BX7" s="150"/>
    </row>
    <row r="8" ht="12.0" customHeight="1">
      <c r="A8" s="1"/>
      <c r="B8" s="35">
        <v>44353.0</v>
      </c>
      <c r="C8" s="99">
        <f t="shared" si="1"/>
        <v>0</v>
      </c>
      <c r="D8" s="260">
        <f t="shared" si="2"/>
        <v>0</v>
      </c>
      <c r="E8" s="143"/>
      <c r="F8" s="143"/>
      <c r="G8" s="143"/>
      <c r="H8" s="143"/>
      <c r="I8" s="143"/>
      <c r="J8" s="143"/>
      <c r="K8" s="143"/>
      <c r="L8" s="225"/>
      <c r="M8" s="256">
        <f t="shared" si="3"/>
        <v>0</v>
      </c>
      <c r="N8" s="236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225"/>
      <c r="AD8" s="262">
        <f t="shared" si="4"/>
        <v>0</v>
      </c>
      <c r="AE8" s="142"/>
      <c r="AF8" s="143"/>
      <c r="AG8" s="150"/>
      <c r="AH8" s="143"/>
      <c r="AI8" s="150"/>
      <c r="AJ8" s="143"/>
      <c r="AK8" s="150"/>
      <c r="AL8" s="143"/>
      <c r="AM8" s="150"/>
      <c r="AN8" s="143"/>
      <c r="AO8" s="150"/>
      <c r="AP8" s="143"/>
      <c r="AQ8" s="150"/>
      <c r="AR8" s="143"/>
      <c r="AS8" s="150"/>
      <c r="AT8" s="143"/>
      <c r="AU8" s="150"/>
      <c r="AV8" s="143"/>
      <c r="AW8" s="150"/>
      <c r="AX8" s="150"/>
      <c r="AY8" s="150"/>
      <c r="AZ8" s="143"/>
      <c r="BA8" s="150"/>
      <c r="BB8" s="150"/>
      <c r="BC8" s="150"/>
      <c r="BD8" s="143"/>
      <c r="BE8" s="150"/>
      <c r="BF8" s="150"/>
      <c r="BG8" s="150"/>
      <c r="BH8" s="150"/>
      <c r="BI8" s="150"/>
      <c r="BJ8" s="150"/>
      <c r="BK8" s="150"/>
      <c r="BL8" s="150"/>
      <c r="BM8" s="150"/>
      <c r="BN8" s="150"/>
      <c r="BO8" s="150"/>
      <c r="BP8" s="150"/>
      <c r="BQ8" s="150"/>
      <c r="BR8" s="143"/>
      <c r="BS8" s="150"/>
      <c r="BT8" s="150"/>
      <c r="BU8" s="150"/>
      <c r="BV8" s="143"/>
      <c r="BW8" s="150"/>
      <c r="BX8" s="150"/>
    </row>
    <row r="9" ht="12.0" customHeight="1">
      <c r="A9" s="1"/>
      <c r="B9" s="35">
        <v>44354.0</v>
      </c>
      <c r="C9" s="99">
        <f t="shared" si="1"/>
        <v>0</v>
      </c>
      <c r="D9" s="260">
        <f t="shared" si="2"/>
        <v>0</v>
      </c>
      <c r="E9" s="236"/>
      <c r="F9" s="143"/>
      <c r="G9" s="143"/>
      <c r="H9" s="143"/>
      <c r="I9" s="143"/>
      <c r="J9" s="143"/>
      <c r="K9" s="143"/>
      <c r="L9" s="225"/>
      <c r="M9" s="256">
        <f t="shared" si="3"/>
        <v>0</v>
      </c>
      <c r="N9" s="236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225"/>
      <c r="AD9" s="262">
        <f t="shared" si="4"/>
        <v>0</v>
      </c>
      <c r="AE9" s="150"/>
      <c r="AF9" s="143"/>
      <c r="AG9" s="150"/>
      <c r="AH9" s="143"/>
      <c r="AI9" s="150"/>
      <c r="AJ9" s="143"/>
      <c r="AK9" s="150"/>
      <c r="AL9" s="143"/>
      <c r="AM9" s="150"/>
      <c r="AN9" s="143"/>
      <c r="AO9" s="143"/>
      <c r="AP9" s="143"/>
      <c r="AQ9" s="150"/>
      <c r="AR9" s="143"/>
      <c r="AS9" s="150"/>
      <c r="AT9" s="143"/>
      <c r="AU9" s="150"/>
      <c r="AV9" s="143"/>
      <c r="AW9" s="150"/>
      <c r="AX9" s="150"/>
      <c r="AY9" s="150"/>
      <c r="AZ9" s="143"/>
      <c r="BA9" s="150"/>
      <c r="BB9" s="150"/>
      <c r="BC9" s="150"/>
      <c r="BD9" s="143"/>
      <c r="BE9" s="150"/>
      <c r="BF9" s="150"/>
      <c r="BG9" s="150"/>
      <c r="BH9" s="150"/>
      <c r="BI9" s="150"/>
      <c r="BJ9" s="150"/>
      <c r="BK9" s="150"/>
      <c r="BL9" s="150"/>
      <c r="BM9" s="150"/>
      <c r="BN9" s="150"/>
      <c r="BO9" s="150"/>
      <c r="BP9" s="150"/>
      <c r="BQ9" s="150"/>
      <c r="BR9" s="143"/>
      <c r="BS9" s="150"/>
      <c r="BT9" s="150"/>
      <c r="BU9" s="150"/>
      <c r="BV9" s="143"/>
      <c r="BW9" s="150"/>
      <c r="BX9" s="150"/>
    </row>
    <row r="10" ht="12.0" customHeight="1">
      <c r="A10" s="1"/>
      <c r="B10" s="32">
        <v>45816.0</v>
      </c>
      <c r="C10" s="99">
        <f t="shared" si="1"/>
        <v>0</v>
      </c>
      <c r="D10" s="260">
        <f t="shared" si="2"/>
        <v>0</v>
      </c>
      <c r="E10" s="236"/>
      <c r="F10" s="143"/>
      <c r="G10" s="143"/>
      <c r="H10" s="143"/>
      <c r="I10" s="143"/>
      <c r="J10" s="143"/>
      <c r="K10" s="143"/>
      <c r="L10" s="225"/>
      <c r="M10" s="256">
        <f t="shared" si="3"/>
        <v>0</v>
      </c>
      <c r="N10" s="236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225"/>
      <c r="AD10" s="262">
        <f t="shared" si="4"/>
        <v>0</v>
      </c>
      <c r="AE10" s="142"/>
      <c r="AF10" s="143"/>
      <c r="AG10" s="150"/>
      <c r="AH10" s="143"/>
      <c r="AI10" s="143"/>
      <c r="AJ10" s="143"/>
      <c r="AK10" s="150"/>
      <c r="AL10" s="143"/>
      <c r="AM10" s="150"/>
      <c r="AN10" s="143"/>
      <c r="AO10" s="150"/>
      <c r="AP10" s="143"/>
      <c r="AQ10" s="150"/>
      <c r="AR10" s="143"/>
      <c r="AS10" s="150"/>
      <c r="AT10" s="143"/>
      <c r="AU10" s="150"/>
      <c r="AV10" s="143"/>
      <c r="AW10" s="150"/>
      <c r="AX10" s="150"/>
      <c r="AY10" s="150"/>
      <c r="AZ10" s="143"/>
      <c r="BA10" s="150"/>
      <c r="BB10" s="150"/>
      <c r="BC10" s="150"/>
      <c r="BD10" s="143"/>
      <c r="BE10" s="150"/>
      <c r="BF10" s="150"/>
      <c r="BG10" s="150"/>
      <c r="BH10" s="150"/>
      <c r="BI10" s="150"/>
      <c r="BJ10" s="150"/>
      <c r="BK10" s="150"/>
      <c r="BL10" s="150"/>
      <c r="BM10" s="150"/>
      <c r="BN10" s="150"/>
      <c r="BO10" s="150"/>
      <c r="BP10" s="150"/>
      <c r="BQ10" s="150"/>
      <c r="BR10" s="143"/>
      <c r="BS10" s="150"/>
      <c r="BT10" s="150"/>
      <c r="BU10" s="150"/>
      <c r="BV10" s="143"/>
      <c r="BW10" s="150"/>
      <c r="BX10" s="150"/>
    </row>
    <row r="11" ht="12.0" customHeight="1">
      <c r="A11" s="1"/>
      <c r="B11" s="32">
        <v>44356.0</v>
      </c>
      <c r="C11" s="99">
        <f t="shared" si="1"/>
        <v>3706089</v>
      </c>
      <c r="D11" s="260">
        <f t="shared" si="2"/>
        <v>0</v>
      </c>
      <c r="E11" s="236"/>
      <c r="F11" s="143"/>
      <c r="G11" s="143"/>
      <c r="H11" s="143"/>
      <c r="I11" s="143"/>
      <c r="J11" s="143"/>
      <c r="K11" s="143"/>
      <c r="L11" s="225"/>
      <c r="M11" s="256">
        <f t="shared" si="3"/>
        <v>0</v>
      </c>
      <c r="N11" s="236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225"/>
      <c r="AD11" s="262">
        <f t="shared" si="4"/>
        <v>3706089</v>
      </c>
      <c r="AE11" s="150" t="s">
        <v>50</v>
      </c>
      <c r="AF11" s="143">
        <v>100000.0</v>
      </c>
      <c r="AG11" s="150" t="s">
        <v>51</v>
      </c>
      <c r="AH11" s="263">
        <v>177132.0</v>
      </c>
      <c r="AI11" s="150" t="s">
        <v>52</v>
      </c>
      <c r="AJ11" s="263">
        <v>593649.0</v>
      </c>
      <c r="AK11" s="150" t="s">
        <v>53</v>
      </c>
      <c r="AL11" s="263">
        <v>455500.0</v>
      </c>
      <c r="AM11" s="150" t="s">
        <v>54</v>
      </c>
      <c r="AN11" s="143">
        <v>14600.0</v>
      </c>
      <c r="AO11" s="150" t="s">
        <v>55</v>
      </c>
      <c r="AP11" s="263">
        <v>1123735.0</v>
      </c>
      <c r="AQ11" s="150" t="s">
        <v>56</v>
      </c>
      <c r="AR11" s="263">
        <v>512973.0</v>
      </c>
      <c r="AS11" s="150" t="s">
        <v>57</v>
      </c>
      <c r="AT11" s="143">
        <f>600000+128500</f>
        <v>728500</v>
      </c>
      <c r="AU11" s="150"/>
      <c r="AV11" s="143"/>
      <c r="AW11" s="150"/>
      <c r="AX11" s="150"/>
      <c r="AY11" s="150"/>
      <c r="AZ11" s="143"/>
      <c r="BA11" s="150"/>
      <c r="BB11" s="150"/>
      <c r="BC11" s="150"/>
      <c r="BD11" s="143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43"/>
      <c r="BS11" s="150"/>
      <c r="BT11" s="150"/>
      <c r="BU11" s="150"/>
      <c r="BV11" s="143"/>
      <c r="BW11" s="150"/>
      <c r="BX11" s="150"/>
    </row>
    <row r="12" ht="12.0" customHeight="1">
      <c r="A12" s="21"/>
      <c r="B12" s="32">
        <v>44357.0</v>
      </c>
      <c r="C12" s="99">
        <f t="shared" si="1"/>
        <v>0</v>
      </c>
      <c r="D12" s="260">
        <f t="shared" si="2"/>
        <v>0</v>
      </c>
      <c r="E12" s="236"/>
      <c r="F12" s="143"/>
      <c r="G12" s="143"/>
      <c r="H12" s="143"/>
      <c r="I12" s="143"/>
      <c r="J12" s="143"/>
      <c r="K12" s="143"/>
      <c r="L12" s="225"/>
      <c r="M12" s="256">
        <f t="shared" si="3"/>
        <v>0</v>
      </c>
      <c r="N12" s="236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225"/>
      <c r="AD12" s="262">
        <f t="shared" si="4"/>
        <v>0</v>
      </c>
      <c r="AE12" s="142"/>
      <c r="AF12" s="143"/>
      <c r="AG12" s="150"/>
      <c r="AH12" s="143"/>
      <c r="AI12" s="142"/>
      <c r="AJ12" s="143"/>
      <c r="AK12" s="150"/>
      <c r="AL12" s="150"/>
      <c r="AM12" s="150"/>
      <c r="AN12" s="143"/>
      <c r="AO12" s="150"/>
      <c r="AP12" s="143"/>
      <c r="AQ12" s="142"/>
      <c r="AR12" s="143"/>
      <c r="AS12" s="150"/>
      <c r="AT12" s="143"/>
      <c r="AU12" s="150"/>
      <c r="AV12" s="150"/>
      <c r="AW12" s="150"/>
      <c r="AX12" s="150"/>
      <c r="AY12" s="150"/>
      <c r="AZ12" s="143"/>
      <c r="BA12" s="150"/>
      <c r="BB12" s="143"/>
      <c r="BC12" s="150"/>
      <c r="BD12" s="143"/>
      <c r="BE12" s="150"/>
      <c r="BF12" s="143"/>
      <c r="BG12" s="150"/>
      <c r="BH12" s="143"/>
      <c r="BI12" s="150"/>
      <c r="BJ12" s="143"/>
      <c r="BK12" s="150"/>
      <c r="BL12" s="143"/>
      <c r="BM12" s="150"/>
      <c r="BN12" s="143"/>
      <c r="BO12" s="150"/>
      <c r="BP12" s="143"/>
      <c r="BQ12" s="143"/>
      <c r="BR12" s="143"/>
      <c r="BS12" s="150"/>
      <c r="BT12" s="143"/>
      <c r="BU12" s="150"/>
      <c r="BV12" s="143"/>
      <c r="BW12" s="150"/>
      <c r="BX12" s="143"/>
    </row>
    <row r="13" ht="12.0" customHeight="1">
      <c r="A13" s="21"/>
      <c r="B13" s="32">
        <v>44358.0</v>
      </c>
      <c r="C13" s="99">
        <f t="shared" si="1"/>
        <v>0</v>
      </c>
      <c r="D13" s="260">
        <f t="shared" si="2"/>
        <v>0</v>
      </c>
      <c r="E13" s="236"/>
      <c r="F13" s="143"/>
      <c r="G13" s="143"/>
      <c r="H13" s="143"/>
      <c r="I13" s="143"/>
      <c r="J13" s="143"/>
      <c r="K13" s="143"/>
      <c r="L13" s="225"/>
      <c r="M13" s="256">
        <f t="shared" si="3"/>
        <v>0</v>
      </c>
      <c r="N13" s="236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225"/>
      <c r="AD13" s="262">
        <f t="shared" si="4"/>
        <v>0</v>
      </c>
      <c r="AE13" s="142"/>
      <c r="AF13" s="143"/>
      <c r="AG13" s="142"/>
      <c r="AH13" s="143"/>
      <c r="AI13" s="150"/>
      <c r="AJ13" s="143"/>
      <c r="AK13" s="150"/>
      <c r="AL13" s="143"/>
      <c r="AM13" s="150"/>
      <c r="AN13" s="143"/>
      <c r="AO13" s="150"/>
      <c r="AP13" s="143"/>
      <c r="AQ13" s="150"/>
      <c r="AR13" s="143"/>
      <c r="AS13" s="150"/>
      <c r="AT13" s="143"/>
      <c r="AU13" s="150"/>
      <c r="AV13" s="143"/>
      <c r="AW13" s="143"/>
      <c r="AX13" s="143"/>
      <c r="AY13" s="150"/>
      <c r="AZ13" s="143"/>
      <c r="BA13" s="150"/>
      <c r="BB13" s="143"/>
      <c r="BC13" s="150"/>
      <c r="BD13" s="143"/>
      <c r="BE13" s="150"/>
      <c r="BF13" s="143"/>
      <c r="BG13" s="150"/>
      <c r="BH13" s="143"/>
      <c r="BI13" s="143"/>
      <c r="BJ13" s="143"/>
      <c r="BK13" s="150"/>
      <c r="BL13" s="143"/>
      <c r="BM13" s="150"/>
      <c r="BN13" s="143"/>
      <c r="BO13" s="150"/>
      <c r="BP13" s="143"/>
      <c r="BQ13" s="150"/>
      <c r="BR13" s="143"/>
      <c r="BS13" s="150"/>
      <c r="BT13" s="143"/>
      <c r="BU13" s="150"/>
      <c r="BV13" s="143"/>
      <c r="BW13" s="150"/>
      <c r="BX13" s="143"/>
    </row>
    <row r="14" ht="12.0" customHeight="1">
      <c r="A14" s="1"/>
      <c r="B14" s="32">
        <v>44359.0</v>
      </c>
      <c r="C14" s="99">
        <f t="shared" si="1"/>
        <v>0</v>
      </c>
      <c r="D14" s="260">
        <f t="shared" si="2"/>
        <v>0</v>
      </c>
      <c r="E14" s="224"/>
      <c r="F14" s="143"/>
      <c r="G14" s="143"/>
      <c r="H14" s="143"/>
      <c r="I14" s="143"/>
      <c r="J14" s="143"/>
      <c r="K14" s="143"/>
      <c r="L14" s="225"/>
      <c r="M14" s="256">
        <f t="shared" si="3"/>
        <v>0</v>
      </c>
      <c r="N14" s="236"/>
      <c r="O14" s="143"/>
      <c r="P14" s="143"/>
      <c r="Q14" s="143"/>
      <c r="R14" s="143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5"/>
      <c r="AD14" s="262">
        <f t="shared" si="4"/>
        <v>0</v>
      </c>
      <c r="AE14" s="142"/>
      <c r="AF14" s="143"/>
      <c r="AG14" s="150"/>
      <c r="AH14" s="143"/>
      <c r="AI14" s="143"/>
      <c r="AJ14" s="143"/>
      <c r="AK14" s="143"/>
      <c r="AL14" s="143"/>
      <c r="AM14" s="143"/>
      <c r="AN14" s="143"/>
      <c r="AO14" s="143"/>
      <c r="AP14" s="143"/>
      <c r="AQ14" s="150"/>
      <c r="AR14" s="143"/>
      <c r="AS14" s="143"/>
      <c r="AT14" s="143"/>
      <c r="AU14" s="143"/>
      <c r="AV14" s="143"/>
      <c r="AW14" s="150"/>
      <c r="AX14" s="143"/>
      <c r="AY14" s="143"/>
      <c r="AZ14" s="143"/>
      <c r="BA14" s="143"/>
      <c r="BB14" s="143"/>
      <c r="BC14" s="150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50"/>
      <c r="BP14" s="150"/>
      <c r="BQ14" s="150"/>
      <c r="BR14" s="143"/>
      <c r="BS14" s="150"/>
      <c r="BT14" s="150"/>
      <c r="BU14" s="150"/>
      <c r="BV14" s="150"/>
      <c r="BW14" s="150"/>
      <c r="BX14" s="143"/>
    </row>
    <row r="15" ht="12.0" customHeight="1">
      <c r="A15" s="1"/>
      <c r="B15" s="35">
        <v>44360.0</v>
      </c>
      <c r="C15" s="99">
        <f t="shared" si="1"/>
        <v>0</v>
      </c>
      <c r="D15" s="260">
        <f t="shared" si="2"/>
        <v>0</v>
      </c>
      <c r="E15" s="236"/>
      <c r="F15" s="143"/>
      <c r="G15" s="143"/>
      <c r="H15" s="143"/>
      <c r="I15" s="143"/>
      <c r="J15" s="143"/>
      <c r="K15" s="143"/>
      <c r="L15" s="225"/>
      <c r="M15" s="256">
        <f t="shared" si="3"/>
        <v>0</v>
      </c>
      <c r="N15" s="266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5"/>
      <c r="AD15" s="262">
        <f t="shared" si="4"/>
        <v>0</v>
      </c>
      <c r="AE15" s="142"/>
      <c r="AF15" s="143"/>
      <c r="AG15" s="150"/>
      <c r="AH15" s="143"/>
      <c r="AI15" s="150"/>
      <c r="AJ15" s="143"/>
      <c r="AK15" s="150"/>
      <c r="AL15" s="143"/>
      <c r="AM15" s="150"/>
      <c r="AN15" s="143"/>
      <c r="AO15" s="150"/>
      <c r="AP15" s="143"/>
      <c r="AQ15" s="150"/>
      <c r="AR15" s="143"/>
      <c r="AS15" s="150"/>
      <c r="AT15" s="143"/>
      <c r="AU15" s="150"/>
      <c r="AV15" s="143"/>
      <c r="AW15" s="150"/>
      <c r="AX15" s="150"/>
      <c r="AY15" s="150"/>
      <c r="AZ15" s="143"/>
      <c r="BA15" s="150"/>
      <c r="BB15" s="150"/>
      <c r="BC15" s="150"/>
      <c r="BD15" s="143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43"/>
      <c r="BS15" s="150"/>
      <c r="BT15" s="150"/>
      <c r="BU15" s="150"/>
      <c r="BV15" s="143"/>
      <c r="BW15" s="150"/>
      <c r="BX15" s="150"/>
    </row>
    <row r="16" ht="12.0" customHeight="1">
      <c r="A16" s="1"/>
      <c r="B16" s="35">
        <v>44361.0</v>
      </c>
      <c r="C16" s="99">
        <f t="shared" si="1"/>
        <v>0</v>
      </c>
      <c r="D16" s="260">
        <f t="shared" si="2"/>
        <v>0</v>
      </c>
      <c r="E16" s="236"/>
      <c r="F16" s="143"/>
      <c r="G16" s="143"/>
      <c r="H16" s="143"/>
      <c r="I16" s="143"/>
      <c r="J16" s="143"/>
      <c r="K16" s="143"/>
      <c r="L16" s="225"/>
      <c r="M16" s="256">
        <f t="shared" si="3"/>
        <v>0</v>
      </c>
      <c r="N16" s="236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225"/>
      <c r="AD16" s="262">
        <f t="shared" si="4"/>
        <v>0</v>
      </c>
      <c r="AE16" s="142"/>
      <c r="AF16" s="143"/>
      <c r="AG16" s="142"/>
      <c r="AH16" s="143"/>
      <c r="AI16" s="143"/>
      <c r="AJ16" s="143"/>
      <c r="AK16" s="143"/>
      <c r="AL16" s="143"/>
      <c r="AM16" s="143"/>
      <c r="AN16" s="143"/>
      <c r="AO16" s="143"/>
      <c r="AP16" s="143"/>
      <c r="AQ16" s="150"/>
      <c r="AR16" s="143"/>
      <c r="AS16" s="143"/>
      <c r="AT16" s="143"/>
      <c r="AU16" s="143"/>
      <c r="AV16" s="143"/>
      <c r="AW16" s="150"/>
      <c r="AX16" s="143"/>
      <c r="AY16" s="150"/>
      <c r="AZ16" s="143"/>
      <c r="BA16" s="150"/>
      <c r="BB16" s="143"/>
      <c r="BC16" s="150"/>
      <c r="BD16" s="143"/>
      <c r="BE16" s="150"/>
      <c r="BF16" s="150"/>
      <c r="BG16" s="150"/>
      <c r="BH16" s="150"/>
      <c r="BI16" s="150"/>
      <c r="BJ16" s="150"/>
      <c r="BK16" s="150"/>
      <c r="BL16" s="150"/>
      <c r="BM16" s="150"/>
      <c r="BN16" s="150"/>
      <c r="BO16" s="150"/>
      <c r="BP16" s="150"/>
      <c r="BQ16" s="150"/>
      <c r="BR16" s="143"/>
      <c r="BS16" s="150"/>
      <c r="BT16" s="150"/>
      <c r="BU16" s="150"/>
      <c r="BV16" s="143"/>
      <c r="BW16" s="150"/>
      <c r="BX16" s="150"/>
    </row>
    <row r="17" ht="12.0" customHeight="1">
      <c r="A17" s="1"/>
      <c r="B17" s="32">
        <v>44362.0</v>
      </c>
      <c r="C17" s="99">
        <f t="shared" si="1"/>
        <v>0</v>
      </c>
      <c r="D17" s="260">
        <f t="shared" si="2"/>
        <v>0</v>
      </c>
      <c r="E17" s="267"/>
      <c r="F17" s="143"/>
      <c r="G17" s="143"/>
      <c r="H17" s="143"/>
      <c r="I17" s="143"/>
      <c r="J17" s="143"/>
      <c r="K17" s="143"/>
      <c r="L17" s="225"/>
      <c r="M17" s="256">
        <f t="shared" si="3"/>
        <v>0</v>
      </c>
      <c r="N17" s="236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225"/>
      <c r="AD17" s="262">
        <f t="shared" si="4"/>
        <v>0</v>
      </c>
      <c r="AE17" s="142"/>
      <c r="AF17" s="143"/>
      <c r="AG17" s="150"/>
      <c r="AH17" s="143"/>
      <c r="AI17" s="150"/>
      <c r="AJ17" s="143"/>
      <c r="AK17" s="150"/>
      <c r="AL17" s="143"/>
      <c r="AM17" s="150"/>
      <c r="AN17" s="143"/>
      <c r="AO17" s="150"/>
      <c r="AP17" s="143"/>
      <c r="AQ17" s="150"/>
      <c r="AR17" s="143"/>
      <c r="AS17" s="150"/>
      <c r="AT17" s="143"/>
      <c r="AU17" s="150"/>
      <c r="AV17" s="143"/>
      <c r="AW17" s="150"/>
      <c r="AX17" s="150"/>
      <c r="AY17" s="150"/>
      <c r="AZ17" s="143"/>
      <c r="BA17" s="150"/>
      <c r="BB17" s="150"/>
      <c r="BC17" s="150"/>
      <c r="BD17" s="150"/>
      <c r="BE17" s="150"/>
      <c r="BF17" s="150"/>
      <c r="BG17" s="150"/>
      <c r="BH17" s="150"/>
      <c r="BI17" s="150"/>
      <c r="BJ17" s="150"/>
      <c r="BK17" s="150"/>
      <c r="BL17" s="150"/>
      <c r="BM17" s="150"/>
      <c r="BN17" s="143"/>
      <c r="BO17" s="150"/>
      <c r="BP17" s="150"/>
      <c r="BQ17" s="150"/>
      <c r="BR17" s="143"/>
      <c r="BS17" s="150"/>
      <c r="BT17" s="150"/>
      <c r="BU17" s="150"/>
      <c r="BV17" s="150"/>
      <c r="BW17" s="150"/>
      <c r="BX17" s="143"/>
    </row>
    <row r="18" ht="12.0" customHeight="1">
      <c r="A18" s="1"/>
      <c r="B18" s="32">
        <v>44363.0</v>
      </c>
      <c r="C18" s="99">
        <f t="shared" si="1"/>
        <v>0</v>
      </c>
      <c r="D18" s="260">
        <f t="shared" si="2"/>
        <v>0</v>
      </c>
      <c r="E18" s="236"/>
      <c r="F18" s="143"/>
      <c r="G18" s="143"/>
      <c r="H18" s="143"/>
      <c r="I18" s="143"/>
      <c r="J18" s="143"/>
      <c r="K18" s="143"/>
      <c r="L18" s="225"/>
      <c r="M18" s="256">
        <f t="shared" si="3"/>
        <v>0</v>
      </c>
      <c r="N18" s="236"/>
      <c r="O18" s="143"/>
      <c r="P18" s="143"/>
      <c r="Q18" s="143"/>
      <c r="R18" s="143"/>
      <c r="S18" s="264"/>
      <c r="T18" s="143"/>
      <c r="U18" s="143"/>
      <c r="V18" s="143"/>
      <c r="W18" s="143"/>
      <c r="X18" s="143"/>
      <c r="Y18" s="143"/>
      <c r="Z18" s="143"/>
      <c r="AA18" s="143"/>
      <c r="AB18" s="143"/>
      <c r="AC18" s="225"/>
      <c r="AD18" s="262">
        <f t="shared" si="4"/>
        <v>0</v>
      </c>
      <c r="AE18" s="142"/>
      <c r="AF18" s="143"/>
      <c r="AG18" s="150"/>
      <c r="AH18" s="143"/>
      <c r="AI18" s="150"/>
      <c r="AJ18" s="143"/>
      <c r="AK18" s="150"/>
      <c r="AL18" s="143"/>
      <c r="AM18" s="150"/>
      <c r="AN18" s="143"/>
      <c r="AO18" s="150"/>
      <c r="AP18" s="143"/>
      <c r="AQ18" s="150"/>
      <c r="AR18" s="143"/>
      <c r="AS18" s="150"/>
      <c r="AT18" s="143"/>
      <c r="AU18" s="150"/>
      <c r="AV18" s="143"/>
      <c r="AW18" s="150"/>
      <c r="AX18" s="150"/>
      <c r="AY18" s="150"/>
      <c r="AZ18" s="143"/>
      <c r="BA18" s="150"/>
      <c r="BB18" s="150"/>
      <c r="BC18" s="150"/>
      <c r="BD18" s="143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43"/>
      <c r="BS18" s="150"/>
      <c r="BT18" s="150"/>
      <c r="BU18" s="150"/>
      <c r="BV18" s="143"/>
      <c r="BW18" s="150"/>
      <c r="BX18" s="150"/>
    </row>
    <row r="19" ht="12.0" customHeight="1">
      <c r="A19" s="21"/>
      <c r="B19" s="32">
        <v>44364.0</v>
      </c>
      <c r="C19" s="99">
        <f t="shared" si="1"/>
        <v>0</v>
      </c>
      <c r="D19" s="260">
        <f t="shared" si="2"/>
        <v>0</v>
      </c>
      <c r="E19" s="236"/>
      <c r="F19" s="143"/>
      <c r="G19" s="143"/>
      <c r="H19" s="143"/>
      <c r="I19" s="143"/>
      <c r="J19" s="143"/>
      <c r="K19" s="143"/>
      <c r="L19" s="225"/>
      <c r="M19" s="256">
        <f t="shared" si="3"/>
        <v>0</v>
      </c>
      <c r="N19" s="236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225"/>
      <c r="AD19" s="262">
        <f t="shared" si="4"/>
        <v>0</v>
      </c>
      <c r="AE19" s="142"/>
      <c r="AF19" s="143"/>
      <c r="AG19" s="150"/>
      <c r="AH19" s="143"/>
      <c r="AI19" s="150"/>
      <c r="AJ19" s="143"/>
      <c r="AK19" s="150"/>
      <c r="AL19" s="143"/>
      <c r="AM19" s="150"/>
      <c r="AN19" s="143"/>
      <c r="AO19" s="150"/>
      <c r="AP19" s="143"/>
      <c r="AQ19" s="150"/>
      <c r="AR19" s="143"/>
      <c r="AS19" s="150"/>
      <c r="AT19" s="143"/>
      <c r="AU19" s="150"/>
      <c r="AV19" s="143"/>
      <c r="AW19" s="150"/>
      <c r="AX19" s="150"/>
      <c r="AY19" s="150"/>
      <c r="AZ19" s="143"/>
      <c r="BA19" s="150"/>
      <c r="BB19" s="150"/>
      <c r="BC19" s="150"/>
      <c r="BD19" s="143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43"/>
      <c r="BS19" s="150"/>
      <c r="BT19" s="150"/>
      <c r="BU19" s="150"/>
      <c r="BV19" s="143"/>
      <c r="BW19" s="150"/>
      <c r="BX19" s="150"/>
    </row>
    <row r="20" ht="12.0" customHeight="1">
      <c r="A20" s="21"/>
      <c r="B20" s="32">
        <v>44365.0</v>
      </c>
      <c r="C20" s="99">
        <f t="shared" si="1"/>
        <v>0</v>
      </c>
      <c r="D20" s="260">
        <f t="shared" si="2"/>
        <v>0</v>
      </c>
      <c r="E20" s="236"/>
      <c r="F20" s="143"/>
      <c r="G20" s="143"/>
      <c r="H20" s="143"/>
      <c r="I20" s="143"/>
      <c r="J20" s="143"/>
      <c r="K20" s="143"/>
      <c r="L20" s="225"/>
      <c r="M20" s="256">
        <f t="shared" si="3"/>
        <v>0</v>
      </c>
      <c r="N20" s="236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225"/>
      <c r="AD20" s="262">
        <f t="shared" si="4"/>
        <v>0</v>
      </c>
      <c r="AE20" s="142"/>
      <c r="AF20" s="143"/>
      <c r="AG20" s="150"/>
      <c r="AH20" s="143"/>
      <c r="AI20" s="150"/>
      <c r="AJ20" s="143"/>
      <c r="AK20" s="150"/>
      <c r="AL20" s="143"/>
      <c r="AM20" s="150"/>
      <c r="AN20" s="143"/>
      <c r="AO20" s="150"/>
      <c r="AP20" s="143"/>
      <c r="AQ20" s="150"/>
      <c r="AR20" s="143"/>
      <c r="AS20" s="150"/>
      <c r="AT20" s="143"/>
      <c r="AU20" s="150"/>
      <c r="AV20" s="143"/>
      <c r="AW20" s="150"/>
      <c r="AX20" s="150"/>
      <c r="AY20" s="150"/>
      <c r="AZ20" s="143"/>
      <c r="BA20" s="150"/>
      <c r="BB20" s="150"/>
      <c r="BC20" s="150"/>
      <c r="BD20" s="143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43"/>
      <c r="BS20" s="150"/>
      <c r="BT20" s="150"/>
      <c r="BU20" s="150"/>
      <c r="BV20" s="143"/>
      <c r="BW20" s="150"/>
      <c r="BX20" s="150"/>
    </row>
    <row r="21" ht="12.0" customHeight="1">
      <c r="A21" s="1"/>
      <c r="B21" s="32">
        <v>44366.0</v>
      </c>
      <c r="C21" s="99">
        <f t="shared" si="1"/>
        <v>0</v>
      </c>
      <c r="D21" s="260">
        <f t="shared" si="2"/>
        <v>0</v>
      </c>
      <c r="E21" s="224"/>
      <c r="F21" s="143"/>
      <c r="G21" s="143"/>
      <c r="H21" s="143"/>
      <c r="I21" s="143"/>
      <c r="J21" s="143"/>
      <c r="K21" s="143"/>
      <c r="L21" s="225"/>
      <c r="M21" s="256">
        <f t="shared" si="3"/>
        <v>0</v>
      </c>
      <c r="N21" s="236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225"/>
      <c r="AD21" s="262">
        <f t="shared" si="4"/>
        <v>0</v>
      </c>
      <c r="AE21" s="142"/>
      <c r="AF21" s="143"/>
      <c r="AG21" s="150"/>
      <c r="AH21" s="143"/>
      <c r="AI21" s="150"/>
      <c r="AJ21" s="143"/>
      <c r="AK21" s="150"/>
      <c r="AL21" s="143"/>
      <c r="AM21" s="150"/>
      <c r="AN21" s="143"/>
      <c r="AO21" s="150"/>
      <c r="AP21" s="143"/>
      <c r="AQ21" s="150"/>
      <c r="AR21" s="143"/>
      <c r="AS21" s="150"/>
      <c r="AT21" s="143"/>
      <c r="AU21" s="150"/>
      <c r="AV21" s="143"/>
      <c r="AW21" s="150"/>
      <c r="AX21" s="150"/>
      <c r="AY21" s="150"/>
      <c r="AZ21" s="150"/>
      <c r="BA21" s="150"/>
      <c r="BB21" s="143"/>
      <c r="BC21" s="150"/>
      <c r="BD21" s="150"/>
      <c r="BE21" s="150"/>
      <c r="BF21" s="150"/>
      <c r="BG21" s="150"/>
      <c r="BH21" s="150"/>
      <c r="BI21" s="150"/>
      <c r="BJ21" s="150"/>
      <c r="BK21" s="150"/>
      <c r="BL21" s="150"/>
      <c r="BM21" s="150"/>
      <c r="BN21" s="150"/>
      <c r="BO21" s="150"/>
      <c r="BP21" s="143"/>
      <c r="BQ21" s="150"/>
      <c r="BR21" s="150"/>
      <c r="BS21" s="150"/>
      <c r="BT21" s="143"/>
      <c r="BU21" s="150"/>
      <c r="BV21" s="150"/>
      <c r="BW21" s="150"/>
      <c r="BX21" s="150"/>
    </row>
    <row r="22" ht="12.0" customHeight="1">
      <c r="A22" s="1"/>
      <c r="B22" s="35">
        <v>44367.0</v>
      </c>
      <c r="C22" s="99">
        <f t="shared" si="1"/>
        <v>0</v>
      </c>
      <c r="D22" s="260">
        <f t="shared" si="2"/>
        <v>0</v>
      </c>
      <c r="E22" s="254"/>
      <c r="F22" s="163"/>
      <c r="G22" s="163"/>
      <c r="H22" s="163"/>
      <c r="I22" s="163"/>
      <c r="J22" s="163"/>
      <c r="K22" s="163"/>
      <c r="L22" s="255"/>
      <c r="M22" s="256">
        <f t="shared" si="3"/>
        <v>0</v>
      </c>
      <c r="N22" s="236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225"/>
      <c r="AD22" s="262">
        <f t="shared" si="4"/>
        <v>0</v>
      </c>
      <c r="AE22" s="167"/>
      <c r="AF22" s="143"/>
      <c r="AG22" s="142"/>
      <c r="AH22" s="143"/>
      <c r="AI22" s="143"/>
      <c r="AJ22" s="143"/>
      <c r="AK22" s="150"/>
      <c r="AL22" s="143"/>
      <c r="AM22" s="150"/>
      <c r="AN22" s="143"/>
      <c r="AO22" s="150"/>
      <c r="AP22" s="143"/>
      <c r="AQ22" s="150"/>
      <c r="AR22" s="143"/>
      <c r="AS22" s="150"/>
      <c r="AT22" s="143"/>
      <c r="AU22" s="150"/>
      <c r="AV22" s="143"/>
      <c r="AW22" s="150"/>
      <c r="AX22" s="150"/>
      <c r="AY22" s="150"/>
      <c r="AZ22" s="143"/>
      <c r="BA22" s="150"/>
      <c r="BB22" s="150"/>
      <c r="BC22" s="150"/>
      <c r="BD22" s="143"/>
      <c r="BE22" s="150"/>
      <c r="BF22" s="150"/>
      <c r="BG22" s="150"/>
      <c r="BH22" s="150"/>
      <c r="BI22" s="150"/>
      <c r="BJ22" s="150"/>
      <c r="BK22" s="150"/>
      <c r="BL22" s="150"/>
      <c r="BM22" s="150"/>
      <c r="BN22" s="150"/>
      <c r="BO22" s="150"/>
      <c r="BP22" s="150"/>
      <c r="BQ22" s="150"/>
      <c r="BR22" s="143"/>
      <c r="BS22" s="150"/>
      <c r="BT22" s="150"/>
      <c r="BU22" s="150"/>
      <c r="BV22" s="143"/>
      <c r="BW22" s="150"/>
      <c r="BX22" s="150"/>
    </row>
    <row r="23" ht="12.0" customHeight="1">
      <c r="A23" s="1"/>
      <c r="B23" s="35">
        <v>44368.0</v>
      </c>
      <c r="C23" s="99">
        <f t="shared" si="1"/>
        <v>33000</v>
      </c>
      <c r="D23" s="260">
        <f t="shared" si="2"/>
        <v>0</v>
      </c>
      <c r="E23" s="236"/>
      <c r="F23" s="143"/>
      <c r="G23" s="143"/>
      <c r="H23" s="143"/>
      <c r="I23" s="143"/>
      <c r="J23" s="143"/>
      <c r="K23" s="143"/>
      <c r="L23" s="225"/>
      <c r="M23" s="256">
        <f t="shared" si="3"/>
        <v>0</v>
      </c>
      <c r="N23" s="236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225"/>
      <c r="AD23" s="262">
        <f t="shared" si="4"/>
        <v>33000</v>
      </c>
      <c r="AE23" s="142" t="s">
        <v>58</v>
      </c>
      <c r="AF23" s="143">
        <v>33000.0</v>
      </c>
      <c r="AG23" s="143"/>
      <c r="AH23" s="143"/>
      <c r="AI23" s="150"/>
      <c r="AJ23" s="143"/>
      <c r="AK23" s="150"/>
      <c r="AL23" s="143"/>
      <c r="AM23" s="150"/>
      <c r="AN23" s="143"/>
      <c r="AO23" s="150"/>
      <c r="AP23" s="143"/>
      <c r="AQ23" s="150"/>
      <c r="AR23" s="143"/>
      <c r="AS23" s="150"/>
      <c r="AT23" s="143"/>
      <c r="AU23" s="150"/>
      <c r="AV23" s="143"/>
      <c r="AW23" s="150"/>
      <c r="AX23" s="150"/>
      <c r="AY23" s="150"/>
      <c r="AZ23" s="143"/>
      <c r="BA23" s="150"/>
      <c r="BB23" s="150"/>
      <c r="BC23" s="150"/>
      <c r="BD23" s="143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43"/>
      <c r="BS23" s="150"/>
      <c r="BT23" s="150"/>
      <c r="BU23" s="150"/>
      <c r="BV23" s="143"/>
      <c r="BW23" s="150"/>
      <c r="BX23" s="150"/>
    </row>
    <row r="24" ht="12.0" customHeight="1">
      <c r="A24" s="1"/>
      <c r="B24" s="32">
        <v>44369.0</v>
      </c>
      <c r="C24" s="99">
        <f t="shared" si="1"/>
        <v>34302</v>
      </c>
      <c r="D24" s="260">
        <f t="shared" si="2"/>
        <v>0</v>
      </c>
      <c r="E24" s="236"/>
      <c r="F24" s="143"/>
      <c r="G24" s="143"/>
      <c r="H24" s="143"/>
      <c r="I24" s="143"/>
      <c r="J24" s="143"/>
      <c r="K24" s="143"/>
      <c r="L24" s="225"/>
      <c r="M24" s="256">
        <f t="shared" si="3"/>
        <v>0</v>
      </c>
      <c r="N24" s="236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225"/>
      <c r="AD24" s="262">
        <f t="shared" si="4"/>
        <v>34302</v>
      </c>
      <c r="AE24" s="142" t="s">
        <v>59</v>
      </c>
      <c r="AF24" s="143">
        <v>12160.0</v>
      </c>
      <c r="AG24" s="143" t="s">
        <v>60</v>
      </c>
      <c r="AH24" s="263">
        <v>3630.0</v>
      </c>
      <c r="AI24" s="150" t="s">
        <v>61</v>
      </c>
      <c r="AJ24" s="143">
        <v>4202.0</v>
      </c>
      <c r="AK24" s="150" t="s">
        <v>62</v>
      </c>
      <c r="AL24" s="143">
        <v>14310.0</v>
      </c>
      <c r="AM24" s="150"/>
      <c r="AN24" s="143"/>
      <c r="AO24" s="150"/>
      <c r="AP24" s="143"/>
      <c r="AQ24" s="150"/>
      <c r="AR24" s="143"/>
      <c r="AS24" s="150"/>
      <c r="AT24" s="143"/>
      <c r="AU24" s="150"/>
      <c r="AV24" s="143"/>
      <c r="AW24" s="150"/>
      <c r="AX24" s="150"/>
      <c r="AY24" s="150"/>
      <c r="AZ24" s="143"/>
      <c r="BA24" s="150"/>
      <c r="BB24" s="150"/>
      <c r="BC24" s="150"/>
      <c r="BD24" s="143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43"/>
      <c r="BS24" s="150"/>
      <c r="BT24" s="150"/>
      <c r="BU24" s="150"/>
      <c r="BV24" s="143"/>
      <c r="BW24" s="150"/>
      <c r="BX24" s="150"/>
    </row>
    <row r="25" ht="12.0" customHeight="1">
      <c r="A25" s="1"/>
      <c r="B25" s="32">
        <v>44370.0</v>
      </c>
      <c r="C25" s="99">
        <f t="shared" si="1"/>
        <v>39003</v>
      </c>
      <c r="D25" s="260">
        <f t="shared" si="2"/>
        <v>0</v>
      </c>
      <c r="E25" s="236"/>
      <c r="F25" s="143"/>
      <c r="G25" s="143"/>
      <c r="H25" s="143"/>
      <c r="I25" s="143"/>
      <c r="J25" s="143"/>
      <c r="K25" s="143"/>
      <c r="L25" s="225"/>
      <c r="M25" s="256">
        <f t="shared" si="3"/>
        <v>0</v>
      </c>
      <c r="N25" s="236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225"/>
      <c r="AD25" s="262">
        <f t="shared" si="4"/>
        <v>39003</v>
      </c>
      <c r="AE25" s="142" t="s">
        <v>63</v>
      </c>
      <c r="AF25" s="143">
        <v>39003.0</v>
      </c>
      <c r="AG25" s="150"/>
      <c r="AH25" s="143"/>
      <c r="AI25" s="150"/>
      <c r="AJ25" s="143"/>
      <c r="AK25" s="150"/>
      <c r="AL25" s="143"/>
      <c r="AM25" s="150"/>
      <c r="AN25" s="143"/>
      <c r="AO25" s="150"/>
      <c r="AP25" s="143"/>
      <c r="AQ25" s="150"/>
      <c r="AR25" s="143"/>
      <c r="AS25" s="150"/>
      <c r="AT25" s="143"/>
      <c r="AU25" s="150"/>
      <c r="AV25" s="143"/>
      <c r="AW25" s="150"/>
      <c r="AX25" s="150"/>
      <c r="AY25" s="150"/>
      <c r="AZ25" s="150"/>
      <c r="BA25" s="150"/>
      <c r="BB25" s="143"/>
      <c r="BC25" s="150"/>
      <c r="BD25" s="150"/>
      <c r="BE25" s="150"/>
      <c r="BF25" s="150"/>
      <c r="BG25" s="150"/>
      <c r="BH25" s="143"/>
      <c r="BI25" s="150"/>
      <c r="BJ25" s="150"/>
      <c r="BK25" s="150"/>
      <c r="BL25" s="150"/>
      <c r="BM25" s="150"/>
      <c r="BN25" s="150"/>
      <c r="BO25" s="150"/>
      <c r="BP25" s="143"/>
      <c r="BQ25" s="150"/>
      <c r="BR25" s="150"/>
      <c r="BS25" s="150"/>
      <c r="BT25" s="143"/>
      <c r="BU25" s="150"/>
      <c r="BV25" s="150"/>
      <c r="BW25" s="150"/>
      <c r="BX25" s="150"/>
    </row>
    <row r="26" ht="13.5" customHeight="1">
      <c r="A26" s="21"/>
      <c r="B26" s="32">
        <v>44371.0</v>
      </c>
      <c r="C26" s="99">
        <f t="shared" si="1"/>
        <v>0</v>
      </c>
      <c r="D26" s="260">
        <f t="shared" si="2"/>
        <v>0</v>
      </c>
      <c r="E26" s="236"/>
      <c r="F26" s="143"/>
      <c r="G26" s="143"/>
      <c r="H26" s="143"/>
      <c r="I26" s="143"/>
      <c r="J26" s="143"/>
      <c r="K26" s="143"/>
      <c r="L26" s="225"/>
      <c r="M26" s="256">
        <f t="shared" si="3"/>
        <v>0</v>
      </c>
      <c r="N26" s="236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225"/>
      <c r="AD26" s="262">
        <f t="shared" si="4"/>
        <v>0</v>
      </c>
      <c r="AE26" s="150"/>
      <c r="AF26" s="143"/>
      <c r="AG26" s="150"/>
      <c r="AH26" s="143"/>
      <c r="AI26" s="150"/>
      <c r="AJ26" s="143"/>
      <c r="AK26" s="150"/>
      <c r="AL26" s="143"/>
      <c r="AM26" s="150"/>
      <c r="AN26" s="143"/>
      <c r="AO26" s="150"/>
      <c r="AP26" s="143"/>
      <c r="AQ26" s="150"/>
      <c r="AR26" s="143"/>
      <c r="AS26" s="150"/>
      <c r="AT26" s="143"/>
      <c r="AU26" s="150"/>
      <c r="AV26" s="143"/>
      <c r="AW26" s="150"/>
      <c r="AX26" s="150"/>
      <c r="AY26" s="150"/>
      <c r="AZ26" s="143"/>
      <c r="BA26" s="150"/>
      <c r="BB26" s="150"/>
      <c r="BC26" s="150"/>
      <c r="BD26" s="143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43"/>
      <c r="BS26" s="150"/>
      <c r="BT26" s="150"/>
      <c r="BU26" s="150"/>
      <c r="BV26" s="143"/>
      <c r="BW26" s="150"/>
      <c r="BX26" s="150"/>
    </row>
    <row r="27" ht="12.0" customHeight="1">
      <c r="A27" s="21"/>
      <c r="B27" s="32">
        <v>44372.0</v>
      </c>
      <c r="C27" s="99">
        <f t="shared" si="1"/>
        <v>2049400</v>
      </c>
      <c r="D27" s="260">
        <f t="shared" si="2"/>
        <v>0</v>
      </c>
      <c r="E27" s="268"/>
      <c r="F27" s="167"/>
      <c r="G27" s="143"/>
      <c r="H27" s="143"/>
      <c r="I27" s="143"/>
      <c r="J27" s="143"/>
      <c r="K27" s="143"/>
      <c r="L27" s="225"/>
      <c r="M27" s="256">
        <f t="shared" si="3"/>
        <v>1845000</v>
      </c>
      <c r="N27" s="236" t="s">
        <v>64</v>
      </c>
      <c r="O27" s="143">
        <v>55000.0</v>
      </c>
      <c r="P27" s="143" t="s">
        <v>65</v>
      </c>
      <c r="Q27" s="143">
        <v>220000.0</v>
      </c>
      <c r="R27" s="143" t="s">
        <v>66</v>
      </c>
      <c r="S27" s="143">
        <v>1570000.0</v>
      </c>
      <c r="T27" s="143"/>
      <c r="U27" s="143"/>
      <c r="V27" s="143"/>
      <c r="W27" s="143"/>
      <c r="X27" s="143"/>
      <c r="Y27" s="143"/>
      <c r="Z27" s="143"/>
      <c r="AA27" s="143"/>
      <c r="AB27" s="143"/>
      <c r="AC27" s="225"/>
      <c r="AD27" s="262">
        <f t="shared" si="4"/>
        <v>204400</v>
      </c>
      <c r="AE27" s="167" t="s">
        <v>67</v>
      </c>
      <c r="AF27" s="167">
        <v>4400.0</v>
      </c>
      <c r="AG27" s="150" t="s">
        <v>68</v>
      </c>
      <c r="AH27" s="143">
        <v>200000.0</v>
      </c>
      <c r="AI27" s="143"/>
      <c r="AJ27" s="143"/>
      <c r="AK27" s="150"/>
      <c r="AL27" s="143"/>
      <c r="AM27" s="150"/>
      <c r="AN27" s="143"/>
      <c r="AO27" s="150"/>
      <c r="AP27" s="143"/>
      <c r="AQ27" s="150"/>
      <c r="AR27" s="143"/>
      <c r="AS27" s="150"/>
      <c r="AT27" s="143"/>
      <c r="AU27" s="150"/>
      <c r="AV27" s="143"/>
      <c r="AW27" s="150"/>
      <c r="AX27" s="150"/>
      <c r="AY27" s="150"/>
      <c r="AZ27" s="143"/>
      <c r="BA27" s="150"/>
      <c r="BB27" s="150"/>
      <c r="BC27" s="150"/>
      <c r="BD27" s="143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50"/>
      <c r="BP27" s="150"/>
      <c r="BQ27" s="150"/>
      <c r="BR27" s="143"/>
      <c r="BS27" s="150"/>
      <c r="BT27" s="150"/>
      <c r="BU27" s="150"/>
      <c r="BV27" s="143"/>
      <c r="BW27" s="150"/>
      <c r="BX27" s="150"/>
    </row>
    <row r="28" ht="12.0" customHeight="1">
      <c r="A28" s="156"/>
      <c r="B28" s="32">
        <v>44373.0</v>
      </c>
      <c r="C28" s="99">
        <f t="shared" si="1"/>
        <v>536158</v>
      </c>
      <c r="D28" s="260">
        <f t="shared" si="2"/>
        <v>0</v>
      </c>
      <c r="E28" s="224"/>
      <c r="F28" s="143"/>
      <c r="G28" s="161"/>
      <c r="H28" s="161"/>
      <c r="I28" s="161"/>
      <c r="J28" s="161"/>
      <c r="K28" s="161"/>
      <c r="L28" s="269"/>
      <c r="M28" s="256">
        <f t="shared" si="3"/>
        <v>0</v>
      </c>
      <c r="N28" s="236"/>
      <c r="O28" s="143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269"/>
      <c r="AD28" s="262">
        <f t="shared" si="4"/>
        <v>536158</v>
      </c>
      <c r="AE28" s="150" t="s">
        <v>69</v>
      </c>
      <c r="AF28" s="143">
        <v>33000.0</v>
      </c>
      <c r="AG28" s="150" t="s">
        <v>70</v>
      </c>
      <c r="AH28" s="270">
        <v>44360.0</v>
      </c>
      <c r="AI28" s="150" t="s">
        <v>71</v>
      </c>
      <c r="AJ28" s="143">
        <v>4620.0</v>
      </c>
      <c r="AK28" s="143" t="s">
        <v>72</v>
      </c>
      <c r="AL28" s="143">
        <v>1829.0</v>
      </c>
      <c r="AM28" s="150" t="s">
        <v>73</v>
      </c>
      <c r="AN28" s="143">
        <v>6015.0</v>
      </c>
      <c r="AO28" s="150" t="s">
        <v>74</v>
      </c>
      <c r="AP28" s="143">
        <v>27293.0</v>
      </c>
      <c r="AQ28" s="150" t="s">
        <v>75</v>
      </c>
      <c r="AR28" s="143">
        <v>58201.0</v>
      </c>
      <c r="AS28" s="150" t="s">
        <v>76</v>
      </c>
      <c r="AT28" s="143">
        <v>67440.0</v>
      </c>
      <c r="AU28" s="150" t="s">
        <v>77</v>
      </c>
      <c r="AV28" s="143">
        <v>99000.0</v>
      </c>
      <c r="AW28" s="150" t="s">
        <v>78</v>
      </c>
      <c r="AX28" s="150">
        <v>3900.0</v>
      </c>
      <c r="AY28" s="150" t="s">
        <v>79</v>
      </c>
      <c r="AZ28" s="150">
        <v>172790.0</v>
      </c>
      <c r="BA28" s="150" t="s">
        <v>80</v>
      </c>
      <c r="BB28" s="143">
        <v>12980.0</v>
      </c>
      <c r="BC28" s="150" t="s">
        <v>67</v>
      </c>
      <c r="BD28" s="150">
        <v>4730.0</v>
      </c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1"/>
      <c r="BQ28" s="160"/>
      <c r="BR28" s="160"/>
      <c r="BS28" s="160"/>
      <c r="BT28" s="161"/>
      <c r="BU28" s="160"/>
      <c r="BV28" s="160"/>
      <c r="BW28" s="160"/>
      <c r="BX28" s="160"/>
    </row>
    <row r="29" ht="12.0" customHeight="1">
      <c r="A29" s="1"/>
      <c r="B29" s="35">
        <v>44374.0</v>
      </c>
      <c r="C29" s="99">
        <f t="shared" si="1"/>
        <v>0</v>
      </c>
      <c r="D29" s="260">
        <f t="shared" si="2"/>
        <v>0</v>
      </c>
      <c r="E29" s="191"/>
      <c r="F29" s="149"/>
      <c r="G29" s="143"/>
      <c r="H29" s="143"/>
      <c r="I29" s="143"/>
      <c r="J29" s="143"/>
      <c r="K29" s="143"/>
      <c r="L29" s="225"/>
      <c r="M29" s="256">
        <f t="shared" si="3"/>
        <v>0</v>
      </c>
      <c r="N29" s="236"/>
      <c r="O29" s="143"/>
      <c r="P29" s="143"/>
      <c r="Q29" s="143"/>
      <c r="R29" s="167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225"/>
      <c r="AD29" s="262">
        <f t="shared" si="4"/>
        <v>0</v>
      </c>
      <c r="AE29" s="143"/>
      <c r="AF29" s="143"/>
      <c r="AG29" s="150"/>
      <c r="AH29" s="143"/>
      <c r="AI29" s="150"/>
      <c r="AJ29" s="143"/>
      <c r="AK29" s="150"/>
      <c r="AL29" s="143"/>
      <c r="AM29" s="143"/>
      <c r="AN29" s="143"/>
      <c r="AO29" s="143"/>
      <c r="AP29" s="143"/>
      <c r="AQ29" s="143"/>
      <c r="AR29" s="143"/>
      <c r="AS29" s="150"/>
      <c r="AT29" s="143"/>
      <c r="AU29" s="150"/>
      <c r="AV29" s="143"/>
      <c r="AW29" s="150"/>
      <c r="AX29" s="143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50"/>
      <c r="BJ29" s="143"/>
      <c r="BK29" s="143"/>
      <c r="BL29" s="143"/>
      <c r="BM29" s="143"/>
      <c r="BN29" s="143"/>
      <c r="BO29" s="143"/>
      <c r="BP29" s="143"/>
      <c r="BQ29" s="143"/>
      <c r="BR29" s="143"/>
      <c r="BS29" s="143"/>
      <c r="BT29" s="143"/>
      <c r="BU29" s="143"/>
      <c r="BV29" s="143"/>
      <c r="BW29" s="143"/>
      <c r="BX29" s="143"/>
    </row>
    <row r="30" ht="12.0" customHeight="1">
      <c r="A30" s="1"/>
      <c r="B30" s="35">
        <v>44375.0</v>
      </c>
      <c r="C30" s="99">
        <f t="shared" si="1"/>
        <v>378785</v>
      </c>
      <c r="D30" s="260">
        <f t="shared" si="2"/>
        <v>378785</v>
      </c>
      <c r="E30" s="143" t="s">
        <v>81</v>
      </c>
      <c r="F30" s="143">
        <v>378785.0</v>
      </c>
      <c r="G30" s="268"/>
      <c r="H30" s="167"/>
      <c r="I30" s="268"/>
      <c r="J30" s="167"/>
      <c r="K30" s="268"/>
      <c r="L30" s="231"/>
      <c r="M30" s="262">
        <f t="shared" si="3"/>
        <v>0</v>
      </c>
      <c r="N30" s="236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225"/>
      <c r="AD30" s="262">
        <f t="shared" si="4"/>
        <v>0</v>
      </c>
      <c r="AE30" s="143"/>
      <c r="AF30" s="143"/>
      <c r="AG30" s="150"/>
      <c r="AH30" s="143"/>
      <c r="AI30" s="150"/>
      <c r="AJ30" s="143"/>
      <c r="AK30" s="150"/>
      <c r="AL30" s="143"/>
      <c r="AM30" s="150"/>
      <c r="AN30" s="143"/>
      <c r="AO30" s="150"/>
      <c r="AP30" s="143"/>
      <c r="AQ30" s="143"/>
      <c r="AR30" s="143"/>
      <c r="AS30" s="143"/>
      <c r="AT30" s="143"/>
      <c r="AU30" s="143"/>
      <c r="AV30" s="143"/>
      <c r="AW30" s="150"/>
      <c r="AX30" s="143"/>
      <c r="AY30" s="150"/>
      <c r="AZ30" s="143"/>
      <c r="BA30" s="150"/>
      <c r="BB30" s="143"/>
      <c r="BC30" s="143"/>
      <c r="BD30" s="143"/>
      <c r="BE30" s="143"/>
      <c r="BF30" s="143"/>
      <c r="BG30" s="143"/>
      <c r="BH30" s="143"/>
      <c r="BI30" s="150"/>
      <c r="BJ30" s="143"/>
      <c r="BK30" s="150"/>
      <c r="BL30" s="143"/>
      <c r="BM30" s="150"/>
      <c r="BN30" s="143"/>
      <c r="BO30" s="150"/>
      <c r="BP30" s="150"/>
      <c r="BQ30" s="150"/>
      <c r="BR30" s="143"/>
      <c r="BS30" s="150"/>
      <c r="BT30" s="150"/>
      <c r="BU30" s="150"/>
      <c r="BV30" s="143"/>
      <c r="BW30" s="150"/>
      <c r="BX30" s="150"/>
    </row>
    <row r="31" ht="12.0" customHeight="1">
      <c r="A31" s="1"/>
      <c r="B31" s="32">
        <v>44376.0</v>
      </c>
      <c r="C31" s="99">
        <f t="shared" si="1"/>
        <v>4080312</v>
      </c>
      <c r="D31" s="260">
        <f t="shared" si="2"/>
        <v>2420247</v>
      </c>
      <c r="E31" s="236" t="s">
        <v>81</v>
      </c>
      <c r="F31" s="143">
        <v>1764948.0</v>
      </c>
      <c r="G31" s="143" t="s">
        <v>82</v>
      </c>
      <c r="H31" s="143">
        <v>33698.0</v>
      </c>
      <c r="I31" s="143" t="s">
        <v>83</v>
      </c>
      <c r="J31" s="143">
        <v>517560.0</v>
      </c>
      <c r="K31" s="143" t="s">
        <v>84</v>
      </c>
      <c r="L31" s="225">
        <v>104041.0</v>
      </c>
      <c r="M31" s="256">
        <f t="shared" si="3"/>
        <v>0</v>
      </c>
      <c r="N31" s="236"/>
      <c r="O31" s="143"/>
      <c r="P31" s="143"/>
      <c r="Q31" s="143"/>
      <c r="R31" s="143"/>
      <c r="S31" s="149"/>
      <c r="T31" s="143"/>
      <c r="U31" s="143"/>
      <c r="V31" s="143"/>
      <c r="W31" s="143"/>
      <c r="X31" s="143"/>
      <c r="Y31" s="143"/>
      <c r="Z31" s="143"/>
      <c r="AA31" s="143"/>
      <c r="AB31" s="143"/>
      <c r="AC31" s="225"/>
      <c r="AD31" s="262">
        <f t="shared" si="4"/>
        <v>1660065</v>
      </c>
      <c r="AE31" s="142" t="s">
        <v>85</v>
      </c>
      <c r="AF31" s="263">
        <v>467620.0</v>
      </c>
      <c r="AG31" s="143" t="s">
        <v>86</v>
      </c>
      <c r="AH31" s="143">
        <v>2200.0</v>
      </c>
      <c r="AI31" s="143" t="s">
        <v>87</v>
      </c>
      <c r="AJ31" s="143">
        <v>165000.0</v>
      </c>
      <c r="AK31" s="143" t="s">
        <v>88</v>
      </c>
      <c r="AL31" s="143">
        <v>160000.0</v>
      </c>
      <c r="AM31" s="143" t="s">
        <v>89</v>
      </c>
      <c r="AN31" s="263">
        <v>865245.0</v>
      </c>
      <c r="AO31" s="143"/>
      <c r="AP31" s="143"/>
      <c r="AQ31" s="143"/>
      <c r="AR31" s="143"/>
      <c r="AS31" s="143"/>
      <c r="AT31" s="143"/>
      <c r="AU31" s="150"/>
      <c r="AV31" s="143"/>
      <c r="AW31" s="150"/>
      <c r="AX31" s="143"/>
      <c r="AY31" s="143"/>
      <c r="AZ31" s="143"/>
      <c r="BA31" s="143"/>
      <c r="BB31" s="143"/>
      <c r="BC31" s="143"/>
      <c r="BD31" s="143"/>
      <c r="BE31" s="150"/>
      <c r="BF31" s="143"/>
      <c r="BG31" s="143"/>
      <c r="BH31" s="143"/>
      <c r="BI31" s="150"/>
      <c r="BJ31" s="143"/>
      <c r="BK31" s="150"/>
      <c r="BL31" s="143"/>
      <c r="BM31" s="150"/>
      <c r="BN31" s="143"/>
      <c r="BO31" s="150"/>
      <c r="BP31" s="143"/>
      <c r="BQ31" s="143"/>
      <c r="BR31" s="143"/>
      <c r="BS31" s="150"/>
      <c r="BT31" s="143"/>
      <c r="BU31" s="150"/>
      <c r="BV31" s="143"/>
      <c r="BW31" s="150"/>
      <c r="BX31" s="143"/>
    </row>
    <row r="32" ht="12.0" customHeight="1">
      <c r="A32" s="1"/>
      <c r="B32" s="36">
        <v>44377.0</v>
      </c>
      <c r="C32" s="271">
        <f t="shared" si="1"/>
        <v>2470488</v>
      </c>
      <c r="D32" s="272">
        <f t="shared" si="2"/>
        <v>2470488</v>
      </c>
      <c r="E32" s="273" t="s">
        <v>83</v>
      </c>
      <c r="F32" s="167">
        <v>391779.0</v>
      </c>
      <c r="G32" s="167" t="s">
        <v>83</v>
      </c>
      <c r="H32" s="167">
        <v>1699552.0</v>
      </c>
      <c r="I32" s="167" t="s">
        <v>90</v>
      </c>
      <c r="J32" s="167">
        <v>149842.0</v>
      </c>
      <c r="K32" s="149" t="s">
        <v>91</v>
      </c>
      <c r="L32" s="274">
        <v>229315.0</v>
      </c>
      <c r="M32" s="256">
        <f t="shared" si="3"/>
        <v>0</v>
      </c>
      <c r="N32" s="275"/>
      <c r="O32" s="143"/>
      <c r="P32" s="206"/>
      <c r="Q32" s="206"/>
      <c r="R32" s="206"/>
      <c r="S32" s="206"/>
      <c r="T32" s="206"/>
      <c r="U32" s="206"/>
      <c r="V32" s="167"/>
      <c r="W32" s="167"/>
      <c r="X32" s="167"/>
      <c r="Y32" s="167"/>
      <c r="Z32" s="167"/>
      <c r="AA32" s="167"/>
      <c r="AB32" s="167"/>
      <c r="AC32" s="276"/>
      <c r="AD32" s="262">
        <f t="shared" si="4"/>
        <v>0</v>
      </c>
      <c r="AE32" s="200"/>
      <c r="AF32" s="163"/>
      <c r="AG32" s="162"/>
      <c r="AH32" s="163"/>
      <c r="AI32" s="163"/>
      <c r="AJ32" s="163"/>
      <c r="AK32" s="163"/>
      <c r="AL32" s="163"/>
      <c r="AM32" s="163"/>
      <c r="AN32" s="163"/>
      <c r="AO32" s="163"/>
      <c r="AP32" s="163"/>
      <c r="AQ32" s="162"/>
      <c r="AR32" s="163"/>
      <c r="AS32" s="163"/>
      <c r="AT32" s="163"/>
      <c r="AU32" s="163"/>
      <c r="AV32" s="163"/>
      <c r="AW32" s="163"/>
      <c r="AX32" s="163"/>
      <c r="AY32" s="167"/>
      <c r="AZ32" s="167"/>
      <c r="BA32" s="164"/>
      <c r="BB32" s="167"/>
      <c r="BC32" s="164"/>
      <c r="BD32" s="167"/>
      <c r="BE32" s="164"/>
      <c r="BF32" s="167"/>
      <c r="BG32" s="167"/>
      <c r="BH32" s="167"/>
      <c r="BI32" s="277"/>
      <c r="BJ32" s="167"/>
      <c r="BK32" s="167"/>
      <c r="BL32" s="167"/>
      <c r="BM32" s="164"/>
      <c r="BN32" s="167"/>
      <c r="BO32" s="164"/>
      <c r="BP32" s="167"/>
      <c r="BQ32" s="164"/>
      <c r="BR32" s="167"/>
      <c r="BS32" s="167"/>
      <c r="BT32" s="167"/>
      <c r="BU32" s="167"/>
      <c r="BV32" s="167"/>
      <c r="BW32" s="167"/>
      <c r="BX32" s="167"/>
    </row>
    <row r="33" ht="12.0" customHeight="1">
      <c r="A33" s="1"/>
      <c r="B33" s="100" t="s">
        <v>30</v>
      </c>
      <c r="C33" s="105">
        <f t="shared" si="1"/>
        <v>14324833</v>
      </c>
      <c r="D33" s="278">
        <f>SUM(D3:D32)</f>
        <v>5269520</v>
      </c>
      <c r="E33" s="246"/>
      <c r="F33" s="183"/>
      <c r="G33" s="183"/>
      <c r="H33" s="183"/>
      <c r="I33" s="183"/>
      <c r="J33" s="183"/>
      <c r="K33" s="183"/>
      <c r="L33" s="247"/>
      <c r="M33" s="248">
        <f>SUM(M3:M32)</f>
        <v>1845000</v>
      </c>
      <c r="N33" s="246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247"/>
      <c r="AD33" s="249">
        <f>SUM(AD3:AD32)</f>
        <v>7210313</v>
      </c>
      <c r="AE33" s="198"/>
      <c r="AF33" s="183"/>
      <c r="AG33" s="184"/>
      <c r="AH33" s="183"/>
      <c r="AI33" s="183"/>
      <c r="AJ33" s="183"/>
      <c r="AK33" s="183"/>
      <c r="AL33" s="183"/>
      <c r="AM33" s="183"/>
      <c r="AN33" s="183"/>
      <c r="AO33" s="183"/>
      <c r="AP33" s="183"/>
      <c r="AQ33" s="184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  <c r="BD33" s="183"/>
      <c r="BE33" s="184"/>
      <c r="BF33" s="183"/>
      <c r="BG33" s="183"/>
      <c r="BH33" s="183"/>
      <c r="BI33" s="184"/>
      <c r="BJ33" s="183"/>
      <c r="BK33" s="184"/>
      <c r="BL33" s="183"/>
      <c r="BM33" s="184"/>
      <c r="BN33" s="183"/>
      <c r="BO33" s="184"/>
      <c r="BP33" s="183"/>
      <c r="BQ33" s="183"/>
      <c r="BR33" s="183"/>
      <c r="BS33" s="184"/>
      <c r="BT33" s="183"/>
      <c r="BU33" s="184"/>
      <c r="BV33" s="183"/>
      <c r="BW33" s="184"/>
      <c r="BX33" s="183"/>
    </row>
    <row r="34" ht="13.5" customHeight="1">
      <c r="A34" s="1"/>
      <c r="B34" s="100" t="s">
        <v>31</v>
      </c>
      <c r="C34" s="105"/>
      <c r="D34" s="278"/>
      <c r="E34" s="246"/>
      <c r="F34" s="183"/>
      <c r="G34" s="183"/>
      <c r="H34" s="183"/>
      <c r="I34" s="183"/>
      <c r="J34" s="183"/>
      <c r="K34" s="183"/>
      <c r="L34" s="247"/>
      <c r="M34" s="248"/>
      <c r="N34" s="246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247"/>
      <c r="AD34" s="249"/>
      <c r="AE34" s="198"/>
      <c r="AF34" s="183"/>
      <c r="AG34" s="183"/>
      <c r="AH34" s="183"/>
      <c r="AI34" s="183"/>
      <c r="AJ34" s="183"/>
      <c r="AK34" s="184"/>
      <c r="AL34" s="183"/>
      <c r="AM34" s="184"/>
      <c r="AN34" s="183"/>
      <c r="AO34" s="184"/>
      <c r="AP34" s="183"/>
      <c r="AQ34" s="184"/>
      <c r="AR34" s="183"/>
      <c r="AS34" s="184"/>
      <c r="AT34" s="183"/>
      <c r="AU34" s="184"/>
      <c r="AV34" s="183"/>
      <c r="AW34" s="184"/>
      <c r="AX34" s="184"/>
      <c r="AY34" s="184"/>
      <c r="AZ34" s="183"/>
      <c r="BA34" s="184"/>
      <c r="BB34" s="184"/>
      <c r="BC34" s="184"/>
      <c r="BD34" s="183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3"/>
      <c r="BS34" s="184"/>
      <c r="BT34" s="184"/>
      <c r="BU34" s="184"/>
      <c r="BV34" s="183"/>
      <c r="BW34" s="184"/>
      <c r="BX34" s="184"/>
    </row>
    <row r="35" ht="13.5" customHeight="1">
      <c r="A35" s="21"/>
      <c r="B35" s="22">
        <v>44378.0</v>
      </c>
      <c r="C35" s="98">
        <f t="shared" ref="C35:C65" si="5">D35+M35+AD35</f>
        <v>82196</v>
      </c>
      <c r="D35" s="260">
        <f t="shared" ref="D35:D65" si="6">F35+H35+J35+L35</f>
        <v>0</v>
      </c>
      <c r="E35" s="268"/>
      <c r="F35" s="167"/>
      <c r="G35" s="268"/>
      <c r="H35" s="167"/>
      <c r="I35" s="143"/>
      <c r="J35" s="143"/>
      <c r="K35" s="163"/>
      <c r="L35" s="255"/>
      <c r="M35" s="256">
        <f t="shared" ref="M35:M65" si="7">O35+Q35+S35+U35+W35+Y35+AA35+AC35</f>
        <v>0</v>
      </c>
      <c r="N35" s="236"/>
      <c r="O35" s="143"/>
      <c r="P35" s="143"/>
      <c r="Q35" s="143"/>
      <c r="R35" s="143"/>
      <c r="S35" s="152"/>
      <c r="T35" s="134"/>
      <c r="U35" s="143"/>
      <c r="V35" s="163"/>
      <c r="W35" s="163"/>
      <c r="X35" s="163"/>
      <c r="Y35" s="163"/>
      <c r="Z35" s="163"/>
      <c r="AA35" s="163"/>
      <c r="AB35" s="163"/>
      <c r="AC35" s="255"/>
      <c r="AD35" s="262">
        <f t="shared" ref="AD35:AD65" si="8">AF35+AH35+AJ35+AL35+AN35+AP35+AR35+AT35+AV35+AX35+AZ35+BB35+BD35+BF35+BH35+BJ35+BL35+BN35+BP35+BR35+BT35+BV35+BX35+BZ35+CB35+CD35</f>
        <v>82196</v>
      </c>
      <c r="AE35" s="142" t="s">
        <v>46</v>
      </c>
      <c r="AF35" s="263">
        <v>82196.0</v>
      </c>
      <c r="AG35" s="143"/>
      <c r="AH35" s="143"/>
      <c r="AI35" s="143"/>
      <c r="AJ35" s="143"/>
      <c r="AK35" s="143"/>
      <c r="AL35" s="143"/>
      <c r="AM35" s="162"/>
      <c r="AN35" s="163"/>
      <c r="AO35" s="162"/>
      <c r="AP35" s="163"/>
      <c r="AQ35" s="162"/>
      <c r="AR35" s="163"/>
      <c r="AS35" s="162"/>
      <c r="AT35" s="163"/>
      <c r="AU35" s="162"/>
      <c r="AV35" s="163"/>
      <c r="AW35" s="162"/>
      <c r="AX35" s="162"/>
      <c r="AY35" s="162"/>
      <c r="AZ35" s="163"/>
      <c r="BA35" s="162"/>
      <c r="BB35" s="162"/>
      <c r="BC35" s="162"/>
      <c r="BD35" s="163"/>
      <c r="BE35" s="162"/>
      <c r="BF35" s="162"/>
      <c r="BG35" s="162"/>
      <c r="BH35" s="162"/>
      <c r="BI35" s="163"/>
      <c r="BJ35" s="163"/>
      <c r="BK35" s="162"/>
      <c r="BL35" s="163"/>
      <c r="BM35" s="162"/>
      <c r="BN35" s="163"/>
      <c r="BO35" s="162"/>
      <c r="BP35" s="162"/>
      <c r="BQ35" s="162"/>
      <c r="BR35" s="163"/>
      <c r="BS35" s="162"/>
      <c r="BT35" s="162"/>
      <c r="BU35" s="162"/>
      <c r="BV35" s="163"/>
      <c r="BW35" s="162"/>
      <c r="BX35" s="162"/>
    </row>
    <row r="36" ht="13.5" customHeight="1">
      <c r="A36" s="21"/>
      <c r="B36" s="32">
        <v>45109.0</v>
      </c>
      <c r="C36" s="99">
        <f t="shared" si="5"/>
        <v>29480</v>
      </c>
      <c r="D36" s="260">
        <f t="shared" si="6"/>
        <v>0</v>
      </c>
      <c r="E36" s="236"/>
      <c r="F36" s="143"/>
      <c r="G36" s="143"/>
      <c r="H36" s="143"/>
      <c r="I36" s="143"/>
      <c r="J36" s="143"/>
      <c r="K36" s="143"/>
      <c r="L36" s="225"/>
      <c r="M36" s="256">
        <f t="shared" si="7"/>
        <v>0</v>
      </c>
      <c r="N36" s="236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225"/>
      <c r="AD36" s="262">
        <f t="shared" si="8"/>
        <v>29480</v>
      </c>
      <c r="AE36" s="150" t="s">
        <v>92</v>
      </c>
      <c r="AF36" s="263">
        <v>29480.0</v>
      </c>
      <c r="AG36" s="150"/>
      <c r="AH36" s="143"/>
      <c r="AI36" s="150"/>
      <c r="AJ36" s="143"/>
      <c r="AK36" s="150"/>
      <c r="AL36" s="143"/>
      <c r="AM36" s="150"/>
      <c r="AN36" s="143"/>
      <c r="AO36" s="150"/>
      <c r="AP36" s="143"/>
      <c r="AQ36" s="150"/>
      <c r="AR36" s="143"/>
      <c r="AS36" s="150"/>
      <c r="AT36" s="143"/>
      <c r="AU36" s="150"/>
      <c r="AV36" s="143"/>
      <c r="AW36" s="150"/>
      <c r="AX36" s="150"/>
      <c r="AY36" s="150"/>
      <c r="AZ36" s="143"/>
      <c r="BA36" s="150"/>
      <c r="BB36" s="150"/>
      <c r="BC36" s="150"/>
      <c r="BD36" s="143"/>
      <c r="BE36" s="150"/>
      <c r="BF36" s="150"/>
      <c r="BG36" s="150"/>
      <c r="BH36" s="150"/>
      <c r="BI36" s="150"/>
      <c r="BJ36" s="150"/>
      <c r="BK36" s="150"/>
      <c r="BL36" s="150"/>
      <c r="BM36" s="150"/>
      <c r="BN36" s="150"/>
      <c r="BO36" s="150"/>
      <c r="BP36" s="150"/>
      <c r="BQ36" s="150"/>
      <c r="BR36" s="143"/>
      <c r="BS36" s="150"/>
      <c r="BT36" s="150"/>
      <c r="BU36" s="150"/>
      <c r="BV36" s="143"/>
      <c r="BW36" s="150"/>
      <c r="BX36" s="150"/>
    </row>
    <row r="37" ht="13.5" customHeight="1">
      <c r="A37" s="1"/>
      <c r="B37" s="32">
        <v>45110.0</v>
      </c>
      <c r="C37" s="99">
        <f t="shared" si="5"/>
        <v>0</v>
      </c>
      <c r="D37" s="260">
        <f t="shared" si="6"/>
        <v>0</v>
      </c>
      <c r="E37" s="224"/>
      <c r="F37" s="143"/>
      <c r="G37" s="143"/>
      <c r="H37" s="143"/>
      <c r="I37" s="143"/>
      <c r="J37" s="143"/>
      <c r="K37" s="143"/>
      <c r="L37" s="225"/>
      <c r="M37" s="256">
        <f t="shared" si="7"/>
        <v>0</v>
      </c>
      <c r="N37" s="236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225"/>
      <c r="AD37" s="262">
        <f t="shared" si="8"/>
        <v>0</v>
      </c>
      <c r="AE37" s="150"/>
      <c r="AF37" s="143"/>
      <c r="AG37" s="150"/>
      <c r="AH37" s="143"/>
      <c r="AI37" s="150"/>
      <c r="AJ37" s="143"/>
      <c r="AK37" s="150"/>
      <c r="AL37" s="143"/>
      <c r="AM37" s="150"/>
      <c r="AN37" s="143"/>
      <c r="AO37" s="150"/>
      <c r="AP37" s="143"/>
      <c r="AQ37" s="150"/>
      <c r="AR37" s="143"/>
      <c r="AS37" s="150"/>
      <c r="AT37" s="143"/>
      <c r="AU37" s="150"/>
      <c r="AV37" s="143"/>
      <c r="AW37" s="150"/>
      <c r="AX37" s="150"/>
      <c r="AY37" s="150"/>
      <c r="AZ37" s="143"/>
      <c r="BA37" s="150"/>
      <c r="BB37" s="150"/>
      <c r="BC37" s="150"/>
      <c r="BD37" s="143"/>
      <c r="BE37" s="150"/>
      <c r="BF37" s="150"/>
      <c r="BG37" s="150"/>
      <c r="BH37" s="150"/>
      <c r="BI37" s="150"/>
      <c r="BJ37" s="150"/>
      <c r="BK37" s="150"/>
      <c r="BL37" s="150"/>
      <c r="BM37" s="150"/>
      <c r="BN37" s="150"/>
      <c r="BO37" s="150"/>
      <c r="BP37" s="150"/>
      <c r="BQ37" s="150"/>
      <c r="BR37" s="143"/>
      <c r="BS37" s="150"/>
      <c r="BT37" s="150"/>
      <c r="BU37" s="150"/>
      <c r="BV37" s="143"/>
      <c r="BW37" s="150"/>
      <c r="BX37" s="150"/>
    </row>
    <row r="38" ht="13.5" customHeight="1">
      <c r="A38" s="1"/>
      <c r="B38" s="35">
        <v>45111.0</v>
      </c>
      <c r="C38" s="99">
        <f t="shared" si="5"/>
        <v>0</v>
      </c>
      <c r="D38" s="260">
        <f t="shared" si="6"/>
        <v>0</v>
      </c>
      <c r="E38" s="224"/>
      <c r="F38" s="143"/>
      <c r="G38" s="143"/>
      <c r="H38" s="143"/>
      <c r="I38" s="143"/>
      <c r="J38" s="143"/>
      <c r="K38" s="143"/>
      <c r="L38" s="225"/>
      <c r="M38" s="256">
        <f t="shared" si="7"/>
        <v>0</v>
      </c>
      <c r="N38" s="236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225"/>
      <c r="AD38" s="262">
        <f t="shared" si="8"/>
        <v>0</v>
      </c>
      <c r="AE38" s="142"/>
      <c r="AF38" s="143"/>
      <c r="AG38" s="142"/>
      <c r="AH38" s="143"/>
      <c r="AI38" s="142"/>
      <c r="AJ38" s="143"/>
      <c r="AK38" s="150"/>
      <c r="AL38" s="143"/>
      <c r="AM38" s="142"/>
      <c r="AN38" s="143"/>
      <c r="AO38" s="150"/>
      <c r="AP38" s="143"/>
      <c r="AQ38" s="150"/>
      <c r="AR38" s="143"/>
      <c r="AS38" s="150"/>
      <c r="AT38" s="143"/>
      <c r="AU38" s="150"/>
      <c r="AV38" s="143"/>
      <c r="AW38" s="150"/>
      <c r="AX38" s="150"/>
      <c r="AY38" s="150"/>
      <c r="AZ38" s="143"/>
      <c r="BA38" s="150"/>
      <c r="BB38" s="150"/>
      <c r="BC38" s="150"/>
      <c r="BD38" s="143"/>
      <c r="BE38" s="150"/>
      <c r="BF38" s="150"/>
      <c r="BG38" s="150"/>
      <c r="BH38" s="150"/>
      <c r="BI38" s="150"/>
      <c r="BJ38" s="150"/>
      <c r="BK38" s="150"/>
      <c r="BL38" s="150"/>
      <c r="BM38" s="150"/>
      <c r="BN38" s="150"/>
      <c r="BO38" s="150"/>
      <c r="BP38" s="150"/>
      <c r="BQ38" s="150"/>
      <c r="BR38" s="143"/>
      <c r="BS38" s="150"/>
      <c r="BT38" s="150"/>
      <c r="BU38" s="150"/>
      <c r="BV38" s="143"/>
      <c r="BW38" s="150"/>
      <c r="BX38" s="150"/>
    </row>
    <row r="39" ht="13.5" customHeight="1">
      <c r="A39" s="1"/>
      <c r="B39" s="35">
        <v>45112.0</v>
      </c>
      <c r="C39" s="99">
        <f t="shared" si="5"/>
        <v>88000</v>
      </c>
      <c r="D39" s="260">
        <f t="shared" si="6"/>
        <v>0</v>
      </c>
      <c r="E39" s="236"/>
      <c r="F39" s="143"/>
      <c r="G39" s="143"/>
      <c r="H39" s="143"/>
      <c r="I39" s="143"/>
      <c r="J39" s="143"/>
      <c r="K39" s="143"/>
      <c r="L39" s="225"/>
      <c r="M39" s="256">
        <f t="shared" si="7"/>
        <v>0</v>
      </c>
      <c r="N39" s="236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225"/>
      <c r="AD39" s="262">
        <f t="shared" si="8"/>
        <v>88000</v>
      </c>
      <c r="AE39" s="150" t="s">
        <v>48</v>
      </c>
      <c r="AF39" s="263">
        <v>88000.0</v>
      </c>
      <c r="AG39" s="150"/>
      <c r="AH39" s="143"/>
      <c r="AI39" s="150"/>
      <c r="AJ39" s="143"/>
      <c r="AK39" s="150"/>
      <c r="AL39" s="143"/>
      <c r="AM39" s="150"/>
      <c r="AN39" s="143"/>
      <c r="AO39" s="150"/>
      <c r="AP39" s="143"/>
      <c r="AQ39" s="150"/>
      <c r="AR39" s="143"/>
      <c r="AS39" s="150"/>
      <c r="AT39" s="143"/>
      <c r="AU39" s="150"/>
      <c r="AV39" s="143"/>
      <c r="AW39" s="150"/>
      <c r="AX39" s="150"/>
      <c r="AY39" s="150"/>
      <c r="AZ39" s="143"/>
      <c r="BA39" s="150"/>
      <c r="BB39" s="150"/>
      <c r="BC39" s="150"/>
      <c r="BD39" s="143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50"/>
      <c r="BP39" s="150"/>
      <c r="BQ39" s="150"/>
      <c r="BR39" s="143"/>
      <c r="BS39" s="150"/>
      <c r="BT39" s="150"/>
      <c r="BU39" s="150"/>
      <c r="BV39" s="143"/>
      <c r="BW39" s="150"/>
      <c r="BX39" s="150"/>
    </row>
    <row r="40" ht="13.5" customHeight="1">
      <c r="A40" s="1"/>
      <c r="B40" s="32">
        <v>45113.0</v>
      </c>
      <c r="C40" s="99">
        <f t="shared" si="5"/>
        <v>0</v>
      </c>
      <c r="D40" s="260">
        <f t="shared" si="6"/>
        <v>0</v>
      </c>
      <c r="E40" s="236"/>
      <c r="F40" s="143"/>
      <c r="G40" s="143"/>
      <c r="H40" s="143"/>
      <c r="I40" s="143"/>
      <c r="J40" s="143"/>
      <c r="K40" s="143"/>
      <c r="L40" s="225"/>
      <c r="M40" s="256">
        <f t="shared" si="7"/>
        <v>0</v>
      </c>
      <c r="N40" s="236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225"/>
      <c r="AD40" s="262">
        <f t="shared" si="8"/>
        <v>0</v>
      </c>
      <c r="AE40" s="142"/>
      <c r="AF40" s="143"/>
      <c r="AG40" s="150"/>
      <c r="AH40" s="143"/>
      <c r="AI40" s="150"/>
      <c r="AJ40" s="143"/>
      <c r="AK40" s="150"/>
      <c r="AL40" s="143"/>
      <c r="AM40" s="150"/>
      <c r="AN40" s="143"/>
      <c r="AO40" s="150"/>
      <c r="AP40" s="143"/>
      <c r="AQ40" s="150"/>
      <c r="AR40" s="143"/>
      <c r="AS40" s="150"/>
      <c r="AT40" s="143"/>
      <c r="AU40" s="150"/>
      <c r="AV40" s="143"/>
      <c r="AW40" s="150"/>
      <c r="AX40" s="150"/>
      <c r="AY40" s="150"/>
      <c r="AZ40" s="143"/>
      <c r="BA40" s="150"/>
      <c r="BB40" s="150"/>
      <c r="BC40" s="150"/>
      <c r="BD40" s="143"/>
      <c r="BE40" s="150"/>
      <c r="BF40" s="150"/>
      <c r="BG40" s="150"/>
      <c r="BH40" s="150"/>
      <c r="BI40" s="150"/>
      <c r="BJ40" s="150"/>
      <c r="BK40" s="150"/>
      <c r="BL40" s="150"/>
      <c r="BM40" s="150"/>
      <c r="BN40" s="150"/>
      <c r="BO40" s="150"/>
      <c r="BP40" s="150"/>
      <c r="BQ40" s="150"/>
      <c r="BR40" s="143"/>
      <c r="BS40" s="150"/>
      <c r="BT40" s="150"/>
      <c r="BU40" s="150"/>
      <c r="BV40" s="143"/>
      <c r="BW40" s="150"/>
      <c r="BX40" s="150"/>
    </row>
    <row r="41" ht="13.5" customHeight="1">
      <c r="A41" s="1"/>
      <c r="B41" s="32">
        <v>45114.0</v>
      </c>
      <c r="C41" s="99">
        <f t="shared" si="5"/>
        <v>0</v>
      </c>
      <c r="D41" s="260">
        <f t="shared" si="6"/>
        <v>0</v>
      </c>
      <c r="E41" s="236"/>
      <c r="F41" s="143"/>
      <c r="G41" s="143"/>
      <c r="H41" s="143"/>
      <c r="I41" s="143"/>
      <c r="J41" s="143"/>
      <c r="K41" s="143"/>
      <c r="L41" s="225"/>
      <c r="M41" s="256">
        <f t="shared" si="7"/>
        <v>0</v>
      </c>
      <c r="N41" s="236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225"/>
      <c r="AD41" s="262">
        <f t="shared" si="8"/>
        <v>0</v>
      </c>
      <c r="AE41" s="142"/>
      <c r="AF41" s="143"/>
      <c r="AG41" s="150"/>
      <c r="AH41" s="143"/>
      <c r="AI41" s="150"/>
      <c r="AJ41" s="143"/>
      <c r="AK41" s="150"/>
      <c r="AL41" s="143"/>
      <c r="AM41" s="150"/>
      <c r="AN41" s="143"/>
      <c r="AO41" s="143"/>
      <c r="AP41" s="143"/>
      <c r="AQ41" s="150"/>
      <c r="AR41" s="143"/>
      <c r="AS41" s="150"/>
      <c r="AT41" s="143"/>
      <c r="AU41" s="150"/>
      <c r="AV41" s="143"/>
      <c r="AW41" s="150"/>
      <c r="AX41" s="150"/>
      <c r="AY41" s="150"/>
      <c r="AZ41" s="143"/>
      <c r="BA41" s="150"/>
      <c r="BB41" s="150"/>
      <c r="BC41" s="150"/>
      <c r="BD41" s="143"/>
      <c r="BE41" s="150"/>
      <c r="BF41" s="150"/>
      <c r="BG41" s="150"/>
      <c r="BH41" s="150"/>
      <c r="BI41" s="150"/>
      <c r="BJ41" s="150"/>
      <c r="BK41" s="150"/>
      <c r="BL41" s="150"/>
      <c r="BM41" s="150"/>
      <c r="BN41" s="150"/>
      <c r="BO41" s="150"/>
      <c r="BP41" s="150"/>
      <c r="BQ41" s="150"/>
      <c r="BR41" s="143"/>
      <c r="BS41" s="150"/>
      <c r="BT41" s="150"/>
      <c r="BU41" s="150"/>
      <c r="BV41" s="143"/>
      <c r="BW41" s="150"/>
      <c r="BX41" s="150"/>
    </row>
    <row r="42" ht="13.5" customHeight="1">
      <c r="A42" s="21"/>
      <c r="B42" s="32">
        <v>45115.0</v>
      </c>
      <c r="C42" s="99">
        <f t="shared" si="5"/>
        <v>0</v>
      </c>
      <c r="D42" s="260">
        <f t="shared" si="6"/>
        <v>0</v>
      </c>
      <c r="E42" s="236"/>
      <c r="F42" s="143"/>
      <c r="G42" s="143"/>
      <c r="H42" s="143"/>
      <c r="I42" s="143"/>
      <c r="J42" s="143"/>
      <c r="K42" s="143"/>
      <c r="L42" s="225"/>
      <c r="M42" s="256">
        <f t="shared" si="7"/>
        <v>0</v>
      </c>
      <c r="N42" s="236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225"/>
      <c r="AD42" s="262">
        <f t="shared" si="8"/>
        <v>0</v>
      </c>
      <c r="AE42" s="150"/>
      <c r="AF42" s="152"/>
      <c r="AG42" s="150"/>
      <c r="AH42" s="150"/>
      <c r="AI42" s="143"/>
      <c r="AJ42" s="143"/>
      <c r="AK42" s="150"/>
      <c r="AL42" s="143"/>
      <c r="AM42" s="150"/>
      <c r="AN42" s="143"/>
      <c r="AO42" s="150"/>
      <c r="AP42" s="143"/>
      <c r="AQ42" s="150"/>
      <c r="AR42" s="143"/>
      <c r="AS42" s="150"/>
      <c r="AT42" s="143"/>
      <c r="AU42" s="150"/>
      <c r="AV42" s="143"/>
      <c r="AW42" s="150"/>
      <c r="AX42" s="150"/>
      <c r="AY42" s="150"/>
      <c r="AZ42" s="143"/>
      <c r="BA42" s="150"/>
      <c r="BB42" s="150"/>
      <c r="BC42" s="150"/>
      <c r="BD42" s="143"/>
      <c r="BE42" s="150"/>
      <c r="BF42" s="150"/>
      <c r="BG42" s="150"/>
      <c r="BH42" s="150"/>
      <c r="BI42" s="150"/>
      <c r="BJ42" s="150"/>
      <c r="BK42" s="150"/>
      <c r="BL42" s="150"/>
      <c r="BM42" s="150"/>
      <c r="BN42" s="150"/>
      <c r="BO42" s="150"/>
      <c r="BP42" s="150"/>
      <c r="BQ42" s="150"/>
      <c r="BR42" s="143"/>
      <c r="BS42" s="150"/>
      <c r="BT42" s="150"/>
      <c r="BU42" s="150"/>
      <c r="BV42" s="143"/>
      <c r="BW42" s="150"/>
      <c r="BX42" s="150"/>
    </row>
    <row r="43" ht="13.5" customHeight="1">
      <c r="A43" s="21"/>
      <c r="B43" s="32">
        <v>45116.0</v>
      </c>
      <c r="C43" s="99">
        <f t="shared" si="5"/>
        <v>3706089</v>
      </c>
      <c r="D43" s="260">
        <f t="shared" si="6"/>
        <v>0</v>
      </c>
      <c r="E43" s="236"/>
      <c r="F43" s="143"/>
      <c r="G43" s="143"/>
      <c r="H43" s="143"/>
      <c r="I43" s="143"/>
      <c r="J43" s="143"/>
      <c r="K43" s="143"/>
      <c r="L43" s="225"/>
      <c r="M43" s="256">
        <f t="shared" si="7"/>
        <v>0</v>
      </c>
      <c r="N43" s="236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225"/>
      <c r="AD43" s="262">
        <f t="shared" si="8"/>
        <v>3706089</v>
      </c>
      <c r="AE43" s="150" t="s">
        <v>50</v>
      </c>
      <c r="AF43" s="143">
        <v>100000.0</v>
      </c>
      <c r="AG43" s="150" t="s">
        <v>51</v>
      </c>
      <c r="AH43" s="263">
        <v>177132.0</v>
      </c>
      <c r="AI43" s="150" t="s">
        <v>52</v>
      </c>
      <c r="AJ43" s="263">
        <v>593649.0</v>
      </c>
      <c r="AK43" s="150" t="s">
        <v>53</v>
      </c>
      <c r="AL43" s="263">
        <v>455500.0</v>
      </c>
      <c r="AM43" s="150" t="s">
        <v>54</v>
      </c>
      <c r="AN43" s="143">
        <v>14600.0</v>
      </c>
      <c r="AO43" s="150" t="s">
        <v>55</v>
      </c>
      <c r="AP43" s="279">
        <v>1123735.0</v>
      </c>
      <c r="AQ43" s="150" t="s">
        <v>56</v>
      </c>
      <c r="AR43" s="263">
        <v>512973.0</v>
      </c>
      <c r="AS43" s="150" t="s">
        <v>57</v>
      </c>
      <c r="AT43" s="143">
        <v>728500.0</v>
      </c>
      <c r="AU43" s="150"/>
      <c r="AV43" s="143"/>
      <c r="AW43" s="150"/>
      <c r="AX43" s="150"/>
      <c r="AY43" s="150"/>
      <c r="AZ43" s="143"/>
      <c r="BA43" s="150"/>
      <c r="BB43" s="150"/>
      <c r="BC43" s="150"/>
      <c r="BD43" s="143"/>
      <c r="BE43" s="150"/>
      <c r="BF43" s="150"/>
      <c r="BG43" s="150"/>
      <c r="BH43" s="150"/>
      <c r="BI43" s="150"/>
      <c r="BJ43" s="150"/>
      <c r="BK43" s="150"/>
      <c r="BL43" s="150"/>
      <c r="BM43" s="150"/>
      <c r="BN43" s="150"/>
      <c r="BO43" s="150"/>
      <c r="BP43" s="150"/>
      <c r="BQ43" s="150"/>
      <c r="BR43" s="143"/>
      <c r="BS43" s="150"/>
      <c r="BT43" s="150"/>
      <c r="BU43" s="150"/>
      <c r="BV43" s="143"/>
      <c r="BW43" s="150"/>
      <c r="BX43" s="150"/>
    </row>
    <row r="44" ht="13.5" customHeight="1">
      <c r="A44" s="1"/>
      <c r="B44" s="32">
        <v>45117.0</v>
      </c>
      <c r="C44" s="99">
        <f t="shared" si="5"/>
        <v>0</v>
      </c>
      <c r="D44" s="260">
        <f t="shared" si="6"/>
        <v>0</v>
      </c>
      <c r="E44" s="224"/>
      <c r="F44" s="143"/>
      <c r="G44" s="143"/>
      <c r="H44" s="143"/>
      <c r="I44" s="150"/>
      <c r="J44" s="143"/>
      <c r="K44" s="143"/>
      <c r="L44" s="225"/>
      <c r="M44" s="256">
        <f t="shared" si="7"/>
        <v>0</v>
      </c>
      <c r="N44" s="236"/>
      <c r="O44" s="143"/>
      <c r="P44" s="143"/>
      <c r="Q44" s="143"/>
      <c r="R44" s="143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5"/>
      <c r="AD44" s="262">
        <f t="shared" si="8"/>
        <v>0</v>
      </c>
      <c r="AE44" s="142"/>
      <c r="AF44" s="143"/>
      <c r="AG44" s="150"/>
      <c r="AH44" s="143"/>
      <c r="AI44" s="142"/>
      <c r="AJ44" s="143"/>
      <c r="AK44" s="150"/>
      <c r="AL44" s="143"/>
      <c r="AM44" s="150"/>
      <c r="AN44" s="143"/>
      <c r="AO44" s="150"/>
      <c r="AP44" s="143"/>
      <c r="AQ44" s="150"/>
      <c r="AR44" s="143"/>
      <c r="AS44" s="150"/>
      <c r="AT44" s="143"/>
      <c r="AU44" s="150"/>
      <c r="AV44" s="143"/>
      <c r="AW44" s="143"/>
      <c r="AX44" s="143"/>
      <c r="AY44" s="143"/>
      <c r="AZ44" s="143"/>
      <c r="BA44" s="143"/>
      <c r="BB44" s="143"/>
      <c r="BC44" s="150"/>
      <c r="BD44" s="143"/>
      <c r="BE44" s="143"/>
      <c r="BF44" s="143"/>
      <c r="BG44" s="143"/>
      <c r="BH44" s="143"/>
      <c r="BI44" s="150"/>
      <c r="BJ44" s="143"/>
      <c r="BK44" s="150"/>
      <c r="BL44" s="150"/>
      <c r="BM44" s="150"/>
      <c r="BN44" s="150"/>
      <c r="BO44" s="150"/>
      <c r="BP44" s="143"/>
      <c r="BQ44" s="150"/>
      <c r="BR44" s="150"/>
      <c r="BS44" s="150"/>
      <c r="BT44" s="143"/>
      <c r="BU44" s="150"/>
      <c r="BV44" s="150"/>
      <c r="BW44" s="150"/>
      <c r="BX44" s="150"/>
    </row>
    <row r="45" ht="13.5" customHeight="1">
      <c r="A45" s="1"/>
      <c r="B45" s="35">
        <v>45118.0</v>
      </c>
      <c r="C45" s="99">
        <f t="shared" si="5"/>
        <v>0</v>
      </c>
      <c r="D45" s="260">
        <f t="shared" si="6"/>
        <v>0</v>
      </c>
      <c r="E45" s="236"/>
      <c r="F45" s="143"/>
      <c r="G45" s="143"/>
      <c r="H45" s="143"/>
      <c r="I45" s="143"/>
      <c r="J45" s="143"/>
      <c r="K45" s="143"/>
      <c r="L45" s="225"/>
      <c r="M45" s="256">
        <f t="shared" si="7"/>
        <v>0</v>
      </c>
      <c r="N45" s="236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225"/>
      <c r="AD45" s="262">
        <f t="shared" si="8"/>
        <v>0</v>
      </c>
      <c r="AE45" s="142"/>
      <c r="AF45" s="143"/>
      <c r="AG45" s="142"/>
      <c r="AH45" s="143"/>
      <c r="AI45" s="150"/>
      <c r="AJ45" s="143"/>
      <c r="AK45" s="150"/>
      <c r="AL45" s="143"/>
      <c r="AM45" s="150"/>
      <c r="AN45" s="143"/>
      <c r="AO45" s="150"/>
      <c r="AP45" s="143"/>
      <c r="AQ45" s="150"/>
      <c r="AR45" s="143"/>
      <c r="AS45" s="150"/>
      <c r="AT45" s="143"/>
      <c r="AU45" s="150"/>
      <c r="AV45" s="143"/>
      <c r="AW45" s="150"/>
      <c r="AX45" s="143"/>
      <c r="AY45" s="150"/>
      <c r="AZ45" s="143"/>
      <c r="BA45" s="150"/>
      <c r="BB45" s="143"/>
      <c r="BC45" s="150"/>
      <c r="BD45" s="143"/>
      <c r="BE45" s="150"/>
      <c r="BF45" s="143"/>
      <c r="BG45" s="150"/>
      <c r="BH45" s="143"/>
      <c r="BI45" s="150"/>
      <c r="BJ45" s="143"/>
      <c r="BK45" s="150"/>
      <c r="BL45" s="143"/>
      <c r="BM45" s="150"/>
      <c r="BN45" s="143"/>
      <c r="BO45" s="150"/>
      <c r="BP45" s="143"/>
      <c r="BQ45" s="150"/>
      <c r="BR45" s="143"/>
      <c r="BS45" s="150"/>
      <c r="BT45" s="143"/>
      <c r="BU45" s="150"/>
      <c r="BV45" s="143"/>
      <c r="BW45" s="150"/>
      <c r="BX45" s="143"/>
    </row>
    <row r="46" ht="13.5" customHeight="1">
      <c r="A46" s="1"/>
      <c r="B46" s="35">
        <v>45119.0</v>
      </c>
      <c r="C46" s="99">
        <f t="shared" si="5"/>
        <v>0</v>
      </c>
      <c r="D46" s="260">
        <f t="shared" si="6"/>
        <v>0</v>
      </c>
      <c r="E46" s="236"/>
      <c r="F46" s="143"/>
      <c r="G46" s="143"/>
      <c r="H46" s="143"/>
      <c r="I46" s="143"/>
      <c r="J46" s="143"/>
      <c r="K46" s="143"/>
      <c r="L46" s="225"/>
      <c r="M46" s="256">
        <f t="shared" si="7"/>
        <v>0</v>
      </c>
      <c r="N46" s="236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225"/>
      <c r="AD46" s="262">
        <f t="shared" si="8"/>
        <v>0</v>
      </c>
      <c r="AE46" s="142"/>
      <c r="AF46" s="143"/>
      <c r="AG46" s="150"/>
      <c r="AH46" s="143"/>
      <c r="AI46" s="143"/>
      <c r="AJ46" s="143"/>
      <c r="AK46" s="143"/>
      <c r="AL46" s="143"/>
      <c r="AM46" s="143"/>
      <c r="AN46" s="143"/>
      <c r="AO46" s="143"/>
      <c r="AP46" s="143"/>
      <c r="AQ46" s="150"/>
      <c r="AR46" s="143"/>
      <c r="AS46" s="143"/>
      <c r="AT46" s="143"/>
      <c r="AU46" s="143"/>
      <c r="AV46" s="143"/>
      <c r="AW46" s="150"/>
      <c r="AX46" s="143"/>
      <c r="AY46" s="150"/>
      <c r="AZ46" s="143"/>
      <c r="BA46" s="150"/>
      <c r="BB46" s="143"/>
      <c r="BC46" s="150"/>
      <c r="BD46" s="143"/>
      <c r="BE46" s="150"/>
      <c r="BF46" s="143"/>
      <c r="BG46" s="150"/>
      <c r="BH46" s="143"/>
      <c r="BI46" s="143"/>
      <c r="BJ46" s="143"/>
      <c r="BK46" s="150"/>
      <c r="BL46" s="143"/>
      <c r="BM46" s="150"/>
      <c r="BN46" s="143"/>
      <c r="BO46" s="150"/>
      <c r="BP46" s="143"/>
      <c r="BQ46" s="150"/>
      <c r="BR46" s="143"/>
      <c r="BS46" s="150"/>
      <c r="BT46" s="143"/>
      <c r="BU46" s="150"/>
      <c r="BV46" s="143"/>
      <c r="BW46" s="150"/>
      <c r="BX46" s="143"/>
    </row>
    <row r="47" ht="13.5" customHeight="1">
      <c r="A47" s="1"/>
      <c r="B47" s="32">
        <v>45120.0</v>
      </c>
      <c r="C47" s="99">
        <f t="shared" si="5"/>
        <v>0</v>
      </c>
      <c r="D47" s="260">
        <f t="shared" si="6"/>
        <v>0</v>
      </c>
      <c r="E47" s="236"/>
      <c r="F47" s="143"/>
      <c r="G47" s="143"/>
      <c r="H47" s="143"/>
      <c r="I47" s="143"/>
      <c r="J47" s="143"/>
      <c r="K47" s="143"/>
      <c r="L47" s="225"/>
      <c r="M47" s="256">
        <f t="shared" si="7"/>
        <v>0</v>
      </c>
      <c r="N47" s="236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225"/>
      <c r="AD47" s="262">
        <f t="shared" si="8"/>
        <v>0</v>
      </c>
      <c r="AE47" s="142"/>
      <c r="AF47" s="143"/>
      <c r="AG47" s="150"/>
      <c r="AH47" s="143"/>
      <c r="AI47" s="150"/>
      <c r="AJ47" s="143"/>
      <c r="AK47" s="150"/>
      <c r="AL47" s="143"/>
      <c r="AM47" s="150"/>
      <c r="AN47" s="143"/>
      <c r="AO47" s="150"/>
      <c r="AP47" s="143"/>
      <c r="AQ47" s="150"/>
      <c r="AR47" s="143"/>
      <c r="AS47" s="150"/>
      <c r="AT47" s="143"/>
      <c r="AU47" s="150"/>
      <c r="AV47" s="143"/>
      <c r="AW47" s="150"/>
      <c r="AX47" s="150"/>
      <c r="AY47" s="150"/>
      <c r="AZ47" s="143"/>
      <c r="BA47" s="150"/>
      <c r="BB47" s="150"/>
      <c r="BC47" s="150"/>
      <c r="BD47" s="143"/>
      <c r="BE47" s="150"/>
      <c r="BF47" s="150"/>
      <c r="BG47" s="150"/>
      <c r="BH47" s="150"/>
      <c r="BI47" s="150"/>
      <c r="BJ47" s="150"/>
      <c r="BK47" s="150"/>
      <c r="BL47" s="150"/>
      <c r="BM47" s="150"/>
      <c r="BN47" s="150"/>
      <c r="BO47" s="150"/>
      <c r="BP47" s="150"/>
      <c r="BQ47" s="150"/>
      <c r="BR47" s="143"/>
      <c r="BS47" s="150"/>
      <c r="BT47" s="150"/>
      <c r="BU47" s="150"/>
      <c r="BV47" s="143"/>
      <c r="BW47" s="150"/>
      <c r="BX47" s="150"/>
    </row>
    <row r="48" ht="13.5" customHeight="1">
      <c r="A48" s="1"/>
      <c r="B48" s="32">
        <v>45121.0</v>
      </c>
      <c r="C48" s="99">
        <f t="shared" si="5"/>
        <v>0</v>
      </c>
      <c r="D48" s="260">
        <f t="shared" si="6"/>
        <v>0</v>
      </c>
      <c r="E48" s="236"/>
      <c r="F48" s="143"/>
      <c r="G48" s="143"/>
      <c r="H48" s="143"/>
      <c r="I48" s="143"/>
      <c r="J48" s="143"/>
      <c r="K48" s="143"/>
      <c r="L48" s="225"/>
      <c r="M48" s="256">
        <f t="shared" si="7"/>
        <v>0</v>
      </c>
      <c r="N48" s="236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225"/>
      <c r="AD48" s="262">
        <f t="shared" si="8"/>
        <v>0</v>
      </c>
      <c r="AE48" s="142"/>
      <c r="AF48" s="143"/>
      <c r="AG48" s="142"/>
      <c r="AH48" s="143"/>
      <c r="AI48" s="143"/>
      <c r="AJ48" s="143"/>
      <c r="AK48" s="143"/>
      <c r="AL48" s="143"/>
      <c r="AM48" s="143"/>
      <c r="AN48" s="143"/>
      <c r="AO48" s="143"/>
      <c r="AP48" s="143"/>
      <c r="AQ48" s="150"/>
      <c r="AR48" s="143"/>
      <c r="AS48" s="143"/>
      <c r="AT48" s="143"/>
      <c r="AU48" s="143"/>
      <c r="AV48" s="143"/>
      <c r="AW48" s="150"/>
      <c r="AX48" s="150"/>
      <c r="AY48" s="150"/>
      <c r="AZ48" s="143"/>
      <c r="BA48" s="150"/>
      <c r="BB48" s="150"/>
      <c r="BC48" s="150"/>
      <c r="BD48" s="143"/>
      <c r="BE48" s="150"/>
      <c r="BF48" s="150"/>
      <c r="BG48" s="150"/>
      <c r="BH48" s="150"/>
      <c r="BI48" s="150"/>
      <c r="BJ48" s="150"/>
      <c r="BK48" s="150"/>
      <c r="BL48" s="150"/>
      <c r="BM48" s="150"/>
      <c r="BN48" s="150"/>
      <c r="BO48" s="150"/>
      <c r="BP48" s="150"/>
      <c r="BQ48" s="150"/>
      <c r="BR48" s="143"/>
      <c r="BS48" s="150"/>
      <c r="BT48" s="150"/>
      <c r="BU48" s="150"/>
      <c r="BV48" s="143"/>
      <c r="BW48" s="150"/>
      <c r="BX48" s="150"/>
    </row>
    <row r="49" ht="13.5" customHeight="1">
      <c r="A49" s="21"/>
      <c r="B49" s="32">
        <v>45122.0</v>
      </c>
      <c r="C49" s="99">
        <f t="shared" si="5"/>
        <v>0</v>
      </c>
      <c r="D49" s="260">
        <f t="shared" si="6"/>
        <v>0</v>
      </c>
      <c r="E49" s="236"/>
      <c r="F49" s="143"/>
      <c r="G49" s="143"/>
      <c r="H49" s="143"/>
      <c r="I49" s="143"/>
      <c r="J49" s="143"/>
      <c r="K49" s="143"/>
      <c r="L49" s="225"/>
      <c r="M49" s="256">
        <f t="shared" si="7"/>
        <v>0</v>
      </c>
      <c r="N49" s="236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225"/>
      <c r="AD49" s="262">
        <f t="shared" si="8"/>
        <v>0</v>
      </c>
      <c r="AE49" s="142"/>
      <c r="AF49" s="143"/>
      <c r="AG49" s="150"/>
      <c r="AH49" s="143"/>
      <c r="AI49" s="150"/>
      <c r="AJ49" s="143"/>
      <c r="AK49" s="150"/>
      <c r="AL49" s="143"/>
      <c r="AM49" s="150"/>
      <c r="AN49" s="143"/>
      <c r="AO49" s="150"/>
      <c r="AP49" s="143"/>
      <c r="AQ49" s="150"/>
      <c r="AR49" s="143"/>
      <c r="AS49" s="150"/>
      <c r="AT49" s="143"/>
      <c r="AU49" s="150"/>
      <c r="AV49" s="143"/>
      <c r="AW49" s="150"/>
      <c r="AX49" s="150"/>
      <c r="AY49" s="150"/>
      <c r="AZ49" s="143"/>
      <c r="BA49" s="150"/>
      <c r="BB49" s="150"/>
      <c r="BC49" s="150"/>
      <c r="BD49" s="143"/>
      <c r="BE49" s="150"/>
      <c r="BF49" s="150"/>
      <c r="BG49" s="150"/>
      <c r="BH49" s="150"/>
      <c r="BI49" s="150"/>
      <c r="BJ49" s="150"/>
      <c r="BK49" s="150"/>
      <c r="BL49" s="150"/>
      <c r="BM49" s="150"/>
      <c r="BN49" s="150"/>
      <c r="BO49" s="150"/>
      <c r="BP49" s="150"/>
      <c r="BQ49" s="150"/>
      <c r="BR49" s="143"/>
      <c r="BS49" s="150"/>
      <c r="BT49" s="150"/>
      <c r="BU49" s="150"/>
      <c r="BV49" s="143"/>
      <c r="BW49" s="150"/>
      <c r="BX49" s="150"/>
    </row>
    <row r="50" ht="13.5" customHeight="1">
      <c r="A50" s="21"/>
      <c r="B50" s="32">
        <v>45123.0</v>
      </c>
      <c r="C50" s="99">
        <f t="shared" si="5"/>
        <v>0</v>
      </c>
      <c r="D50" s="260">
        <f t="shared" si="6"/>
        <v>0</v>
      </c>
      <c r="E50" s="236"/>
      <c r="F50" s="143"/>
      <c r="G50" s="143"/>
      <c r="H50" s="143"/>
      <c r="I50" s="143"/>
      <c r="J50" s="143"/>
      <c r="K50" s="143"/>
      <c r="L50" s="225"/>
      <c r="M50" s="256">
        <f t="shared" si="7"/>
        <v>0</v>
      </c>
      <c r="N50" s="236"/>
      <c r="O50" s="143"/>
      <c r="P50" s="143"/>
      <c r="Q50" s="152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225"/>
      <c r="AD50" s="262">
        <f t="shared" si="8"/>
        <v>0</v>
      </c>
      <c r="AE50" s="236"/>
      <c r="AF50" s="143"/>
      <c r="AG50" s="150"/>
      <c r="AH50" s="143"/>
      <c r="AI50" s="150"/>
      <c r="AJ50" s="143"/>
      <c r="AK50" s="150"/>
      <c r="AL50" s="143"/>
      <c r="AM50" s="150"/>
      <c r="AN50" s="143"/>
      <c r="AO50" s="150"/>
      <c r="AP50" s="143"/>
      <c r="AQ50" s="150"/>
      <c r="AR50" s="143"/>
      <c r="AS50" s="150"/>
      <c r="AT50" s="143"/>
      <c r="AU50" s="150"/>
      <c r="AV50" s="143"/>
      <c r="AW50" s="150"/>
      <c r="AX50" s="150"/>
      <c r="AY50" s="150"/>
      <c r="AZ50" s="143"/>
      <c r="BA50" s="150"/>
      <c r="BB50" s="150"/>
      <c r="BC50" s="150"/>
      <c r="BD50" s="143"/>
      <c r="BE50" s="150"/>
      <c r="BF50" s="150"/>
      <c r="BG50" s="150"/>
      <c r="BH50" s="150"/>
      <c r="BI50" s="150"/>
      <c r="BJ50" s="150"/>
      <c r="BK50" s="150"/>
      <c r="BL50" s="150"/>
      <c r="BM50" s="150"/>
      <c r="BN50" s="150"/>
      <c r="BO50" s="150"/>
      <c r="BP50" s="150"/>
      <c r="BQ50" s="150"/>
      <c r="BR50" s="143"/>
      <c r="BS50" s="150"/>
      <c r="BT50" s="150"/>
      <c r="BU50" s="150"/>
      <c r="BV50" s="143"/>
      <c r="BW50" s="150"/>
      <c r="BX50" s="150"/>
    </row>
    <row r="51" ht="14.25" customHeight="1">
      <c r="A51" s="1"/>
      <c r="B51" s="32">
        <v>45124.0</v>
      </c>
      <c r="C51" s="99">
        <f t="shared" si="5"/>
        <v>0</v>
      </c>
      <c r="D51" s="260">
        <f t="shared" si="6"/>
        <v>0</v>
      </c>
      <c r="E51" s="268"/>
      <c r="F51" s="143"/>
      <c r="G51" s="143"/>
      <c r="H51" s="143"/>
      <c r="I51" s="143"/>
      <c r="J51" s="143"/>
      <c r="K51" s="143"/>
      <c r="L51" s="225"/>
      <c r="M51" s="256">
        <f t="shared" si="7"/>
        <v>0</v>
      </c>
      <c r="N51" s="236"/>
      <c r="O51" s="143"/>
      <c r="P51" s="143"/>
      <c r="Q51" s="152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225"/>
      <c r="AD51" s="262">
        <f t="shared" si="8"/>
        <v>0</v>
      </c>
      <c r="AE51" s="142"/>
      <c r="AF51" s="143"/>
      <c r="AG51" s="150"/>
      <c r="AH51" s="143"/>
      <c r="AI51" s="150"/>
      <c r="AJ51" s="143"/>
      <c r="AK51" s="150"/>
      <c r="AL51" s="143"/>
      <c r="AM51" s="150"/>
      <c r="AN51" s="143"/>
      <c r="AO51" s="150"/>
      <c r="AP51" s="143"/>
      <c r="AQ51" s="150"/>
      <c r="AR51" s="143"/>
      <c r="AS51" s="150"/>
      <c r="AT51" s="143"/>
      <c r="AU51" s="150"/>
      <c r="AV51" s="143"/>
      <c r="AW51" s="150"/>
      <c r="AX51" s="150"/>
      <c r="AY51" s="150"/>
      <c r="AZ51" s="143"/>
      <c r="BA51" s="150"/>
      <c r="BB51" s="150"/>
      <c r="BC51" s="150"/>
      <c r="BD51" s="143"/>
      <c r="BE51" s="150"/>
      <c r="BF51" s="150"/>
      <c r="BG51" s="150"/>
      <c r="BH51" s="150"/>
      <c r="BI51" s="150"/>
      <c r="BJ51" s="150"/>
      <c r="BK51" s="150"/>
      <c r="BL51" s="150"/>
      <c r="BM51" s="150"/>
      <c r="BN51" s="150"/>
      <c r="BO51" s="150"/>
      <c r="BP51" s="150"/>
      <c r="BQ51" s="150"/>
      <c r="BR51" s="143"/>
      <c r="BS51" s="150"/>
      <c r="BT51" s="150"/>
      <c r="BU51" s="150"/>
      <c r="BV51" s="143"/>
      <c r="BW51" s="150"/>
      <c r="BX51" s="150"/>
    </row>
    <row r="52" ht="13.5" customHeight="1">
      <c r="A52" s="1"/>
      <c r="B52" s="35">
        <v>45125.0</v>
      </c>
      <c r="C52" s="99">
        <f t="shared" si="5"/>
        <v>0</v>
      </c>
      <c r="D52" s="260">
        <f t="shared" si="6"/>
        <v>0</v>
      </c>
      <c r="E52" s="236"/>
      <c r="F52" s="143"/>
      <c r="G52" s="143"/>
      <c r="H52" s="143"/>
      <c r="I52" s="143"/>
      <c r="J52" s="143"/>
      <c r="K52" s="143"/>
      <c r="L52" s="225"/>
      <c r="M52" s="256">
        <f t="shared" si="7"/>
        <v>0</v>
      </c>
      <c r="N52" s="224"/>
      <c r="O52" s="150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225"/>
      <c r="AD52" s="262">
        <f t="shared" si="8"/>
        <v>0</v>
      </c>
      <c r="AE52" s="142"/>
      <c r="AF52" s="143"/>
      <c r="AG52" s="150"/>
      <c r="AH52" s="143"/>
      <c r="AI52" s="150"/>
      <c r="AJ52" s="143"/>
      <c r="AK52" s="150"/>
      <c r="AL52" s="143"/>
      <c r="AM52" s="150"/>
      <c r="AN52" s="143"/>
      <c r="AO52" s="150"/>
      <c r="AP52" s="143"/>
      <c r="AQ52" s="150"/>
      <c r="AR52" s="143"/>
      <c r="AS52" s="150"/>
      <c r="AT52" s="143"/>
      <c r="AU52" s="150"/>
      <c r="AV52" s="143"/>
      <c r="AW52" s="150"/>
      <c r="AX52" s="150"/>
      <c r="AY52" s="150"/>
      <c r="AZ52" s="143"/>
      <c r="BA52" s="150"/>
      <c r="BB52" s="150"/>
      <c r="BC52" s="150"/>
      <c r="BD52" s="143"/>
      <c r="BE52" s="150"/>
      <c r="BF52" s="150"/>
      <c r="BG52" s="150"/>
      <c r="BH52" s="150"/>
      <c r="BI52" s="150"/>
      <c r="BJ52" s="150"/>
      <c r="BK52" s="150"/>
      <c r="BL52" s="150"/>
      <c r="BM52" s="150"/>
      <c r="BN52" s="150"/>
      <c r="BO52" s="150"/>
      <c r="BP52" s="150"/>
      <c r="BQ52" s="150"/>
      <c r="BR52" s="143"/>
      <c r="BS52" s="150"/>
      <c r="BT52" s="150"/>
      <c r="BU52" s="150"/>
      <c r="BV52" s="143"/>
      <c r="BW52" s="150"/>
      <c r="BX52" s="150"/>
    </row>
    <row r="53" ht="11.25" customHeight="1">
      <c r="A53" s="1"/>
      <c r="B53" s="35">
        <v>45126.0</v>
      </c>
      <c r="C53" s="99">
        <f t="shared" si="5"/>
        <v>19525</v>
      </c>
      <c r="D53" s="260">
        <f t="shared" si="6"/>
        <v>0</v>
      </c>
      <c r="E53" s="268"/>
      <c r="F53" s="143"/>
      <c r="G53" s="143"/>
      <c r="H53" s="143"/>
      <c r="I53" s="143"/>
      <c r="J53" s="143"/>
      <c r="K53" s="143"/>
      <c r="L53" s="225"/>
      <c r="M53" s="256">
        <f t="shared" si="7"/>
        <v>0</v>
      </c>
      <c r="N53" s="224"/>
      <c r="O53" s="150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225"/>
      <c r="AD53" s="262">
        <f t="shared" si="8"/>
        <v>19525</v>
      </c>
      <c r="AE53" s="142" t="s">
        <v>60</v>
      </c>
      <c r="AF53" s="263">
        <v>3630.0</v>
      </c>
      <c r="AG53" s="150" t="s">
        <v>61</v>
      </c>
      <c r="AH53" s="263">
        <v>4521.0</v>
      </c>
      <c r="AI53" s="150" t="s">
        <v>62</v>
      </c>
      <c r="AJ53" s="263">
        <v>11374.0</v>
      </c>
      <c r="AK53" s="150"/>
      <c r="AL53" s="143"/>
      <c r="AM53" s="150"/>
      <c r="AN53" s="143"/>
      <c r="AO53" s="150"/>
      <c r="AP53" s="143"/>
      <c r="AQ53" s="150"/>
      <c r="AR53" s="143"/>
      <c r="AS53" s="150"/>
      <c r="AT53" s="143"/>
      <c r="AU53" s="150"/>
      <c r="AV53" s="143"/>
      <c r="AW53" s="150"/>
      <c r="AX53" s="150"/>
      <c r="AY53" s="150"/>
      <c r="AZ53" s="143"/>
      <c r="BA53" s="150"/>
      <c r="BB53" s="150"/>
      <c r="BC53" s="150"/>
      <c r="BD53" s="143"/>
      <c r="BE53" s="150"/>
      <c r="BF53" s="150"/>
      <c r="BG53" s="150"/>
      <c r="BH53" s="150"/>
      <c r="BI53" s="150"/>
      <c r="BJ53" s="150"/>
      <c r="BK53" s="150"/>
      <c r="BL53" s="150"/>
      <c r="BM53" s="150"/>
      <c r="BN53" s="150"/>
      <c r="BO53" s="150"/>
      <c r="BP53" s="150"/>
      <c r="BQ53" s="150"/>
      <c r="BR53" s="143"/>
      <c r="BS53" s="150"/>
      <c r="BT53" s="150"/>
      <c r="BU53" s="150"/>
      <c r="BV53" s="143"/>
      <c r="BW53" s="150"/>
      <c r="BX53" s="150"/>
    </row>
    <row r="54" ht="13.5" customHeight="1">
      <c r="A54" s="1"/>
      <c r="B54" s="35">
        <v>45127.0</v>
      </c>
      <c r="C54" s="99">
        <f t="shared" si="5"/>
        <v>0</v>
      </c>
      <c r="D54" s="260">
        <f t="shared" si="6"/>
        <v>0</v>
      </c>
      <c r="E54" s="236"/>
      <c r="F54" s="143"/>
      <c r="G54" s="143"/>
      <c r="H54" s="143"/>
      <c r="I54" s="143"/>
      <c r="J54" s="143"/>
      <c r="K54" s="143"/>
      <c r="L54" s="225"/>
      <c r="M54" s="256">
        <f t="shared" si="7"/>
        <v>0</v>
      </c>
      <c r="N54" s="236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225"/>
      <c r="AD54" s="262">
        <f t="shared" si="8"/>
        <v>0</v>
      </c>
      <c r="AE54" s="142"/>
      <c r="AF54" s="143"/>
      <c r="AG54" s="150"/>
      <c r="AH54" s="143"/>
      <c r="AI54" s="150"/>
      <c r="AJ54" s="143"/>
      <c r="AK54" s="150"/>
      <c r="AL54" s="143"/>
      <c r="AM54" s="150"/>
      <c r="AN54" s="143"/>
      <c r="AO54" s="150"/>
      <c r="AP54" s="143"/>
      <c r="AQ54" s="150"/>
      <c r="AR54" s="143"/>
      <c r="AS54" s="150"/>
      <c r="AT54" s="143"/>
      <c r="AU54" s="150"/>
      <c r="AV54" s="143"/>
      <c r="AW54" s="150"/>
      <c r="AX54" s="150"/>
      <c r="AY54" s="150"/>
      <c r="AZ54" s="143"/>
      <c r="BA54" s="150"/>
      <c r="BB54" s="150"/>
      <c r="BC54" s="150"/>
      <c r="BD54" s="143"/>
      <c r="BE54" s="150"/>
      <c r="BF54" s="150"/>
      <c r="BG54" s="150"/>
      <c r="BH54" s="150"/>
      <c r="BI54" s="150"/>
      <c r="BJ54" s="150"/>
      <c r="BK54" s="150"/>
      <c r="BL54" s="150"/>
      <c r="BM54" s="150"/>
      <c r="BN54" s="150"/>
      <c r="BO54" s="150"/>
      <c r="BP54" s="150"/>
      <c r="BQ54" s="150"/>
      <c r="BR54" s="143"/>
      <c r="BS54" s="150"/>
      <c r="BT54" s="150"/>
      <c r="BU54" s="150"/>
      <c r="BV54" s="143"/>
      <c r="BW54" s="150"/>
      <c r="BX54" s="150"/>
    </row>
    <row r="55" ht="13.5" customHeight="1">
      <c r="A55" s="1"/>
      <c r="B55" s="32">
        <v>45128.0</v>
      </c>
      <c r="C55" s="99">
        <f t="shared" si="5"/>
        <v>33000</v>
      </c>
      <c r="D55" s="260">
        <f t="shared" si="6"/>
        <v>0</v>
      </c>
      <c r="E55" s="236"/>
      <c r="F55" s="143"/>
      <c r="G55" s="143"/>
      <c r="H55" s="143"/>
      <c r="I55" s="143"/>
      <c r="J55" s="143"/>
      <c r="K55" s="143"/>
      <c r="L55" s="225"/>
      <c r="M55" s="256">
        <f t="shared" si="7"/>
        <v>0</v>
      </c>
      <c r="N55" s="236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225"/>
      <c r="AD55" s="262">
        <f t="shared" si="8"/>
        <v>33000</v>
      </c>
      <c r="AE55" s="142" t="s">
        <v>58</v>
      </c>
      <c r="AF55" s="143">
        <v>33000.0</v>
      </c>
      <c r="AG55" s="143"/>
      <c r="AH55" s="143"/>
      <c r="AI55" s="150"/>
      <c r="AJ55" s="143"/>
      <c r="AK55" s="150"/>
      <c r="AL55" s="143"/>
      <c r="AM55" s="150"/>
      <c r="AN55" s="143"/>
      <c r="AO55" s="150"/>
      <c r="AP55" s="143"/>
      <c r="AQ55" s="150"/>
      <c r="AR55" s="143"/>
      <c r="AS55" s="150"/>
      <c r="AT55" s="143"/>
      <c r="AU55" s="150"/>
      <c r="AV55" s="143"/>
      <c r="AW55" s="150"/>
      <c r="AX55" s="150"/>
      <c r="AY55" s="150"/>
      <c r="AZ55" s="143"/>
      <c r="BA55" s="150"/>
      <c r="BB55" s="150"/>
      <c r="BC55" s="150"/>
      <c r="BD55" s="143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50"/>
      <c r="BP55" s="150"/>
      <c r="BQ55" s="150"/>
      <c r="BR55" s="143"/>
      <c r="BS55" s="150"/>
      <c r="BT55" s="150"/>
      <c r="BU55" s="150"/>
      <c r="BV55" s="143"/>
      <c r="BW55" s="150"/>
      <c r="BX55" s="150"/>
    </row>
    <row r="56" ht="13.5" customHeight="1">
      <c r="A56" s="21"/>
      <c r="B56" s="32">
        <v>45129.0</v>
      </c>
      <c r="C56" s="99">
        <f t="shared" si="5"/>
        <v>12160</v>
      </c>
      <c r="D56" s="260">
        <f t="shared" si="6"/>
        <v>0</v>
      </c>
      <c r="E56" s="268"/>
      <c r="F56" s="143"/>
      <c r="G56" s="143"/>
      <c r="H56" s="143"/>
      <c r="I56" s="143"/>
      <c r="J56" s="143"/>
      <c r="K56" s="143"/>
      <c r="L56" s="225"/>
      <c r="M56" s="256">
        <f t="shared" si="7"/>
        <v>0</v>
      </c>
      <c r="N56" s="236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225"/>
      <c r="AD56" s="262">
        <f t="shared" si="8"/>
        <v>12160</v>
      </c>
      <c r="AE56" s="142" t="s">
        <v>59</v>
      </c>
      <c r="AF56" s="143">
        <v>12160.0</v>
      </c>
      <c r="AG56" s="143"/>
      <c r="AH56" s="143"/>
      <c r="AI56" s="150"/>
      <c r="AJ56" s="143"/>
      <c r="AK56" s="142"/>
      <c r="AL56" s="143"/>
      <c r="AM56" s="150"/>
      <c r="AN56" s="143"/>
      <c r="AO56" s="150"/>
      <c r="AP56" s="143"/>
      <c r="AQ56" s="150"/>
      <c r="AR56" s="143"/>
      <c r="AS56" s="150"/>
      <c r="AT56" s="143"/>
      <c r="AU56" s="150"/>
      <c r="AV56" s="143"/>
      <c r="AW56" s="150"/>
      <c r="AX56" s="150"/>
      <c r="AY56" s="150"/>
      <c r="AZ56" s="143"/>
      <c r="BA56" s="150"/>
      <c r="BB56" s="150"/>
      <c r="BC56" s="150"/>
      <c r="BD56" s="143"/>
      <c r="BE56" s="150"/>
      <c r="BF56" s="150"/>
      <c r="BG56" s="150"/>
      <c r="BH56" s="150"/>
      <c r="BI56" s="150"/>
      <c r="BJ56" s="150"/>
      <c r="BK56" s="150"/>
      <c r="BL56" s="150"/>
      <c r="BM56" s="150"/>
      <c r="BN56" s="150"/>
      <c r="BO56" s="150"/>
      <c r="BP56" s="150"/>
      <c r="BQ56" s="150"/>
      <c r="BR56" s="143"/>
      <c r="BS56" s="150"/>
      <c r="BT56" s="150"/>
      <c r="BU56" s="150"/>
      <c r="BV56" s="143"/>
      <c r="BW56" s="150"/>
      <c r="BX56" s="150"/>
    </row>
    <row r="57" ht="13.5" customHeight="1">
      <c r="A57" s="21"/>
      <c r="B57" s="32">
        <v>45130.0</v>
      </c>
      <c r="C57" s="99">
        <f t="shared" si="5"/>
        <v>39003</v>
      </c>
      <c r="D57" s="260">
        <f t="shared" si="6"/>
        <v>0</v>
      </c>
      <c r="E57" s="268"/>
      <c r="F57" s="143"/>
      <c r="G57" s="143"/>
      <c r="H57" s="143"/>
      <c r="I57" s="143"/>
      <c r="J57" s="143"/>
      <c r="K57" s="143"/>
      <c r="L57" s="225"/>
      <c r="M57" s="256">
        <f t="shared" si="7"/>
        <v>0</v>
      </c>
      <c r="N57" s="236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225"/>
      <c r="AD57" s="262">
        <f t="shared" si="8"/>
        <v>39003</v>
      </c>
      <c r="AE57" s="150" t="s">
        <v>63</v>
      </c>
      <c r="AF57" s="143">
        <v>39003.0</v>
      </c>
      <c r="AG57" s="150"/>
      <c r="AH57" s="143"/>
      <c r="AI57" s="150"/>
      <c r="AJ57" s="143"/>
      <c r="AK57" s="150"/>
      <c r="AL57" s="143"/>
      <c r="AM57" s="150"/>
      <c r="AN57" s="143"/>
      <c r="AO57" s="150"/>
      <c r="AP57" s="143"/>
      <c r="AQ57" s="150"/>
      <c r="AR57" s="143"/>
      <c r="AS57" s="150"/>
      <c r="AT57" s="143"/>
      <c r="AU57" s="150"/>
      <c r="AV57" s="143"/>
      <c r="AW57" s="150"/>
      <c r="AX57" s="150"/>
      <c r="AY57" s="150"/>
      <c r="AZ57" s="143"/>
      <c r="BA57" s="150"/>
      <c r="BB57" s="150"/>
      <c r="BC57" s="150"/>
      <c r="BD57" s="143"/>
      <c r="BE57" s="150"/>
      <c r="BF57" s="150"/>
      <c r="BG57" s="150"/>
      <c r="BH57" s="150"/>
      <c r="BI57" s="150"/>
      <c r="BJ57" s="150"/>
      <c r="BK57" s="150"/>
      <c r="BL57" s="150"/>
      <c r="BM57" s="150"/>
      <c r="BN57" s="150"/>
      <c r="BO57" s="150"/>
      <c r="BP57" s="150"/>
      <c r="BQ57" s="150"/>
      <c r="BR57" s="143"/>
      <c r="BS57" s="150"/>
      <c r="BT57" s="150"/>
      <c r="BU57" s="150"/>
      <c r="BV57" s="143"/>
      <c r="BW57" s="150"/>
      <c r="BX57" s="150"/>
    </row>
    <row r="58" ht="13.5" customHeight="1">
      <c r="A58" s="1"/>
      <c r="B58" s="32">
        <v>45131.0</v>
      </c>
      <c r="C58" s="99">
        <f t="shared" si="5"/>
        <v>1895000</v>
      </c>
      <c r="D58" s="260">
        <f t="shared" si="6"/>
        <v>0</v>
      </c>
      <c r="E58" s="236"/>
      <c r="F58" s="143"/>
      <c r="G58" s="143"/>
      <c r="H58" s="143"/>
      <c r="I58" s="143"/>
      <c r="J58" s="143"/>
      <c r="K58" s="143"/>
      <c r="L58" s="225"/>
      <c r="M58" s="256">
        <f t="shared" si="7"/>
        <v>1895000</v>
      </c>
      <c r="N58" s="236" t="s">
        <v>64</v>
      </c>
      <c r="O58" s="143">
        <v>55000.0</v>
      </c>
      <c r="P58" s="143" t="s">
        <v>65</v>
      </c>
      <c r="Q58" s="143">
        <v>220000.0</v>
      </c>
      <c r="R58" s="143" t="s">
        <v>66</v>
      </c>
      <c r="S58" s="143">
        <v>1620000.0</v>
      </c>
      <c r="T58" s="143"/>
      <c r="U58" s="143"/>
      <c r="V58" s="143"/>
      <c r="W58" s="143"/>
      <c r="X58" s="143"/>
      <c r="Y58" s="143"/>
      <c r="Z58" s="143"/>
      <c r="AA58" s="143"/>
      <c r="AB58" s="143"/>
      <c r="AC58" s="225"/>
      <c r="AD58" s="262">
        <f t="shared" si="8"/>
        <v>0</v>
      </c>
      <c r="AE58" s="150"/>
      <c r="AF58" s="143"/>
      <c r="AG58" s="150"/>
      <c r="AH58" s="143"/>
      <c r="AI58" s="150"/>
      <c r="AJ58" s="143"/>
      <c r="AK58" s="150"/>
      <c r="AL58" s="143"/>
      <c r="AM58" s="150"/>
      <c r="AN58" s="143"/>
      <c r="AO58" s="150"/>
      <c r="AP58" s="143"/>
      <c r="AQ58" s="150"/>
      <c r="AR58" s="143"/>
      <c r="AS58" s="150"/>
      <c r="AT58" s="143"/>
      <c r="AU58" s="150"/>
      <c r="AV58" s="143"/>
      <c r="AW58" s="150"/>
      <c r="AX58" s="150"/>
      <c r="AY58" s="150"/>
      <c r="AZ58" s="143"/>
      <c r="BA58" s="150"/>
      <c r="BB58" s="150"/>
      <c r="BC58" s="150"/>
      <c r="BD58" s="143"/>
      <c r="BE58" s="150"/>
      <c r="BF58" s="150"/>
      <c r="BG58" s="150"/>
      <c r="BH58" s="150"/>
      <c r="BI58" s="150"/>
      <c r="BJ58" s="150"/>
      <c r="BK58" s="150"/>
      <c r="BL58" s="150"/>
      <c r="BM58" s="150"/>
      <c r="BN58" s="150"/>
      <c r="BO58" s="150"/>
      <c r="BP58" s="150"/>
      <c r="BQ58" s="150"/>
      <c r="BR58" s="143"/>
      <c r="BS58" s="150"/>
      <c r="BT58" s="150"/>
      <c r="BU58" s="150"/>
      <c r="BV58" s="143"/>
      <c r="BW58" s="150"/>
      <c r="BX58" s="150"/>
    </row>
    <row r="59" ht="13.5" customHeight="1">
      <c r="A59" s="1"/>
      <c r="B59" s="35">
        <v>45132.0</v>
      </c>
      <c r="C59" s="99">
        <f t="shared" si="5"/>
        <v>204400</v>
      </c>
      <c r="D59" s="260">
        <f t="shared" si="6"/>
        <v>0</v>
      </c>
      <c r="E59" s="236"/>
      <c r="F59" s="143"/>
      <c r="G59" s="143"/>
      <c r="H59" s="143"/>
      <c r="I59" s="143"/>
      <c r="J59" s="143"/>
      <c r="K59" s="143"/>
      <c r="L59" s="225"/>
      <c r="M59" s="256">
        <f t="shared" si="7"/>
        <v>0</v>
      </c>
      <c r="N59" s="236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225"/>
      <c r="AD59" s="262">
        <f t="shared" si="8"/>
        <v>204400</v>
      </c>
      <c r="AE59" s="142" t="s">
        <v>67</v>
      </c>
      <c r="AF59" s="167">
        <v>4400.0</v>
      </c>
      <c r="AG59" s="143" t="s">
        <v>68</v>
      </c>
      <c r="AH59" s="143">
        <v>200000.0</v>
      </c>
      <c r="AI59" s="142"/>
      <c r="AJ59" s="143"/>
      <c r="AK59" s="150"/>
      <c r="AL59" s="143"/>
      <c r="AM59" s="150"/>
      <c r="AN59" s="143"/>
      <c r="AO59" s="150"/>
      <c r="AP59" s="143"/>
      <c r="AQ59" s="150"/>
      <c r="AR59" s="143"/>
      <c r="AS59" s="150"/>
      <c r="AT59" s="143"/>
      <c r="AU59" s="150"/>
      <c r="AV59" s="143"/>
      <c r="AW59" s="150"/>
      <c r="AX59" s="150"/>
      <c r="AY59" s="150"/>
      <c r="AZ59" s="143"/>
      <c r="BA59" s="150"/>
      <c r="BB59" s="150"/>
      <c r="BC59" s="150"/>
      <c r="BD59" s="143"/>
      <c r="BE59" s="150"/>
      <c r="BF59" s="150"/>
      <c r="BG59" s="150"/>
      <c r="BH59" s="150"/>
      <c r="BI59" s="150"/>
      <c r="BJ59" s="150"/>
      <c r="BK59" s="150"/>
      <c r="BL59" s="150"/>
      <c r="BM59" s="150"/>
      <c r="BN59" s="150"/>
      <c r="BO59" s="150"/>
      <c r="BP59" s="150"/>
      <c r="BQ59" s="150"/>
      <c r="BR59" s="143"/>
      <c r="BS59" s="150"/>
      <c r="BT59" s="150"/>
      <c r="BU59" s="150"/>
      <c r="BV59" s="143"/>
      <c r="BW59" s="150"/>
      <c r="BX59" s="150"/>
    </row>
    <row r="60" ht="13.5" customHeight="1">
      <c r="A60" s="1"/>
      <c r="B60" s="35">
        <v>45133.0</v>
      </c>
      <c r="C60" s="99">
        <f t="shared" si="5"/>
        <v>531428</v>
      </c>
      <c r="D60" s="260">
        <f t="shared" si="6"/>
        <v>0</v>
      </c>
      <c r="E60" s="236"/>
      <c r="F60" s="143"/>
      <c r="G60" s="143"/>
      <c r="H60" s="143"/>
      <c r="I60" s="143"/>
      <c r="J60" s="143"/>
      <c r="K60" s="143"/>
      <c r="L60" s="225"/>
      <c r="M60" s="256">
        <f t="shared" si="7"/>
        <v>0</v>
      </c>
      <c r="N60" s="236"/>
      <c r="O60" s="152"/>
      <c r="P60" s="150"/>
      <c r="Q60" s="150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225"/>
      <c r="AD60" s="262">
        <f t="shared" si="8"/>
        <v>531428</v>
      </c>
      <c r="AE60" s="150" t="s">
        <v>69</v>
      </c>
      <c r="AF60" s="143">
        <v>33000.0</v>
      </c>
      <c r="AG60" s="150" t="s">
        <v>70</v>
      </c>
      <c r="AH60" s="270">
        <v>44360.0</v>
      </c>
      <c r="AI60" s="150" t="s">
        <v>71</v>
      </c>
      <c r="AJ60" s="143">
        <v>4620.0</v>
      </c>
      <c r="AK60" s="143" t="s">
        <v>93</v>
      </c>
      <c r="AL60" s="143">
        <v>1829.0</v>
      </c>
      <c r="AM60" s="150" t="s">
        <v>73</v>
      </c>
      <c r="AN60" s="143">
        <v>6015.0</v>
      </c>
      <c r="AO60" s="150" t="s">
        <v>74</v>
      </c>
      <c r="AP60" s="143">
        <v>27293.0</v>
      </c>
      <c r="AQ60" s="150" t="s">
        <v>75</v>
      </c>
      <c r="AR60" s="143">
        <v>58201.0</v>
      </c>
      <c r="AS60" s="150" t="s">
        <v>76</v>
      </c>
      <c r="AT60" s="143">
        <v>67440.0</v>
      </c>
      <c r="AU60" s="150" t="s">
        <v>94</v>
      </c>
      <c r="AV60" s="143">
        <v>99000.0</v>
      </c>
      <c r="AW60" s="150" t="s">
        <v>78</v>
      </c>
      <c r="AX60" s="150">
        <v>3900.0</v>
      </c>
      <c r="AY60" s="150" t="s">
        <v>79</v>
      </c>
      <c r="AZ60" s="143">
        <v>172790.0</v>
      </c>
      <c r="BA60" s="150" t="s">
        <v>95</v>
      </c>
      <c r="BB60" s="150">
        <v>12980.0</v>
      </c>
      <c r="BC60" s="150"/>
      <c r="BD60" s="143"/>
      <c r="BE60" s="150"/>
      <c r="BF60" s="150"/>
      <c r="BG60" s="150"/>
      <c r="BH60" s="150"/>
      <c r="BI60" s="150"/>
      <c r="BJ60" s="150"/>
      <c r="BK60" s="150"/>
      <c r="BL60" s="150"/>
      <c r="BM60" s="150"/>
      <c r="BN60" s="150"/>
      <c r="BO60" s="150"/>
      <c r="BP60" s="150"/>
      <c r="BQ60" s="150"/>
      <c r="BR60" s="143"/>
      <c r="BS60" s="150"/>
      <c r="BT60" s="150"/>
      <c r="BU60" s="150"/>
      <c r="BV60" s="143"/>
      <c r="BW60" s="150"/>
      <c r="BX60" s="150"/>
    </row>
    <row r="61" ht="13.5" customHeight="1">
      <c r="A61" s="1"/>
      <c r="B61" s="32">
        <v>45134.0</v>
      </c>
      <c r="C61" s="99">
        <f t="shared" si="5"/>
        <v>0</v>
      </c>
      <c r="D61" s="260">
        <f t="shared" si="6"/>
        <v>0</v>
      </c>
      <c r="E61" s="236"/>
      <c r="F61" s="143"/>
      <c r="G61" s="143"/>
      <c r="H61" s="143"/>
      <c r="I61" s="143"/>
      <c r="J61" s="143"/>
      <c r="K61" s="143"/>
      <c r="L61" s="225"/>
      <c r="M61" s="256">
        <f t="shared" si="7"/>
        <v>0</v>
      </c>
      <c r="N61" s="236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225"/>
      <c r="AD61" s="262">
        <f t="shared" si="8"/>
        <v>0</v>
      </c>
      <c r="AE61" s="142"/>
      <c r="AF61" s="143"/>
      <c r="AG61" s="143"/>
      <c r="AH61" s="143"/>
      <c r="AI61" s="142"/>
      <c r="AJ61" s="143"/>
      <c r="AK61" s="150"/>
      <c r="AL61" s="143"/>
      <c r="AM61" s="150"/>
      <c r="AN61" s="143"/>
      <c r="AO61" s="150"/>
      <c r="AP61" s="143"/>
      <c r="AQ61" s="143"/>
      <c r="AR61" s="143"/>
      <c r="AS61" s="150"/>
      <c r="AT61" s="143"/>
      <c r="AU61" s="150"/>
      <c r="AV61" s="143"/>
      <c r="AW61" s="150"/>
      <c r="AX61" s="143"/>
      <c r="AY61" s="150"/>
      <c r="AZ61" s="143"/>
      <c r="BA61" s="150"/>
      <c r="BB61" s="143"/>
      <c r="BC61" s="143"/>
      <c r="BD61" s="143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150"/>
      <c r="BQ61" s="150"/>
      <c r="BR61" s="143"/>
      <c r="BS61" s="150"/>
      <c r="BT61" s="150"/>
      <c r="BU61" s="150"/>
      <c r="BV61" s="143"/>
      <c r="BW61" s="150"/>
      <c r="BX61" s="150"/>
    </row>
    <row r="62" ht="13.5" customHeight="1">
      <c r="A62" s="1"/>
      <c r="B62" s="32">
        <v>45135.0</v>
      </c>
      <c r="C62" s="99">
        <f t="shared" si="5"/>
        <v>0</v>
      </c>
      <c r="D62" s="260">
        <f t="shared" si="6"/>
        <v>0</v>
      </c>
      <c r="E62" s="236"/>
      <c r="F62" s="143"/>
      <c r="G62" s="143"/>
      <c r="H62" s="143"/>
      <c r="I62" s="143"/>
      <c r="J62" s="143"/>
      <c r="K62" s="143"/>
      <c r="L62" s="225"/>
      <c r="M62" s="256">
        <f t="shared" si="7"/>
        <v>0</v>
      </c>
      <c r="N62" s="236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225"/>
      <c r="AD62" s="262">
        <f t="shared" si="8"/>
        <v>0</v>
      </c>
      <c r="AE62" s="142"/>
      <c r="AF62" s="143"/>
      <c r="AG62" s="143"/>
      <c r="AH62" s="143"/>
      <c r="AI62" s="143"/>
      <c r="AJ62" s="143"/>
      <c r="AK62" s="143"/>
      <c r="AL62" s="143"/>
      <c r="AM62" s="150"/>
      <c r="AN62" s="143"/>
      <c r="AO62" s="143"/>
      <c r="AP62" s="143"/>
      <c r="AQ62" s="143"/>
      <c r="AR62" s="143"/>
      <c r="AS62" s="150"/>
      <c r="AT62" s="143"/>
      <c r="AU62" s="150"/>
      <c r="AV62" s="143"/>
      <c r="AW62" s="143"/>
      <c r="AX62" s="143"/>
      <c r="AY62" s="150"/>
      <c r="AZ62" s="143"/>
      <c r="BA62" s="150"/>
      <c r="BB62" s="143"/>
      <c r="BC62" s="143"/>
      <c r="BD62" s="143"/>
      <c r="BE62" s="143"/>
      <c r="BF62" s="143"/>
      <c r="BG62" s="143"/>
      <c r="BH62" s="143"/>
      <c r="BI62" s="150"/>
      <c r="BJ62" s="143"/>
      <c r="BK62" s="150"/>
      <c r="BL62" s="143"/>
      <c r="BM62" s="150"/>
      <c r="BN62" s="143"/>
      <c r="BO62" s="150"/>
      <c r="BP62" s="143"/>
      <c r="BQ62" s="150"/>
      <c r="BR62" s="143"/>
      <c r="BS62" s="150"/>
      <c r="BT62" s="150"/>
      <c r="BU62" s="150"/>
      <c r="BV62" s="143"/>
      <c r="BW62" s="150"/>
      <c r="BX62" s="150"/>
    </row>
    <row r="63" ht="13.5" customHeight="1">
      <c r="A63" s="21"/>
      <c r="B63" s="32">
        <v>45136.0</v>
      </c>
      <c r="C63" s="99">
        <f t="shared" si="5"/>
        <v>27038850</v>
      </c>
      <c r="D63" s="260">
        <f t="shared" si="6"/>
        <v>25378785</v>
      </c>
      <c r="E63" s="236" t="s">
        <v>81</v>
      </c>
      <c r="F63" s="143">
        <v>378785.0</v>
      </c>
      <c r="G63" s="143" t="s">
        <v>96</v>
      </c>
      <c r="H63" s="143">
        <v>2.5E7</v>
      </c>
      <c r="I63" s="143"/>
      <c r="J63" s="143"/>
      <c r="K63" s="143"/>
      <c r="L63" s="225"/>
      <c r="M63" s="256">
        <f t="shared" si="7"/>
        <v>0</v>
      </c>
      <c r="N63" s="224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225"/>
      <c r="AD63" s="262">
        <f t="shared" si="8"/>
        <v>1660065</v>
      </c>
      <c r="AE63" s="142" t="s">
        <v>85</v>
      </c>
      <c r="AF63" s="263">
        <v>467620.0</v>
      </c>
      <c r="AG63" s="143" t="s">
        <v>86</v>
      </c>
      <c r="AH63" s="143">
        <v>2200.0</v>
      </c>
      <c r="AI63" s="150" t="s">
        <v>87</v>
      </c>
      <c r="AJ63" s="143">
        <v>165000.0</v>
      </c>
      <c r="AK63" s="150" t="s">
        <v>88</v>
      </c>
      <c r="AL63" s="143">
        <v>160000.0</v>
      </c>
      <c r="AM63" s="150" t="s">
        <v>89</v>
      </c>
      <c r="AN63" s="263">
        <v>865245.0</v>
      </c>
      <c r="AO63" s="150"/>
      <c r="AP63" s="143"/>
      <c r="AQ63" s="143"/>
      <c r="AR63" s="143"/>
      <c r="AS63" s="150"/>
      <c r="AT63" s="152"/>
      <c r="AU63" s="150"/>
      <c r="AV63" s="143"/>
      <c r="AW63" s="150"/>
      <c r="AX63" s="143"/>
      <c r="AY63" s="150"/>
      <c r="AZ63" s="143"/>
      <c r="BA63" s="150"/>
      <c r="BB63" s="143"/>
      <c r="BC63" s="150"/>
      <c r="BD63" s="143"/>
      <c r="BE63" s="150"/>
      <c r="BF63" s="143"/>
      <c r="BG63" s="143"/>
      <c r="BH63" s="143"/>
      <c r="BI63" s="143"/>
      <c r="BJ63" s="143"/>
      <c r="BK63" s="150"/>
      <c r="BL63" s="143"/>
      <c r="BM63" s="143"/>
      <c r="BN63" s="143"/>
      <c r="BO63" s="150"/>
      <c r="BP63" s="143"/>
      <c r="BQ63" s="150"/>
      <c r="BR63" s="143"/>
      <c r="BS63" s="150"/>
      <c r="BT63" s="143"/>
      <c r="BU63" s="150"/>
      <c r="BV63" s="143"/>
      <c r="BW63" s="143"/>
      <c r="BX63" s="143"/>
    </row>
    <row r="64" ht="13.5" customHeight="1">
      <c r="A64" s="21"/>
      <c r="B64" s="32">
        <v>45137.0</v>
      </c>
      <c r="C64" s="271">
        <f t="shared" si="5"/>
        <v>2420247</v>
      </c>
      <c r="D64" s="260">
        <f t="shared" si="6"/>
        <v>2420247</v>
      </c>
      <c r="E64" s="236" t="s">
        <v>81</v>
      </c>
      <c r="F64" s="143">
        <v>1764948.0</v>
      </c>
      <c r="G64" s="143" t="s">
        <v>82</v>
      </c>
      <c r="H64" s="143">
        <v>33698.0</v>
      </c>
      <c r="I64" s="143" t="s">
        <v>83</v>
      </c>
      <c r="J64" s="143">
        <v>517560.0</v>
      </c>
      <c r="K64" s="143" t="s">
        <v>84</v>
      </c>
      <c r="L64" s="225">
        <v>104041.0</v>
      </c>
      <c r="M64" s="256">
        <f t="shared" si="7"/>
        <v>0</v>
      </c>
      <c r="N64" s="236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225"/>
      <c r="AD64" s="262">
        <f t="shared" si="8"/>
        <v>0</v>
      </c>
      <c r="AE64" s="236"/>
      <c r="AF64" s="143"/>
      <c r="AG64" s="143"/>
      <c r="AH64" s="143"/>
      <c r="AI64" s="143"/>
      <c r="AJ64" s="143"/>
      <c r="AK64" s="167"/>
      <c r="AL64" s="167"/>
      <c r="AM64" s="150"/>
      <c r="AN64" s="143"/>
      <c r="AO64" s="150"/>
      <c r="AP64" s="143"/>
      <c r="AQ64" s="150"/>
      <c r="AR64" s="143"/>
      <c r="AS64" s="150"/>
      <c r="AT64" s="143"/>
      <c r="AU64" s="150"/>
      <c r="AV64" s="143"/>
      <c r="AW64" s="143"/>
      <c r="AX64" s="143"/>
      <c r="AY64" s="143"/>
      <c r="AZ64" s="143"/>
      <c r="BA64" s="143"/>
      <c r="BB64" s="143"/>
      <c r="BC64" s="150"/>
      <c r="BD64" s="143"/>
      <c r="BE64" s="143"/>
      <c r="BF64" s="143"/>
      <c r="BG64" s="150"/>
      <c r="BH64" s="143"/>
      <c r="BI64" s="150"/>
      <c r="BJ64" s="143"/>
      <c r="BK64" s="150"/>
      <c r="BL64" s="143"/>
      <c r="BM64" s="150"/>
      <c r="BN64" s="143"/>
      <c r="BO64" s="143"/>
      <c r="BP64" s="143"/>
      <c r="BQ64" s="150"/>
      <c r="BR64" s="143"/>
      <c r="BS64" s="150"/>
      <c r="BT64" s="143"/>
      <c r="BU64" s="150"/>
      <c r="BV64" s="150"/>
      <c r="BW64" s="150"/>
      <c r="BX64" s="143"/>
    </row>
    <row r="65" ht="13.5" customHeight="1">
      <c r="A65" s="1"/>
      <c r="B65" s="36">
        <v>45138.0</v>
      </c>
      <c r="C65" s="271">
        <f t="shared" si="5"/>
        <v>2470488</v>
      </c>
      <c r="D65" s="272">
        <f t="shared" si="6"/>
        <v>2470488</v>
      </c>
      <c r="E65" s="143" t="s">
        <v>83</v>
      </c>
      <c r="F65" s="143">
        <v>391779.0</v>
      </c>
      <c r="G65" s="268" t="s">
        <v>83</v>
      </c>
      <c r="H65" s="167">
        <v>1699552.0</v>
      </c>
      <c r="I65" s="268" t="s">
        <v>90</v>
      </c>
      <c r="J65" s="167">
        <v>149842.0</v>
      </c>
      <c r="K65" s="149" t="s">
        <v>91</v>
      </c>
      <c r="L65" s="276">
        <v>229315.0</v>
      </c>
      <c r="M65" s="256">
        <f t="shared" si="7"/>
        <v>0</v>
      </c>
      <c r="N65" s="236"/>
      <c r="O65" s="167"/>
      <c r="P65" s="143"/>
      <c r="Q65" s="143"/>
      <c r="R65" s="143"/>
      <c r="S65" s="152"/>
      <c r="T65" s="167"/>
      <c r="U65" s="167"/>
      <c r="V65" s="167"/>
      <c r="W65" s="167"/>
      <c r="X65" s="167"/>
      <c r="Y65" s="167"/>
      <c r="Z65" s="167"/>
      <c r="AA65" s="167"/>
      <c r="AB65" s="167"/>
      <c r="AC65" s="276"/>
      <c r="AD65" s="262">
        <f t="shared" si="8"/>
        <v>0</v>
      </c>
      <c r="AE65" s="142"/>
      <c r="AF65" s="143"/>
      <c r="AG65" s="150"/>
      <c r="AH65" s="143"/>
      <c r="AI65" s="143"/>
      <c r="AJ65" s="143"/>
      <c r="AK65" s="143"/>
      <c r="AL65" s="143"/>
      <c r="AM65" s="142"/>
      <c r="AN65" s="143"/>
      <c r="AO65" s="143"/>
      <c r="AP65" s="143"/>
      <c r="AQ65" s="143"/>
      <c r="AR65" s="143"/>
      <c r="AS65" s="143"/>
      <c r="AT65" s="143"/>
      <c r="AU65" s="150"/>
      <c r="AV65" s="143"/>
      <c r="AW65" s="167"/>
      <c r="AX65" s="167"/>
      <c r="AY65" s="150"/>
      <c r="AZ65" s="143"/>
      <c r="BA65" s="150"/>
      <c r="BB65" s="143"/>
      <c r="BC65" s="150"/>
      <c r="BD65" s="143"/>
      <c r="BE65" s="167"/>
      <c r="BF65" s="167"/>
      <c r="BG65" s="164"/>
      <c r="BH65" s="167"/>
      <c r="BI65" s="155"/>
      <c r="BJ65" s="238"/>
      <c r="BK65" s="238"/>
      <c r="BL65" s="155"/>
      <c r="BM65" s="238"/>
      <c r="BN65" s="238"/>
      <c r="BO65" s="155"/>
      <c r="BP65" s="238"/>
      <c r="BQ65" s="238"/>
      <c r="BR65" s="155"/>
      <c r="BS65" s="238"/>
      <c r="BT65" s="238"/>
      <c r="BU65" s="155"/>
      <c r="BV65" s="155"/>
      <c r="BW65" s="155"/>
      <c r="BX65" s="155"/>
    </row>
    <row r="66" ht="13.5" customHeight="1">
      <c r="A66" s="1"/>
      <c r="B66" s="100" t="s">
        <v>32</v>
      </c>
      <c r="C66" s="105">
        <f t="shared" ref="C66:D66" si="9">SUM(C35:C65)</f>
        <v>38569866</v>
      </c>
      <c r="D66" s="278">
        <f t="shared" si="9"/>
        <v>30269520</v>
      </c>
      <c r="E66" s="246"/>
      <c r="F66" s="183"/>
      <c r="G66" s="183"/>
      <c r="H66" s="183"/>
      <c r="I66" s="183"/>
      <c r="J66" s="183"/>
      <c r="K66" s="183"/>
      <c r="L66" s="247"/>
      <c r="M66" s="248">
        <f>SUM(M35:M65)</f>
        <v>1895000</v>
      </c>
      <c r="N66" s="246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247"/>
      <c r="AD66" s="249">
        <f>SUM(AD35:AD65)</f>
        <v>6405346</v>
      </c>
      <c r="AE66" s="198"/>
      <c r="AF66" s="183"/>
      <c r="AG66" s="184"/>
      <c r="AH66" s="183"/>
      <c r="AI66" s="183"/>
      <c r="AJ66" s="183"/>
      <c r="AK66" s="183"/>
      <c r="AL66" s="183"/>
      <c r="AM66" s="183"/>
      <c r="AN66" s="183"/>
      <c r="AO66" s="183"/>
      <c r="AP66" s="183"/>
      <c r="AQ66" s="184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4"/>
      <c r="BF66" s="183"/>
      <c r="BG66" s="183"/>
      <c r="BH66" s="183"/>
      <c r="BI66" s="184"/>
      <c r="BJ66" s="183"/>
      <c r="BK66" s="184"/>
      <c r="BL66" s="183"/>
      <c r="BM66" s="184"/>
      <c r="BN66" s="183"/>
      <c r="BO66" s="184"/>
      <c r="BP66" s="183"/>
      <c r="BQ66" s="184"/>
      <c r="BR66" s="183"/>
      <c r="BS66" s="184"/>
      <c r="BT66" s="183"/>
      <c r="BU66" s="184"/>
      <c r="BV66" s="183"/>
      <c r="BW66" s="184"/>
      <c r="BX66" s="183"/>
    </row>
    <row r="67" ht="13.5" customHeight="1">
      <c r="A67" s="1"/>
      <c r="B67" s="100" t="s">
        <v>31</v>
      </c>
      <c r="C67" s="105"/>
      <c r="D67" s="278"/>
      <c r="E67" s="246"/>
      <c r="F67" s="183"/>
      <c r="G67" s="183"/>
      <c r="H67" s="183"/>
      <c r="I67" s="183"/>
      <c r="J67" s="183"/>
      <c r="K67" s="183"/>
      <c r="L67" s="247"/>
      <c r="M67" s="248"/>
      <c r="N67" s="246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247"/>
      <c r="AD67" s="249"/>
      <c r="AE67" s="198"/>
      <c r="AF67" s="183"/>
      <c r="AG67" s="184"/>
      <c r="AH67" s="183"/>
      <c r="AI67" s="184"/>
      <c r="AJ67" s="183"/>
      <c r="AK67" s="184"/>
      <c r="AL67" s="183"/>
      <c r="AM67" s="184"/>
      <c r="AN67" s="183"/>
      <c r="AO67" s="184"/>
      <c r="AP67" s="183"/>
      <c r="AQ67" s="184"/>
      <c r="AR67" s="183"/>
      <c r="AS67" s="184"/>
      <c r="AT67" s="183"/>
      <c r="AU67" s="184"/>
      <c r="AV67" s="183"/>
      <c r="AW67" s="184"/>
      <c r="AX67" s="184"/>
      <c r="AY67" s="184"/>
      <c r="AZ67" s="183"/>
      <c r="BA67" s="184"/>
      <c r="BB67" s="184"/>
      <c r="BC67" s="184"/>
      <c r="BD67" s="183"/>
      <c r="BE67" s="184"/>
      <c r="BF67" s="184"/>
      <c r="BG67" s="184"/>
      <c r="BH67" s="184"/>
      <c r="BI67" s="184"/>
      <c r="BJ67" s="184"/>
      <c r="BK67" s="184"/>
      <c r="BL67" s="184"/>
      <c r="BM67" s="184"/>
      <c r="BN67" s="184"/>
      <c r="BO67" s="184"/>
      <c r="BP67" s="184"/>
      <c r="BQ67" s="184"/>
      <c r="BR67" s="183"/>
      <c r="BS67" s="184"/>
      <c r="BT67" s="184"/>
      <c r="BU67" s="184"/>
      <c r="BV67" s="183"/>
      <c r="BW67" s="184"/>
      <c r="BX67" s="184"/>
    </row>
    <row r="68" ht="13.5" customHeight="1">
      <c r="A68" s="1"/>
      <c r="B68" s="57">
        <v>45139.0</v>
      </c>
      <c r="C68" s="98">
        <f t="shared" ref="C68:C98" si="10">D68+M68+AD68</f>
        <v>82196</v>
      </c>
      <c r="D68" s="260">
        <f t="shared" ref="D68:D98" si="11">F68+H68+J68+L68</f>
        <v>0</v>
      </c>
      <c r="E68" s="254"/>
      <c r="F68" s="163"/>
      <c r="G68" s="163"/>
      <c r="H68" s="163"/>
      <c r="I68" s="163"/>
      <c r="J68" s="163"/>
      <c r="K68" s="163"/>
      <c r="L68" s="255"/>
      <c r="M68" s="256">
        <f t="shared" ref="M68:M95" si="12">O68+Q68+S68+U68</f>
        <v>0</v>
      </c>
      <c r="N68" s="254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255"/>
      <c r="AD68" s="262">
        <f t="shared" ref="AD68:AD98" si="13">AF68+AH68+AJ68+AL68+AN68+AP68+AR68+AT68+AV68+AX68+AZ68+BB68+BD68+BF68+BH68+BJ68+BL68+BN68+BP68+BR68+BT68+BV68+BX68+BZ68+CB68</f>
        <v>82196</v>
      </c>
      <c r="AE68" s="142" t="s">
        <v>46</v>
      </c>
      <c r="AF68" s="280">
        <v>82196.0</v>
      </c>
      <c r="AG68" s="162"/>
      <c r="AH68" s="163"/>
      <c r="AI68" s="162"/>
      <c r="AJ68" s="163"/>
      <c r="AK68" s="162"/>
      <c r="AL68" s="163"/>
      <c r="AM68" s="162"/>
      <c r="AN68" s="163"/>
      <c r="AO68" s="162"/>
      <c r="AP68" s="163"/>
      <c r="AQ68" s="162"/>
      <c r="AR68" s="163"/>
      <c r="AS68" s="162"/>
      <c r="AT68" s="163"/>
      <c r="AU68" s="162"/>
      <c r="AV68" s="163"/>
      <c r="AW68" s="162"/>
      <c r="AX68" s="162"/>
      <c r="AY68" s="162"/>
      <c r="AZ68" s="163"/>
      <c r="BA68" s="162"/>
      <c r="BB68" s="162"/>
      <c r="BC68" s="162"/>
      <c r="BD68" s="163"/>
      <c r="BE68" s="162"/>
      <c r="BF68" s="162"/>
      <c r="BG68" s="162"/>
      <c r="BH68" s="162"/>
      <c r="BI68" s="163"/>
      <c r="BJ68" s="163"/>
      <c r="BK68" s="162"/>
      <c r="BL68" s="163"/>
      <c r="BM68" s="162"/>
      <c r="BN68" s="163"/>
      <c r="BO68" s="162"/>
      <c r="BP68" s="162"/>
      <c r="BQ68" s="162"/>
      <c r="BR68" s="163"/>
      <c r="BS68" s="162"/>
      <c r="BT68" s="162"/>
      <c r="BU68" s="162"/>
      <c r="BV68" s="163"/>
      <c r="BW68" s="162"/>
      <c r="BX68" s="162"/>
    </row>
    <row r="69" ht="13.5" customHeight="1">
      <c r="A69" s="1"/>
      <c r="B69" s="35">
        <v>45140.0</v>
      </c>
      <c r="C69" s="99">
        <f t="shared" si="10"/>
        <v>29480</v>
      </c>
      <c r="D69" s="260">
        <f t="shared" si="11"/>
        <v>0</v>
      </c>
      <c r="E69" s="236"/>
      <c r="F69" s="143"/>
      <c r="G69" s="143"/>
      <c r="H69" s="143"/>
      <c r="I69" s="143"/>
      <c r="J69" s="143"/>
      <c r="K69" s="143"/>
      <c r="L69" s="225"/>
      <c r="M69" s="256">
        <f t="shared" si="12"/>
        <v>0</v>
      </c>
      <c r="N69" s="236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225"/>
      <c r="AD69" s="262">
        <f t="shared" si="13"/>
        <v>29480</v>
      </c>
      <c r="AE69" s="142" t="s">
        <v>92</v>
      </c>
      <c r="AF69" s="263">
        <v>29480.0</v>
      </c>
      <c r="AG69" s="150"/>
      <c r="AH69" s="143"/>
      <c r="AI69" s="150"/>
      <c r="AJ69" s="143"/>
      <c r="AK69" s="150"/>
      <c r="AL69" s="143"/>
      <c r="AM69" s="150"/>
      <c r="AN69" s="143"/>
      <c r="AO69" s="150"/>
      <c r="AP69" s="143"/>
      <c r="AQ69" s="150"/>
      <c r="AR69" s="143"/>
      <c r="AS69" s="150"/>
      <c r="AT69" s="143"/>
      <c r="AU69" s="150"/>
      <c r="AV69" s="143"/>
      <c r="AW69" s="150"/>
      <c r="AX69" s="150"/>
      <c r="AY69" s="150"/>
      <c r="AZ69" s="143"/>
      <c r="BA69" s="150"/>
      <c r="BB69" s="150"/>
      <c r="BC69" s="150"/>
      <c r="BD69" s="143"/>
      <c r="BE69" s="150"/>
      <c r="BF69" s="150"/>
      <c r="BG69" s="150"/>
      <c r="BH69" s="150"/>
      <c r="BI69" s="150"/>
      <c r="BJ69" s="150"/>
      <c r="BK69" s="150"/>
      <c r="BL69" s="150"/>
      <c r="BM69" s="150"/>
      <c r="BN69" s="150"/>
      <c r="BO69" s="150"/>
      <c r="BP69" s="150"/>
      <c r="BQ69" s="150"/>
      <c r="BR69" s="143"/>
      <c r="BS69" s="150"/>
      <c r="BT69" s="150"/>
      <c r="BU69" s="150"/>
      <c r="BV69" s="143"/>
      <c r="BW69" s="150"/>
      <c r="BX69" s="150"/>
    </row>
    <row r="70" ht="13.5" customHeight="1">
      <c r="A70" s="1"/>
      <c r="B70" s="32">
        <v>45141.0</v>
      </c>
      <c r="C70" s="99">
        <f t="shared" si="10"/>
        <v>0</v>
      </c>
      <c r="D70" s="260">
        <f t="shared" si="11"/>
        <v>0</v>
      </c>
      <c r="E70" s="236"/>
      <c r="F70" s="143"/>
      <c r="G70" s="143"/>
      <c r="H70" s="143"/>
      <c r="I70" s="143"/>
      <c r="J70" s="143"/>
      <c r="K70" s="143"/>
      <c r="L70" s="225"/>
      <c r="M70" s="256">
        <f t="shared" si="12"/>
        <v>0</v>
      </c>
      <c r="N70" s="236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225"/>
      <c r="AD70" s="262">
        <f t="shared" si="13"/>
        <v>0</v>
      </c>
      <c r="AE70" s="142"/>
      <c r="AF70" s="143"/>
      <c r="AG70" s="150"/>
      <c r="AH70" s="143"/>
      <c r="AI70" s="150"/>
      <c r="AJ70" s="143"/>
      <c r="AK70" s="150"/>
      <c r="AL70" s="143"/>
      <c r="AM70" s="150"/>
      <c r="AN70" s="143"/>
      <c r="AO70" s="150"/>
      <c r="AP70" s="143"/>
      <c r="AQ70" s="150"/>
      <c r="AR70" s="143"/>
      <c r="AS70" s="150"/>
      <c r="AT70" s="143"/>
      <c r="AU70" s="150"/>
      <c r="AV70" s="143"/>
      <c r="AW70" s="150"/>
      <c r="AX70" s="150"/>
      <c r="AY70" s="150"/>
      <c r="AZ70" s="143"/>
      <c r="BA70" s="150"/>
      <c r="BB70" s="150"/>
      <c r="BC70" s="150"/>
      <c r="BD70" s="143"/>
      <c r="BE70" s="150"/>
      <c r="BF70" s="150"/>
      <c r="BG70" s="150"/>
      <c r="BH70" s="150"/>
      <c r="BI70" s="150"/>
      <c r="BJ70" s="150"/>
      <c r="BK70" s="150"/>
      <c r="BL70" s="150"/>
      <c r="BM70" s="150"/>
      <c r="BN70" s="150"/>
      <c r="BO70" s="150"/>
      <c r="BP70" s="150"/>
      <c r="BQ70" s="150"/>
      <c r="BR70" s="143"/>
      <c r="BS70" s="150"/>
      <c r="BT70" s="150"/>
      <c r="BU70" s="150"/>
      <c r="BV70" s="143"/>
      <c r="BW70" s="150"/>
      <c r="BX70" s="150"/>
    </row>
    <row r="71" ht="13.5" customHeight="1">
      <c r="A71" s="1"/>
      <c r="B71" s="32">
        <v>45142.0</v>
      </c>
      <c r="C71" s="99">
        <f t="shared" si="10"/>
        <v>0</v>
      </c>
      <c r="D71" s="260">
        <f t="shared" si="11"/>
        <v>0</v>
      </c>
      <c r="E71" s="236"/>
      <c r="F71" s="143"/>
      <c r="G71" s="143"/>
      <c r="H71" s="143"/>
      <c r="I71" s="143"/>
      <c r="J71" s="143"/>
      <c r="K71" s="143"/>
      <c r="L71" s="225"/>
      <c r="M71" s="256">
        <f t="shared" si="12"/>
        <v>0</v>
      </c>
      <c r="N71" s="254"/>
      <c r="O71" s="163"/>
      <c r="P71" s="163"/>
      <c r="Q71" s="16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225"/>
      <c r="AD71" s="262">
        <f t="shared" si="13"/>
        <v>0</v>
      </c>
      <c r="AE71" s="142"/>
      <c r="AF71" s="143"/>
      <c r="AG71" s="150"/>
      <c r="AH71" s="143"/>
      <c r="AI71" s="142"/>
      <c r="AJ71" s="143"/>
      <c r="AK71" s="150"/>
      <c r="AL71" s="143"/>
      <c r="AM71" s="150"/>
      <c r="AN71" s="143"/>
      <c r="AO71" s="150"/>
      <c r="AP71" s="143"/>
      <c r="AQ71" s="150"/>
      <c r="AR71" s="143"/>
      <c r="AS71" s="150"/>
      <c r="AT71" s="143"/>
      <c r="AU71" s="150"/>
      <c r="AV71" s="143"/>
      <c r="AW71" s="150"/>
      <c r="AX71" s="150"/>
      <c r="AY71" s="150"/>
      <c r="AZ71" s="143"/>
      <c r="BA71" s="150"/>
      <c r="BB71" s="150"/>
      <c r="BC71" s="150"/>
      <c r="BD71" s="143"/>
      <c r="BE71" s="150"/>
      <c r="BF71" s="150"/>
      <c r="BG71" s="150"/>
      <c r="BH71" s="150"/>
      <c r="BI71" s="150"/>
      <c r="BJ71" s="150"/>
      <c r="BK71" s="150"/>
      <c r="BL71" s="150"/>
      <c r="BM71" s="150"/>
      <c r="BN71" s="150"/>
      <c r="BO71" s="150"/>
      <c r="BP71" s="150"/>
      <c r="BQ71" s="150"/>
      <c r="BR71" s="143"/>
      <c r="BS71" s="150"/>
      <c r="BT71" s="150"/>
      <c r="BU71" s="150"/>
      <c r="BV71" s="143"/>
      <c r="BW71" s="150"/>
      <c r="BX71" s="150"/>
    </row>
    <row r="72" ht="13.5" customHeight="1">
      <c r="A72" s="21"/>
      <c r="B72" s="32">
        <v>45143.0</v>
      </c>
      <c r="C72" s="99">
        <f t="shared" si="10"/>
        <v>88000</v>
      </c>
      <c r="D72" s="260">
        <f t="shared" si="11"/>
        <v>0</v>
      </c>
      <c r="E72" s="236"/>
      <c r="F72" s="143"/>
      <c r="G72" s="143"/>
      <c r="H72" s="143"/>
      <c r="I72" s="143"/>
      <c r="J72" s="143"/>
      <c r="K72" s="143"/>
      <c r="L72" s="225"/>
      <c r="M72" s="256">
        <f t="shared" si="12"/>
        <v>0</v>
      </c>
      <c r="N72" s="236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225"/>
      <c r="AD72" s="262">
        <f t="shared" si="13"/>
        <v>88000</v>
      </c>
      <c r="AE72" s="142" t="s">
        <v>48</v>
      </c>
      <c r="AF72" s="143">
        <v>88000.0</v>
      </c>
      <c r="AG72" s="150"/>
      <c r="AH72" s="143"/>
      <c r="AI72" s="142"/>
      <c r="AJ72" s="143"/>
      <c r="AK72" s="150"/>
      <c r="AL72" s="143"/>
      <c r="AM72" s="150"/>
      <c r="AN72" s="143"/>
      <c r="AO72" s="150"/>
      <c r="AP72" s="143"/>
      <c r="AQ72" s="150"/>
      <c r="AR72" s="143"/>
      <c r="AS72" s="150"/>
      <c r="AT72" s="143"/>
      <c r="AU72" s="150"/>
      <c r="AV72" s="143"/>
      <c r="AW72" s="150"/>
      <c r="AX72" s="150"/>
      <c r="AY72" s="150"/>
      <c r="AZ72" s="143"/>
      <c r="BA72" s="150"/>
      <c r="BB72" s="150"/>
      <c r="BC72" s="150"/>
      <c r="BD72" s="143"/>
      <c r="BE72" s="150"/>
      <c r="BF72" s="150"/>
      <c r="BG72" s="150"/>
      <c r="BH72" s="150"/>
      <c r="BI72" s="150"/>
      <c r="BJ72" s="150"/>
      <c r="BK72" s="150"/>
      <c r="BL72" s="150"/>
      <c r="BM72" s="150"/>
      <c r="BN72" s="150"/>
      <c r="BO72" s="150"/>
      <c r="BP72" s="150"/>
      <c r="BQ72" s="150"/>
      <c r="BR72" s="143"/>
      <c r="BS72" s="150"/>
      <c r="BT72" s="150"/>
      <c r="BU72" s="150"/>
      <c r="BV72" s="143"/>
      <c r="BW72" s="150"/>
      <c r="BX72" s="150"/>
    </row>
    <row r="73" ht="13.5" customHeight="1">
      <c r="A73" s="21"/>
      <c r="B73" s="32">
        <v>45144.0</v>
      </c>
      <c r="C73" s="99">
        <f t="shared" si="10"/>
        <v>0</v>
      </c>
      <c r="D73" s="260">
        <f t="shared" si="11"/>
        <v>0</v>
      </c>
      <c r="E73" s="236"/>
      <c r="F73" s="143"/>
      <c r="G73" s="143"/>
      <c r="H73" s="143"/>
      <c r="I73" s="143"/>
      <c r="J73" s="143"/>
      <c r="K73" s="143"/>
      <c r="L73" s="225"/>
      <c r="M73" s="256">
        <f t="shared" si="12"/>
        <v>0</v>
      </c>
      <c r="N73" s="236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225"/>
      <c r="AD73" s="262">
        <f t="shared" si="13"/>
        <v>0</v>
      </c>
      <c r="AE73" s="142"/>
      <c r="AF73" s="143"/>
      <c r="AG73" s="150"/>
      <c r="AH73" s="143"/>
      <c r="AI73" s="150"/>
      <c r="AJ73" s="143"/>
      <c r="AK73" s="150"/>
      <c r="AL73" s="143"/>
      <c r="AM73" s="150"/>
      <c r="AN73" s="143"/>
      <c r="AO73" s="150"/>
      <c r="AP73" s="143"/>
      <c r="AQ73" s="150"/>
      <c r="AR73" s="143"/>
      <c r="AS73" s="150"/>
      <c r="AT73" s="143"/>
      <c r="AU73" s="150"/>
      <c r="AV73" s="143"/>
      <c r="AW73" s="150"/>
      <c r="AX73" s="150"/>
      <c r="AY73" s="150"/>
      <c r="AZ73" s="143"/>
      <c r="BA73" s="150"/>
      <c r="BB73" s="150"/>
      <c r="BC73" s="150"/>
      <c r="BD73" s="143"/>
      <c r="BE73" s="150"/>
      <c r="BF73" s="150"/>
      <c r="BG73" s="150"/>
      <c r="BH73" s="150"/>
      <c r="BI73" s="150"/>
      <c r="BJ73" s="150"/>
      <c r="BK73" s="150"/>
      <c r="BL73" s="150"/>
      <c r="BM73" s="150"/>
      <c r="BN73" s="150"/>
      <c r="BO73" s="150"/>
      <c r="BP73" s="150"/>
      <c r="BQ73" s="150"/>
      <c r="BR73" s="143"/>
      <c r="BS73" s="150"/>
      <c r="BT73" s="150"/>
      <c r="BU73" s="150"/>
      <c r="BV73" s="143"/>
      <c r="BW73" s="150"/>
      <c r="BX73" s="150"/>
    </row>
    <row r="74" ht="13.5" customHeight="1">
      <c r="A74" s="1"/>
      <c r="B74" s="32">
        <v>45145.0</v>
      </c>
      <c r="C74" s="99">
        <f t="shared" si="10"/>
        <v>0</v>
      </c>
      <c r="D74" s="260">
        <f t="shared" si="11"/>
        <v>0</v>
      </c>
      <c r="E74" s="236"/>
      <c r="F74" s="143"/>
      <c r="G74" s="143"/>
      <c r="H74" s="143"/>
      <c r="I74" s="143"/>
      <c r="J74" s="143"/>
      <c r="K74" s="143"/>
      <c r="L74" s="225"/>
      <c r="M74" s="256">
        <f t="shared" si="12"/>
        <v>0</v>
      </c>
      <c r="N74" s="236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225"/>
      <c r="AD74" s="262">
        <f t="shared" si="13"/>
        <v>0</v>
      </c>
      <c r="AE74" s="142"/>
      <c r="AF74" s="143"/>
      <c r="AG74" s="150"/>
      <c r="AH74" s="143"/>
      <c r="AI74" s="150"/>
      <c r="AJ74" s="143"/>
      <c r="AK74" s="150"/>
      <c r="AL74" s="143"/>
      <c r="AM74" s="150"/>
      <c r="AN74" s="143"/>
      <c r="AO74" s="143"/>
      <c r="AP74" s="143"/>
      <c r="AQ74" s="150"/>
      <c r="AR74" s="143"/>
      <c r="AS74" s="150"/>
      <c r="AT74" s="143"/>
      <c r="AU74" s="150"/>
      <c r="AV74" s="143"/>
      <c r="AW74" s="150"/>
      <c r="AX74" s="150"/>
      <c r="AY74" s="150"/>
      <c r="AZ74" s="143"/>
      <c r="BA74" s="150"/>
      <c r="BB74" s="150"/>
      <c r="BC74" s="150"/>
      <c r="BD74" s="143"/>
      <c r="BE74" s="150"/>
      <c r="BF74" s="150"/>
      <c r="BG74" s="150"/>
      <c r="BH74" s="150"/>
      <c r="BI74" s="150"/>
      <c r="BJ74" s="150"/>
      <c r="BK74" s="150"/>
      <c r="BL74" s="150"/>
      <c r="BM74" s="150"/>
      <c r="BN74" s="150"/>
      <c r="BO74" s="150"/>
      <c r="BP74" s="150"/>
      <c r="BQ74" s="150"/>
      <c r="BR74" s="143"/>
      <c r="BS74" s="150"/>
      <c r="BT74" s="150"/>
      <c r="BU74" s="150"/>
      <c r="BV74" s="143"/>
      <c r="BW74" s="150"/>
      <c r="BX74" s="150"/>
    </row>
    <row r="75" ht="13.5" customHeight="1">
      <c r="A75" s="1"/>
      <c r="B75" s="35">
        <v>45146.0</v>
      </c>
      <c r="C75" s="99">
        <f t="shared" si="10"/>
        <v>0</v>
      </c>
      <c r="D75" s="260">
        <f t="shared" si="11"/>
        <v>0</v>
      </c>
      <c r="E75" s="236"/>
      <c r="F75" s="143"/>
      <c r="G75" s="143"/>
      <c r="H75" s="143"/>
      <c r="I75" s="143"/>
      <c r="J75" s="143"/>
      <c r="K75" s="143"/>
      <c r="L75" s="225"/>
      <c r="M75" s="256">
        <f t="shared" si="12"/>
        <v>0</v>
      </c>
      <c r="N75" s="236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225"/>
      <c r="AD75" s="262">
        <f t="shared" si="13"/>
        <v>0</v>
      </c>
      <c r="AE75" s="142"/>
      <c r="AF75" s="143"/>
      <c r="AG75" s="150"/>
      <c r="AH75" s="143"/>
      <c r="AI75" s="143"/>
      <c r="AJ75" s="143"/>
      <c r="AK75" s="150"/>
      <c r="AL75" s="143"/>
      <c r="AM75" s="150"/>
      <c r="AN75" s="143"/>
      <c r="AO75" s="150"/>
      <c r="AP75" s="143"/>
      <c r="AQ75" s="150"/>
      <c r="AR75" s="143"/>
      <c r="AS75" s="150"/>
      <c r="AT75" s="143"/>
      <c r="AU75" s="150"/>
      <c r="AV75" s="143"/>
      <c r="AW75" s="150"/>
      <c r="AX75" s="150"/>
      <c r="AY75" s="150"/>
      <c r="AZ75" s="143"/>
      <c r="BA75" s="150"/>
      <c r="BB75" s="150"/>
      <c r="BC75" s="150"/>
      <c r="BD75" s="143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50"/>
      <c r="BP75" s="150"/>
      <c r="BQ75" s="150"/>
      <c r="BR75" s="143"/>
      <c r="BS75" s="150"/>
      <c r="BT75" s="150"/>
      <c r="BU75" s="150"/>
      <c r="BV75" s="143"/>
      <c r="BW75" s="150"/>
      <c r="BX75" s="150"/>
    </row>
    <row r="76" ht="13.5" customHeight="1">
      <c r="A76" s="1"/>
      <c r="B76" s="35">
        <v>45147.0</v>
      </c>
      <c r="C76" s="99">
        <f t="shared" si="10"/>
        <v>3906089</v>
      </c>
      <c r="D76" s="260">
        <f t="shared" si="11"/>
        <v>0</v>
      </c>
      <c r="E76" s="236"/>
      <c r="F76" s="143"/>
      <c r="G76" s="143"/>
      <c r="H76" s="143"/>
      <c r="I76" s="143"/>
      <c r="J76" s="143"/>
      <c r="K76" s="143"/>
      <c r="L76" s="225"/>
      <c r="M76" s="256">
        <f t="shared" si="12"/>
        <v>0</v>
      </c>
      <c r="N76" s="236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225"/>
      <c r="AD76" s="262">
        <f t="shared" si="13"/>
        <v>3906089</v>
      </c>
      <c r="AE76" s="142" t="s">
        <v>56</v>
      </c>
      <c r="AF76" s="263">
        <v>512973.0</v>
      </c>
      <c r="AG76" s="150" t="s">
        <v>51</v>
      </c>
      <c r="AH76" s="263">
        <v>177132.0</v>
      </c>
      <c r="AI76" s="150" t="s">
        <v>52</v>
      </c>
      <c r="AJ76" s="263">
        <v>593649.0</v>
      </c>
      <c r="AK76" s="150" t="s">
        <v>53</v>
      </c>
      <c r="AL76" s="263">
        <v>455500.0</v>
      </c>
      <c r="AM76" s="150" t="s">
        <v>50</v>
      </c>
      <c r="AN76" s="143">
        <v>100000.0</v>
      </c>
      <c r="AO76" s="142" t="s">
        <v>54</v>
      </c>
      <c r="AP76" s="143">
        <v>214600.0</v>
      </c>
      <c r="AQ76" s="150" t="s">
        <v>55</v>
      </c>
      <c r="AR76" s="263">
        <v>1123735.0</v>
      </c>
      <c r="AS76" s="150" t="s">
        <v>57</v>
      </c>
      <c r="AT76" s="143">
        <v>728500.0</v>
      </c>
      <c r="AU76" s="150"/>
      <c r="AV76" s="143"/>
      <c r="AW76" s="150"/>
      <c r="AX76" s="150"/>
      <c r="AY76" s="150"/>
      <c r="AZ76" s="143"/>
      <c r="BA76" s="150"/>
      <c r="BB76" s="150"/>
      <c r="BC76" s="150"/>
      <c r="BD76" s="143"/>
      <c r="BE76" s="150"/>
      <c r="BF76" s="150"/>
      <c r="BG76" s="150"/>
      <c r="BH76" s="150"/>
      <c r="BI76" s="150"/>
      <c r="BJ76" s="150"/>
      <c r="BK76" s="150"/>
      <c r="BL76" s="150"/>
      <c r="BM76" s="150"/>
      <c r="BN76" s="150"/>
      <c r="BO76" s="150"/>
      <c r="BP76" s="150"/>
      <c r="BQ76" s="150"/>
      <c r="BR76" s="143"/>
      <c r="BS76" s="150"/>
      <c r="BT76" s="150"/>
      <c r="BU76" s="150"/>
      <c r="BV76" s="143"/>
      <c r="BW76" s="150"/>
      <c r="BX76" s="150"/>
    </row>
    <row r="77" ht="13.5" customHeight="1">
      <c r="A77" s="1"/>
      <c r="B77" s="32">
        <v>45148.0</v>
      </c>
      <c r="C77" s="99">
        <f t="shared" si="10"/>
        <v>0</v>
      </c>
      <c r="D77" s="260">
        <f t="shared" si="11"/>
        <v>0</v>
      </c>
      <c r="E77" s="224"/>
      <c r="F77" s="143"/>
      <c r="G77" s="143"/>
      <c r="H77" s="143"/>
      <c r="I77" s="150"/>
      <c r="J77" s="143"/>
      <c r="K77" s="143"/>
      <c r="L77" s="225"/>
      <c r="M77" s="256">
        <f t="shared" si="12"/>
        <v>0</v>
      </c>
      <c r="N77" s="224"/>
      <c r="O77" s="143"/>
      <c r="P77" s="150"/>
      <c r="Q77" s="143"/>
      <c r="R77" s="150"/>
      <c r="S77" s="143"/>
      <c r="T77" s="150"/>
      <c r="U77" s="143"/>
      <c r="V77" s="143"/>
      <c r="W77" s="143"/>
      <c r="X77" s="143"/>
      <c r="Y77" s="143"/>
      <c r="Z77" s="143"/>
      <c r="AA77" s="143"/>
      <c r="AB77" s="143"/>
      <c r="AC77" s="225"/>
      <c r="AD77" s="262">
        <f t="shared" si="13"/>
        <v>0</v>
      </c>
      <c r="AE77" s="142"/>
      <c r="AF77" s="143"/>
      <c r="AG77" s="150"/>
      <c r="AH77" s="143"/>
      <c r="AI77" s="142"/>
      <c r="AJ77" s="143"/>
      <c r="AK77" s="150"/>
      <c r="AL77" s="143"/>
      <c r="AM77" s="150"/>
      <c r="AN77" s="143"/>
      <c r="AO77" s="150"/>
      <c r="AP77" s="143"/>
      <c r="AQ77" s="150"/>
      <c r="AR77" s="143"/>
      <c r="AS77" s="150"/>
      <c r="AT77" s="143"/>
      <c r="AU77" s="150"/>
      <c r="AV77" s="143"/>
      <c r="AW77" s="143"/>
      <c r="AX77" s="143"/>
      <c r="AY77" s="143"/>
      <c r="AZ77" s="143"/>
      <c r="BA77" s="150"/>
      <c r="BB77" s="143"/>
      <c r="BC77" s="143"/>
      <c r="BD77" s="143"/>
      <c r="BE77" s="143"/>
      <c r="BF77" s="143"/>
      <c r="BG77" s="150"/>
      <c r="BH77" s="143"/>
      <c r="BI77" s="150"/>
      <c r="BJ77" s="150"/>
      <c r="BK77" s="150"/>
      <c r="BL77" s="150"/>
      <c r="BM77" s="150"/>
      <c r="BN77" s="143"/>
      <c r="BO77" s="150"/>
      <c r="BP77" s="150"/>
      <c r="BQ77" s="150"/>
      <c r="BR77" s="143"/>
      <c r="BS77" s="150"/>
      <c r="BT77" s="150"/>
      <c r="BU77" s="150"/>
      <c r="BV77" s="150"/>
      <c r="BW77" s="150"/>
      <c r="BX77" s="143"/>
    </row>
    <row r="78" ht="13.5" customHeight="1">
      <c r="A78" s="1"/>
      <c r="B78" s="35">
        <v>45149.0</v>
      </c>
      <c r="C78" s="99">
        <f t="shared" si="10"/>
        <v>0</v>
      </c>
      <c r="D78" s="260">
        <f t="shared" si="11"/>
        <v>0</v>
      </c>
      <c r="E78" s="236"/>
      <c r="F78" s="143"/>
      <c r="G78" s="143"/>
      <c r="H78" s="143"/>
      <c r="I78" s="143"/>
      <c r="J78" s="143"/>
      <c r="K78" s="143"/>
      <c r="L78" s="225"/>
      <c r="M78" s="256">
        <f t="shared" si="12"/>
        <v>0</v>
      </c>
      <c r="N78" s="281"/>
      <c r="O78" s="261"/>
      <c r="P78" s="150"/>
      <c r="Q78" s="143"/>
      <c r="R78" s="150"/>
      <c r="S78" s="261"/>
      <c r="T78" s="143"/>
      <c r="U78" s="143"/>
      <c r="V78" s="143"/>
      <c r="W78" s="143"/>
      <c r="X78" s="143"/>
      <c r="Y78" s="143"/>
      <c r="Z78" s="143"/>
      <c r="AA78" s="143"/>
      <c r="AB78" s="143"/>
      <c r="AC78" s="225"/>
      <c r="AD78" s="262">
        <f t="shared" si="13"/>
        <v>0</v>
      </c>
      <c r="AE78" s="150"/>
      <c r="AF78" s="143"/>
      <c r="AG78" s="142"/>
      <c r="AH78" s="143"/>
      <c r="AI78" s="150"/>
      <c r="AJ78" s="143"/>
      <c r="AK78" s="150"/>
      <c r="AL78" s="143"/>
      <c r="AM78" s="150"/>
      <c r="AN78" s="143"/>
      <c r="AO78" s="150"/>
      <c r="AP78" s="143"/>
      <c r="AQ78" s="150"/>
      <c r="AR78" s="143"/>
      <c r="AS78" s="150"/>
      <c r="AT78" s="143"/>
      <c r="AU78" s="150"/>
      <c r="AV78" s="143"/>
      <c r="AW78" s="150"/>
      <c r="AX78" s="143"/>
      <c r="AY78" s="150"/>
      <c r="AZ78" s="143"/>
      <c r="BA78" s="150"/>
      <c r="BB78" s="143"/>
      <c r="BC78" s="150"/>
      <c r="BD78" s="143"/>
      <c r="BE78" s="150"/>
      <c r="BF78" s="143"/>
      <c r="BG78" s="150"/>
      <c r="BH78" s="143"/>
      <c r="BI78" s="150"/>
      <c r="BJ78" s="143"/>
      <c r="BK78" s="150"/>
      <c r="BL78" s="143"/>
      <c r="BM78" s="150"/>
      <c r="BN78" s="143"/>
      <c r="BO78" s="150"/>
      <c r="BP78" s="143"/>
      <c r="BQ78" s="150"/>
      <c r="BR78" s="143"/>
      <c r="BS78" s="150"/>
      <c r="BT78" s="143"/>
      <c r="BU78" s="150"/>
      <c r="BV78" s="143"/>
      <c r="BW78" s="150"/>
      <c r="BX78" s="143"/>
    </row>
    <row r="79" ht="13.5" customHeight="1">
      <c r="A79" s="21"/>
      <c r="B79" s="32">
        <v>45150.0</v>
      </c>
      <c r="C79" s="99">
        <f t="shared" si="10"/>
        <v>0</v>
      </c>
      <c r="D79" s="260">
        <f t="shared" si="11"/>
        <v>0</v>
      </c>
      <c r="E79" s="236"/>
      <c r="F79" s="143"/>
      <c r="G79" s="143"/>
      <c r="H79" s="143"/>
      <c r="I79" s="143"/>
      <c r="J79" s="143"/>
      <c r="K79" s="143"/>
      <c r="L79" s="225"/>
      <c r="M79" s="256">
        <f t="shared" si="12"/>
        <v>0</v>
      </c>
      <c r="N79" s="224"/>
      <c r="O79" s="150"/>
      <c r="P79" s="150"/>
      <c r="Q79" s="143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282"/>
      <c r="AD79" s="262">
        <f t="shared" si="13"/>
        <v>0</v>
      </c>
      <c r="AE79" s="142"/>
      <c r="AF79" s="143"/>
      <c r="AG79" s="150"/>
      <c r="AH79" s="143"/>
      <c r="AI79" s="143"/>
      <c r="AJ79" s="143"/>
      <c r="AK79" s="143"/>
      <c r="AL79" s="143"/>
      <c r="AM79" s="143"/>
      <c r="AN79" s="143"/>
      <c r="AO79" s="143"/>
      <c r="AP79" s="143"/>
      <c r="AQ79" s="150"/>
      <c r="AR79" s="143"/>
      <c r="AS79" s="143"/>
      <c r="AT79" s="143"/>
      <c r="AU79" s="143"/>
      <c r="AV79" s="143"/>
      <c r="AW79" s="150"/>
      <c r="AX79" s="143"/>
      <c r="AY79" s="150"/>
      <c r="AZ79" s="143"/>
      <c r="BA79" s="150"/>
      <c r="BB79" s="143"/>
      <c r="BC79" s="150"/>
      <c r="BD79" s="143"/>
      <c r="BE79" s="150"/>
      <c r="BF79" s="143"/>
      <c r="BG79" s="150"/>
      <c r="BH79" s="143"/>
      <c r="BI79" s="143"/>
      <c r="BJ79" s="143"/>
      <c r="BK79" s="150"/>
      <c r="BL79" s="143"/>
      <c r="BM79" s="150"/>
      <c r="BN79" s="143"/>
      <c r="BO79" s="150"/>
      <c r="BP79" s="143"/>
      <c r="BQ79" s="150"/>
      <c r="BR79" s="143"/>
      <c r="BS79" s="150"/>
      <c r="BT79" s="143"/>
      <c r="BU79" s="150"/>
      <c r="BV79" s="143"/>
      <c r="BW79" s="150"/>
      <c r="BX79" s="143"/>
    </row>
    <row r="80" ht="13.5" customHeight="1">
      <c r="A80" s="21"/>
      <c r="B80" s="32">
        <v>45151.0</v>
      </c>
      <c r="C80" s="99">
        <f t="shared" si="10"/>
        <v>0</v>
      </c>
      <c r="D80" s="260">
        <f t="shared" si="11"/>
        <v>0</v>
      </c>
      <c r="E80" s="236"/>
      <c r="F80" s="143"/>
      <c r="G80" s="143"/>
      <c r="H80" s="143"/>
      <c r="I80" s="143"/>
      <c r="J80" s="143"/>
      <c r="K80" s="143"/>
      <c r="L80" s="225"/>
      <c r="M80" s="256">
        <f t="shared" si="12"/>
        <v>0</v>
      </c>
      <c r="N80" s="236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225"/>
      <c r="AD80" s="262">
        <f t="shared" si="13"/>
        <v>0</v>
      </c>
      <c r="AE80" s="142"/>
      <c r="AF80" s="143"/>
      <c r="AG80" s="150"/>
      <c r="AH80" s="143"/>
      <c r="AI80" s="150"/>
      <c r="AJ80" s="143"/>
      <c r="AK80" s="150"/>
      <c r="AL80" s="143"/>
      <c r="AM80" s="150"/>
      <c r="AN80" s="143"/>
      <c r="AO80" s="150"/>
      <c r="AP80" s="143"/>
      <c r="AQ80" s="150"/>
      <c r="AR80" s="143"/>
      <c r="AS80" s="150"/>
      <c r="AT80" s="143"/>
      <c r="AU80" s="150"/>
      <c r="AV80" s="143"/>
      <c r="AW80" s="150"/>
      <c r="AX80" s="150"/>
      <c r="AY80" s="150"/>
      <c r="AZ80" s="143"/>
      <c r="BA80" s="150"/>
      <c r="BB80" s="150"/>
      <c r="BC80" s="150"/>
      <c r="BD80" s="143"/>
      <c r="BE80" s="150"/>
      <c r="BF80" s="150"/>
      <c r="BG80" s="150"/>
      <c r="BH80" s="150"/>
      <c r="BI80" s="150"/>
      <c r="BJ80" s="150"/>
      <c r="BK80" s="150"/>
      <c r="BL80" s="150"/>
      <c r="BM80" s="150"/>
      <c r="BN80" s="150"/>
      <c r="BO80" s="150"/>
      <c r="BP80" s="150"/>
      <c r="BQ80" s="150"/>
      <c r="BR80" s="143"/>
      <c r="BS80" s="150"/>
      <c r="BT80" s="150"/>
      <c r="BU80" s="150"/>
      <c r="BV80" s="143"/>
      <c r="BW80" s="150"/>
      <c r="BX80" s="150"/>
    </row>
    <row r="81" ht="13.5" customHeight="1">
      <c r="A81" s="1"/>
      <c r="B81" s="32">
        <v>45152.0</v>
      </c>
      <c r="C81" s="99">
        <f t="shared" si="10"/>
        <v>0</v>
      </c>
      <c r="D81" s="260">
        <f t="shared" si="11"/>
        <v>0</v>
      </c>
      <c r="E81" s="236"/>
      <c r="F81" s="143"/>
      <c r="G81" s="143"/>
      <c r="H81" s="143"/>
      <c r="I81" s="143"/>
      <c r="J81" s="143"/>
      <c r="K81" s="143"/>
      <c r="L81" s="225"/>
      <c r="M81" s="256">
        <f t="shared" si="12"/>
        <v>0</v>
      </c>
      <c r="N81" s="236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225"/>
      <c r="AD81" s="262">
        <f t="shared" si="13"/>
        <v>0</v>
      </c>
      <c r="AE81" s="142"/>
      <c r="AF81" s="143"/>
      <c r="AG81" s="142"/>
      <c r="AH81" s="143"/>
      <c r="AI81" s="143"/>
      <c r="AJ81" s="143"/>
      <c r="AK81" s="143"/>
      <c r="AL81" s="143"/>
      <c r="AM81" s="143"/>
      <c r="AN81" s="143"/>
      <c r="AO81" s="143"/>
      <c r="AP81" s="143"/>
      <c r="AQ81" s="150"/>
      <c r="AR81" s="143"/>
      <c r="AS81" s="143"/>
      <c r="AT81" s="143"/>
      <c r="AU81" s="143"/>
      <c r="AV81" s="143"/>
      <c r="AW81" s="150"/>
      <c r="AX81" s="150"/>
      <c r="AY81" s="150"/>
      <c r="AZ81" s="143"/>
      <c r="BA81" s="150"/>
      <c r="BB81" s="150"/>
      <c r="BC81" s="150"/>
      <c r="BD81" s="143"/>
      <c r="BE81" s="150"/>
      <c r="BF81" s="150"/>
      <c r="BG81" s="150"/>
      <c r="BH81" s="150"/>
      <c r="BI81" s="150"/>
      <c r="BJ81" s="150"/>
      <c r="BK81" s="150"/>
      <c r="BL81" s="150"/>
      <c r="BM81" s="150"/>
      <c r="BN81" s="150"/>
      <c r="BO81" s="150"/>
      <c r="BP81" s="150"/>
      <c r="BQ81" s="150"/>
      <c r="BR81" s="143"/>
      <c r="BS81" s="150"/>
      <c r="BT81" s="150"/>
      <c r="BU81" s="150"/>
      <c r="BV81" s="143"/>
      <c r="BW81" s="150"/>
      <c r="BX81" s="150"/>
    </row>
    <row r="82" ht="13.5" customHeight="1">
      <c r="A82" s="1"/>
      <c r="B82" s="35">
        <v>45153.0</v>
      </c>
      <c r="C82" s="99">
        <f t="shared" si="10"/>
        <v>0</v>
      </c>
      <c r="D82" s="260">
        <f t="shared" si="11"/>
        <v>0</v>
      </c>
      <c r="E82" s="236"/>
      <c r="F82" s="143"/>
      <c r="G82" s="143"/>
      <c r="H82" s="143"/>
      <c r="I82" s="143"/>
      <c r="J82" s="143"/>
      <c r="K82" s="143"/>
      <c r="L82" s="225"/>
      <c r="M82" s="256">
        <f t="shared" si="12"/>
        <v>0</v>
      </c>
      <c r="N82" s="236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225"/>
      <c r="AD82" s="262">
        <f t="shared" si="13"/>
        <v>0</v>
      </c>
      <c r="AE82" s="142"/>
      <c r="AF82" s="143"/>
      <c r="AG82" s="150"/>
      <c r="AH82" s="143"/>
      <c r="AI82" s="150"/>
      <c r="AJ82" s="143"/>
      <c r="AK82" s="150"/>
      <c r="AL82" s="143"/>
      <c r="AM82" s="150"/>
      <c r="AN82" s="143"/>
      <c r="AO82" s="150"/>
      <c r="AP82" s="143"/>
      <c r="AQ82" s="150"/>
      <c r="AR82" s="143"/>
      <c r="AS82" s="150"/>
      <c r="AT82" s="143"/>
      <c r="AU82" s="150"/>
      <c r="AV82" s="143"/>
      <c r="AW82" s="150"/>
      <c r="AX82" s="150"/>
      <c r="AY82" s="150"/>
      <c r="AZ82" s="143"/>
      <c r="BA82" s="150"/>
      <c r="BB82" s="150"/>
      <c r="BC82" s="150"/>
      <c r="BD82" s="143"/>
      <c r="BE82" s="150"/>
      <c r="BF82" s="150"/>
      <c r="BG82" s="150"/>
      <c r="BH82" s="150"/>
      <c r="BI82" s="150"/>
      <c r="BJ82" s="150"/>
      <c r="BK82" s="150"/>
      <c r="BL82" s="150"/>
      <c r="BM82" s="150"/>
      <c r="BN82" s="150"/>
      <c r="BO82" s="150"/>
      <c r="BP82" s="150"/>
      <c r="BQ82" s="150"/>
      <c r="BR82" s="143"/>
      <c r="BS82" s="150"/>
      <c r="BT82" s="150"/>
      <c r="BU82" s="150"/>
      <c r="BV82" s="143"/>
      <c r="BW82" s="150"/>
      <c r="BX82" s="150"/>
    </row>
    <row r="83" ht="13.5" customHeight="1">
      <c r="A83" s="1"/>
      <c r="B83" s="35">
        <v>45154.0</v>
      </c>
      <c r="C83" s="99">
        <f t="shared" si="10"/>
        <v>0</v>
      </c>
      <c r="D83" s="260">
        <f t="shared" si="11"/>
        <v>0</v>
      </c>
      <c r="E83" s="236"/>
      <c r="F83" s="143"/>
      <c r="G83" s="143"/>
      <c r="H83" s="143"/>
      <c r="I83" s="143"/>
      <c r="J83" s="143"/>
      <c r="K83" s="143"/>
      <c r="L83" s="225"/>
      <c r="M83" s="256">
        <f t="shared" si="12"/>
        <v>0</v>
      </c>
      <c r="N83" s="236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225"/>
      <c r="AD83" s="262">
        <f t="shared" si="13"/>
        <v>0</v>
      </c>
      <c r="AE83" s="142"/>
      <c r="AF83" s="143"/>
      <c r="AG83" s="150"/>
      <c r="AH83" s="143"/>
      <c r="AI83" s="150"/>
      <c r="AJ83" s="143"/>
      <c r="AK83" s="150"/>
      <c r="AL83" s="143"/>
      <c r="AM83" s="150"/>
      <c r="AN83" s="143"/>
      <c r="AO83" s="150"/>
      <c r="AP83" s="143"/>
      <c r="AQ83" s="150"/>
      <c r="AR83" s="143"/>
      <c r="AS83" s="150"/>
      <c r="AT83" s="143"/>
      <c r="AU83" s="150"/>
      <c r="AV83" s="143"/>
      <c r="AW83" s="150"/>
      <c r="AX83" s="150"/>
      <c r="AY83" s="150"/>
      <c r="AZ83" s="143"/>
      <c r="BA83" s="150"/>
      <c r="BB83" s="150"/>
      <c r="BC83" s="150"/>
      <c r="BD83" s="143"/>
      <c r="BE83" s="150"/>
      <c r="BF83" s="150"/>
      <c r="BG83" s="150"/>
      <c r="BH83" s="150"/>
      <c r="BI83" s="150"/>
      <c r="BJ83" s="150"/>
      <c r="BK83" s="150"/>
      <c r="BL83" s="150"/>
      <c r="BM83" s="150"/>
      <c r="BN83" s="150"/>
      <c r="BO83" s="150"/>
      <c r="BP83" s="150"/>
      <c r="BQ83" s="150"/>
      <c r="BR83" s="143"/>
      <c r="BS83" s="150"/>
      <c r="BT83" s="150"/>
      <c r="BU83" s="150"/>
      <c r="BV83" s="143"/>
      <c r="BW83" s="150"/>
      <c r="BX83" s="150"/>
    </row>
    <row r="84" ht="13.5" customHeight="1">
      <c r="A84" s="1"/>
      <c r="B84" s="32">
        <v>45155.0</v>
      </c>
      <c r="C84" s="99">
        <f t="shared" si="10"/>
        <v>0</v>
      </c>
      <c r="D84" s="260">
        <f t="shared" si="11"/>
        <v>0</v>
      </c>
      <c r="E84" s="236"/>
      <c r="F84" s="143"/>
      <c r="G84" s="143"/>
      <c r="H84" s="143"/>
      <c r="I84" s="143"/>
      <c r="J84" s="143"/>
      <c r="K84" s="143"/>
      <c r="L84" s="225"/>
      <c r="M84" s="256">
        <f t="shared" si="12"/>
        <v>0</v>
      </c>
      <c r="N84" s="236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225"/>
      <c r="AD84" s="262">
        <f t="shared" si="13"/>
        <v>0</v>
      </c>
      <c r="AE84" s="142"/>
      <c r="AF84" s="143"/>
      <c r="AG84" s="150"/>
      <c r="AH84" s="143"/>
      <c r="AI84" s="150"/>
      <c r="AJ84" s="143"/>
      <c r="AK84" s="150"/>
      <c r="AL84" s="143"/>
      <c r="AM84" s="150"/>
      <c r="AN84" s="143"/>
      <c r="AO84" s="150"/>
      <c r="AP84" s="143"/>
      <c r="AQ84" s="150"/>
      <c r="AR84" s="143"/>
      <c r="AS84" s="150"/>
      <c r="AT84" s="143"/>
      <c r="AU84" s="150"/>
      <c r="AV84" s="143"/>
      <c r="AW84" s="150"/>
      <c r="AX84" s="150"/>
      <c r="AY84" s="150"/>
      <c r="AZ84" s="143"/>
      <c r="BA84" s="150"/>
      <c r="BB84" s="150"/>
      <c r="BC84" s="150"/>
      <c r="BD84" s="143"/>
      <c r="BE84" s="150"/>
      <c r="BF84" s="150"/>
      <c r="BG84" s="150"/>
      <c r="BH84" s="150"/>
      <c r="BI84" s="150"/>
      <c r="BJ84" s="150"/>
      <c r="BK84" s="150"/>
      <c r="BL84" s="150"/>
      <c r="BM84" s="150"/>
      <c r="BN84" s="150"/>
      <c r="BO84" s="150"/>
      <c r="BP84" s="150"/>
      <c r="BQ84" s="150"/>
      <c r="BR84" s="143"/>
      <c r="BS84" s="150"/>
      <c r="BT84" s="150"/>
      <c r="BU84" s="150"/>
      <c r="BV84" s="143"/>
      <c r="BW84" s="150"/>
      <c r="BX84" s="150"/>
    </row>
    <row r="85" ht="13.5" customHeight="1">
      <c r="A85" s="1"/>
      <c r="B85" s="32">
        <v>45156.0</v>
      </c>
      <c r="C85" s="99">
        <f t="shared" si="10"/>
        <v>0</v>
      </c>
      <c r="D85" s="260">
        <f t="shared" si="11"/>
        <v>0</v>
      </c>
      <c r="E85" s="236"/>
      <c r="F85" s="143"/>
      <c r="G85" s="143"/>
      <c r="H85" s="143"/>
      <c r="I85" s="143"/>
      <c r="J85" s="143"/>
      <c r="K85" s="143"/>
      <c r="L85" s="225"/>
      <c r="M85" s="256">
        <f t="shared" si="12"/>
        <v>0</v>
      </c>
      <c r="N85" s="236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225"/>
      <c r="AD85" s="262">
        <f t="shared" si="13"/>
        <v>0</v>
      </c>
      <c r="AE85" s="142"/>
      <c r="AF85" s="143"/>
      <c r="AG85" s="150"/>
      <c r="AH85" s="143"/>
      <c r="AI85" s="150"/>
      <c r="AJ85" s="143"/>
      <c r="AK85" s="150"/>
      <c r="AL85" s="143"/>
      <c r="AM85" s="150"/>
      <c r="AN85" s="143"/>
      <c r="AO85" s="150"/>
      <c r="AP85" s="143"/>
      <c r="AQ85" s="150"/>
      <c r="AR85" s="143"/>
      <c r="AS85" s="150"/>
      <c r="AT85" s="143"/>
      <c r="AU85" s="150"/>
      <c r="AV85" s="143"/>
      <c r="AW85" s="150"/>
      <c r="AX85" s="150"/>
      <c r="AY85" s="150"/>
      <c r="AZ85" s="143"/>
      <c r="BA85" s="150"/>
      <c r="BB85" s="150"/>
      <c r="BC85" s="150"/>
      <c r="BD85" s="143"/>
      <c r="BE85" s="150"/>
      <c r="BF85" s="150"/>
      <c r="BG85" s="150"/>
      <c r="BH85" s="150"/>
      <c r="BI85" s="150"/>
      <c r="BJ85" s="150"/>
      <c r="BK85" s="150"/>
      <c r="BL85" s="150"/>
      <c r="BM85" s="150"/>
      <c r="BN85" s="150"/>
      <c r="BO85" s="150"/>
      <c r="BP85" s="150"/>
      <c r="BQ85" s="150"/>
      <c r="BR85" s="143"/>
      <c r="BS85" s="150"/>
      <c r="BT85" s="150"/>
      <c r="BU85" s="150"/>
      <c r="BV85" s="143"/>
      <c r="BW85" s="150"/>
      <c r="BX85" s="150"/>
    </row>
    <row r="86" ht="13.5" customHeight="1">
      <c r="A86" s="201"/>
      <c r="B86" s="32">
        <v>45157.0</v>
      </c>
      <c r="C86" s="99">
        <f t="shared" si="10"/>
        <v>19525</v>
      </c>
      <c r="D86" s="260">
        <f t="shared" si="11"/>
        <v>0</v>
      </c>
      <c r="E86" s="236"/>
      <c r="F86" s="143"/>
      <c r="G86" s="161"/>
      <c r="H86" s="161"/>
      <c r="I86" s="161"/>
      <c r="J86" s="161"/>
      <c r="K86" s="161"/>
      <c r="L86" s="269"/>
      <c r="M86" s="256">
        <f t="shared" si="12"/>
        <v>0</v>
      </c>
      <c r="N86" s="283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269"/>
      <c r="AD86" s="262">
        <f t="shared" si="13"/>
        <v>19525</v>
      </c>
      <c r="AE86" s="142" t="s">
        <v>60</v>
      </c>
      <c r="AF86" s="263">
        <v>3630.0</v>
      </c>
      <c r="AG86" s="150" t="s">
        <v>61</v>
      </c>
      <c r="AH86" s="263">
        <v>4521.0</v>
      </c>
      <c r="AI86" s="150" t="s">
        <v>62</v>
      </c>
      <c r="AJ86" s="263">
        <v>11374.0</v>
      </c>
      <c r="AK86" s="150"/>
      <c r="AL86" s="143"/>
      <c r="AM86" s="150"/>
      <c r="AN86" s="143"/>
      <c r="AO86" s="150"/>
      <c r="AP86" s="143"/>
      <c r="AQ86" s="150"/>
      <c r="AR86" s="143"/>
      <c r="AS86" s="150"/>
      <c r="AT86" s="143"/>
      <c r="AU86" s="150"/>
      <c r="AV86" s="143"/>
      <c r="AW86" s="160"/>
      <c r="AX86" s="160"/>
      <c r="AY86" s="160"/>
      <c r="AZ86" s="161"/>
      <c r="BA86" s="160"/>
      <c r="BB86" s="160"/>
      <c r="BC86" s="160"/>
      <c r="BD86" s="161"/>
      <c r="BE86" s="160"/>
      <c r="BF86" s="160"/>
      <c r="BG86" s="160"/>
      <c r="BH86" s="160"/>
      <c r="BI86" s="160"/>
      <c r="BJ86" s="160"/>
      <c r="BK86" s="160"/>
      <c r="BL86" s="160"/>
      <c r="BM86" s="160"/>
      <c r="BN86" s="160"/>
      <c r="BO86" s="160"/>
      <c r="BP86" s="160"/>
      <c r="BQ86" s="160"/>
      <c r="BR86" s="161"/>
      <c r="BS86" s="160"/>
      <c r="BT86" s="160"/>
      <c r="BU86" s="160"/>
      <c r="BV86" s="161"/>
      <c r="BW86" s="160"/>
      <c r="BX86" s="160"/>
    </row>
    <row r="87" ht="13.5" customHeight="1">
      <c r="A87" s="21"/>
      <c r="B87" s="32">
        <v>45158.0</v>
      </c>
      <c r="C87" s="99">
        <f t="shared" si="10"/>
        <v>0</v>
      </c>
      <c r="D87" s="260">
        <f t="shared" si="11"/>
        <v>0</v>
      </c>
      <c r="E87" s="236"/>
      <c r="F87" s="143"/>
      <c r="G87" s="143"/>
      <c r="H87" s="143"/>
      <c r="I87" s="143"/>
      <c r="J87" s="143"/>
      <c r="K87" s="143"/>
      <c r="L87" s="225"/>
      <c r="M87" s="256">
        <f t="shared" si="12"/>
        <v>0</v>
      </c>
      <c r="N87" s="236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225"/>
      <c r="AD87" s="262">
        <f t="shared" si="13"/>
        <v>0</v>
      </c>
      <c r="AE87" s="142"/>
      <c r="AF87" s="143"/>
      <c r="AG87" s="150"/>
      <c r="AH87" s="143"/>
      <c r="AI87" s="150"/>
      <c r="AJ87" s="143"/>
      <c r="AK87" s="150"/>
      <c r="AL87" s="143"/>
      <c r="AM87" s="150"/>
      <c r="AN87" s="143"/>
      <c r="AO87" s="150"/>
      <c r="AP87" s="143"/>
      <c r="AQ87" s="150"/>
      <c r="AR87" s="143"/>
      <c r="AS87" s="150"/>
      <c r="AT87" s="143"/>
      <c r="AU87" s="150"/>
      <c r="AV87" s="143"/>
      <c r="AW87" s="150"/>
      <c r="AX87" s="150"/>
      <c r="AY87" s="150"/>
      <c r="AZ87" s="143"/>
      <c r="BA87" s="150"/>
      <c r="BB87" s="150"/>
      <c r="BC87" s="150"/>
      <c r="BD87" s="143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50"/>
      <c r="BP87" s="150"/>
      <c r="BQ87" s="150"/>
      <c r="BR87" s="143"/>
      <c r="BS87" s="150"/>
      <c r="BT87" s="150"/>
      <c r="BU87" s="150"/>
      <c r="BV87" s="143"/>
      <c r="BW87" s="150"/>
      <c r="BX87" s="150"/>
    </row>
    <row r="88" ht="13.5" customHeight="1">
      <c r="A88" s="1"/>
      <c r="B88" s="32">
        <v>45159.0</v>
      </c>
      <c r="C88" s="99">
        <f t="shared" si="10"/>
        <v>33000</v>
      </c>
      <c r="D88" s="260">
        <f t="shared" si="11"/>
        <v>0</v>
      </c>
      <c r="E88" s="236"/>
      <c r="F88" s="143"/>
      <c r="G88" s="143"/>
      <c r="H88" s="143"/>
      <c r="I88" s="143"/>
      <c r="J88" s="143"/>
      <c r="K88" s="143"/>
      <c r="L88" s="225"/>
      <c r="M88" s="256">
        <f t="shared" si="12"/>
        <v>0</v>
      </c>
      <c r="N88" s="236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225"/>
      <c r="AD88" s="262">
        <f t="shared" si="13"/>
        <v>33000</v>
      </c>
      <c r="AE88" s="142" t="s">
        <v>58</v>
      </c>
      <c r="AF88" s="143">
        <v>33000.0</v>
      </c>
      <c r="AG88" s="143"/>
      <c r="AH88" s="143"/>
      <c r="AI88" s="150"/>
      <c r="AJ88" s="143"/>
      <c r="AK88" s="150"/>
      <c r="AL88" s="143"/>
      <c r="AM88" s="150"/>
      <c r="AN88" s="143"/>
      <c r="AO88" s="150"/>
      <c r="AP88" s="143"/>
      <c r="AQ88" s="150"/>
      <c r="AR88" s="143"/>
      <c r="AS88" s="150"/>
      <c r="AT88" s="143"/>
      <c r="AU88" s="150"/>
      <c r="AV88" s="143"/>
      <c r="AW88" s="150"/>
      <c r="AX88" s="150"/>
      <c r="AY88" s="150"/>
      <c r="AZ88" s="143"/>
      <c r="BA88" s="150"/>
      <c r="BB88" s="150"/>
      <c r="BC88" s="150"/>
      <c r="BD88" s="143"/>
      <c r="BE88" s="150"/>
      <c r="BF88" s="150"/>
      <c r="BG88" s="150"/>
      <c r="BH88" s="150"/>
      <c r="BI88" s="150"/>
      <c r="BJ88" s="150"/>
      <c r="BK88" s="150"/>
      <c r="BL88" s="150"/>
      <c r="BM88" s="150"/>
      <c r="BN88" s="150"/>
      <c r="BO88" s="150"/>
      <c r="BP88" s="150"/>
      <c r="BQ88" s="150"/>
      <c r="BR88" s="143"/>
      <c r="BS88" s="150"/>
      <c r="BT88" s="150"/>
      <c r="BU88" s="150"/>
      <c r="BV88" s="143"/>
      <c r="BW88" s="150"/>
      <c r="BX88" s="150"/>
    </row>
    <row r="89" ht="15.0" customHeight="1">
      <c r="A89" s="1"/>
      <c r="B89" s="35">
        <v>45160.0</v>
      </c>
      <c r="C89" s="99">
        <f t="shared" si="10"/>
        <v>12160</v>
      </c>
      <c r="D89" s="260">
        <f t="shared" si="11"/>
        <v>0</v>
      </c>
      <c r="E89" s="236"/>
      <c r="F89" s="143"/>
      <c r="G89" s="143"/>
      <c r="H89" s="143"/>
      <c r="I89" s="143"/>
      <c r="J89" s="143"/>
      <c r="K89" s="143"/>
      <c r="L89" s="225"/>
      <c r="M89" s="256">
        <f t="shared" si="12"/>
        <v>0</v>
      </c>
      <c r="N89" s="236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225"/>
      <c r="AD89" s="262">
        <f t="shared" si="13"/>
        <v>12160</v>
      </c>
      <c r="AE89" s="142" t="s">
        <v>59</v>
      </c>
      <c r="AF89" s="143">
        <v>12160.0</v>
      </c>
      <c r="AG89" s="143"/>
      <c r="AH89" s="143"/>
      <c r="AI89" s="150"/>
      <c r="AJ89" s="143"/>
      <c r="AK89" s="150"/>
      <c r="AL89" s="143"/>
      <c r="AM89" s="150"/>
      <c r="AN89" s="143"/>
      <c r="AO89" s="150"/>
      <c r="AP89" s="143"/>
      <c r="AQ89" s="150"/>
      <c r="AR89" s="143"/>
      <c r="AS89" s="150"/>
      <c r="AT89" s="143"/>
      <c r="AU89" s="150"/>
      <c r="AV89" s="143"/>
      <c r="AW89" s="150"/>
      <c r="AX89" s="150"/>
      <c r="AY89" s="150"/>
      <c r="AZ89" s="143"/>
      <c r="BA89" s="150"/>
      <c r="BB89" s="150"/>
      <c r="BC89" s="150"/>
      <c r="BD89" s="143"/>
      <c r="BE89" s="150"/>
      <c r="BF89" s="150"/>
      <c r="BG89" s="150"/>
      <c r="BH89" s="150"/>
      <c r="BI89" s="150"/>
      <c r="BJ89" s="150"/>
      <c r="BK89" s="150"/>
      <c r="BL89" s="150"/>
      <c r="BM89" s="150"/>
      <c r="BN89" s="150"/>
      <c r="BO89" s="150"/>
      <c r="BP89" s="150"/>
      <c r="BQ89" s="150"/>
      <c r="BR89" s="143"/>
      <c r="BS89" s="150"/>
      <c r="BT89" s="150"/>
      <c r="BU89" s="150"/>
      <c r="BV89" s="143"/>
      <c r="BW89" s="150"/>
      <c r="BX89" s="150"/>
    </row>
    <row r="90" ht="12.75" customHeight="1">
      <c r="A90" s="1"/>
      <c r="B90" s="35">
        <v>45161.0</v>
      </c>
      <c r="C90" s="99">
        <f t="shared" si="10"/>
        <v>39003</v>
      </c>
      <c r="D90" s="260">
        <f t="shared" si="11"/>
        <v>0</v>
      </c>
      <c r="E90" s="236"/>
      <c r="F90" s="143"/>
      <c r="G90" s="143"/>
      <c r="H90" s="143"/>
      <c r="I90" s="143"/>
      <c r="J90" s="143"/>
      <c r="K90" s="143"/>
      <c r="L90" s="225"/>
      <c r="M90" s="256">
        <f t="shared" si="12"/>
        <v>0</v>
      </c>
      <c r="N90" s="236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225"/>
      <c r="AD90" s="262">
        <f t="shared" si="13"/>
        <v>39003</v>
      </c>
      <c r="AE90" s="150" t="s">
        <v>63</v>
      </c>
      <c r="AF90" s="143">
        <v>39003.0</v>
      </c>
      <c r="AG90" s="150"/>
      <c r="AH90" s="143"/>
      <c r="AI90" s="150"/>
      <c r="AJ90" s="143"/>
      <c r="AK90" s="150"/>
      <c r="AL90" s="143"/>
      <c r="AM90" s="150"/>
      <c r="AN90" s="143"/>
      <c r="AO90" s="150"/>
      <c r="AP90" s="143"/>
      <c r="AQ90" s="150"/>
      <c r="AR90" s="143"/>
      <c r="AS90" s="150"/>
      <c r="AT90" s="143"/>
      <c r="AU90" s="150"/>
      <c r="AV90" s="143"/>
      <c r="AW90" s="150"/>
      <c r="AX90" s="150"/>
      <c r="AY90" s="150"/>
      <c r="AZ90" s="143"/>
      <c r="BA90" s="150"/>
      <c r="BB90" s="150"/>
      <c r="BC90" s="150"/>
      <c r="BD90" s="143"/>
      <c r="BE90" s="150"/>
      <c r="BF90" s="150"/>
      <c r="BG90" s="150"/>
      <c r="BH90" s="150"/>
      <c r="BI90" s="150"/>
      <c r="BJ90" s="150"/>
      <c r="BK90" s="150"/>
      <c r="BL90" s="150"/>
      <c r="BM90" s="150"/>
      <c r="BN90" s="150"/>
      <c r="BO90" s="150"/>
      <c r="BP90" s="150"/>
      <c r="BQ90" s="150"/>
      <c r="BR90" s="143"/>
      <c r="BS90" s="150"/>
      <c r="BT90" s="150"/>
      <c r="BU90" s="150"/>
      <c r="BV90" s="143"/>
      <c r="BW90" s="150"/>
      <c r="BX90" s="150"/>
    </row>
    <row r="91" ht="13.5" customHeight="1">
      <c r="A91" s="1"/>
      <c r="B91" s="32">
        <v>45162.0</v>
      </c>
      <c r="C91" s="99">
        <f t="shared" si="10"/>
        <v>0</v>
      </c>
      <c r="D91" s="260">
        <f t="shared" si="11"/>
        <v>0</v>
      </c>
      <c r="E91" s="236"/>
      <c r="F91" s="143"/>
      <c r="G91" s="143"/>
      <c r="H91" s="143"/>
      <c r="I91" s="143"/>
      <c r="J91" s="143"/>
      <c r="K91" s="143"/>
      <c r="L91" s="225"/>
      <c r="M91" s="256">
        <f t="shared" si="12"/>
        <v>0</v>
      </c>
      <c r="N91" s="236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225"/>
      <c r="AD91" s="262">
        <f t="shared" si="13"/>
        <v>0</v>
      </c>
      <c r="AE91" s="150"/>
      <c r="AF91" s="143"/>
      <c r="AG91" s="150"/>
      <c r="AH91" s="143"/>
      <c r="AI91" s="150"/>
      <c r="AJ91" s="143"/>
      <c r="AK91" s="150"/>
      <c r="AL91" s="143"/>
      <c r="AM91" s="150"/>
      <c r="AN91" s="143"/>
      <c r="AO91" s="150"/>
      <c r="AP91" s="143"/>
      <c r="AQ91" s="150"/>
      <c r="AR91" s="143"/>
      <c r="AS91" s="150"/>
      <c r="AT91" s="143"/>
      <c r="AU91" s="150"/>
      <c r="AV91" s="143"/>
      <c r="AW91" s="150"/>
      <c r="AX91" s="150"/>
      <c r="AY91" s="150"/>
      <c r="AZ91" s="143"/>
      <c r="BA91" s="150"/>
      <c r="BB91" s="150"/>
      <c r="BC91" s="150"/>
      <c r="BD91" s="143"/>
      <c r="BE91" s="150"/>
      <c r="BF91" s="150"/>
      <c r="BG91" s="150"/>
      <c r="BH91" s="150"/>
      <c r="BI91" s="150"/>
      <c r="BJ91" s="150"/>
      <c r="BK91" s="150"/>
      <c r="BL91" s="150"/>
      <c r="BM91" s="150"/>
      <c r="BN91" s="150"/>
      <c r="BO91" s="150"/>
      <c r="BP91" s="150"/>
      <c r="BQ91" s="150"/>
      <c r="BR91" s="143"/>
      <c r="BS91" s="150"/>
      <c r="BT91" s="150"/>
      <c r="BU91" s="150"/>
      <c r="BV91" s="143"/>
      <c r="BW91" s="150"/>
      <c r="BX91" s="150"/>
    </row>
    <row r="92" ht="13.5" customHeight="1">
      <c r="A92" s="1"/>
      <c r="B92" s="32">
        <v>45163.0</v>
      </c>
      <c r="C92" s="99">
        <f t="shared" si="10"/>
        <v>1949400</v>
      </c>
      <c r="D92" s="260">
        <f t="shared" si="11"/>
        <v>0</v>
      </c>
      <c r="E92" s="236"/>
      <c r="F92" s="143"/>
      <c r="G92" s="143"/>
      <c r="H92" s="143"/>
      <c r="I92" s="143"/>
      <c r="J92" s="143"/>
      <c r="K92" s="143"/>
      <c r="L92" s="225"/>
      <c r="M92" s="256">
        <f t="shared" si="12"/>
        <v>1745000</v>
      </c>
      <c r="N92" s="236" t="s">
        <v>64</v>
      </c>
      <c r="O92" s="143">
        <v>55000.0</v>
      </c>
      <c r="P92" s="150" t="s">
        <v>65</v>
      </c>
      <c r="Q92" s="143">
        <v>220000.0</v>
      </c>
      <c r="R92" s="143" t="s">
        <v>66</v>
      </c>
      <c r="S92" s="143">
        <v>1470000.0</v>
      </c>
      <c r="T92" s="143"/>
      <c r="U92" s="143"/>
      <c r="V92" s="143"/>
      <c r="W92" s="143"/>
      <c r="X92" s="143"/>
      <c r="Y92" s="143"/>
      <c r="Z92" s="143"/>
      <c r="AA92" s="143"/>
      <c r="AB92" s="143"/>
      <c r="AC92" s="225"/>
      <c r="AD92" s="262">
        <f t="shared" si="13"/>
        <v>204400</v>
      </c>
      <c r="AE92" s="150" t="s">
        <v>67</v>
      </c>
      <c r="AF92" s="143">
        <v>4400.0</v>
      </c>
      <c r="AG92" s="143" t="s">
        <v>68</v>
      </c>
      <c r="AH92" s="143">
        <v>200000.0</v>
      </c>
      <c r="AI92" s="143"/>
      <c r="AJ92" s="143"/>
      <c r="AK92" s="150"/>
      <c r="AL92" s="143"/>
      <c r="AM92" s="150"/>
      <c r="AN92" s="143"/>
      <c r="AO92" s="150"/>
      <c r="AP92" s="143"/>
      <c r="AQ92" s="150"/>
      <c r="AR92" s="143"/>
      <c r="AS92" s="150"/>
      <c r="AT92" s="143"/>
      <c r="AU92" s="150"/>
      <c r="AV92" s="143"/>
      <c r="AW92" s="150"/>
      <c r="AX92" s="150"/>
      <c r="AY92" s="150"/>
      <c r="AZ92" s="143"/>
      <c r="BA92" s="150"/>
      <c r="BB92" s="150"/>
      <c r="BC92" s="150"/>
      <c r="BD92" s="143"/>
      <c r="BE92" s="150"/>
      <c r="BF92" s="150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43"/>
      <c r="BS92" s="150"/>
      <c r="BT92" s="150"/>
      <c r="BU92" s="150"/>
      <c r="BV92" s="143"/>
      <c r="BW92" s="150"/>
      <c r="BX92" s="150"/>
    </row>
    <row r="93" ht="13.5" customHeight="1">
      <c r="A93" s="21"/>
      <c r="B93" s="32">
        <v>45164.0</v>
      </c>
      <c r="C93" s="99">
        <f t="shared" si="10"/>
        <v>531428</v>
      </c>
      <c r="D93" s="260">
        <f t="shared" si="11"/>
        <v>0</v>
      </c>
      <c r="E93" s="236"/>
      <c r="F93" s="143"/>
      <c r="G93" s="143"/>
      <c r="H93" s="143"/>
      <c r="I93" s="143"/>
      <c r="J93" s="143"/>
      <c r="K93" s="143"/>
      <c r="L93" s="225"/>
      <c r="M93" s="256">
        <f t="shared" si="12"/>
        <v>0</v>
      </c>
      <c r="N93" s="236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225"/>
      <c r="AD93" s="262">
        <f t="shared" si="13"/>
        <v>531428</v>
      </c>
      <c r="AE93" s="150" t="s">
        <v>69</v>
      </c>
      <c r="AF93" s="143">
        <v>33000.0</v>
      </c>
      <c r="AG93" s="150" t="s">
        <v>70</v>
      </c>
      <c r="AH93" s="150">
        <v>44360.0</v>
      </c>
      <c r="AI93" s="150" t="s">
        <v>71</v>
      </c>
      <c r="AJ93" s="143">
        <v>4620.0</v>
      </c>
      <c r="AK93" s="143" t="s">
        <v>93</v>
      </c>
      <c r="AL93" s="143">
        <v>1829.0</v>
      </c>
      <c r="AM93" s="150" t="s">
        <v>73</v>
      </c>
      <c r="AN93" s="143">
        <v>6015.0</v>
      </c>
      <c r="AO93" s="150" t="s">
        <v>74</v>
      </c>
      <c r="AP93" s="143">
        <v>27293.0</v>
      </c>
      <c r="AQ93" s="150" t="s">
        <v>75</v>
      </c>
      <c r="AR93" s="143">
        <v>58201.0</v>
      </c>
      <c r="AS93" s="150" t="s">
        <v>76</v>
      </c>
      <c r="AT93" s="152">
        <v>67440.0</v>
      </c>
      <c r="AU93" s="143" t="s">
        <v>94</v>
      </c>
      <c r="AV93" s="143">
        <v>99000.0</v>
      </c>
      <c r="AW93" s="150" t="s">
        <v>78</v>
      </c>
      <c r="AX93" s="150">
        <v>3900.0</v>
      </c>
      <c r="AY93" s="150" t="s">
        <v>79</v>
      </c>
      <c r="AZ93" s="143">
        <v>172790.0</v>
      </c>
      <c r="BA93" s="150" t="s">
        <v>95</v>
      </c>
      <c r="BB93" s="150">
        <v>12980.0</v>
      </c>
      <c r="BC93" s="150"/>
      <c r="BD93" s="143"/>
      <c r="BE93" s="150"/>
      <c r="BF93" s="150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43"/>
      <c r="BS93" s="150"/>
      <c r="BT93" s="150"/>
      <c r="BU93" s="150"/>
      <c r="BV93" s="143"/>
      <c r="BW93" s="150"/>
      <c r="BX93" s="150"/>
    </row>
    <row r="94" ht="13.5" customHeight="1">
      <c r="A94" s="21"/>
      <c r="B94" s="32">
        <v>45165.0</v>
      </c>
      <c r="C94" s="99">
        <f t="shared" si="10"/>
        <v>0</v>
      </c>
      <c r="D94" s="260">
        <f t="shared" si="11"/>
        <v>0</v>
      </c>
      <c r="E94" s="236"/>
      <c r="F94" s="143"/>
      <c r="G94" s="143"/>
      <c r="H94" s="143"/>
      <c r="I94" s="143"/>
      <c r="J94" s="143"/>
      <c r="K94" s="143"/>
      <c r="L94" s="225"/>
      <c r="M94" s="256">
        <f t="shared" si="12"/>
        <v>0</v>
      </c>
      <c r="N94" s="236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225"/>
      <c r="AD94" s="262">
        <f t="shared" si="13"/>
        <v>0</v>
      </c>
      <c r="AE94" s="142"/>
      <c r="AF94" s="143"/>
      <c r="AG94" s="143"/>
      <c r="AH94" s="143"/>
      <c r="AI94" s="142"/>
      <c r="AJ94" s="143"/>
      <c r="AK94" s="150"/>
      <c r="AL94" s="143"/>
      <c r="AM94" s="150"/>
      <c r="AN94" s="143"/>
      <c r="AO94" s="150"/>
      <c r="AP94" s="143"/>
      <c r="AQ94" s="143"/>
      <c r="AR94" s="143"/>
      <c r="AS94" s="150"/>
      <c r="AT94" s="143"/>
      <c r="AU94" s="150"/>
      <c r="AV94" s="143"/>
      <c r="AW94" s="150"/>
      <c r="AX94" s="143"/>
      <c r="AY94" s="150"/>
      <c r="AZ94" s="143"/>
      <c r="BA94" s="150"/>
      <c r="BB94" s="143"/>
      <c r="BC94" s="150"/>
      <c r="BD94" s="143"/>
      <c r="BE94" s="150"/>
      <c r="BF94" s="150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43"/>
      <c r="BS94" s="150"/>
      <c r="BT94" s="150"/>
      <c r="BU94" s="150"/>
      <c r="BV94" s="143"/>
      <c r="BW94" s="150"/>
      <c r="BX94" s="150"/>
    </row>
    <row r="95" ht="13.5" customHeight="1">
      <c r="A95" s="1"/>
      <c r="B95" s="32">
        <v>45166.0</v>
      </c>
      <c r="C95" s="99">
        <f t="shared" si="10"/>
        <v>0</v>
      </c>
      <c r="D95" s="260">
        <f t="shared" si="11"/>
        <v>0</v>
      </c>
      <c r="E95" s="143"/>
      <c r="F95" s="143"/>
      <c r="G95" s="143"/>
      <c r="H95" s="143"/>
      <c r="I95" s="151"/>
      <c r="J95" s="143"/>
      <c r="K95" s="143"/>
      <c r="L95" s="225"/>
      <c r="M95" s="256">
        <f t="shared" si="12"/>
        <v>0</v>
      </c>
      <c r="N95" s="236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225"/>
      <c r="AD95" s="262">
        <f t="shared" si="13"/>
        <v>0</v>
      </c>
      <c r="AE95" s="142"/>
      <c r="AF95" s="143"/>
      <c r="AG95" s="143"/>
      <c r="AH95" s="143"/>
      <c r="AI95" s="143"/>
      <c r="AJ95" s="143"/>
      <c r="AK95" s="143"/>
      <c r="AL95" s="143"/>
      <c r="AM95" s="150"/>
      <c r="AN95" s="143"/>
      <c r="AO95" s="143"/>
      <c r="AP95" s="143"/>
      <c r="AQ95" s="143"/>
      <c r="AR95" s="143"/>
      <c r="AS95" s="150"/>
      <c r="AT95" s="143"/>
      <c r="AU95" s="150"/>
      <c r="AV95" s="143"/>
      <c r="AW95" s="143"/>
      <c r="AX95" s="143"/>
      <c r="AY95" s="150"/>
      <c r="AZ95" s="143"/>
      <c r="BA95" s="167"/>
      <c r="BB95" s="167"/>
      <c r="BC95" s="167"/>
      <c r="BD95" s="167"/>
      <c r="BE95" s="164"/>
      <c r="BF95" s="167"/>
      <c r="BG95" s="167"/>
      <c r="BH95" s="167"/>
      <c r="BI95" s="150"/>
      <c r="BJ95" s="143"/>
      <c r="BK95" s="150"/>
      <c r="BL95" s="143"/>
      <c r="BM95" s="150"/>
      <c r="BN95" s="143"/>
      <c r="BO95" s="150"/>
      <c r="BP95" s="143"/>
      <c r="BQ95" s="150"/>
      <c r="BR95" s="143"/>
      <c r="BS95" s="150"/>
      <c r="BT95" s="150"/>
      <c r="BU95" s="150"/>
      <c r="BV95" s="143"/>
      <c r="BW95" s="150"/>
      <c r="BX95" s="150"/>
    </row>
    <row r="96" ht="13.5" customHeight="1">
      <c r="A96" s="1"/>
      <c r="B96" s="35">
        <v>45167.0</v>
      </c>
      <c r="C96" s="99">
        <f t="shared" si="10"/>
        <v>2038850</v>
      </c>
      <c r="D96" s="260">
        <f t="shared" si="11"/>
        <v>378785</v>
      </c>
      <c r="E96" s="151" t="s">
        <v>81</v>
      </c>
      <c r="F96" s="152">
        <v>378785.0</v>
      </c>
      <c r="G96" s="143"/>
      <c r="H96" s="143"/>
      <c r="I96" s="143"/>
      <c r="J96" s="143"/>
      <c r="K96" s="143"/>
      <c r="L96" s="225"/>
      <c r="M96" s="256">
        <f>O96+Q96+S96+U96+W96</f>
        <v>0</v>
      </c>
      <c r="N96" s="236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225"/>
      <c r="AD96" s="262">
        <f t="shared" si="13"/>
        <v>1660065</v>
      </c>
      <c r="AE96" s="142" t="s">
        <v>85</v>
      </c>
      <c r="AF96" s="263">
        <v>467620.0</v>
      </c>
      <c r="AG96" s="143" t="s">
        <v>86</v>
      </c>
      <c r="AH96" s="143">
        <v>2200.0</v>
      </c>
      <c r="AI96" s="150" t="s">
        <v>87</v>
      </c>
      <c r="AJ96" s="143">
        <v>165000.0</v>
      </c>
      <c r="AK96" s="143" t="s">
        <v>88</v>
      </c>
      <c r="AL96" s="143">
        <v>160000.0</v>
      </c>
      <c r="AM96" s="143" t="s">
        <v>89</v>
      </c>
      <c r="AN96" s="263">
        <v>865245.0</v>
      </c>
      <c r="AO96" s="143"/>
      <c r="AP96" s="143"/>
      <c r="AQ96" s="143"/>
      <c r="AR96" s="143"/>
      <c r="AS96" s="143"/>
      <c r="AT96" s="143"/>
      <c r="AU96" s="150"/>
      <c r="AV96" s="143"/>
      <c r="AW96" s="150"/>
      <c r="AX96" s="143"/>
      <c r="AY96" s="150"/>
      <c r="AZ96" s="143"/>
      <c r="BA96" s="150"/>
      <c r="BB96" s="143"/>
      <c r="BC96" s="150"/>
      <c r="BD96" s="143"/>
      <c r="BE96" s="150"/>
      <c r="BF96" s="143"/>
      <c r="BG96" s="143"/>
      <c r="BH96" s="143"/>
      <c r="BI96" s="143"/>
      <c r="BJ96" s="143"/>
      <c r="BK96" s="150"/>
      <c r="BL96" s="143"/>
      <c r="BM96" s="143"/>
      <c r="BN96" s="143"/>
      <c r="BO96" s="150"/>
      <c r="BP96" s="143"/>
      <c r="BQ96" s="150"/>
      <c r="BR96" s="143"/>
      <c r="BS96" s="150"/>
      <c r="BT96" s="143"/>
      <c r="BU96" s="150"/>
      <c r="BV96" s="143"/>
      <c r="BW96" s="143"/>
      <c r="BX96" s="143"/>
    </row>
    <row r="97" ht="13.5" customHeight="1">
      <c r="A97" s="1"/>
      <c r="B97" s="35">
        <v>45168.0</v>
      </c>
      <c r="C97" s="271">
        <f t="shared" si="10"/>
        <v>2420247</v>
      </c>
      <c r="D97" s="260">
        <f t="shared" si="11"/>
        <v>2420247</v>
      </c>
      <c r="E97" s="143" t="s">
        <v>81</v>
      </c>
      <c r="F97" s="143">
        <v>1764948.0</v>
      </c>
      <c r="G97" s="268" t="s">
        <v>82</v>
      </c>
      <c r="H97" s="167">
        <v>33698.0</v>
      </c>
      <c r="I97" s="268" t="s">
        <v>83</v>
      </c>
      <c r="J97" s="167">
        <v>517560.0</v>
      </c>
      <c r="K97" s="143" t="s">
        <v>84</v>
      </c>
      <c r="L97" s="225">
        <v>104041.0</v>
      </c>
      <c r="M97" s="256">
        <f t="shared" ref="M97:M98" si="14">O97+Q97+S97+U97</f>
        <v>0</v>
      </c>
      <c r="N97" s="236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225"/>
      <c r="AD97" s="262">
        <f t="shared" si="13"/>
        <v>0</v>
      </c>
      <c r="AE97" s="142"/>
      <c r="AF97" s="143"/>
      <c r="AG97" s="143"/>
      <c r="AH97" s="143"/>
      <c r="AI97" s="143"/>
      <c r="AJ97" s="143"/>
      <c r="AK97" s="143"/>
      <c r="AL97" s="143"/>
      <c r="AM97" s="150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50"/>
      <c r="BD97" s="143"/>
      <c r="BE97" s="143"/>
      <c r="BF97" s="143"/>
      <c r="BG97" s="150"/>
      <c r="BH97" s="143"/>
      <c r="BI97" s="150"/>
      <c r="BJ97" s="143"/>
      <c r="BK97" s="150"/>
      <c r="BL97" s="143"/>
      <c r="BM97" s="150"/>
      <c r="BN97" s="143"/>
      <c r="BO97" s="143"/>
      <c r="BP97" s="143"/>
      <c r="BQ97" s="150"/>
      <c r="BR97" s="143"/>
      <c r="BS97" s="150"/>
      <c r="BT97" s="143"/>
      <c r="BU97" s="150"/>
      <c r="BV97" s="150"/>
      <c r="BW97" s="150"/>
      <c r="BX97" s="143"/>
    </row>
    <row r="98" ht="13.5" customHeight="1">
      <c r="A98" s="1"/>
      <c r="B98" s="36">
        <v>45169.0</v>
      </c>
      <c r="C98" s="271">
        <f t="shared" si="10"/>
        <v>2470488</v>
      </c>
      <c r="D98" s="272">
        <f t="shared" si="11"/>
        <v>2470488</v>
      </c>
      <c r="E98" s="273" t="s">
        <v>83</v>
      </c>
      <c r="F98" s="167">
        <v>391779.0</v>
      </c>
      <c r="G98" s="167" t="s">
        <v>83</v>
      </c>
      <c r="H98" s="167">
        <v>1699552.0</v>
      </c>
      <c r="I98" s="167" t="s">
        <v>90</v>
      </c>
      <c r="J98" s="167">
        <v>149842.0</v>
      </c>
      <c r="K98" s="149" t="s">
        <v>91</v>
      </c>
      <c r="L98" s="284">
        <v>229315.0</v>
      </c>
      <c r="M98" s="256">
        <f t="shared" si="14"/>
        <v>0</v>
      </c>
      <c r="N98" s="273"/>
      <c r="O98" s="167"/>
      <c r="P98" s="143"/>
      <c r="Q98" s="143"/>
      <c r="R98" s="143"/>
      <c r="S98" s="143"/>
      <c r="T98" s="285"/>
      <c r="U98" s="285"/>
      <c r="V98" s="286"/>
      <c r="W98" s="286"/>
      <c r="X98" s="286"/>
      <c r="Y98" s="286"/>
      <c r="Z98" s="286"/>
      <c r="AA98" s="286"/>
      <c r="AB98" s="286"/>
      <c r="AC98" s="287"/>
      <c r="AD98" s="262">
        <f t="shared" si="13"/>
        <v>0</v>
      </c>
      <c r="AE98" s="166"/>
      <c r="AF98" s="167"/>
      <c r="AG98" s="164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4"/>
      <c r="AT98" s="167"/>
      <c r="AU98" s="167"/>
      <c r="AV98" s="167"/>
      <c r="AW98" s="164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4"/>
      <c r="BJ98" s="167"/>
      <c r="BK98" s="164"/>
      <c r="BL98" s="167"/>
      <c r="BM98" s="164"/>
      <c r="BN98" s="167"/>
      <c r="BO98" s="164"/>
      <c r="BP98" s="167"/>
      <c r="BQ98" s="164"/>
      <c r="BR98" s="167"/>
      <c r="BS98" s="167"/>
      <c r="BT98" s="167"/>
      <c r="BU98" s="167"/>
      <c r="BV98" s="167"/>
      <c r="BW98" s="167"/>
      <c r="BX98" s="167"/>
    </row>
    <row r="99" ht="13.5" customHeight="1">
      <c r="A99" s="1"/>
      <c r="B99" s="100" t="s">
        <v>33</v>
      </c>
      <c r="C99" s="105">
        <f t="shared" ref="C99:D99" si="15">SUM(C68:C98)</f>
        <v>13619866</v>
      </c>
      <c r="D99" s="278">
        <f t="shared" si="15"/>
        <v>5269520</v>
      </c>
      <c r="E99" s="246"/>
      <c r="F99" s="183"/>
      <c r="G99" s="183"/>
      <c r="H99" s="183"/>
      <c r="I99" s="183"/>
      <c r="J99" s="183"/>
      <c r="K99" s="183"/>
      <c r="L99" s="247"/>
      <c r="M99" s="248">
        <f>SUM(M68:M98)</f>
        <v>1745000</v>
      </c>
      <c r="N99" s="246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247"/>
      <c r="AD99" s="249">
        <f>SUM(AD68:AD98)</f>
        <v>6605346</v>
      </c>
      <c r="AE99" s="182"/>
      <c r="AF99" s="183"/>
      <c r="AG99" s="184"/>
      <c r="AH99" s="183"/>
      <c r="AI99" s="184"/>
      <c r="AJ99" s="183"/>
      <c r="AK99" s="183"/>
      <c r="AL99" s="183"/>
      <c r="AM99" s="183"/>
      <c r="AN99" s="183"/>
      <c r="AO99" s="183"/>
      <c r="AP99" s="183"/>
      <c r="AQ99" s="183"/>
      <c r="AR99" s="183"/>
      <c r="AS99" s="184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4"/>
      <c r="BH99" s="183"/>
      <c r="BI99" s="183"/>
      <c r="BJ99" s="183"/>
      <c r="BK99" s="184"/>
      <c r="BL99" s="183"/>
      <c r="BM99" s="184"/>
      <c r="BN99" s="183"/>
      <c r="BO99" s="184"/>
      <c r="BP99" s="183"/>
      <c r="BQ99" s="184"/>
      <c r="BR99" s="183"/>
      <c r="BS99" s="184"/>
      <c r="BT99" s="183"/>
      <c r="BU99" s="184"/>
      <c r="BV99" s="183"/>
      <c r="BW99" s="184"/>
      <c r="BX99" s="183"/>
    </row>
    <row r="100" ht="13.5" customHeight="1">
      <c r="A100" s="1"/>
      <c r="B100" s="288" t="s">
        <v>31</v>
      </c>
      <c r="C100" s="289"/>
      <c r="D100" s="290"/>
      <c r="E100" s="291"/>
      <c r="F100" s="292"/>
      <c r="G100" s="292"/>
      <c r="H100" s="292"/>
      <c r="I100" s="292"/>
      <c r="J100" s="292"/>
      <c r="K100" s="292"/>
      <c r="L100" s="293"/>
      <c r="M100" s="9"/>
      <c r="N100" s="291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  <c r="AA100" s="292"/>
      <c r="AB100" s="292"/>
      <c r="AC100" s="293"/>
      <c r="AD100" s="294"/>
      <c r="AE100" s="295"/>
      <c r="AF100" s="292"/>
      <c r="AG100" s="292"/>
      <c r="AH100" s="292"/>
      <c r="AI100" s="296"/>
      <c r="AJ100" s="292"/>
      <c r="AK100" s="296"/>
      <c r="AL100" s="292"/>
      <c r="AM100" s="296"/>
      <c r="AN100" s="292"/>
      <c r="AO100" s="296"/>
      <c r="AP100" s="292"/>
      <c r="AQ100" s="296"/>
      <c r="AR100" s="292"/>
      <c r="AS100" s="296"/>
      <c r="AT100" s="292"/>
      <c r="AU100" s="296"/>
      <c r="AV100" s="292"/>
      <c r="AW100" s="296"/>
      <c r="AX100" s="296"/>
      <c r="AY100" s="296"/>
      <c r="AZ100" s="292"/>
      <c r="BA100" s="296"/>
      <c r="BB100" s="296"/>
      <c r="BC100" s="296"/>
      <c r="BD100" s="292"/>
      <c r="BE100" s="296"/>
      <c r="BF100" s="296"/>
      <c r="BG100" s="296"/>
      <c r="BH100" s="296"/>
      <c r="BI100" s="296"/>
      <c r="BJ100" s="296"/>
      <c r="BK100" s="296"/>
      <c r="BL100" s="296"/>
      <c r="BM100" s="296"/>
      <c r="BN100" s="296"/>
      <c r="BO100" s="296"/>
      <c r="BP100" s="296"/>
      <c r="BQ100" s="296"/>
      <c r="BR100" s="292"/>
      <c r="BS100" s="296"/>
      <c r="BT100" s="296"/>
      <c r="BU100" s="296"/>
      <c r="BV100" s="292"/>
      <c r="BW100" s="296"/>
      <c r="BX100" s="296"/>
    </row>
    <row r="101" ht="13.5" customHeight="1">
      <c r="A101" s="219"/>
      <c r="B101" s="73">
        <v>44440.0</v>
      </c>
      <c r="C101" s="98">
        <f t="shared" ref="C101:C130" si="16">D101+M101+AD101</f>
        <v>0</v>
      </c>
      <c r="D101" s="253">
        <f t="shared" ref="D101:D130" si="17">F101+H101+J101+L101</f>
        <v>0</v>
      </c>
      <c r="E101" s="254"/>
      <c r="F101" s="163"/>
      <c r="G101" s="163"/>
      <c r="H101" s="163"/>
      <c r="I101" s="163"/>
      <c r="J101" s="163"/>
      <c r="K101" s="163"/>
      <c r="L101" s="255"/>
      <c r="M101" s="256">
        <f>O101+Q101+S101+U101</f>
        <v>0</v>
      </c>
      <c r="N101" s="257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221"/>
      <c r="AD101" s="258">
        <f>AF101+AH101+AJ101+AL101+AN101+AP101+AR101+AT101+AV101+AX101+AZ101+BB101+BD101+BF101+BH101+BJ101+BL101+BN101+BP101+BR101+BT101+BV101+BX101+BZ101+CB101+CD101</f>
        <v>0</v>
      </c>
      <c r="AE101" s="133"/>
      <c r="AF101" s="134"/>
      <c r="AG101" s="134"/>
      <c r="AH101" s="134"/>
      <c r="AI101" s="134"/>
      <c r="AJ101" s="134"/>
      <c r="AK101" s="137"/>
      <c r="AL101" s="134"/>
      <c r="AM101" s="137"/>
      <c r="AN101" s="134"/>
      <c r="AO101" s="137"/>
      <c r="AP101" s="134"/>
      <c r="AQ101" s="137"/>
      <c r="AR101" s="134"/>
      <c r="AS101" s="137"/>
      <c r="AT101" s="134"/>
      <c r="AU101" s="137"/>
      <c r="AV101" s="134"/>
      <c r="AW101" s="137"/>
      <c r="AX101" s="137"/>
      <c r="AY101" s="137"/>
      <c r="AZ101" s="134"/>
      <c r="BA101" s="137"/>
      <c r="BB101" s="137"/>
      <c r="BC101" s="137"/>
      <c r="BD101" s="134"/>
      <c r="BE101" s="137"/>
      <c r="BF101" s="137"/>
      <c r="BG101" s="137"/>
      <c r="BH101" s="137"/>
      <c r="BI101" s="137"/>
      <c r="BJ101" s="137"/>
      <c r="BK101" s="137"/>
      <c r="BL101" s="137"/>
      <c r="BM101" s="137"/>
      <c r="BN101" s="137"/>
      <c r="BO101" s="137"/>
      <c r="BP101" s="137"/>
      <c r="BQ101" s="137"/>
      <c r="BR101" s="134"/>
      <c r="BS101" s="137"/>
      <c r="BT101" s="137"/>
      <c r="BU101" s="137"/>
      <c r="BV101" s="134"/>
      <c r="BW101" s="137"/>
      <c r="BX101" s="137"/>
    </row>
    <row r="102" ht="13.5" customHeight="1">
      <c r="A102" s="222"/>
      <c r="B102" s="78">
        <v>44441.0</v>
      </c>
      <c r="C102" s="99">
        <f t="shared" si="16"/>
        <v>0</v>
      </c>
      <c r="D102" s="260">
        <f t="shared" si="17"/>
        <v>0</v>
      </c>
      <c r="E102" s="268"/>
      <c r="F102" s="167"/>
      <c r="G102" s="268"/>
      <c r="H102" s="167"/>
      <c r="I102" s="268"/>
      <c r="J102" s="167"/>
      <c r="K102" s="143"/>
      <c r="L102" s="225"/>
      <c r="M102" s="256">
        <f t="shared" ref="M102:M130" si="18">O102+Q102+S102+U102+W102+Y102+AA102+AC102</f>
        <v>0</v>
      </c>
      <c r="N102" s="224"/>
      <c r="O102" s="143"/>
      <c r="P102" s="151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225"/>
      <c r="AD102" s="262">
        <f>AF102+AH102+AJ102+AL102+AN102+AP102+AR102+AT102+AV102+AX102+AZ102+'入出金合計表 【第17期2025年6月～】'!BB102+BD102+BF102+BH102+BJ102+BL102+BN102+BP102+BR102+BT102+BV102+BX102+BZ102+CB102+CD102</f>
        <v>0</v>
      </c>
      <c r="AE102" s="142"/>
      <c r="AF102" s="143"/>
      <c r="AG102" s="143"/>
      <c r="AH102" s="143"/>
      <c r="AI102" s="150"/>
      <c r="AJ102" s="143"/>
      <c r="AK102" s="143"/>
      <c r="AL102" s="143"/>
      <c r="AM102" s="150"/>
      <c r="AN102" s="143"/>
      <c r="AO102" s="151"/>
      <c r="AP102" s="143"/>
      <c r="AQ102" s="150"/>
      <c r="AR102" s="143"/>
      <c r="AS102" s="150"/>
      <c r="AT102" s="143"/>
      <c r="AU102" s="150"/>
      <c r="AV102" s="143"/>
      <c r="AW102" s="150"/>
      <c r="AX102" s="150"/>
      <c r="AY102" s="150"/>
      <c r="AZ102" s="143"/>
      <c r="BA102" s="150"/>
      <c r="BB102" s="150"/>
      <c r="BC102" s="150"/>
      <c r="BD102" s="143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43"/>
      <c r="BS102" s="150"/>
      <c r="BT102" s="150"/>
      <c r="BU102" s="150"/>
      <c r="BV102" s="143"/>
      <c r="BW102" s="150"/>
      <c r="BX102" s="150"/>
    </row>
    <row r="103" ht="13.5" customHeight="1">
      <c r="A103" s="222"/>
      <c r="B103" s="78">
        <v>44442.0</v>
      </c>
      <c r="C103" s="99">
        <f t="shared" si="16"/>
        <v>0</v>
      </c>
      <c r="D103" s="260">
        <f t="shared" si="17"/>
        <v>0</v>
      </c>
      <c r="E103" s="236"/>
      <c r="F103" s="143"/>
      <c r="G103" s="143"/>
      <c r="H103" s="143"/>
      <c r="I103" s="143"/>
      <c r="J103" s="143"/>
      <c r="K103" s="143"/>
      <c r="L103" s="225"/>
      <c r="M103" s="256">
        <f t="shared" si="18"/>
        <v>0</v>
      </c>
      <c r="N103" s="236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225"/>
      <c r="AD103" s="262">
        <f t="shared" ref="AD103:AD130" si="19">AF103+AH103+AJ103+AL103+AN103+AP103+AR103+AT103+AV103+AX103+AZ103+BB103+BD103+BF103+BH103+BJ103+BL103+BN103+BP103+BR103+BT103+BV103+BX103+BZ103+CB103+CD103</f>
        <v>0</v>
      </c>
      <c r="AE103" s="142"/>
      <c r="AF103" s="143"/>
      <c r="AG103" s="150"/>
      <c r="AH103" s="143"/>
      <c r="AI103" s="150"/>
      <c r="AJ103" s="143"/>
      <c r="AK103" s="150"/>
      <c r="AL103" s="143"/>
      <c r="AM103" s="150"/>
      <c r="AN103" s="143"/>
      <c r="AO103" s="150"/>
      <c r="AP103" s="143"/>
      <c r="AQ103" s="150"/>
      <c r="AR103" s="143"/>
      <c r="AS103" s="150"/>
      <c r="AT103" s="143"/>
      <c r="AU103" s="150"/>
      <c r="AV103" s="143"/>
      <c r="AW103" s="150"/>
      <c r="AX103" s="150"/>
      <c r="AY103" s="150"/>
      <c r="AZ103" s="143"/>
      <c r="BA103" s="150"/>
      <c r="BB103" s="150"/>
      <c r="BC103" s="150"/>
      <c r="BD103" s="143"/>
      <c r="BE103" s="150"/>
      <c r="BF103" s="150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43"/>
      <c r="BS103" s="150"/>
      <c r="BT103" s="150"/>
      <c r="BU103" s="150"/>
      <c r="BV103" s="143"/>
      <c r="BW103" s="150"/>
      <c r="BX103" s="150"/>
    </row>
    <row r="104" ht="13.5" customHeight="1">
      <c r="A104" s="222"/>
      <c r="B104" s="78">
        <v>44443.0</v>
      </c>
      <c r="C104" s="99">
        <f t="shared" si="16"/>
        <v>0</v>
      </c>
      <c r="D104" s="260">
        <f t="shared" si="17"/>
        <v>0</v>
      </c>
      <c r="E104" s="236"/>
      <c r="F104" s="143"/>
      <c r="G104" s="143"/>
      <c r="H104" s="143"/>
      <c r="I104" s="143"/>
      <c r="J104" s="143"/>
      <c r="K104" s="143"/>
      <c r="L104" s="225"/>
      <c r="M104" s="256">
        <f t="shared" si="18"/>
        <v>0</v>
      </c>
      <c r="N104" s="236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225"/>
      <c r="AD104" s="262">
        <f t="shared" si="19"/>
        <v>0</v>
      </c>
      <c r="AE104" s="150"/>
      <c r="AF104" s="143"/>
      <c r="AG104" s="142"/>
      <c r="AH104" s="143"/>
      <c r="AI104" s="150"/>
      <c r="AJ104" s="143"/>
      <c r="AK104" s="150"/>
      <c r="AL104" s="143"/>
      <c r="AM104" s="150"/>
      <c r="AN104" s="143"/>
      <c r="AO104" s="150"/>
      <c r="AP104" s="143"/>
      <c r="AQ104" s="150"/>
      <c r="AR104" s="143"/>
      <c r="AS104" s="150"/>
      <c r="AT104" s="143"/>
      <c r="AU104" s="150"/>
      <c r="AV104" s="143"/>
      <c r="AW104" s="150"/>
      <c r="AX104" s="150"/>
      <c r="AY104" s="150"/>
      <c r="AZ104" s="143"/>
      <c r="BA104" s="150"/>
      <c r="BB104" s="150"/>
      <c r="BC104" s="150"/>
      <c r="BD104" s="143"/>
      <c r="BE104" s="150"/>
      <c r="BF104" s="150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43"/>
      <c r="BS104" s="150"/>
      <c r="BT104" s="150"/>
      <c r="BU104" s="150"/>
      <c r="BV104" s="143"/>
      <c r="BW104" s="150"/>
      <c r="BX104" s="150"/>
    </row>
    <row r="105" ht="13.5" customHeight="1">
      <c r="A105" s="222"/>
      <c r="B105" s="78">
        <v>44444.0</v>
      </c>
      <c r="C105" s="99">
        <f t="shared" si="16"/>
        <v>0</v>
      </c>
      <c r="D105" s="260">
        <f t="shared" si="17"/>
        <v>0</v>
      </c>
      <c r="E105" s="236"/>
      <c r="F105" s="143"/>
      <c r="G105" s="143"/>
      <c r="H105" s="143"/>
      <c r="I105" s="143"/>
      <c r="J105" s="143"/>
      <c r="K105" s="143"/>
      <c r="L105" s="225"/>
      <c r="M105" s="256">
        <f t="shared" si="18"/>
        <v>0</v>
      </c>
      <c r="N105" s="236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225"/>
      <c r="AD105" s="262">
        <f t="shared" si="19"/>
        <v>0</v>
      </c>
      <c r="AE105" s="142"/>
      <c r="AF105" s="143"/>
      <c r="AG105" s="150"/>
      <c r="AH105" s="143"/>
      <c r="AI105" s="150"/>
      <c r="AJ105" s="143"/>
      <c r="AK105" s="150"/>
      <c r="AL105" s="143"/>
      <c r="AM105" s="150"/>
      <c r="AN105" s="143"/>
      <c r="AO105" s="150"/>
      <c r="AP105" s="143"/>
      <c r="AQ105" s="150"/>
      <c r="AR105" s="143"/>
      <c r="AS105" s="150"/>
      <c r="AT105" s="143"/>
      <c r="AU105" s="150"/>
      <c r="AV105" s="143"/>
      <c r="AW105" s="150"/>
      <c r="AX105" s="143"/>
      <c r="AY105" s="150"/>
      <c r="AZ105" s="150"/>
      <c r="BA105" s="150"/>
      <c r="BB105" s="143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43"/>
      <c r="BQ105" s="150"/>
      <c r="BR105" s="150"/>
      <c r="BS105" s="150"/>
      <c r="BT105" s="143"/>
      <c r="BU105" s="150"/>
      <c r="BV105" s="150"/>
      <c r="BW105" s="150"/>
      <c r="BX105" s="150"/>
    </row>
    <row r="106" ht="12.75" customHeight="1">
      <c r="A106" s="222"/>
      <c r="B106" s="78">
        <v>44445.0</v>
      </c>
      <c r="C106" s="99">
        <f t="shared" si="16"/>
        <v>0</v>
      </c>
      <c r="D106" s="260">
        <f t="shared" si="17"/>
        <v>0</v>
      </c>
      <c r="E106" s="224"/>
      <c r="F106" s="143"/>
      <c r="G106" s="143"/>
      <c r="H106" s="143"/>
      <c r="I106" s="143"/>
      <c r="J106" s="143"/>
      <c r="K106" s="143"/>
      <c r="L106" s="225"/>
      <c r="M106" s="256">
        <f t="shared" si="18"/>
        <v>0</v>
      </c>
      <c r="N106" s="236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225"/>
      <c r="AD106" s="262">
        <f t="shared" si="19"/>
        <v>0</v>
      </c>
      <c r="AE106" s="142"/>
      <c r="AF106" s="143"/>
      <c r="AG106" s="150"/>
      <c r="AH106" s="143"/>
      <c r="AI106" s="150"/>
      <c r="AJ106" s="143"/>
      <c r="AK106" s="150"/>
      <c r="AL106" s="143"/>
      <c r="AM106" s="150"/>
      <c r="AN106" s="143"/>
      <c r="AO106" s="150"/>
      <c r="AP106" s="143"/>
      <c r="AQ106" s="150"/>
      <c r="AR106" s="143"/>
      <c r="AS106" s="150"/>
      <c r="AT106" s="143"/>
      <c r="AU106" s="150"/>
      <c r="AV106" s="143"/>
      <c r="AW106" s="150"/>
      <c r="AX106" s="150"/>
      <c r="AY106" s="150"/>
      <c r="AZ106" s="143"/>
      <c r="BA106" s="150"/>
      <c r="BB106" s="150"/>
      <c r="BC106" s="150"/>
      <c r="BD106" s="143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43"/>
      <c r="BS106" s="150"/>
      <c r="BT106" s="150"/>
      <c r="BU106" s="150"/>
      <c r="BV106" s="143"/>
      <c r="BW106" s="150"/>
      <c r="BX106" s="150"/>
    </row>
    <row r="107" ht="13.5" customHeight="1">
      <c r="A107" s="222"/>
      <c r="B107" s="78">
        <v>44446.0</v>
      </c>
      <c r="C107" s="99">
        <f t="shared" si="16"/>
        <v>0</v>
      </c>
      <c r="D107" s="260">
        <f t="shared" si="17"/>
        <v>0</v>
      </c>
      <c r="E107" s="236"/>
      <c r="F107" s="143"/>
      <c r="G107" s="143"/>
      <c r="H107" s="143"/>
      <c r="I107" s="143"/>
      <c r="J107" s="143"/>
      <c r="K107" s="143"/>
      <c r="L107" s="225"/>
      <c r="M107" s="256">
        <f t="shared" si="18"/>
        <v>0</v>
      </c>
      <c r="N107" s="236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225"/>
      <c r="AD107" s="262">
        <f t="shared" si="19"/>
        <v>0</v>
      </c>
      <c r="AE107" s="142"/>
      <c r="AF107" s="143"/>
      <c r="AG107" s="150"/>
      <c r="AH107" s="143"/>
      <c r="AI107" s="150"/>
      <c r="AJ107" s="143"/>
      <c r="AK107" s="150"/>
      <c r="AL107" s="143"/>
      <c r="AM107" s="150"/>
      <c r="AN107" s="143"/>
      <c r="AO107" s="143"/>
      <c r="AP107" s="143"/>
      <c r="AQ107" s="150"/>
      <c r="AR107" s="143"/>
      <c r="AS107" s="150"/>
      <c r="AT107" s="143"/>
      <c r="AU107" s="150"/>
      <c r="AV107" s="143"/>
      <c r="AW107" s="150"/>
      <c r="AX107" s="150"/>
      <c r="AY107" s="150"/>
      <c r="AZ107" s="143"/>
      <c r="BA107" s="150"/>
      <c r="BB107" s="150"/>
      <c r="BC107" s="150"/>
      <c r="BD107" s="143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43"/>
      <c r="BS107" s="150"/>
      <c r="BT107" s="150"/>
      <c r="BU107" s="150"/>
      <c r="BV107" s="143"/>
      <c r="BW107" s="150"/>
      <c r="BX107" s="150"/>
    </row>
    <row r="108" ht="12.75" customHeight="1">
      <c r="A108" s="222"/>
      <c r="B108" s="78">
        <v>44447.0</v>
      </c>
      <c r="C108" s="99">
        <f t="shared" si="16"/>
        <v>0</v>
      </c>
      <c r="D108" s="260">
        <f t="shared" si="17"/>
        <v>0</v>
      </c>
      <c r="E108" s="236"/>
      <c r="F108" s="143"/>
      <c r="G108" s="143"/>
      <c r="H108" s="143"/>
      <c r="I108" s="143"/>
      <c r="J108" s="143"/>
      <c r="K108" s="143"/>
      <c r="L108" s="225"/>
      <c r="M108" s="256">
        <f t="shared" si="18"/>
        <v>0</v>
      </c>
      <c r="N108" s="236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225"/>
      <c r="AD108" s="262">
        <f t="shared" si="19"/>
        <v>0</v>
      </c>
      <c r="AE108" s="142"/>
      <c r="AF108" s="143"/>
      <c r="AG108" s="150"/>
      <c r="AH108" s="143"/>
      <c r="AI108" s="143"/>
      <c r="AJ108" s="143"/>
      <c r="AK108" s="150"/>
      <c r="AL108" s="143"/>
      <c r="AM108" s="150"/>
      <c r="AN108" s="143"/>
      <c r="AO108" s="150"/>
      <c r="AP108" s="143"/>
      <c r="AQ108" s="150"/>
      <c r="AR108" s="143"/>
      <c r="AS108" s="150"/>
      <c r="AT108" s="143"/>
      <c r="AU108" s="150"/>
      <c r="AV108" s="143"/>
      <c r="AW108" s="150"/>
      <c r="AX108" s="150"/>
      <c r="AY108" s="150"/>
      <c r="AZ108" s="143"/>
      <c r="BA108" s="150"/>
      <c r="BB108" s="150"/>
      <c r="BC108" s="150"/>
      <c r="BD108" s="143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43"/>
      <c r="BS108" s="150"/>
      <c r="BT108" s="150"/>
      <c r="BU108" s="150"/>
      <c r="BV108" s="143"/>
      <c r="BW108" s="150"/>
      <c r="BX108" s="150"/>
    </row>
    <row r="109" ht="13.5" customHeight="1">
      <c r="A109" s="222"/>
      <c r="B109" s="78">
        <v>44448.0</v>
      </c>
      <c r="C109" s="99">
        <f t="shared" si="16"/>
        <v>0</v>
      </c>
      <c r="D109" s="260">
        <f t="shared" si="17"/>
        <v>0</v>
      </c>
      <c r="E109" s="236"/>
      <c r="F109" s="143"/>
      <c r="G109" s="143"/>
      <c r="H109" s="143"/>
      <c r="I109" s="143"/>
      <c r="J109" s="143"/>
      <c r="K109" s="143"/>
      <c r="L109" s="225"/>
      <c r="M109" s="256">
        <f t="shared" si="18"/>
        <v>0</v>
      </c>
      <c r="N109" s="236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225"/>
      <c r="AD109" s="262">
        <f t="shared" si="19"/>
        <v>0</v>
      </c>
      <c r="AE109" s="150"/>
      <c r="AF109" s="143"/>
      <c r="AG109" s="150"/>
      <c r="AH109" s="143"/>
      <c r="AI109" s="150"/>
      <c r="AJ109" s="143"/>
      <c r="AK109" s="150"/>
      <c r="AL109" s="143"/>
      <c r="AM109" s="150"/>
      <c r="AN109" s="143"/>
      <c r="AO109" s="150"/>
      <c r="AP109" s="143"/>
      <c r="AQ109" s="150"/>
      <c r="AR109" s="143"/>
      <c r="AS109" s="150"/>
      <c r="AT109" s="143"/>
      <c r="AU109" s="150"/>
      <c r="AV109" s="143"/>
      <c r="AW109" s="150"/>
      <c r="AX109" s="150"/>
      <c r="AY109" s="150"/>
      <c r="AZ109" s="143"/>
      <c r="BA109" s="150"/>
      <c r="BB109" s="150"/>
      <c r="BC109" s="150"/>
      <c r="BD109" s="143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43"/>
      <c r="BS109" s="150"/>
      <c r="BT109" s="150"/>
      <c r="BU109" s="150"/>
      <c r="BV109" s="143"/>
      <c r="BW109" s="150"/>
      <c r="BX109" s="150"/>
    </row>
    <row r="110" ht="13.5" customHeight="1">
      <c r="A110" s="222"/>
      <c r="B110" s="78">
        <v>44449.0</v>
      </c>
      <c r="C110" s="99">
        <f t="shared" si="16"/>
        <v>0</v>
      </c>
      <c r="D110" s="260">
        <f t="shared" si="17"/>
        <v>0</v>
      </c>
      <c r="E110" s="236"/>
      <c r="F110" s="143"/>
      <c r="G110" s="143"/>
      <c r="H110" s="143"/>
      <c r="I110" s="143"/>
      <c r="J110" s="143"/>
      <c r="K110" s="143"/>
      <c r="L110" s="225"/>
      <c r="M110" s="256">
        <f t="shared" si="18"/>
        <v>0</v>
      </c>
      <c r="N110" s="236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225"/>
      <c r="AD110" s="262">
        <f t="shared" si="19"/>
        <v>0</v>
      </c>
      <c r="AE110" s="142"/>
      <c r="AF110" s="143"/>
      <c r="AG110" s="150"/>
      <c r="AH110" s="143"/>
      <c r="AI110" s="142"/>
      <c r="AJ110" s="143"/>
      <c r="AK110" s="150"/>
      <c r="AL110" s="143"/>
      <c r="AM110" s="150"/>
      <c r="AN110" s="143"/>
      <c r="AO110" s="150"/>
      <c r="AP110" s="143"/>
      <c r="AQ110" s="150"/>
      <c r="AR110" s="143"/>
      <c r="AS110" s="150"/>
      <c r="AT110" s="143"/>
      <c r="AU110" s="150"/>
      <c r="AV110" s="143"/>
      <c r="AW110" s="150"/>
      <c r="AX110" s="143"/>
      <c r="AY110" s="150"/>
      <c r="AZ110" s="143"/>
      <c r="BA110" s="150"/>
      <c r="BB110" s="143"/>
      <c r="BC110" s="150"/>
      <c r="BD110" s="143"/>
      <c r="BE110" s="150"/>
      <c r="BF110" s="143"/>
      <c r="BG110" s="150"/>
      <c r="BH110" s="143"/>
      <c r="BI110" s="150"/>
      <c r="BJ110" s="143"/>
      <c r="BK110" s="150"/>
      <c r="BL110" s="143"/>
      <c r="BM110" s="150"/>
      <c r="BN110" s="143"/>
      <c r="BO110" s="150"/>
      <c r="BP110" s="143"/>
      <c r="BQ110" s="143"/>
      <c r="BR110" s="143"/>
      <c r="BS110" s="150"/>
      <c r="BT110" s="143"/>
      <c r="BU110" s="150"/>
      <c r="BV110" s="143"/>
      <c r="BW110" s="150"/>
      <c r="BX110" s="143"/>
    </row>
    <row r="111" ht="13.5" customHeight="1">
      <c r="A111" s="222"/>
      <c r="B111" s="78">
        <v>44450.0</v>
      </c>
      <c r="C111" s="99">
        <f t="shared" si="16"/>
        <v>0</v>
      </c>
      <c r="D111" s="260">
        <f t="shared" si="17"/>
        <v>0</v>
      </c>
      <c r="E111" s="236"/>
      <c r="F111" s="143"/>
      <c r="G111" s="143"/>
      <c r="H111" s="143"/>
      <c r="I111" s="143"/>
      <c r="J111" s="143"/>
      <c r="K111" s="143"/>
      <c r="L111" s="225"/>
      <c r="M111" s="256">
        <f t="shared" si="18"/>
        <v>0</v>
      </c>
      <c r="N111" s="236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225"/>
      <c r="AD111" s="262">
        <f t="shared" si="19"/>
        <v>0</v>
      </c>
      <c r="AE111" s="150"/>
      <c r="AF111" s="143"/>
      <c r="AG111" s="142"/>
      <c r="AH111" s="143"/>
      <c r="AI111" s="150"/>
      <c r="AJ111" s="143"/>
      <c r="AK111" s="150"/>
      <c r="AL111" s="143"/>
      <c r="AM111" s="150"/>
      <c r="AN111" s="143"/>
      <c r="AO111" s="150"/>
      <c r="AP111" s="143"/>
      <c r="AQ111" s="150"/>
      <c r="AR111" s="143"/>
      <c r="AS111" s="150"/>
      <c r="AT111" s="143"/>
      <c r="AU111" s="150"/>
      <c r="AV111" s="143"/>
      <c r="AW111" s="150"/>
      <c r="AX111" s="143"/>
      <c r="AY111" s="150"/>
      <c r="AZ111" s="143"/>
      <c r="BA111" s="150"/>
      <c r="BB111" s="143"/>
      <c r="BC111" s="150"/>
      <c r="BD111" s="143"/>
      <c r="BE111" s="150"/>
      <c r="BF111" s="143"/>
      <c r="BG111" s="150"/>
      <c r="BH111" s="143"/>
      <c r="BI111" s="143"/>
      <c r="BJ111" s="143"/>
      <c r="BK111" s="150"/>
      <c r="BL111" s="143"/>
      <c r="BM111" s="150"/>
      <c r="BN111" s="143"/>
      <c r="BO111" s="150"/>
      <c r="BP111" s="143"/>
      <c r="BQ111" s="150"/>
      <c r="BR111" s="143"/>
      <c r="BS111" s="150"/>
      <c r="BT111" s="143"/>
      <c r="BU111" s="150"/>
      <c r="BV111" s="143"/>
      <c r="BW111" s="150"/>
      <c r="BX111" s="143"/>
    </row>
    <row r="112" ht="13.5" customHeight="1">
      <c r="A112" s="222"/>
      <c r="B112" s="78">
        <v>44451.0</v>
      </c>
      <c r="C112" s="99">
        <f t="shared" si="16"/>
        <v>0</v>
      </c>
      <c r="D112" s="260">
        <f t="shared" si="17"/>
        <v>0</v>
      </c>
      <c r="E112" s="224"/>
      <c r="F112" s="143"/>
      <c r="G112" s="143"/>
      <c r="H112" s="143"/>
      <c r="I112" s="143"/>
      <c r="J112" s="143"/>
      <c r="K112" s="143"/>
      <c r="L112" s="225"/>
      <c r="M112" s="256">
        <f t="shared" si="18"/>
        <v>0</v>
      </c>
      <c r="N112" s="236"/>
      <c r="O112" s="143"/>
      <c r="P112" s="150"/>
      <c r="Q112" s="143"/>
      <c r="R112" s="150"/>
      <c r="S112" s="261"/>
      <c r="T112" s="261"/>
      <c r="U112" s="261"/>
      <c r="V112" s="261"/>
      <c r="W112" s="261"/>
      <c r="X112" s="261"/>
      <c r="Y112" s="261"/>
      <c r="Z112" s="261"/>
      <c r="AA112" s="261"/>
      <c r="AB112" s="261"/>
      <c r="AC112" s="297"/>
      <c r="AD112" s="262">
        <f t="shared" si="19"/>
        <v>0</v>
      </c>
      <c r="AE112" s="142"/>
      <c r="AF112" s="143"/>
      <c r="AG112" s="150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50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50"/>
      <c r="BD112" s="143"/>
      <c r="BE112" s="143"/>
      <c r="BF112" s="143"/>
      <c r="BG112" s="143"/>
      <c r="BH112" s="143"/>
      <c r="BI112" s="143"/>
      <c r="BJ112" s="143"/>
      <c r="BK112" s="143"/>
      <c r="BL112" s="143"/>
      <c r="BM112" s="143"/>
      <c r="BN112" s="143"/>
      <c r="BO112" s="150"/>
      <c r="BP112" s="150"/>
      <c r="BQ112" s="150"/>
      <c r="BR112" s="143"/>
      <c r="BS112" s="150"/>
      <c r="BT112" s="150"/>
      <c r="BU112" s="150"/>
      <c r="BV112" s="150"/>
      <c r="BW112" s="150"/>
      <c r="BX112" s="143"/>
    </row>
    <row r="113" ht="13.5" customHeight="1">
      <c r="A113" s="222"/>
      <c r="B113" s="78">
        <v>44452.0</v>
      </c>
      <c r="C113" s="99">
        <f t="shared" si="16"/>
        <v>0</v>
      </c>
      <c r="D113" s="260">
        <f t="shared" si="17"/>
        <v>0</v>
      </c>
      <c r="E113" s="236"/>
      <c r="F113" s="143"/>
      <c r="G113" s="143"/>
      <c r="H113" s="143"/>
      <c r="I113" s="143"/>
      <c r="J113" s="143"/>
      <c r="K113" s="143"/>
      <c r="L113" s="225"/>
      <c r="M113" s="256">
        <f t="shared" si="18"/>
        <v>0</v>
      </c>
      <c r="N113" s="224"/>
      <c r="O113" s="143"/>
      <c r="P113" s="261"/>
      <c r="Q113" s="264"/>
      <c r="R113" s="261"/>
      <c r="S113" s="261"/>
      <c r="T113" s="261"/>
      <c r="U113" s="261"/>
      <c r="V113" s="261"/>
      <c r="W113" s="261"/>
      <c r="X113" s="261"/>
      <c r="Y113" s="261"/>
      <c r="Z113" s="261"/>
      <c r="AA113" s="261"/>
      <c r="AB113" s="261"/>
      <c r="AC113" s="297"/>
      <c r="AD113" s="262">
        <f t="shared" si="19"/>
        <v>0</v>
      </c>
      <c r="AE113" s="142"/>
      <c r="AF113" s="143"/>
      <c r="AG113" s="150"/>
      <c r="AH113" s="143"/>
      <c r="AI113" s="150"/>
      <c r="AJ113" s="143"/>
      <c r="AK113" s="150"/>
      <c r="AL113" s="143"/>
      <c r="AM113" s="150"/>
      <c r="AN113" s="143"/>
      <c r="AO113" s="150"/>
      <c r="AP113" s="143"/>
      <c r="AQ113" s="150"/>
      <c r="AR113" s="143"/>
      <c r="AS113" s="150"/>
      <c r="AT113" s="143"/>
      <c r="AU113" s="150"/>
      <c r="AV113" s="143"/>
      <c r="AW113" s="150"/>
      <c r="AX113" s="150"/>
      <c r="AY113" s="150"/>
      <c r="AZ113" s="143"/>
      <c r="BA113" s="150"/>
      <c r="BB113" s="150"/>
      <c r="BC113" s="150"/>
      <c r="BD113" s="143"/>
      <c r="BE113" s="150"/>
      <c r="BF113" s="150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43"/>
      <c r="BS113" s="150"/>
      <c r="BT113" s="150"/>
      <c r="BU113" s="150"/>
      <c r="BV113" s="143"/>
      <c r="BW113" s="150"/>
      <c r="BX113" s="150"/>
    </row>
    <row r="114" ht="13.5" customHeight="1">
      <c r="A114" s="222"/>
      <c r="B114" s="78">
        <v>44453.0</v>
      </c>
      <c r="C114" s="99">
        <f t="shared" si="16"/>
        <v>0</v>
      </c>
      <c r="D114" s="260">
        <f t="shared" si="17"/>
        <v>0</v>
      </c>
      <c r="E114" s="236"/>
      <c r="F114" s="143"/>
      <c r="G114" s="143"/>
      <c r="H114" s="143"/>
      <c r="I114" s="143"/>
      <c r="J114" s="143"/>
      <c r="K114" s="143"/>
      <c r="L114" s="225"/>
      <c r="M114" s="256">
        <f t="shared" si="18"/>
        <v>0</v>
      </c>
      <c r="N114" s="236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225"/>
      <c r="AD114" s="262">
        <f t="shared" si="19"/>
        <v>0</v>
      </c>
      <c r="AE114" s="142"/>
      <c r="AF114" s="143"/>
      <c r="AG114" s="142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50"/>
      <c r="AR114" s="143"/>
      <c r="AS114" s="143"/>
      <c r="AT114" s="143"/>
      <c r="AU114" s="143"/>
      <c r="AV114" s="143"/>
      <c r="AW114" s="150"/>
      <c r="AX114" s="150"/>
      <c r="AY114" s="150"/>
      <c r="AZ114" s="143"/>
      <c r="BA114" s="150"/>
      <c r="BB114" s="143"/>
      <c r="BC114" s="150"/>
      <c r="BD114" s="143"/>
      <c r="BE114" s="150"/>
      <c r="BF114" s="150"/>
      <c r="BG114" s="150"/>
      <c r="BH114" s="150"/>
      <c r="BI114" s="150"/>
      <c r="BJ114" s="150"/>
      <c r="BK114" s="150"/>
      <c r="BL114" s="150"/>
      <c r="BM114" s="150"/>
      <c r="BN114" s="150"/>
      <c r="BO114" s="150"/>
      <c r="BP114" s="150"/>
      <c r="BQ114" s="150"/>
      <c r="BR114" s="143"/>
      <c r="BS114" s="150"/>
      <c r="BT114" s="150"/>
      <c r="BU114" s="150"/>
      <c r="BV114" s="143"/>
      <c r="BW114" s="150"/>
      <c r="BX114" s="150"/>
    </row>
    <row r="115" ht="13.5" customHeight="1">
      <c r="A115" s="222"/>
      <c r="B115" s="78">
        <v>44454.0</v>
      </c>
      <c r="C115" s="99">
        <f t="shared" si="16"/>
        <v>0</v>
      </c>
      <c r="D115" s="260">
        <f t="shared" si="17"/>
        <v>0</v>
      </c>
      <c r="E115" s="267"/>
      <c r="F115" s="143"/>
      <c r="G115" s="143"/>
      <c r="H115" s="143"/>
      <c r="I115" s="143"/>
      <c r="J115" s="143"/>
      <c r="K115" s="143"/>
      <c r="L115" s="225"/>
      <c r="M115" s="256">
        <f t="shared" si="18"/>
        <v>0</v>
      </c>
      <c r="N115" s="236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225"/>
      <c r="AD115" s="262">
        <f t="shared" si="19"/>
        <v>0</v>
      </c>
      <c r="AE115" s="142"/>
      <c r="AF115" s="143"/>
      <c r="AG115" s="150"/>
      <c r="AH115" s="143"/>
      <c r="AI115" s="150"/>
      <c r="AJ115" s="143"/>
      <c r="AK115" s="150"/>
      <c r="AL115" s="143"/>
      <c r="AM115" s="150"/>
      <c r="AN115" s="143"/>
      <c r="AO115" s="150"/>
      <c r="AP115" s="143"/>
      <c r="AQ115" s="150"/>
      <c r="AR115" s="143"/>
      <c r="AS115" s="150"/>
      <c r="AT115" s="143"/>
      <c r="AU115" s="150"/>
      <c r="AV115" s="143"/>
      <c r="AW115" s="150"/>
      <c r="AX115" s="150"/>
      <c r="AY115" s="150"/>
      <c r="AZ115" s="143"/>
      <c r="BA115" s="150"/>
      <c r="BB115" s="150"/>
      <c r="BC115" s="150"/>
      <c r="BD115" s="150"/>
      <c r="BE115" s="150"/>
      <c r="BF115" s="150"/>
      <c r="BG115" s="150"/>
      <c r="BH115" s="150"/>
      <c r="BI115" s="150"/>
      <c r="BJ115" s="150"/>
      <c r="BK115" s="150"/>
      <c r="BL115" s="150"/>
      <c r="BM115" s="150"/>
      <c r="BN115" s="143"/>
      <c r="BO115" s="150"/>
      <c r="BP115" s="150"/>
      <c r="BQ115" s="150"/>
      <c r="BR115" s="143"/>
      <c r="BS115" s="150"/>
      <c r="BT115" s="150"/>
      <c r="BU115" s="150"/>
      <c r="BV115" s="150"/>
      <c r="BW115" s="150"/>
      <c r="BX115" s="143"/>
    </row>
    <row r="116" ht="13.5" customHeight="1">
      <c r="A116" s="222"/>
      <c r="B116" s="78">
        <v>44455.0</v>
      </c>
      <c r="C116" s="99">
        <f t="shared" si="16"/>
        <v>0</v>
      </c>
      <c r="D116" s="260">
        <f t="shared" si="17"/>
        <v>0</v>
      </c>
      <c r="E116" s="236"/>
      <c r="F116" s="143"/>
      <c r="G116" s="143"/>
      <c r="H116" s="143"/>
      <c r="I116" s="143"/>
      <c r="J116" s="143"/>
      <c r="K116" s="143"/>
      <c r="L116" s="225"/>
      <c r="M116" s="256">
        <f t="shared" si="18"/>
        <v>0</v>
      </c>
      <c r="N116" s="236"/>
      <c r="O116" s="143"/>
      <c r="P116" s="150"/>
      <c r="Q116" s="143"/>
      <c r="R116" s="150"/>
      <c r="S116" s="261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225"/>
      <c r="AD116" s="262">
        <f t="shared" si="19"/>
        <v>0</v>
      </c>
      <c r="AE116" s="142"/>
      <c r="AF116" s="143"/>
      <c r="AG116" s="150"/>
      <c r="AH116" s="143"/>
      <c r="AI116" s="150"/>
      <c r="AJ116" s="143"/>
      <c r="AK116" s="150"/>
      <c r="AL116" s="143"/>
      <c r="AM116" s="150"/>
      <c r="AN116" s="143"/>
      <c r="AO116" s="150"/>
      <c r="AP116" s="143"/>
      <c r="AQ116" s="150"/>
      <c r="AR116" s="143"/>
      <c r="AS116" s="150"/>
      <c r="AT116" s="143"/>
      <c r="AU116" s="150"/>
      <c r="AV116" s="143"/>
      <c r="AW116" s="150"/>
      <c r="AX116" s="150"/>
      <c r="AY116" s="150"/>
      <c r="AZ116" s="143"/>
      <c r="BA116" s="150"/>
      <c r="BB116" s="150"/>
      <c r="BC116" s="150"/>
      <c r="BD116" s="143"/>
      <c r="BE116" s="150"/>
      <c r="BF116" s="150"/>
      <c r="BG116" s="150"/>
      <c r="BH116" s="150"/>
      <c r="BI116" s="150"/>
      <c r="BJ116" s="150"/>
      <c r="BK116" s="150"/>
      <c r="BL116" s="150"/>
      <c r="BM116" s="150"/>
      <c r="BN116" s="150"/>
      <c r="BO116" s="150"/>
      <c r="BP116" s="150"/>
      <c r="BQ116" s="150"/>
      <c r="BR116" s="143"/>
      <c r="BS116" s="150"/>
      <c r="BT116" s="150"/>
      <c r="BU116" s="150"/>
      <c r="BV116" s="143"/>
      <c r="BW116" s="150"/>
      <c r="BX116" s="150"/>
    </row>
    <row r="117" ht="13.5" customHeight="1">
      <c r="A117" s="222"/>
      <c r="B117" s="78">
        <v>44456.0</v>
      </c>
      <c r="C117" s="99">
        <f t="shared" si="16"/>
        <v>0</v>
      </c>
      <c r="D117" s="260">
        <f t="shared" si="17"/>
        <v>0</v>
      </c>
      <c r="E117" s="236"/>
      <c r="F117" s="143"/>
      <c r="G117" s="143"/>
      <c r="H117" s="143"/>
      <c r="I117" s="143"/>
      <c r="J117" s="143"/>
      <c r="K117" s="143"/>
      <c r="L117" s="225"/>
      <c r="M117" s="256">
        <f t="shared" si="18"/>
        <v>0</v>
      </c>
      <c r="N117" s="236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225"/>
      <c r="AD117" s="262">
        <f t="shared" si="19"/>
        <v>0</v>
      </c>
      <c r="AE117" s="142"/>
      <c r="AF117" s="143"/>
      <c r="AG117" s="150"/>
      <c r="AH117" s="143"/>
      <c r="AI117" s="150"/>
      <c r="AJ117" s="143"/>
      <c r="AK117" s="150"/>
      <c r="AL117" s="143"/>
      <c r="AM117" s="150"/>
      <c r="AN117" s="143"/>
      <c r="AO117" s="150"/>
      <c r="AP117" s="143"/>
      <c r="AQ117" s="150"/>
      <c r="AR117" s="143"/>
      <c r="AS117" s="150"/>
      <c r="AT117" s="143"/>
      <c r="AU117" s="150"/>
      <c r="AV117" s="143"/>
      <c r="AW117" s="150"/>
      <c r="AX117" s="150"/>
      <c r="AY117" s="150"/>
      <c r="AZ117" s="143"/>
      <c r="BA117" s="150"/>
      <c r="BB117" s="150"/>
      <c r="BC117" s="150"/>
      <c r="BD117" s="143"/>
      <c r="BE117" s="150"/>
      <c r="BF117" s="150"/>
      <c r="BG117" s="150"/>
      <c r="BH117" s="150"/>
      <c r="BI117" s="150"/>
      <c r="BJ117" s="150"/>
      <c r="BK117" s="150"/>
      <c r="BL117" s="150"/>
      <c r="BM117" s="150"/>
      <c r="BN117" s="150"/>
      <c r="BO117" s="150"/>
      <c r="BP117" s="150"/>
      <c r="BQ117" s="150"/>
      <c r="BR117" s="143"/>
      <c r="BS117" s="150"/>
      <c r="BT117" s="150"/>
      <c r="BU117" s="150"/>
      <c r="BV117" s="143"/>
      <c r="BW117" s="150"/>
      <c r="BX117" s="150"/>
    </row>
    <row r="118" ht="13.5" customHeight="1">
      <c r="A118" s="222"/>
      <c r="B118" s="78">
        <v>44457.0</v>
      </c>
      <c r="C118" s="99">
        <f t="shared" si="16"/>
        <v>0</v>
      </c>
      <c r="D118" s="260">
        <f t="shared" si="17"/>
        <v>0</v>
      </c>
      <c r="E118" s="236"/>
      <c r="F118" s="143"/>
      <c r="G118" s="143"/>
      <c r="H118" s="143"/>
      <c r="I118" s="143"/>
      <c r="J118" s="143"/>
      <c r="K118" s="143"/>
      <c r="L118" s="225"/>
      <c r="M118" s="256">
        <f t="shared" si="18"/>
        <v>0</v>
      </c>
      <c r="N118" s="236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225"/>
      <c r="AD118" s="262">
        <f t="shared" si="19"/>
        <v>0</v>
      </c>
      <c r="AE118" s="142"/>
      <c r="AF118" s="143"/>
      <c r="AG118" s="150"/>
      <c r="AH118" s="143"/>
      <c r="AI118" s="150"/>
      <c r="AJ118" s="143"/>
      <c r="AK118" s="150"/>
      <c r="AL118" s="143"/>
      <c r="AM118" s="150"/>
      <c r="AN118" s="143"/>
      <c r="AO118" s="150"/>
      <c r="AP118" s="143"/>
      <c r="AQ118" s="150"/>
      <c r="AR118" s="143"/>
      <c r="AS118" s="150"/>
      <c r="AT118" s="143"/>
      <c r="AU118" s="150"/>
      <c r="AV118" s="143"/>
      <c r="AW118" s="150"/>
      <c r="AX118" s="150"/>
      <c r="AY118" s="150"/>
      <c r="AZ118" s="143"/>
      <c r="BA118" s="150"/>
      <c r="BB118" s="150"/>
      <c r="BC118" s="150"/>
      <c r="BD118" s="143"/>
      <c r="BE118" s="150"/>
      <c r="BF118" s="150"/>
      <c r="BG118" s="150"/>
      <c r="BH118" s="150"/>
      <c r="BI118" s="150"/>
      <c r="BJ118" s="150"/>
      <c r="BK118" s="150"/>
      <c r="BL118" s="150"/>
      <c r="BM118" s="150"/>
      <c r="BN118" s="150"/>
      <c r="BO118" s="150"/>
      <c r="BP118" s="150"/>
      <c r="BQ118" s="150"/>
      <c r="BR118" s="143"/>
      <c r="BS118" s="150"/>
      <c r="BT118" s="150"/>
      <c r="BU118" s="150"/>
      <c r="BV118" s="143"/>
      <c r="BW118" s="150"/>
      <c r="BX118" s="150"/>
    </row>
    <row r="119" ht="13.5" customHeight="1">
      <c r="A119" s="222"/>
      <c r="B119" s="78">
        <v>44458.0</v>
      </c>
      <c r="C119" s="99">
        <f t="shared" si="16"/>
        <v>0</v>
      </c>
      <c r="D119" s="260">
        <f t="shared" si="17"/>
        <v>0</v>
      </c>
      <c r="E119" s="236"/>
      <c r="F119" s="143"/>
      <c r="G119" s="143"/>
      <c r="H119" s="143"/>
      <c r="I119" s="143"/>
      <c r="J119" s="143"/>
      <c r="K119" s="143"/>
      <c r="L119" s="225"/>
      <c r="M119" s="256">
        <f t="shared" si="18"/>
        <v>0</v>
      </c>
      <c r="N119" s="236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225"/>
      <c r="AD119" s="262">
        <f t="shared" si="19"/>
        <v>0</v>
      </c>
      <c r="AE119" s="142"/>
      <c r="AF119" s="143"/>
      <c r="AG119" s="142"/>
      <c r="AH119" s="143"/>
      <c r="AI119" s="150"/>
      <c r="AJ119" s="143"/>
      <c r="AK119" s="150"/>
      <c r="AL119" s="143"/>
      <c r="AM119" s="150"/>
      <c r="AN119" s="143"/>
      <c r="AO119" s="150"/>
      <c r="AP119" s="143"/>
      <c r="AQ119" s="150"/>
      <c r="AR119" s="143"/>
      <c r="AS119" s="150"/>
      <c r="AT119" s="143"/>
      <c r="AU119" s="150"/>
      <c r="AV119" s="143"/>
      <c r="AW119" s="150"/>
      <c r="AX119" s="143"/>
      <c r="AY119" s="150"/>
      <c r="AZ119" s="150"/>
      <c r="BA119" s="150"/>
      <c r="BB119" s="143"/>
      <c r="BC119" s="150"/>
      <c r="BD119" s="150"/>
      <c r="BE119" s="150"/>
      <c r="BF119" s="150"/>
      <c r="BG119" s="150"/>
      <c r="BH119" s="150"/>
      <c r="BI119" s="150"/>
      <c r="BJ119" s="150"/>
      <c r="BK119" s="150"/>
      <c r="BL119" s="150"/>
      <c r="BM119" s="150"/>
      <c r="BN119" s="150"/>
      <c r="BO119" s="150"/>
      <c r="BP119" s="143"/>
      <c r="BQ119" s="150"/>
      <c r="BR119" s="150"/>
      <c r="BS119" s="150"/>
      <c r="BT119" s="143"/>
      <c r="BU119" s="150"/>
      <c r="BV119" s="150"/>
      <c r="BW119" s="150"/>
      <c r="BX119" s="150"/>
    </row>
    <row r="120" ht="13.5" customHeight="1">
      <c r="A120" s="222"/>
      <c r="B120" s="78">
        <v>44459.0</v>
      </c>
      <c r="C120" s="99">
        <f t="shared" si="16"/>
        <v>0</v>
      </c>
      <c r="D120" s="260">
        <f t="shared" si="17"/>
        <v>0</v>
      </c>
      <c r="E120" s="236"/>
      <c r="F120" s="143"/>
      <c r="G120" s="143"/>
      <c r="H120" s="143"/>
      <c r="I120" s="143"/>
      <c r="J120" s="143"/>
      <c r="K120" s="143"/>
      <c r="L120" s="225"/>
      <c r="M120" s="256">
        <f t="shared" si="18"/>
        <v>0</v>
      </c>
      <c r="N120" s="236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225"/>
      <c r="AD120" s="262">
        <f t="shared" si="19"/>
        <v>0</v>
      </c>
      <c r="AE120" s="142"/>
      <c r="AF120" s="143"/>
      <c r="AG120" s="150"/>
      <c r="AH120" s="143"/>
      <c r="AI120" s="150"/>
      <c r="AJ120" s="143"/>
      <c r="AK120" s="150"/>
      <c r="AL120" s="143"/>
      <c r="AM120" s="150"/>
      <c r="AN120" s="143"/>
      <c r="AO120" s="150"/>
      <c r="AP120" s="143"/>
      <c r="AQ120" s="150"/>
      <c r="AR120" s="143"/>
      <c r="AS120" s="150"/>
      <c r="AT120" s="143"/>
      <c r="AU120" s="150"/>
      <c r="AV120" s="143"/>
      <c r="AW120" s="150"/>
      <c r="AX120" s="150"/>
      <c r="AY120" s="150"/>
      <c r="AZ120" s="143"/>
      <c r="BA120" s="150"/>
      <c r="BB120" s="150"/>
      <c r="BC120" s="150"/>
      <c r="BD120" s="143"/>
      <c r="BE120" s="150"/>
      <c r="BF120" s="150"/>
      <c r="BG120" s="150"/>
      <c r="BH120" s="150"/>
      <c r="BI120" s="150"/>
      <c r="BJ120" s="150"/>
      <c r="BK120" s="150"/>
      <c r="BL120" s="150"/>
      <c r="BM120" s="150"/>
      <c r="BN120" s="150"/>
      <c r="BO120" s="150"/>
      <c r="BP120" s="150"/>
      <c r="BQ120" s="150"/>
      <c r="BR120" s="143"/>
      <c r="BS120" s="150"/>
      <c r="BT120" s="150"/>
      <c r="BU120" s="150"/>
      <c r="BV120" s="143"/>
      <c r="BW120" s="150"/>
      <c r="BX120" s="150"/>
    </row>
    <row r="121" ht="13.5" customHeight="1">
      <c r="A121" s="222"/>
      <c r="B121" s="78">
        <v>44460.0</v>
      </c>
      <c r="C121" s="99">
        <f t="shared" si="16"/>
        <v>0</v>
      </c>
      <c r="D121" s="260">
        <f t="shared" si="17"/>
        <v>0</v>
      </c>
      <c r="E121" s="236"/>
      <c r="F121" s="143"/>
      <c r="G121" s="143"/>
      <c r="H121" s="143"/>
      <c r="I121" s="143"/>
      <c r="J121" s="143"/>
      <c r="K121" s="143"/>
      <c r="L121" s="225"/>
      <c r="M121" s="256">
        <f t="shared" si="18"/>
        <v>0</v>
      </c>
      <c r="N121" s="236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225"/>
      <c r="AD121" s="262">
        <f t="shared" si="19"/>
        <v>0</v>
      </c>
      <c r="AE121" s="142"/>
      <c r="AF121" s="143"/>
      <c r="AG121" s="143"/>
      <c r="AH121" s="143"/>
      <c r="AI121" s="150"/>
      <c r="AJ121" s="143"/>
      <c r="AK121" s="150"/>
      <c r="AL121" s="143"/>
      <c r="AM121" s="150"/>
      <c r="AN121" s="143"/>
      <c r="AO121" s="150"/>
      <c r="AP121" s="143"/>
      <c r="AQ121" s="150"/>
      <c r="AR121" s="143"/>
      <c r="AS121" s="150"/>
      <c r="AT121" s="143"/>
      <c r="AU121" s="150"/>
      <c r="AV121" s="143"/>
      <c r="AW121" s="150"/>
      <c r="AX121" s="150"/>
      <c r="AY121" s="150"/>
      <c r="AZ121" s="143"/>
      <c r="BA121" s="150"/>
      <c r="BB121" s="150"/>
      <c r="BC121" s="150"/>
      <c r="BD121" s="143"/>
      <c r="BE121" s="150"/>
      <c r="BF121" s="150"/>
      <c r="BG121" s="150"/>
      <c r="BH121" s="150"/>
      <c r="BI121" s="150"/>
      <c r="BJ121" s="150"/>
      <c r="BK121" s="150"/>
      <c r="BL121" s="150"/>
      <c r="BM121" s="150"/>
      <c r="BN121" s="150"/>
      <c r="BO121" s="150"/>
      <c r="BP121" s="150"/>
      <c r="BQ121" s="150"/>
      <c r="BR121" s="143"/>
      <c r="BS121" s="150"/>
      <c r="BT121" s="150"/>
      <c r="BU121" s="150"/>
      <c r="BV121" s="143"/>
      <c r="BW121" s="150"/>
      <c r="BX121" s="150"/>
    </row>
    <row r="122" ht="13.5" customHeight="1">
      <c r="A122" s="222"/>
      <c r="B122" s="78">
        <v>44461.0</v>
      </c>
      <c r="C122" s="99">
        <f t="shared" si="16"/>
        <v>0</v>
      </c>
      <c r="D122" s="260">
        <f t="shared" si="17"/>
        <v>0</v>
      </c>
      <c r="E122" s="236"/>
      <c r="F122" s="143"/>
      <c r="G122" s="143"/>
      <c r="H122" s="143"/>
      <c r="I122" s="143"/>
      <c r="J122" s="143"/>
      <c r="K122" s="143"/>
      <c r="L122" s="225"/>
      <c r="M122" s="256">
        <f t="shared" si="18"/>
        <v>0</v>
      </c>
      <c r="N122" s="236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225"/>
      <c r="AD122" s="262">
        <f t="shared" si="19"/>
        <v>0</v>
      </c>
      <c r="AE122" s="142"/>
      <c r="AF122" s="143"/>
      <c r="AG122" s="143"/>
      <c r="AH122" s="143"/>
      <c r="AI122" s="150"/>
      <c r="AJ122" s="143"/>
      <c r="AK122" s="150"/>
      <c r="AL122" s="143"/>
      <c r="AM122" s="150"/>
      <c r="AN122" s="143"/>
      <c r="AO122" s="150"/>
      <c r="AP122" s="143"/>
      <c r="AQ122" s="150"/>
      <c r="AR122" s="143"/>
      <c r="AS122" s="150"/>
      <c r="AT122" s="143"/>
      <c r="AU122" s="150"/>
      <c r="AV122" s="143"/>
      <c r="AW122" s="150"/>
      <c r="AX122" s="150"/>
      <c r="AY122" s="150"/>
      <c r="AZ122" s="143"/>
      <c r="BA122" s="150"/>
      <c r="BB122" s="150"/>
      <c r="BC122" s="150"/>
      <c r="BD122" s="143"/>
      <c r="BE122" s="150"/>
      <c r="BF122" s="150"/>
      <c r="BG122" s="150"/>
      <c r="BH122" s="150"/>
      <c r="BI122" s="150"/>
      <c r="BJ122" s="150"/>
      <c r="BK122" s="150"/>
      <c r="BL122" s="150"/>
      <c r="BM122" s="150"/>
      <c r="BN122" s="150"/>
      <c r="BO122" s="150"/>
      <c r="BP122" s="150"/>
      <c r="BQ122" s="150"/>
      <c r="BR122" s="143"/>
      <c r="BS122" s="150"/>
      <c r="BT122" s="150"/>
      <c r="BU122" s="150"/>
      <c r="BV122" s="143"/>
      <c r="BW122" s="150"/>
      <c r="BX122" s="150"/>
    </row>
    <row r="123" ht="13.5" customHeight="1">
      <c r="A123" s="222"/>
      <c r="B123" s="78">
        <v>44462.0</v>
      </c>
      <c r="C123" s="99">
        <f t="shared" si="16"/>
        <v>0</v>
      </c>
      <c r="D123" s="260">
        <f t="shared" si="17"/>
        <v>0</v>
      </c>
      <c r="E123" s="236"/>
      <c r="F123" s="143"/>
      <c r="G123" s="143"/>
      <c r="H123" s="143"/>
      <c r="I123" s="143"/>
      <c r="J123" s="143"/>
      <c r="K123" s="143"/>
      <c r="L123" s="225"/>
      <c r="M123" s="256">
        <f t="shared" si="18"/>
        <v>0</v>
      </c>
      <c r="N123" s="224"/>
      <c r="O123" s="143"/>
      <c r="P123" s="150"/>
      <c r="Q123" s="143"/>
      <c r="R123" s="150"/>
      <c r="S123" s="261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225"/>
      <c r="AD123" s="262">
        <f t="shared" si="19"/>
        <v>0</v>
      </c>
      <c r="AE123" s="142"/>
      <c r="AF123" s="143"/>
      <c r="AG123" s="150"/>
      <c r="AH123" s="143"/>
      <c r="AI123" s="150"/>
      <c r="AJ123" s="143"/>
      <c r="AK123" s="150"/>
      <c r="AL123" s="143"/>
      <c r="AM123" s="150"/>
      <c r="AN123" s="143"/>
      <c r="AO123" s="150"/>
      <c r="AP123" s="143"/>
      <c r="AQ123" s="150"/>
      <c r="AR123" s="143"/>
      <c r="AS123" s="150"/>
      <c r="AT123" s="143"/>
      <c r="AU123" s="150"/>
      <c r="AV123" s="143"/>
      <c r="AW123" s="150"/>
      <c r="AX123" s="143"/>
      <c r="AY123" s="150"/>
      <c r="AZ123" s="150"/>
      <c r="BA123" s="150"/>
      <c r="BB123" s="143"/>
      <c r="BC123" s="150"/>
      <c r="BD123" s="150"/>
      <c r="BE123" s="150"/>
      <c r="BF123" s="150"/>
      <c r="BG123" s="150"/>
      <c r="BH123" s="143"/>
      <c r="BI123" s="150"/>
      <c r="BJ123" s="150"/>
      <c r="BK123" s="150"/>
      <c r="BL123" s="150"/>
      <c r="BM123" s="150"/>
      <c r="BN123" s="150"/>
      <c r="BO123" s="150"/>
      <c r="BP123" s="143"/>
      <c r="BQ123" s="150"/>
      <c r="BR123" s="150"/>
      <c r="BS123" s="150"/>
      <c r="BT123" s="143"/>
      <c r="BU123" s="150"/>
      <c r="BV123" s="150"/>
      <c r="BW123" s="150"/>
      <c r="BX123" s="150"/>
    </row>
    <row r="124" ht="13.5" customHeight="1">
      <c r="A124" s="222"/>
      <c r="B124" s="78">
        <v>44463.0</v>
      </c>
      <c r="C124" s="99">
        <f t="shared" si="16"/>
        <v>0</v>
      </c>
      <c r="D124" s="260">
        <f t="shared" si="17"/>
        <v>0</v>
      </c>
      <c r="E124" s="236"/>
      <c r="F124" s="143"/>
      <c r="G124" s="143"/>
      <c r="H124" s="143"/>
      <c r="I124" s="143"/>
      <c r="J124" s="143"/>
      <c r="K124" s="143"/>
      <c r="L124" s="255"/>
      <c r="M124" s="256">
        <f t="shared" si="18"/>
        <v>0</v>
      </c>
      <c r="N124" s="236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225"/>
      <c r="AD124" s="262">
        <f t="shared" si="19"/>
        <v>0</v>
      </c>
      <c r="AE124" s="150"/>
      <c r="AF124" s="143"/>
      <c r="AG124" s="150"/>
      <c r="AH124" s="143"/>
      <c r="AI124" s="150"/>
      <c r="AJ124" s="143"/>
      <c r="AK124" s="150"/>
      <c r="AL124" s="143"/>
      <c r="AM124" s="150"/>
      <c r="AN124" s="143"/>
      <c r="AO124" s="150"/>
      <c r="AP124" s="143"/>
      <c r="AQ124" s="150"/>
      <c r="AR124" s="143"/>
      <c r="AS124" s="150"/>
      <c r="AT124" s="143"/>
      <c r="AU124" s="150"/>
      <c r="AV124" s="143"/>
      <c r="AW124" s="150"/>
      <c r="AX124" s="150"/>
      <c r="AY124" s="150"/>
      <c r="AZ124" s="143"/>
      <c r="BA124" s="150"/>
      <c r="BB124" s="150"/>
      <c r="BC124" s="150"/>
      <c r="BD124" s="143"/>
      <c r="BE124" s="150"/>
      <c r="BF124" s="150"/>
      <c r="BG124" s="150"/>
      <c r="BH124" s="150"/>
      <c r="BI124" s="150"/>
      <c r="BJ124" s="150"/>
      <c r="BK124" s="150"/>
      <c r="BL124" s="150"/>
      <c r="BM124" s="150"/>
      <c r="BN124" s="150"/>
      <c r="BO124" s="150"/>
      <c r="BP124" s="150"/>
      <c r="BQ124" s="150"/>
      <c r="BR124" s="143"/>
      <c r="BS124" s="150"/>
      <c r="BT124" s="150"/>
      <c r="BU124" s="150"/>
      <c r="BV124" s="143"/>
      <c r="BW124" s="150"/>
      <c r="BX124" s="150"/>
    </row>
    <row r="125" ht="13.5" customHeight="1">
      <c r="A125" s="222"/>
      <c r="B125" s="78">
        <v>44464.0</v>
      </c>
      <c r="C125" s="99">
        <f t="shared" si="16"/>
        <v>1945000</v>
      </c>
      <c r="D125" s="260">
        <f t="shared" si="17"/>
        <v>0</v>
      </c>
      <c r="E125" s="236"/>
      <c r="F125" s="143"/>
      <c r="G125" s="143"/>
      <c r="H125" s="143"/>
      <c r="I125" s="143"/>
      <c r="J125" s="143"/>
      <c r="K125" s="143"/>
      <c r="L125" s="225"/>
      <c r="M125" s="256">
        <f t="shared" si="18"/>
        <v>1745000</v>
      </c>
      <c r="N125" s="236" t="s">
        <v>64</v>
      </c>
      <c r="O125" s="143">
        <v>55000.0</v>
      </c>
      <c r="P125" s="143" t="s">
        <v>65</v>
      </c>
      <c r="Q125" s="143">
        <v>220000.0</v>
      </c>
      <c r="R125" s="143" t="s">
        <v>66</v>
      </c>
      <c r="S125" s="143">
        <v>1470000.0</v>
      </c>
      <c r="T125" s="143"/>
      <c r="U125" s="143"/>
      <c r="V125" s="143"/>
      <c r="W125" s="143"/>
      <c r="X125" s="143"/>
      <c r="Y125" s="143"/>
      <c r="Z125" s="143"/>
      <c r="AA125" s="143"/>
      <c r="AB125" s="143"/>
      <c r="AC125" s="225"/>
      <c r="AD125" s="262">
        <f t="shared" si="19"/>
        <v>200000</v>
      </c>
      <c r="AE125" s="143" t="s">
        <v>68</v>
      </c>
      <c r="AF125" s="143">
        <v>200000.0</v>
      </c>
      <c r="AG125" s="143"/>
      <c r="AH125" s="143"/>
      <c r="AI125" s="150"/>
      <c r="AJ125" s="143"/>
      <c r="AK125" s="150"/>
      <c r="AL125" s="143"/>
      <c r="AM125" s="150"/>
      <c r="AN125" s="143"/>
      <c r="AO125" s="150"/>
      <c r="AP125" s="143"/>
      <c r="AQ125" s="150"/>
      <c r="AR125" s="143"/>
      <c r="AS125" s="150"/>
      <c r="AT125" s="143"/>
      <c r="AU125" s="150"/>
      <c r="AV125" s="143"/>
      <c r="AW125" s="150"/>
      <c r="AX125" s="150"/>
      <c r="AY125" s="150"/>
      <c r="AZ125" s="143"/>
      <c r="BA125" s="150"/>
      <c r="BB125" s="150"/>
      <c r="BC125" s="150"/>
      <c r="BD125" s="143"/>
      <c r="BE125" s="150"/>
      <c r="BF125" s="150"/>
      <c r="BG125" s="150"/>
      <c r="BH125" s="150"/>
      <c r="BI125" s="150"/>
      <c r="BJ125" s="150"/>
      <c r="BK125" s="150"/>
      <c r="BL125" s="150"/>
      <c r="BM125" s="150"/>
      <c r="BN125" s="150"/>
      <c r="BO125" s="150"/>
      <c r="BP125" s="150"/>
      <c r="BQ125" s="150"/>
      <c r="BR125" s="143"/>
      <c r="BS125" s="150"/>
      <c r="BT125" s="150"/>
      <c r="BU125" s="150"/>
      <c r="BV125" s="143"/>
      <c r="BW125" s="150"/>
      <c r="BX125" s="150"/>
    </row>
    <row r="126" ht="13.5" customHeight="1">
      <c r="A126" s="222"/>
      <c r="B126" s="78">
        <v>44465.0</v>
      </c>
      <c r="C126" s="99">
        <f t="shared" si="16"/>
        <v>0</v>
      </c>
      <c r="D126" s="260">
        <f t="shared" si="17"/>
        <v>0</v>
      </c>
      <c r="E126" s="224"/>
      <c r="F126" s="143"/>
      <c r="G126" s="143"/>
      <c r="H126" s="143"/>
      <c r="I126" s="143"/>
      <c r="J126" s="143"/>
      <c r="K126" s="143"/>
      <c r="L126" s="225"/>
      <c r="M126" s="256">
        <f t="shared" si="18"/>
        <v>0</v>
      </c>
      <c r="N126" s="236"/>
      <c r="O126" s="143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269"/>
      <c r="AD126" s="262">
        <f t="shared" si="19"/>
        <v>0</v>
      </c>
      <c r="AE126" s="150"/>
      <c r="AF126" s="143"/>
      <c r="AG126" s="150"/>
      <c r="AH126" s="150"/>
      <c r="AI126" s="150"/>
      <c r="AJ126" s="143"/>
      <c r="AK126" s="143"/>
      <c r="AL126" s="143"/>
      <c r="AM126" s="150"/>
      <c r="AN126" s="143"/>
      <c r="AO126" s="150"/>
      <c r="AP126" s="143"/>
      <c r="AQ126" s="150"/>
      <c r="AR126" s="143"/>
      <c r="AS126" s="150"/>
      <c r="AT126" s="143"/>
      <c r="AU126" s="150"/>
      <c r="AV126" s="143"/>
      <c r="AW126" s="150"/>
      <c r="AX126" s="150"/>
      <c r="AY126" s="150"/>
      <c r="AZ126" s="143"/>
      <c r="BA126" s="150"/>
      <c r="BB126" s="150"/>
      <c r="BC126" s="150"/>
      <c r="BD126" s="143"/>
      <c r="BE126" s="160"/>
      <c r="BF126" s="160"/>
      <c r="BG126" s="160"/>
      <c r="BH126" s="160"/>
      <c r="BI126" s="160"/>
      <c r="BJ126" s="160"/>
      <c r="BK126" s="160"/>
      <c r="BL126" s="160"/>
      <c r="BM126" s="160"/>
      <c r="BN126" s="160"/>
      <c r="BO126" s="160"/>
      <c r="BP126" s="161"/>
      <c r="BQ126" s="160"/>
      <c r="BR126" s="160"/>
      <c r="BS126" s="160"/>
      <c r="BT126" s="161"/>
      <c r="BU126" s="160"/>
      <c r="BV126" s="160"/>
      <c r="BW126" s="160"/>
      <c r="BX126" s="160"/>
    </row>
    <row r="127" ht="13.5" customHeight="1">
      <c r="A127" s="222"/>
      <c r="B127" s="78">
        <v>44466.0</v>
      </c>
      <c r="C127" s="99">
        <f t="shared" si="16"/>
        <v>0</v>
      </c>
      <c r="D127" s="260">
        <f t="shared" si="17"/>
        <v>0</v>
      </c>
      <c r="E127" s="298"/>
      <c r="F127" s="299"/>
      <c r="G127" s="143"/>
      <c r="H127" s="143"/>
      <c r="I127" s="143"/>
      <c r="J127" s="143"/>
      <c r="K127" s="143"/>
      <c r="L127" s="225"/>
      <c r="M127" s="256">
        <f t="shared" si="18"/>
        <v>0</v>
      </c>
      <c r="N127" s="236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225"/>
      <c r="AD127" s="262">
        <f t="shared" si="19"/>
        <v>0</v>
      </c>
      <c r="AE127" s="142"/>
      <c r="AF127" s="143"/>
      <c r="AG127" s="143"/>
      <c r="AH127" s="143"/>
      <c r="AI127" s="150"/>
      <c r="AJ127" s="143"/>
      <c r="AK127" s="150"/>
      <c r="AL127" s="143"/>
      <c r="AM127" s="150"/>
      <c r="AN127" s="143"/>
      <c r="AO127" s="143"/>
      <c r="AP127" s="143"/>
      <c r="AQ127" s="142"/>
      <c r="AR127" s="143"/>
      <c r="AS127" s="150"/>
      <c r="AT127" s="143"/>
      <c r="AU127" s="150"/>
      <c r="AV127" s="143"/>
      <c r="AW127" s="150"/>
      <c r="AX127" s="143"/>
      <c r="AY127" s="143"/>
      <c r="AZ127" s="143"/>
      <c r="BA127" s="150"/>
      <c r="BB127" s="143"/>
      <c r="BC127" s="150"/>
      <c r="BD127" s="143"/>
      <c r="BE127" s="143"/>
      <c r="BF127" s="143"/>
      <c r="BG127" s="143"/>
      <c r="BH127" s="143"/>
      <c r="BI127" s="150"/>
      <c r="BJ127" s="143"/>
      <c r="BK127" s="143"/>
      <c r="BL127" s="143"/>
      <c r="BM127" s="143"/>
      <c r="BN127" s="143"/>
      <c r="BO127" s="143"/>
      <c r="BP127" s="143"/>
      <c r="BQ127" s="143"/>
      <c r="BR127" s="143"/>
      <c r="BS127" s="143"/>
      <c r="BT127" s="143"/>
      <c r="BU127" s="143"/>
      <c r="BV127" s="143"/>
      <c r="BW127" s="143"/>
      <c r="BX127" s="143"/>
    </row>
    <row r="128" ht="13.5" customHeight="1">
      <c r="A128" s="222"/>
      <c r="B128" s="78">
        <v>44467.0</v>
      </c>
      <c r="C128" s="99">
        <f t="shared" si="16"/>
        <v>378785</v>
      </c>
      <c r="D128" s="260">
        <f t="shared" si="17"/>
        <v>378785</v>
      </c>
      <c r="E128" s="236" t="s">
        <v>81</v>
      </c>
      <c r="F128" s="143">
        <v>378785.0</v>
      </c>
      <c r="G128" s="143"/>
      <c r="H128" s="143"/>
      <c r="I128" s="143"/>
      <c r="J128" s="143"/>
      <c r="K128" s="143"/>
      <c r="L128" s="225"/>
      <c r="M128" s="256">
        <f t="shared" si="18"/>
        <v>0</v>
      </c>
      <c r="N128" s="236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225"/>
      <c r="AD128" s="262">
        <f t="shared" si="19"/>
        <v>0</v>
      </c>
      <c r="AE128" s="142"/>
      <c r="AF128" s="143"/>
      <c r="AG128" s="143"/>
      <c r="AH128" s="143"/>
      <c r="AI128" s="143"/>
      <c r="AJ128" s="143"/>
      <c r="AK128" s="143"/>
      <c r="AL128" s="143"/>
      <c r="AM128" s="150"/>
      <c r="AN128" s="143"/>
      <c r="AO128" s="143"/>
      <c r="AP128" s="143"/>
      <c r="AQ128" s="143"/>
      <c r="AR128" s="143"/>
      <c r="AS128" s="150"/>
      <c r="AT128" s="143"/>
      <c r="AU128" s="150"/>
      <c r="AV128" s="143"/>
      <c r="AW128" s="143"/>
      <c r="AX128" s="143"/>
      <c r="AY128" s="150"/>
      <c r="AZ128" s="143"/>
      <c r="BA128" s="150"/>
      <c r="BB128" s="143"/>
      <c r="BC128" s="143"/>
      <c r="BD128" s="143"/>
      <c r="BE128" s="143"/>
      <c r="BF128" s="143"/>
      <c r="BG128" s="143"/>
      <c r="BH128" s="143"/>
      <c r="BI128" s="150"/>
      <c r="BJ128" s="143"/>
      <c r="BK128" s="150"/>
      <c r="BL128" s="143"/>
      <c r="BM128" s="150"/>
      <c r="BN128" s="143"/>
      <c r="BO128" s="150"/>
      <c r="BP128" s="150"/>
      <c r="BQ128" s="150"/>
      <c r="BR128" s="143"/>
      <c r="BS128" s="150"/>
      <c r="BT128" s="150"/>
      <c r="BU128" s="150"/>
      <c r="BV128" s="143"/>
      <c r="BW128" s="150"/>
      <c r="BX128" s="150"/>
    </row>
    <row r="129" ht="13.5" customHeight="1">
      <c r="A129" s="222"/>
      <c r="B129" s="78">
        <v>44468.0</v>
      </c>
      <c r="C129" s="99">
        <f t="shared" si="16"/>
        <v>2420247</v>
      </c>
      <c r="D129" s="260">
        <f t="shared" si="17"/>
        <v>2420247</v>
      </c>
      <c r="E129" s="273" t="s">
        <v>81</v>
      </c>
      <c r="F129" s="167">
        <v>1764948.0</v>
      </c>
      <c r="G129" s="143" t="s">
        <v>82</v>
      </c>
      <c r="H129" s="143">
        <v>33698.0</v>
      </c>
      <c r="I129" s="143" t="s">
        <v>83</v>
      </c>
      <c r="J129" s="143">
        <v>517560.0</v>
      </c>
      <c r="K129" s="143" t="s">
        <v>84</v>
      </c>
      <c r="L129" s="225">
        <v>104041.0</v>
      </c>
      <c r="M129" s="256">
        <f t="shared" si="18"/>
        <v>0</v>
      </c>
      <c r="N129" s="224"/>
      <c r="O129" s="143"/>
      <c r="P129" s="150"/>
      <c r="Q129" s="143"/>
      <c r="R129" s="300"/>
      <c r="S129" s="301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225"/>
      <c r="AD129" s="262">
        <f t="shared" si="19"/>
        <v>0</v>
      </c>
      <c r="AE129" s="142"/>
      <c r="AF129" s="143"/>
      <c r="AG129" s="143"/>
      <c r="AH129" s="143"/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50"/>
      <c r="AV129" s="143"/>
      <c r="AW129" s="167"/>
      <c r="AX129" s="167"/>
      <c r="AY129" s="167"/>
      <c r="AZ129" s="167"/>
      <c r="BA129" s="143"/>
      <c r="BB129" s="143"/>
      <c r="BC129" s="150"/>
      <c r="BD129" s="143"/>
      <c r="BE129" s="150"/>
      <c r="BF129" s="143"/>
      <c r="BG129" s="167"/>
      <c r="BH129" s="167"/>
      <c r="BI129" s="164"/>
      <c r="BJ129" s="167"/>
      <c r="BK129" s="150"/>
      <c r="BL129" s="143"/>
      <c r="BM129" s="150"/>
      <c r="BN129" s="143"/>
      <c r="BO129" s="150"/>
      <c r="BP129" s="143"/>
      <c r="BQ129" s="143"/>
      <c r="BR129" s="143"/>
      <c r="BS129" s="150"/>
      <c r="BT129" s="143"/>
      <c r="BU129" s="150"/>
      <c r="BV129" s="143"/>
      <c r="BW129" s="150"/>
      <c r="BX129" s="143"/>
    </row>
    <row r="130" ht="13.5" customHeight="1">
      <c r="A130" s="222"/>
      <c r="B130" s="79">
        <v>44469.0</v>
      </c>
      <c r="C130" s="271">
        <f t="shared" si="16"/>
        <v>2470488</v>
      </c>
      <c r="D130" s="272">
        <f t="shared" si="17"/>
        <v>2470488</v>
      </c>
      <c r="E130" s="275" t="s">
        <v>83</v>
      </c>
      <c r="F130" s="206">
        <v>391779.0</v>
      </c>
      <c r="G130" s="302" t="s">
        <v>83</v>
      </c>
      <c r="H130" s="206">
        <v>1699552.0</v>
      </c>
      <c r="I130" s="302" t="s">
        <v>90</v>
      </c>
      <c r="J130" s="206">
        <v>149842.0</v>
      </c>
      <c r="K130" s="238" t="s">
        <v>91</v>
      </c>
      <c r="L130" s="284">
        <v>229315.0</v>
      </c>
      <c r="M130" s="303">
        <f t="shared" si="18"/>
        <v>0</v>
      </c>
      <c r="N130" s="151"/>
      <c r="O130" s="143"/>
      <c r="P130" s="151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225"/>
      <c r="AD130" s="262">
        <f t="shared" si="19"/>
        <v>0</v>
      </c>
      <c r="AE130" s="142"/>
      <c r="AF130" s="143"/>
      <c r="AG130" s="150"/>
      <c r="AH130" s="143"/>
      <c r="AI130" s="143"/>
      <c r="AJ130" s="143"/>
      <c r="AK130" s="143"/>
      <c r="AL130" s="143"/>
      <c r="AM130" s="142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52"/>
      <c r="AY130" s="206"/>
      <c r="AZ130" s="167"/>
      <c r="BA130" s="164"/>
      <c r="BB130" s="167"/>
      <c r="BC130" s="164"/>
      <c r="BD130" s="167"/>
      <c r="BE130" s="164"/>
      <c r="BF130" s="167"/>
      <c r="BG130" s="167"/>
      <c r="BH130" s="167"/>
      <c r="BI130" s="277"/>
      <c r="BJ130" s="167"/>
      <c r="BK130" s="167"/>
      <c r="BL130" s="167"/>
      <c r="BM130" s="164"/>
      <c r="BN130" s="167"/>
      <c r="BO130" s="164"/>
      <c r="BP130" s="167"/>
      <c r="BQ130" s="164"/>
      <c r="BR130" s="167"/>
      <c r="BS130" s="167"/>
      <c r="BT130" s="167"/>
      <c r="BU130" s="167"/>
      <c r="BV130" s="167"/>
      <c r="BW130" s="167"/>
      <c r="BX130" s="167"/>
    </row>
    <row r="131" ht="13.5" customHeight="1">
      <c r="A131" s="1"/>
      <c r="B131" s="100" t="s">
        <v>15</v>
      </c>
      <c r="C131" s="105">
        <f t="shared" ref="C131:D131" si="20">SUM(C100:C130)</f>
        <v>7214520</v>
      </c>
      <c r="D131" s="278">
        <f t="shared" si="20"/>
        <v>5269520</v>
      </c>
      <c r="E131" s="246"/>
      <c r="F131" s="183"/>
      <c r="G131" s="183"/>
      <c r="H131" s="183"/>
      <c r="I131" s="183"/>
      <c r="J131" s="183"/>
      <c r="K131" s="183"/>
      <c r="L131" s="247"/>
      <c r="M131" s="248">
        <f>SUM(M100:M130)</f>
        <v>1745000</v>
      </c>
      <c r="N131" s="246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247"/>
      <c r="AD131" s="249">
        <f>SUM(AD100:AD130)</f>
        <v>200000</v>
      </c>
      <c r="AE131" s="182"/>
      <c r="AF131" s="183"/>
      <c r="AG131" s="184"/>
      <c r="AH131" s="183"/>
      <c r="AI131" s="184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4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4"/>
      <c r="BH131" s="183"/>
      <c r="BI131" s="183"/>
      <c r="BJ131" s="183"/>
      <c r="BK131" s="184"/>
      <c r="BL131" s="183"/>
      <c r="BM131" s="184"/>
      <c r="BN131" s="183"/>
      <c r="BO131" s="184"/>
      <c r="BP131" s="183"/>
      <c r="BQ131" s="184"/>
      <c r="BR131" s="183"/>
      <c r="BS131" s="184"/>
      <c r="BT131" s="183"/>
      <c r="BU131" s="184"/>
      <c r="BV131" s="183"/>
      <c r="BW131" s="184"/>
      <c r="BX131" s="183"/>
    </row>
    <row r="132" ht="13.5" customHeight="1">
      <c r="A132" s="1"/>
      <c r="B132" s="100" t="s">
        <v>31</v>
      </c>
      <c r="C132" s="289"/>
      <c r="D132" s="290"/>
      <c r="E132" s="291"/>
      <c r="F132" s="292"/>
      <c r="G132" s="292"/>
      <c r="H132" s="292"/>
      <c r="I132" s="292"/>
      <c r="J132" s="292"/>
      <c r="K132" s="292"/>
      <c r="L132" s="293"/>
      <c r="M132" s="9"/>
      <c r="N132" s="291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  <c r="AA132" s="292"/>
      <c r="AB132" s="292"/>
      <c r="AC132" s="293"/>
      <c r="AD132" s="294"/>
      <c r="AE132" s="295"/>
      <c r="AF132" s="292"/>
      <c r="AG132" s="292"/>
      <c r="AH132" s="292"/>
      <c r="AI132" s="296"/>
      <c r="AJ132" s="292"/>
      <c r="AK132" s="296"/>
      <c r="AL132" s="292"/>
      <c r="AM132" s="296"/>
      <c r="AN132" s="292"/>
      <c r="AO132" s="296"/>
      <c r="AP132" s="292"/>
      <c r="AQ132" s="296"/>
      <c r="AR132" s="292"/>
      <c r="AS132" s="296"/>
      <c r="AT132" s="292"/>
      <c r="AU132" s="296"/>
      <c r="AV132" s="292"/>
      <c r="AW132" s="296"/>
      <c r="AX132" s="296"/>
      <c r="AY132" s="296"/>
      <c r="AZ132" s="292"/>
      <c r="BA132" s="296"/>
      <c r="BB132" s="296"/>
      <c r="BC132" s="296"/>
      <c r="BD132" s="292"/>
      <c r="BE132" s="296"/>
      <c r="BF132" s="296"/>
      <c r="BG132" s="296"/>
      <c r="BH132" s="296"/>
      <c r="BI132" s="296"/>
      <c r="BJ132" s="296"/>
      <c r="BK132" s="296"/>
      <c r="BL132" s="296"/>
      <c r="BM132" s="296"/>
      <c r="BN132" s="296"/>
      <c r="BO132" s="296"/>
      <c r="BP132" s="296"/>
      <c r="BQ132" s="296"/>
      <c r="BR132" s="292"/>
      <c r="BS132" s="296"/>
      <c r="BT132" s="296"/>
      <c r="BU132" s="296"/>
      <c r="BV132" s="292"/>
      <c r="BW132" s="296"/>
      <c r="BX132" s="296"/>
    </row>
    <row r="133" ht="13.5" customHeight="1">
      <c r="A133" s="222"/>
      <c r="B133" s="73">
        <v>44470.0</v>
      </c>
      <c r="C133" s="98">
        <f t="shared" ref="C133:C163" si="21">D133+M133+AD133</f>
        <v>0</v>
      </c>
      <c r="D133" s="253">
        <f t="shared" ref="D133:D163" si="22">F133+H133+J133+L133</f>
        <v>0</v>
      </c>
      <c r="E133" s="222"/>
      <c r="F133" s="143"/>
      <c r="G133" s="143"/>
      <c r="H133" s="143"/>
      <c r="I133" s="143"/>
      <c r="J133" s="143"/>
      <c r="K133" s="143"/>
      <c r="L133" s="225"/>
      <c r="M133" s="256">
        <f t="shared" ref="M133:M162" si="23">O133+Q133+S133+U133</f>
        <v>0</v>
      </c>
      <c r="N133" s="236"/>
      <c r="O133" s="143"/>
      <c r="P133" s="143"/>
      <c r="Q133" s="143"/>
      <c r="R133" s="143"/>
      <c r="S133" s="143"/>
      <c r="T133" s="143"/>
      <c r="U133" s="143"/>
      <c r="V133" s="163"/>
      <c r="W133" s="163"/>
      <c r="X133" s="163"/>
      <c r="Y133" s="163"/>
      <c r="Z133" s="163"/>
      <c r="AA133" s="163"/>
      <c r="AB133" s="163"/>
      <c r="AC133" s="255"/>
      <c r="AD133" s="258">
        <f t="shared" ref="AD133:AD163" si="24">AF133+AH133+AJ133+AL133+AN133+AP133+AR133+AT133+AV133+AX133+AZ133+BB133+BD133+BF133+BH133+BJ133+BL133+BN133+BP133+BR133+BT133+BV133+BX133+BZ133+CB133+CD133</f>
        <v>0</v>
      </c>
      <c r="AE133" s="142"/>
      <c r="AF133" s="143"/>
      <c r="AG133" s="143"/>
      <c r="AH133" s="143"/>
      <c r="AI133" s="150"/>
      <c r="AJ133" s="143"/>
      <c r="AK133" s="150"/>
      <c r="AL133" s="143"/>
      <c r="AM133" s="150"/>
      <c r="AN133" s="143"/>
      <c r="AO133" s="150"/>
      <c r="AP133" s="143"/>
      <c r="AQ133" s="150"/>
      <c r="AR133" s="143"/>
      <c r="AS133" s="150"/>
      <c r="AT133" s="143"/>
      <c r="AU133" s="150"/>
      <c r="AV133" s="143"/>
      <c r="AW133" s="150"/>
      <c r="AX133" s="150"/>
      <c r="AY133" s="150"/>
      <c r="AZ133" s="143"/>
      <c r="BA133" s="150"/>
      <c r="BB133" s="150"/>
      <c r="BC133" s="150"/>
      <c r="BD133" s="143"/>
      <c r="BE133" s="150"/>
      <c r="BF133" s="150"/>
      <c r="BG133" s="150"/>
      <c r="BH133" s="150"/>
      <c r="BI133" s="150"/>
      <c r="BJ133" s="150"/>
      <c r="BK133" s="150"/>
      <c r="BL133" s="150"/>
      <c r="BM133" s="150"/>
      <c r="BN133" s="150"/>
      <c r="BO133" s="150"/>
      <c r="BP133" s="150"/>
      <c r="BQ133" s="150"/>
      <c r="BR133" s="143"/>
      <c r="BS133" s="150"/>
      <c r="BT133" s="150"/>
      <c r="BU133" s="150"/>
      <c r="BV133" s="143"/>
      <c r="BW133" s="150"/>
      <c r="BX133" s="150"/>
    </row>
    <row r="134" ht="13.5" customHeight="1">
      <c r="A134" s="222"/>
      <c r="B134" s="78">
        <v>44471.0</v>
      </c>
      <c r="C134" s="99">
        <f t="shared" si="21"/>
        <v>0</v>
      </c>
      <c r="D134" s="260">
        <f t="shared" si="22"/>
        <v>0</v>
      </c>
      <c r="E134" s="167"/>
      <c r="F134" s="167"/>
      <c r="G134" s="167"/>
      <c r="H134" s="167"/>
      <c r="I134" s="143"/>
      <c r="J134" s="143"/>
      <c r="K134" s="143"/>
      <c r="L134" s="225"/>
      <c r="M134" s="256">
        <f t="shared" si="23"/>
        <v>0</v>
      </c>
      <c r="N134" s="224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225"/>
      <c r="AD134" s="262">
        <f t="shared" si="24"/>
        <v>0</v>
      </c>
      <c r="AE134" s="150"/>
      <c r="AF134" s="143"/>
      <c r="AG134" s="150"/>
      <c r="AH134" s="143"/>
      <c r="AI134" s="164"/>
      <c r="AJ134" s="167"/>
      <c r="AK134" s="167"/>
      <c r="AL134" s="167"/>
      <c r="AM134" s="164"/>
      <c r="AN134" s="167"/>
      <c r="AO134" s="167"/>
      <c r="AP134" s="167"/>
      <c r="AQ134" s="150"/>
      <c r="AR134" s="143"/>
      <c r="AS134" s="150"/>
      <c r="AT134" s="143"/>
      <c r="AU134" s="150"/>
      <c r="AV134" s="143"/>
      <c r="AW134" s="150"/>
      <c r="AX134" s="150"/>
      <c r="AY134" s="150"/>
      <c r="AZ134" s="143"/>
      <c r="BA134" s="150"/>
      <c r="BB134" s="150"/>
      <c r="BC134" s="150"/>
      <c r="BD134" s="143"/>
      <c r="BE134" s="150"/>
      <c r="BF134" s="150"/>
      <c r="BG134" s="150"/>
      <c r="BH134" s="150"/>
      <c r="BI134" s="150"/>
      <c r="BJ134" s="150"/>
      <c r="BK134" s="150"/>
      <c r="BL134" s="150"/>
      <c r="BM134" s="150"/>
      <c r="BN134" s="150"/>
      <c r="BO134" s="150"/>
      <c r="BP134" s="150"/>
      <c r="BQ134" s="150"/>
      <c r="BR134" s="143"/>
      <c r="BS134" s="150"/>
      <c r="BT134" s="150"/>
      <c r="BU134" s="150"/>
      <c r="BV134" s="143"/>
      <c r="BW134" s="150"/>
      <c r="BX134" s="150"/>
    </row>
    <row r="135" ht="13.5" customHeight="1">
      <c r="A135" s="222"/>
      <c r="B135" s="78">
        <v>44472.0</v>
      </c>
      <c r="C135" s="99">
        <f t="shared" si="21"/>
        <v>0</v>
      </c>
      <c r="D135" s="260">
        <f t="shared" si="22"/>
        <v>0</v>
      </c>
      <c r="E135" s="236"/>
      <c r="F135" s="143"/>
      <c r="G135" s="143"/>
      <c r="H135" s="143"/>
      <c r="I135" s="143"/>
      <c r="J135" s="143"/>
      <c r="K135" s="143"/>
      <c r="L135" s="225"/>
      <c r="M135" s="256">
        <f t="shared" si="23"/>
        <v>0</v>
      </c>
      <c r="N135" s="236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225"/>
      <c r="AD135" s="262">
        <f t="shared" si="24"/>
        <v>0</v>
      </c>
      <c r="AE135" s="142"/>
      <c r="AF135" s="143"/>
      <c r="AG135" s="167"/>
      <c r="AH135" s="167"/>
      <c r="AI135" s="150"/>
      <c r="AJ135" s="143"/>
      <c r="AK135" s="150"/>
      <c r="AL135" s="143"/>
      <c r="AM135" s="150"/>
      <c r="AN135" s="143"/>
      <c r="AO135" s="150"/>
      <c r="AP135" s="143"/>
      <c r="AQ135" s="150"/>
      <c r="AR135" s="143"/>
      <c r="AS135" s="150"/>
      <c r="AT135" s="143"/>
      <c r="AU135" s="150"/>
      <c r="AV135" s="143"/>
      <c r="AW135" s="150"/>
      <c r="AX135" s="150"/>
      <c r="AY135" s="150"/>
      <c r="AZ135" s="143"/>
      <c r="BA135" s="150"/>
      <c r="BB135" s="150"/>
      <c r="BC135" s="150"/>
      <c r="BD135" s="143"/>
      <c r="BE135" s="150"/>
      <c r="BF135" s="150"/>
      <c r="BG135" s="150"/>
      <c r="BH135" s="150"/>
      <c r="BI135" s="150"/>
      <c r="BJ135" s="150"/>
      <c r="BK135" s="150"/>
      <c r="BL135" s="150"/>
      <c r="BM135" s="150"/>
      <c r="BN135" s="150"/>
      <c r="BO135" s="150"/>
      <c r="BP135" s="150"/>
      <c r="BQ135" s="150"/>
      <c r="BR135" s="143"/>
      <c r="BS135" s="150"/>
      <c r="BT135" s="150"/>
      <c r="BU135" s="150"/>
      <c r="BV135" s="143"/>
      <c r="BW135" s="150"/>
      <c r="BX135" s="150"/>
    </row>
    <row r="136" ht="13.5" customHeight="1">
      <c r="A136" s="222"/>
      <c r="B136" s="78">
        <v>44473.0</v>
      </c>
      <c r="C136" s="99">
        <f t="shared" si="21"/>
        <v>0</v>
      </c>
      <c r="D136" s="260">
        <f t="shared" si="22"/>
        <v>0</v>
      </c>
      <c r="E136" s="236"/>
      <c r="F136" s="143"/>
      <c r="G136" s="143"/>
      <c r="H136" s="143"/>
      <c r="I136" s="151"/>
      <c r="J136" s="143"/>
      <c r="K136" s="143"/>
      <c r="L136" s="225"/>
      <c r="M136" s="256">
        <f t="shared" si="23"/>
        <v>0</v>
      </c>
      <c r="N136" s="236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225"/>
      <c r="AD136" s="262">
        <f t="shared" si="24"/>
        <v>0</v>
      </c>
      <c r="AE136" s="142"/>
      <c r="AF136" s="143"/>
      <c r="AG136" s="150"/>
      <c r="AH136" s="143"/>
      <c r="AI136" s="150"/>
      <c r="AJ136" s="143"/>
      <c r="AK136" s="150"/>
      <c r="AL136" s="143"/>
      <c r="AM136" s="150"/>
      <c r="AN136" s="143"/>
      <c r="AO136" s="226"/>
      <c r="AP136" s="143"/>
      <c r="AQ136" s="150"/>
      <c r="AR136" s="143"/>
      <c r="AS136" s="150"/>
      <c r="AT136" s="143"/>
      <c r="AU136" s="150"/>
      <c r="AV136" s="143"/>
      <c r="AW136" s="150"/>
      <c r="AX136" s="150"/>
      <c r="AY136" s="150"/>
      <c r="AZ136" s="143"/>
      <c r="BA136" s="150"/>
      <c r="BB136" s="150"/>
      <c r="BC136" s="150"/>
      <c r="BD136" s="143"/>
      <c r="BE136" s="150"/>
      <c r="BF136" s="150"/>
      <c r="BG136" s="150"/>
      <c r="BH136" s="150"/>
      <c r="BI136" s="150"/>
      <c r="BJ136" s="150"/>
      <c r="BK136" s="150"/>
      <c r="BL136" s="150"/>
      <c r="BM136" s="150"/>
      <c r="BN136" s="150"/>
      <c r="BO136" s="150"/>
      <c r="BP136" s="150"/>
      <c r="BQ136" s="150"/>
      <c r="BR136" s="143"/>
      <c r="BS136" s="150"/>
      <c r="BT136" s="150"/>
      <c r="BU136" s="150"/>
      <c r="BV136" s="143"/>
      <c r="BW136" s="150"/>
      <c r="BX136" s="150"/>
    </row>
    <row r="137" ht="13.5" customHeight="1">
      <c r="A137" s="222"/>
      <c r="B137" s="78">
        <v>44474.0</v>
      </c>
      <c r="C137" s="99">
        <f t="shared" si="21"/>
        <v>0</v>
      </c>
      <c r="D137" s="260">
        <f t="shared" si="22"/>
        <v>0</v>
      </c>
      <c r="E137" s="236"/>
      <c r="F137" s="143"/>
      <c r="G137" s="143"/>
      <c r="H137" s="143"/>
      <c r="I137" s="143"/>
      <c r="J137" s="143"/>
      <c r="K137" s="143"/>
      <c r="L137" s="225"/>
      <c r="M137" s="256">
        <f t="shared" si="23"/>
        <v>0</v>
      </c>
      <c r="N137" s="236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225"/>
      <c r="AD137" s="262">
        <f t="shared" si="24"/>
        <v>0</v>
      </c>
      <c r="AE137" s="142"/>
      <c r="AF137" s="143"/>
      <c r="AG137" s="150"/>
      <c r="AH137" s="143"/>
      <c r="AI137" s="150"/>
      <c r="AJ137" s="143"/>
      <c r="AK137" s="150"/>
      <c r="AL137" s="143"/>
      <c r="AM137" s="150"/>
      <c r="AN137" s="143"/>
      <c r="AO137" s="150"/>
      <c r="AP137" s="143"/>
      <c r="AQ137" s="150"/>
      <c r="AR137" s="143"/>
      <c r="AS137" s="150"/>
      <c r="AT137" s="143"/>
      <c r="AU137" s="150"/>
      <c r="AV137" s="143"/>
      <c r="AW137" s="150"/>
      <c r="AX137" s="150"/>
      <c r="AY137" s="150"/>
      <c r="AZ137" s="143"/>
      <c r="BA137" s="150"/>
      <c r="BB137" s="150"/>
      <c r="BC137" s="150"/>
      <c r="BD137" s="143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43"/>
      <c r="BS137" s="150"/>
      <c r="BT137" s="150"/>
      <c r="BU137" s="150"/>
      <c r="BV137" s="143"/>
      <c r="BW137" s="150"/>
      <c r="BX137" s="150"/>
    </row>
    <row r="138" ht="13.5" customHeight="1">
      <c r="A138" s="222"/>
      <c r="B138" s="78">
        <v>44475.0</v>
      </c>
      <c r="C138" s="99">
        <f t="shared" si="21"/>
        <v>0</v>
      </c>
      <c r="D138" s="260">
        <f t="shared" si="22"/>
        <v>0</v>
      </c>
      <c r="E138" s="236"/>
      <c r="F138" s="143"/>
      <c r="G138" s="143"/>
      <c r="H138" s="143"/>
      <c r="I138" s="143"/>
      <c r="J138" s="143"/>
      <c r="K138" s="143"/>
      <c r="L138" s="225"/>
      <c r="M138" s="256">
        <f t="shared" si="23"/>
        <v>0</v>
      </c>
      <c r="N138" s="236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225"/>
      <c r="AD138" s="262">
        <f t="shared" si="24"/>
        <v>0</v>
      </c>
      <c r="AE138" s="142"/>
      <c r="AF138" s="143"/>
      <c r="AG138" s="150"/>
      <c r="AH138" s="143"/>
      <c r="AI138" s="150"/>
      <c r="AJ138" s="143"/>
      <c r="AK138" s="150"/>
      <c r="AL138" s="143"/>
      <c r="AM138" s="150"/>
      <c r="AN138" s="143"/>
      <c r="AO138" s="150"/>
      <c r="AP138" s="143"/>
      <c r="AQ138" s="150"/>
      <c r="AR138" s="143"/>
      <c r="AS138" s="150"/>
      <c r="AT138" s="143"/>
      <c r="AU138" s="150"/>
      <c r="AV138" s="143"/>
      <c r="AW138" s="150"/>
      <c r="AX138" s="143"/>
      <c r="AY138" s="150"/>
      <c r="AZ138" s="143"/>
      <c r="BA138" s="150"/>
      <c r="BB138" s="150"/>
      <c r="BC138" s="150"/>
      <c r="BD138" s="143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43"/>
      <c r="BS138" s="150"/>
      <c r="BT138" s="150"/>
      <c r="BU138" s="150"/>
      <c r="BV138" s="143"/>
      <c r="BW138" s="150"/>
      <c r="BX138" s="150"/>
    </row>
    <row r="139" ht="13.5" customHeight="1">
      <c r="A139" s="222"/>
      <c r="B139" s="78">
        <v>44476.0</v>
      </c>
      <c r="C139" s="99">
        <f t="shared" si="21"/>
        <v>0</v>
      </c>
      <c r="D139" s="260">
        <f t="shared" si="22"/>
        <v>0</v>
      </c>
      <c r="E139" s="236"/>
      <c r="F139" s="143"/>
      <c r="G139" s="143"/>
      <c r="H139" s="143"/>
      <c r="I139" s="143"/>
      <c r="J139" s="143"/>
      <c r="K139" s="143"/>
      <c r="L139" s="225"/>
      <c r="M139" s="256">
        <f t="shared" si="23"/>
        <v>0</v>
      </c>
      <c r="N139" s="236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225"/>
      <c r="AD139" s="262">
        <f t="shared" si="24"/>
        <v>0</v>
      </c>
      <c r="AE139" s="142"/>
      <c r="AF139" s="143"/>
      <c r="AG139" s="150"/>
      <c r="AH139" s="143"/>
      <c r="AI139" s="142"/>
      <c r="AJ139" s="143"/>
      <c r="AK139" s="150"/>
      <c r="AL139" s="143"/>
      <c r="AM139" s="150"/>
      <c r="AN139" s="143"/>
      <c r="AO139" s="143"/>
      <c r="AP139" s="143"/>
      <c r="AQ139" s="150"/>
      <c r="AR139" s="143"/>
      <c r="AS139" s="150"/>
      <c r="AT139" s="143"/>
      <c r="AU139" s="150"/>
      <c r="AV139" s="143"/>
      <c r="AW139" s="150"/>
      <c r="AX139" s="150"/>
      <c r="AY139" s="150"/>
      <c r="AZ139" s="143"/>
      <c r="BA139" s="150"/>
      <c r="BB139" s="150"/>
      <c r="BC139" s="150"/>
      <c r="BD139" s="143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43"/>
      <c r="BS139" s="150"/>
      <c r="BT139" s="150"/>
      <c r="BU139" s="150"/>
      <c r="BV139" s="143"/>
      <c r="BW139" s="150"/>
      <c r="BX139" s="150"/>
    </row>
    <row r="140" ht="13.5" customHeight="1">
      <c r="A140" s="222"/>
      <c r="B140" s="78">
        <v>44477.0</v>
      </c>
      <c r="C140" s="99">
        <f t="shared" si="21"/>
        <v>0</v>
      </c>
      <c r="D140" s="260">
        <f t="shared" si="22"/>
        <v>0</v>
      </c>
      <c r="E140" s="236"/>
      <c r="F140" s="143"/>
      <c r="G140" s="143"/>
      <c r="H140" s="143"/>
      <c r="I140" s="143"/>
      <c r="J140" s="143"/>
      <c r="K140" s="143"/>
      <c r="L140" s="225"/>
      <c r="M140" s="256">
        <f t="shared" si="23"/>
        <v>0</v>
      </c>
      <c r="N140" s="236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225"/>
      <c r="AD140" s="262">
        <f t="shared" si="24"/>
        <v>0</v>
      </c>
      <c r="AE140" s="142"/>
      <c r="AF140" s="143"/>
      <c r="AG140" s="150"/>
      <c r="AH140" s="143"/>
      <c r="AI140" s="143"/>
      <c r="AJ140" s="143"/>
      <c r="AK140" s="150"/>
      <c r="AL140" s="143"/>
      <c r="AM140" s="150"/>
      <c r="AN140" s="143"/>
      <c r="AO140" s="150"/>
      <c r="AP140" s="143"/>
      <c r="AQ140" s="150"/>
      <c r="AR140" s="143"/>
      <c r="AS140" s="150"/>
      <c r="AT140" s="143"/>
      <c r="AU140" s="150"/>
      <c r="AV140" s="143"/>
      <c r="AW140" s="150"/>
      <c r="AX140" s="150"/>
      <c r="AY140" s="150"/>
      <c r="AZ140" s="143"/>
      <c r="BA140" s="150"/>
      <c r="BB140" s="150"/>
      <c r="BC140" s="150"/>
      <c r="BD140" s="143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43"/>
      <c r="BS140" s="150"/>
      <c r="BT140" s="150"/>
      <c r="BU140" s="150"/>
      <c r="BV140" s="143"/>
      <c r="BW140" s="150"/>
      <c r="BX140" s="150"/>
    </row>
    <row r="141" ht="12.75" customHeight="1">
      <c r="A141" s="222"/>
      <c r="B141" s="78">
        <v>44478.0</v>
      </c>
      <c r="C141" s="99">
        <f t="shared" si="21"/>
        <v>0</v>
      </c>
      <c r="D141" s="260">
        <f t="shared" si="22"/>
        <v>0</v>
      </c>
      <c r="E141" s="236"/>
      <c r="F141" s="143"/>
      <c r="G141" s="143"/>
      <c r="H141" s="143"/>
      <c r="I141" s="143"/>
      <c r="J141" s="143"/>
      <c r="K141" s="143"/>
      <c r="L141" s="225"/>
      <c r="M141" s="256">
        <f t="shared" si="23"/>
        <v>0</v>
      </c>
      <c r="N141" s="236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225"/>
      <c r="AD141" s="262">
        <f t="shared" si="24"/>
        <v>0</v>
      </c>
      <c r="AE141" s="150"/>
      <c r="AF141" s="143"/>
      <c r="AG141" s="150"/>
      <c r="AH141" s="143"/>
      <c r="AI141" s="150"/>
      <c r="AJ141" s="143"/>
      <c r="AK141" s="150"/>
      <c r="AL141" s="143"/>
      <c r="AM141" s="150"/>
      <c r="AN141" s="143"/>
      <c r="AO141" s="150"/>
      <c r="AP141" s="143"/>
      <c r="AQ141" s="150"/>
      <c r="AR141" s="143"/>
      <c r="AS141" s="150"/>
      <c r="AT141" s="143"/>
      <c r="AU141" s="150"/>
      <c r="AV141" s="143"/>
      <c r="AW141" s="150"/>
      <c r="AX141" s="150"/>
      <c r="AY141" s="150"/>
      <c r="AZ141" s="143"/>
      <c r="BA141" s="150"/>
      <c r="BB141" s="150"/>
      <c r="BC141" s="150"/>
      <c r="BD141" s="143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43"/>
      <c r="BS141" s="150"/>
      <c r="BT141" s="150"/>
      <c r="BU141" s="150"/>
      <c r="BV141" s="143"/>
      <c r="BW141" s="150"/>
      <c r="BX141" s="150"/>
    </row>
    <row r="142" ht="13.5" customHeight="1">
      <c r="A142" s="222"/>
      <c r="B142" s="78">
        <v>44479.0</v>
      </c>
      <c r="C142" s="99">
        <f t="shared" si="21"/>
        <v>0</v>
      </c>
      <c r="D142" s="260">
        <f t="shared" si="22"/>
        <v>0</v>
      </c>
      <c r="E142" s="236"/>
      <c r="F142" s="143"/>
      <c r="G142" s="143"/>
      <c r="H142" s="143"/>
      <c r="I142" s="143"/>
      <c r="J142" s="143"/>
      <c r="K142" s="143"/>
      <c r="L142" s="225"/>
      <c r="M142" s="256">
        <f t="shared" si="23"/>
        <v>0</v>
      </c>
      <c r="N142" s="236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225"/>
      <c r="AD142" s="262">
        <f t="shared" si="24"/>
        <v>0</v>
      </c>
      <c r="AE142" s="142"/>
      <c r="AF142" s="143"/>
      <c r="AG142" s="150"/>
      <c r="AH142" s="143"/>
      <c r="AI142" s="142"/>
      <c r="AJ142" s="143"/>
      <c r="AK142" s="150"/>
      <c r="AL142" s="143"/>
      <c r="AM142" s="150"/>
      <c r="AN142" s="143"/>
      <c r="AO142" s="150"/>
      <c r="AP142" s="143"/>
      <c r="AQ142" s="142"/>
      <c r="AR142" s="143"/>
      <c r="AS142" s="150"/>
      <c r="AT142" s="143"/>
      <c r="AU142" s="143"/>
      <c r="AV142" s="143"/>
      <c r="AW142" s="143"/>
      <c r="AX142" s="143"/>
      <c r="AY142" s="150"/>
      <c r="AZ142" s="143"/>
      <c r="BA142" s="150"/>
      <c r="BB142" s="143"/>
      <c r="BC142" s="150"/>
      <c r="BD142" s="143"/>
      <c r="BE142" s="143"/>
      <c r="BF142" s="143"/>
      <c r="BG142" s="143"/>
      <c r="BH142" s="143"/>
      <c r="BI142" s="143"/>
      <c r="BJ142" s="143"/>
      <c r="BK142" s="150"/>
      <c r="BL142" s="143"/>
      <c r="BM142" s="150"/>
      <c r="BN142" s="143"/>
      <c r="BO142" s="150"/>
      <c r="BP142" s="143"/>
      <c r="BQ142" s="150"/>
      <c r="BR142" s="143"/>
      <c r="BS142" s="150"/>
      <c r="BT142" s="150"/>
      <c r="BU142" s="150"/>
      <c r="BV142" s="143"/>
      <c r="BW142" s="150"/>
      <c r="BX142" s="150"/>
    </row>
    <row r="143" ht="13.5" customHeight="1">
      <c r="A143" s="222"/>
      <c r="B143" s="78">
        <v>44480.0</v>
      </c>
      <c r="C143" s="99">
        <f t="shared" si="21"/>
        <v>0</v>
      </c>
      <c r="D143" s="260">
        <f t="shared" si="22"/>
        <v>0</v>
      </c>
      <c r="E143" s="236"/>
      <c r="F143" s="143"/>
      <c r="G143" s="143"/>
      <c r="H143" s="143"/>
      <c r="I143" s="143"/>
      <c r="J143" s="143"/>
      <c r="K143" s="143"/>
      <c r="L143" s="225"/>
      <c r="M143" s="256">
        <f t="shared" si="23"/>
        <v>0</v>
      </c>
      <c r="N143" s="236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225"/>
      <c r="AD143" s="262">
        <f t="shared" si="24"/>
        <v>0</v>
      </c>
      <c r="AE143" s="150"/>
      <c r="AF143" s="143"/>
      <c r="AG143" s="142"/>
      <c r="AH143" s="143"/>
      <c r="AI143" s="150"/>
      <c r="AJ143" s="143"/>
      <c r="AK143" s="150"/>
      <c r="AL143" s="143"/>
      <c r="AM143" s="150"/>
      <c r="AN143" s="143"/>
      <c r="AO143" s="150"/>
      <c r="AP143" s="143"/>
      <c r="AQ143" s="150"/>
      <c r="AR143" s="143"/>
      <c r="AS143" s="150"/>
      <c r="AT143" s="143"/>
      <c r="AU143" s="150"/>
      <c r="AV143" s="143"/>
      <c r="AW143" s="150"/>
      <c r="AX143" s="143"/>
      <c r="AY143" s="150"/>
      <c r="AZ143" s="143"/>
      <c r="BA143" s="150"/>
      <c r="BB143" s="143"/>
      <c r="BC143" s="150"/>
      <c r="BD143" s="143"/>
      <c r="BE143" s="150"/>
      <c r="BF143" s="143"/>
      <c r="BG143" s="150"/>
      <c r="BH143" s="143"/>
      <c r="BI143" s="150"/>
      <c r="BJ143" s="143"/>
      <c r="BK143" s="150"/>
      <c r="BL143" s="143"/>
      <c r="BM143" s="150"/>
      <c r="BN143" s="143"/>
      <c r="BO143" s="150"/>
      <c r="BP143" s="143"/>
      <c r="BQ143" s="143"/>
      <c r="BR143" s="143"/>
      <c r="BS143" s="150"/>
      <c r="BT143" s="143"/>
      <c r="BU143" s="150"/>
      <c r="BV143" s="143"/>
      <c r="BW143" s="150"/>
      <c r="BX143" s="143"/>
    </row>
    <row r="144" ht="13.5" customHeight="1">
      <c r="A144" s="222"/>
      <c r="B144" s="78">
        <v>44481.0</v>
      </c>
      <c r="C144" s="99">
        <f t="shared" si="21"/>
        <v>0</v>
      </c>
      <c r="D144" s="260">
        <f t="shared" si="22"/>
        <v>0</v>
      </c>
      <c r="E144" s="236"/>
      <c r="F144" s="143"/>
      <c r="G144" s="143"/>
      <c r="H144" s="143"/>
      <c r="I144" s="143"/>
      <c r="J144" s="143"/>
      <c r="K144" s="143"/>
      <c r="L144" s="225"/>
      <c r="M144" s="256">
        <f t="shared" si="23"/>
        <v>0</v>
      </c>
      <c r="N144" s="236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225"/>
      <c r="AD144" s="262">
        <f t="shared" si="24"/>
        <v>0</v>
      </c>
      <c r="AE144" s="142"/>
      <c r="AF144" s="143"/>
      <c r="AG144" s="150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50"/>
      <c r="AR144" s="143"/>
      <c r="AS144" s="143"/>
      <c r="AT144" s="143"/>
      <c r="AU144" s="143"/>
      <c r="AV144" s="143"/>
      <c r="AW144" s="150"/>
      <c r="AX144" s="150"/>
      <c r="AY144" s="150"/>
      <c r="AZ144" s="143"/>
      <c r="BA144" s="150"/>
      <c r="BB144" s="150"/>
      <c r="BC144" s="150"/>
      <c r="BD144" s="143"/>
      <c r="BE144" s="150"/>
      <c r="BF144" s="150"/>
      <c r="BG144" s="150"/>
      <c r="BH144" s="143"/>
      <c r="BI144" s="150"/>
      <c r="BJ144" s="143"/>
      <c r="BK144" s="150"/>
      <c r="BL144" s="150"/>
      <c r="BM144" s="150"/>
      <c r="BN144" s="150"/>
      <c r="BO144" s="150"/>
      <c r="BP144" s="150"/>
      <c r="BQ144" s="150"/>
      <c r="BR144" s="143"/>
      <c r="BS144" s="150"/>
      <c r="BT144" s="150"/>
      <c r="BU144" s="150"/>
      <c r="BV144" s="143"/>
      <c r="BW144" s="150"/>
      <c r="BX144" s="150"/>
    </row>
    <row r="145" ht="13.5" customHeight="1">
      <c r="A145" s="222"/>
      <c r="B145" s="78">
        <v>44482.0</v>
      </c>
      <c r="C145" s="99">
        <f t="shared" si="21"/>
        <v>0</v>
      </c>
      <c r="D145" s="260">
        <f t="shared" si="22"/>
        <v>0</v>
      </c>
      <c r="E145" s="236"/>
      <c r="F145" s="143"/>
      <c r="G145" s="143"/>
      <c r="H145" s="143"/>
      <c r="I145" s="143"/>
      <c r="J145" s="143"/>
      <c r="K145" s="143"/>
      <c r="L145" s="225"/>
      <c r="M145" s="256">
        <f t="shared" si="23"/>
        <v>0</v>
      </c>
      <c r="N145" s="236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225"/>
      <c r="AD145" s="262">
        <f t="shared" si="24"/>
        <v>0</v>
      </c>
      <c r="AE145" s="142"/>
      <c r="AF145" s="143"/>
      <c r="AG145" s="150"/>
      <c r="AH145" s="143"/>
      <c r="AI145" s="150"/>
      <c r="AJ145" s="143"/>
      <c r="AK145" s="150"/>
      <c r="AL145" s="143"/>
      <c r="AM145" s="150"/>
      <c r="AN145" s="143"/>
      <c r="AO145" s="150"/>
      <c r="AP145" s="143"/>
      <c r="AQ145" s="150"/>
      <c r="AR145" s="143"/>
      <c r="AS145" s="150"/>
      <c r="AT145" s="143"/>
      <c r="AU145" s="150"/>
      <c r="AV145" s="143"/>
      <c r="AW145" s="150"/>
      <c r="AX145" s="143"/>
      <c r="AY145" s="150"/>
      <c r="AZ145" s="143"/>
      <c r="BA145" s="150"/>
      <c r="BB145" s="143"/>
      <c r="BC145" s="150"/>
      <c r="BD145" s="143"/>
      <c r="BE145" s="150"/>
      <c r="BF145" s="143"/>
      <c r="BG145" s="150"/>
      <c r="BH145" s="143"/>
      <c r="BI145" s="150"/>
      <c r="BJ145" s="143"/>
      <c r="BK145" s="150"/>
      <c r="BL145" s="143"/>
      <c r="BM145" s="150"/>
      <c r="BN145" s="143"/>
      <c r="BO145" s="150"/>
      <c r="BP145" s="143"/>
      <c r="BQ145" s="150"/>
      <c r="BR145" s="143"/>
      <c r="BS145" s="150"/>
      <c r="BT145" s="150"/>
      <c r="BU145" s="150"/>
      <c r="BV145" s="143"/>
      <c r="BW145" s="150"/>
      <c r="BX145" s="150"/>
    </row>
    <row r="146" ht="13.5" customHeight="1">
      <c r="A146" s="222"/>
      <c r="B146" s="78">
        <v>44483.0</v>
      </c>
      <c r="C146" s="99">
        <f t="shared" si="21"/>
        <v>0</v>
      </c>
      <c r="D146" s="260">
        <f t="shared" si="22"/>
        <v>0</v>
      </c>
      <c r="E146" s="236"/>
      <c r="F146" s="143"/>
      <c r="G146" s="143"/>
      <c r="H146" s="143"/>
      <c r="I146" s="143"/>
      <c r="J146" s="143"/>
      <c r="K146" s="143"/>
      <c r="L146" s="225"/>
      <c r="M146" s="256">
        <f t="shared" si="23"/>
        <v>0</v>
      </c>
      <c r="N146" s="236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225"/>
      <c r="AD146" s="262">
        <f t="shared" si="24"/>
        <v>0</v>
      </c>
      <c r="AE146" s="142"/>
      <c r="AF146" s="143"/>
      <c r="AG146" s="142"/>
      <c r="AH146" s="143"/>
      <c r="AI146" s="142"/>
      <c r="AJ146" s="143"/>
      <c r="AK146" s="143"/>
      <c r="AL146" s="143"/>
      <c r="AM146" s="143"/>
      <c r="AN146" s="143"/>
      <c r="AO146" s="143"/>
      <c r="AP146" s="143"/>
      <c r="AQ146" s="150"/>
      <c r="AR146" s="143"/>
      <c r="AS146" s="143"/>
      <c r="AT146" s="143"/>
      <c r="AU146" s="143"/>
      <c r="AV146" s="143"/>
      <c r="AW146" s="150"/>
      <c r="AX146" s="150"/>
      <c r="AY146" s="150"/>
      <c r="AZ146" s="143"/>
      <c r="BA146" s="150"/>
      <c r="BB146" s="150"/>
      <c r="BC146" s="150"/>
      <c r="BD146" s="143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43"/>
      <c r="BS146" s="150"/>
      <c r="BT146" s="150"/>
      <c r="BU146" s="150"/>
      <c r="BV146" s="143"/>
      <c r="BW146" s="150"/>
      <c r="BX146" s="150"/>
    </row>
    <row r="147" ht="13.5" customHeight="1">
      <c r="A147" s="222"/>
      <c r="B147" s="78">
        <v>44484.0</v>
      </c>
      <c r="C147" s="99">
        <f t="shared" si="21"/>
        <v>0</v>
      </c>
      <c r="D147" s="260">
        <f t="shared" si="22"/>
        <v>0</v>
      </c>
      <c r="E147" s="142"/>
      <c r="F147" s="143"/>
      <c r="G147" s="143"/>
      <c r="H147" s="143"/>
      <c r="I147" s="143"/>
      <c r="J147" s="143"/>
      <c r="K147" s="143"/>
      <c r="L147" s="225"/>
      <c r="M147" s="256">
        <f t="shared" si="23"/>
        <v>0</v>
      </c>
      <c r="N147" s="236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225"/>
      <c r="AD147" s="262">
        <f t="shared" si="24"/>
        <v>0</v>
      </c>
      <c r="AE147" s="142"/>
      <c r="AF147" s="143"/>
      <c r="AG147" s="150"/>
      <c r="AH147" s="143"/>
      <c r="AI147" s="150"/>
      <c r="AJ147" s="143"/>
      <c r="AK147" s="150"/>
      <c r="AL147" s="143"/>
      <c r="AM147" s="150"/>
      <c r="AN147" s="143"/>
      <c r="AO147" s="150"/>
      <c r="AP147" s="143"/>
      <c r="AQ147" s="150"/>
      <c r="AR147" s="143"/>
      <c r="AS147" s="150"/>
      <c r="AT147" s="143"/>
      <c r="AU147" s="150"/>
      <c r="AV147" s="143"/>
      <c r="AW147" s="150"/>
      <c r="AX147" s="150"/>
      <c r="AY147" s="150"/>
      <c r="AZ147" s="143"/>
      <c r="BA147" s="150"/>
      <c r="BB147" s="150"/>
      <c r="BC147" s="150"/>
      <c r="BD147" s="143"/>
      <c r="BE147" s="150"/>
      <c r="BF147" s="150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43"/>
      <c r="BS147" s="150"/>
      <c r="BT147" s="150"/>
      <c r="BU147" s="150"/>
      <c r="BV147" s="143"/>
      <c r="BW147" s="150"/>
      <c r="BX147" s="150"/>
    </row>
    <row r="148" ht="13.5" customHeight="1">
      <c r="A148" s="222"/>
      <c r="B148" s="78">
        <v>44485.0</v>
      </c>
      <c r="C148" s="99">
        <f t="shared" si="21"/>
        <v>0</v>
      </c>
      <c r="D148" s="260">
        <f t="shared" si="22"/>
        <v>0</v>
      </c>
      <c r="E148" s="236"/>
      <c r="F148" s="143"/>
      <c r="G148" s="143"/>
      <c r="H148" s="143"/>
      <c r="I148" s="143"/>
      <c r="J148" s="143"/>
      <c r="K148" s="143"/>
      <c r="L148" s="225"/>
      <c r="M148" s="256">
        <f t="shared" si="23"/>
        <v>0</v>
      </c>
      <c r="N148" s="236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225"/>
      <c r="AD148" s="262">
        <f t="shared" si="24"/>
        <v>0</v>
      </c>
      <c r="AE148" s="142"/>
      <c r="AF148" s="143"/>
      <c r="AG148" s="150"/>
      <c r="AH148" s="143"/>
      <c r="AI148" s="150"/>
      <c r="AJ148" s="143"/>
      <c r="AK148" s="150"/>
      <c r="AL148" s="143"/>
      <c r="AM148" s="150"/>
      <c r="AN148" s="143"/>
      <c r="AO148" s="150"/>
      <c r="AP148" s="143"/>
      <c r="AQ148" s="150"/>
      <c r="AR148" s="143"/>
      <c r="AS148" s="150"/>
      <c r="AT148" s="143"/>
      <c r="AU148" s="150"/>
      <c r="AV148" s="143"/>
      <c r="AW148" s="150"/>
      <c r="AX148" s="150"/>
      <c r="AY148" s="150"/>
      <c r="AZ148" s="143"/>
      <c r="BA148" s="150"/>
      <c r="BB148" s="150"/>
      <c r="BC148" s="150"/>
      <c r="BD148" s="143"/>
      <c r="BE148" s="150"/>
      <c r="BF148" s="150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43"/>
      <c r="BS148" s="150"/>
      <c r="BT148" s="150"/>
      <c r="BU148" s="150"/>
      <c r="BV148" s="143"/>
      <c r="BW148" s="150"/>
      <c r="BX148" s="150"/>
    </row>
    <row r="149" ht="13.5" customHeight="1">
      <c r="A149" s="222"/>
      <c r="B149" s="78">
        <v>44486.0</v>
      </c>
      <c r="C149" s="99">
        <f t="shared" si="21"/>
        <v>0</v>
      </c>
      <c r="D149" s="260">
        <f t="shared" si="22"/>
        <v>0</v>
      </c>
      <c r="E149" s="236"/>
      <c r="F149" s="143"/>
      <c r="G149" s="143"/>
      <c r="H149" s="143"/>
      <c r="I149" s="143"/>
      <c r="J149" s="143"/>
      <c r="K149" s="143"/>
      <c r="L149" s="225"/>
      <c r="M149" s="256">
        <f t="shared" si="23"/>
        <v>0</v>
      </c>
      <c r="N149" s="236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225"/>
      <c r="AD149" s="262">
        <f t="shared" si="24"/>
        <v>0</v>
      </c>
      <c r="AE149" s="142"/>
      <c r="AF149" s="143"/>
      <c r="AG149" s="150"/>
      <c r="AH149" s="143"/>
      <c r="AI149" s="150"/>
      <c r="AJ149" s="143"/>
      <c r="AK149" s="150"/>
      <c r="AL149" s="143"/>
      <c r="AM149" s="150"/>
      <c r="AN149" s="143"/>
      <c r="AO149" s="150"/>
      <c r="AP149" s="143"/>
      <c r="AQ149" s="150"/>
      <c r="AR149" s="143"/>
      <c r="AS149" s="150"/>
      <c r="AT149" s="143"/>
      <c r="AU149" s="150"/>
      <c r="AV149" s="143"/>
      <c r="AW149" s="150"/>
      <c r="AX149" s="150"/>
      <c r="AY149" s="150"/>
      <c r="AZ149" s="143"/>
      <c r="BA149" s="150"/>
      <c r="BB149" s="150"/>
      <c r="BC149" s="150"/>
      <c r="BD149" s="143"/>
      <c r="BE149" s="150"/>
      <c r="BF149" s="150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43"/>
      <c r="BS149" s="150"/>
      <c r="BT149" s="150"/>
      <c r="BU149" s="150"/>
      <c r="BV149" s="143"/>
      <c r="BW149" s="150"/>
      <c r="BX149" s="150"/>
    </row>
    <row r="150" ht="13.5" customHeight="1">
      <c r="A150" s="222"/>
      <c r="B150" s="78">
        <v>44487.0</v>
      </c>
      <c r="C150" s="99">
        <f t="shared" si="21"/>
        <v>0</v>
      </c>
      <c r="D150" s="260">
        <f t="shared" si="22"/>
        <v>0</v>
      </c>
      <c r="E150" s="236"/>
      <c r="F150" s="143"/>
      <c r="G150" s="143"/>
      <c r="H150" s="143"/>
      <c r="I150" s="143"/>
      <c r="J150" s="143"/>
      <c r="K150" s="143"/>
      <c r="L150" s="225"/>
      <c r="M150" s="256">
        <f t="shared" si="23"/>
        <v>0</v>
      </c>
      <c r="N150" s="236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225"/>
      <c r="AD150" s="262">
        <f t="shared" si="24"/>
        <v>0</v>
      </c>
      <c r="AE150" s="142"/>
      <c r="AF150" s="143"/>
      <c r="AG150" s="150"/>
      <c r="AH150" s="143"/>
      <c r="AI150" s="150"/>
      <c r="AJ150" s="143"/>
      <c r="AK150" s="150"/>
      <c r="AL150" s="143"/>
      <c r="AM150" s="150"/>
      <c r="AN150" s="143"/>
      <c r="AO150" s="150"/>
      <c r="AP150" s="143"/>
      <c r="AQ150" s="150"/>
      <c r="AR150" s="143"/>
      <c r="AS150" s="150"/>
      <c r="AT150" s="143"/>
      <c r="AU150" s="150"/>
      <c r="AV150" s="143"/>
      <c r="AW150" s="150"/>
      <c r="AX150" s="150"/>
      <c r="AY150" s="150"/>
      <c r="AZ150" s="143"/>
      <c r="BA150" s="150"/>
      <c r="BB150" s="150"/>
      <c r="BC150" s="150"/>
      <c r="BD150" s="143"/>
      <c r="BE150" s="150"/>
      <c r="BF150" s="150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43"/>
      <c r="BS150" s="150"/>
      <c r="BT150" s="150"/>
      <c r="BU150" s="150"/>
      <c r="BV150" s="143"/>
      <c r="BW150" s="150"/>
      <c r="BX150" s="150"/>
    </row>
    <row r="151" ht="13.5" customHeight="1">
      <c r="A151" s="222"/>
      <c r="B151" s="78">
        <v>44488.0</v>
      </c>
      <c r="C151" s="99">
        <f t="shared" si="21"/>
        <v>0</v>
      </c>
      <c r="D151" s="260">
        <f t="shared" si="22"/>
        <v>0</v>
      </c>
      <c r="E151" s="236"/>
      <c r="F151" s="143"/>
      <c r="G151" s="143"/>
      <c r="H151" s="143"/>
      <c r="I151" s="143"/>
      <c r="J151" s="143"/>
      <c r="K151" s="143"/>
      <c r="L151" s="225"/>
      <c r="M151" s="256">
        <f t="shared" si="23"/>
        <v>0</v>
      </c>
      <c r="N151" s="236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225"/>
      <c r="AD151" s="262">
        <f t="shared" si="24"/>
        <v>0</v>
      </c>
      <c r="AE151" s="142"/>
      <c r="AF151" s="143"/>
      <c r="AG151" s="150"/>
      <c r="AH151" s="143"/>
      <c r="AI151" s="150"/>
      <c r="AJ151" s="143"/>
      <c r="AK151" s="150"/>
      <c r="AL151" s="143"/>
      <c r="AM151" s="150"/>
      <c r="AN151" s="143"/>
      <c r="AO151" s="150"/>
      <c r="AP151" s="143"/>
      <c r="AQ151" s="150"/>
      <c r="AR151" s="143"/>
      <c r="AS151" s="150"/>
      <c r="AT151" s="143"/>
      <c r="AU151" s="150"/>
      <c r="AV151" s="143"/>
      <c r="AW151" s="150"/>
      <c r="AX151" s="150"/>
      <c r="AY151" s="150"/>
      <c r="AZ151" s="143"/>
      <c r="BA151" s="150"/>
      <c r="BB151" s="150"/>
      <c r="BC151" s="150"/>
      <c r="BD151" s="143"/>
      <c r="BE151" s="150"/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43"/>
      <c r="BS151" s="150"/>
      <c r="BT151" s="150"/>
      <c r="BU151" s="150"/>
      <c r="BV151" s="143"/>
      <c r="BW151" s="150"/>
      <c r="BX151" s="150"/>
    </row>
    <row r="152" ht="13.5" customHeight="1">
      <c r="A152" s="222"/>
      <c r="B152" s="78">
        <v>44489.0</v>
      </c>
      <c r="C152" s="99">
        <f t="shared" si="21"/>
        <v>0</v>
      </c>
      <c r="D152" s="260">
        <f t="shared" si="22"/>
        <v>0</v>
      </c>
      <c r="E152" s="236"/>
      <c r="F152" s="143"/>
      <c r="G152" s="143"/>
      <c r="H152" s="143"/>
      <c r="I152" s="143"/>
      <c r="J152" s="143"/>
      <c r="K152" s="143"/>
      <c r="L152" s="225"/>
      <c r="M152" s="256">
        <f t="shared" si="23"/>
        <v>0</v>
      </c>
      <c r="N152" s="236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225"/>
      <c r="AD152" s="262">
        <f t="shared" si="24"/>
        <v>0</v>
      </c>
      <c r="AE152" s="142"/>
      <c r="AF152" s="143"/>
      <c r="AG152" s="150"/>
      <c r="AH152" s="143"/>
      <c r="AI152" s="150"/>
      <c r="AJ152" s="143"/>
      <c r="AK152" s="150"/>
      <c r="AL152" s="143"/>
      <c r="AM152" s="150"/>
      <c r="AN152" s="143"/>
      <c r="AO152" s="150"/>
      <c r="AP152" s="143"/>
      <c r="AQ152" s="150"/>
      <c r="AR152" s="143"/>
      <c r="AS152" s="150"/>
      <c r="AT152" s="143"/>
      <c r="AU152" s="150"/>
      <c r="AV152" s="143"/>
      <c r="AW152" s="150"/>
      <c r="AX152" s="150"/>
      <c r="AY152" s="150"/>
      <c r="AZ152" s="143"/>
      <c r="BA152" s="150"/>
      <c r="BB152" s="150"/>
      <c r="BC152" s="150"/>
      <c r="BD152" s="143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43"/>
      <c r="BS152" s="150"/>
      <c r="BT152" s="150"/>
      <c r="BU152" s="150"/>
      <c r="BV152" s="143"/>
      <c r="BW152" s="150"/>
      <c r="BX152" s="150"/>
    </row>
    <row r="153" ht="13.5" customHeight="1">
      <c r="A153" s="222"/>
      <c r="B153" s="78">
        <v>44490.0</v>
      </c>
      <c r="C153" s="99">
        <f t="shared" si="21"/>
        <v>0</v>
      </c>
      <c r="D153" s="260">
        <f t="shared" si="22"/>
        <v>0</v>
      </c>
      <c r="E153" s="236"/>
      <c r="F153" s="143"/>
      <c r="G153" s="143"/>
      <c r="H153" s="143"/>
      <c r="I153" s="143"/>
      <c r="J153" s="143"/>
      <c r="K153" s="143"/>
      <c r="L153" s="225"/>
      <c r="M153" s="256">
        <f t="shared" si="23"/>
        <v>0</v>
      </c>
      <c r="N153" s="236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225"/>
      <c r="AD153" s="262">
        <f t="shared" si="24"/>
        <v>0</v>
      </c>
      <c r="AE153" s="142"/>
      <c r="AF153" s="143"/>
      <c r="AG153" s="143"/>
      <c r="AH153" s="143"/>
      <c r="AI153" s="150"/>
      <c r="AJ153" s="143"/>
      <c r="AK153" s="150"/>
      <c r="AL153" s="143"/>
      <c r="AM153" s="150"/>
      <c r="AN153" s="143"/>
      <c r="AO153" s="150"/>
      <c r="AP153" s="143"/>
      <c r="AQ153" s="150"/>
      <c r="AR153" s="143"/>
      <c r="AS153" s="150"/>
      <c r="AT153" s="143"/>
      <c r="AU153" s="150"/>
      <c r="AV153" s="143"/>
      <c r="AW153" s="150"/>
      <c r="AX153" s="150"/>
      <c r="AY153" s="150"/>
      <c r="AZ153" s="143"/>
      <c r="BA153" s="150"/>
      <c r="BB153" s="150"/>
      <c r="BC153" s="150"/>
      <c r="BD153" s="143"/>
      <c r="BE153" s="150"/>
      <c r="BF153" s="150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43"/>
      <c r="BS153" s="150"/>
      <c r="BT153" s="150"/>
      <c r="BU153" s="150"/>
      <c r="BV153" s="143"/>
      <c r="BW153" s="150"/>
      <c r="BX153" s="150"/>
    </row>
    <row r="154" ht="13.5" customHeight="1">
      <c r="A154" s="222"/>
      <c r="B154" s="78">
        <v>44491.0</v>
      </c>
      <c r="C154" s="99">
        <f t="shared" si="21"/>
        <v>0</v>
      </c>
      <c r="D154" s="260">
        <f t="shared" si="22"/>
        <v>0</v>
      </c>
      <c r="E154" s="236"/>
      <c r="F154" s="143"/>
      <c r="G154" s="143"/>
      <c r="H154" s="143"/>
      <c r="I154" s="143"/>
      <c r="J154" s="143"/>
      <c r="K154" s="143"/>
      <c r="L154" s="225"/>
      <c r="M154" s="256">
        <f t="shared" si="23"/>
        <v>0</v>
      </c>
      <c r="N154" s="236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225"/>
      <c r="AD154" s="262">
        <f t="shared" si="24"/>
        <v>0</v>
      </c>
      <c r="AE154" s="142"/>
      <c r="AF154" s="143"/>
      <c r="AG154" s="143"/>
      <c r="AH154" s="143"/>
      <c r="AI154" s="150"/>
      <c r="AJ154" s="143"/>
      <c r="AK154" s="150"/>
      <c r="AL154" s="143"/>
      <c r="AM154" s="150"/>
      <c r="AN154" s="143"/>
      <c r="AO154" s="150"/>
      <c r="AP154" s="143"/>
      <c r="AQ154" s="150"/>
      <c r="AR154" s="143"/>
      <c r="AS154" s="150"/>
      <c r="AT154" s="143"/>
      <c r="AU154" s="150"/>
      <c r="AV154" s="143"/>
      <c r="AW154" s="150"/>
      <c r="AX154" s="150"/>
      <c r="AY154" s="150"/>
      <c r="AZ154" s="143"/>
      <c r="BA154" s="150"/>
      <c r="BB154" s="150"/>
      <c r="BC154" s="150"/>
      <c r="BD154" s="143"/>
      <c r="BE154" s="150"/>
      <c r="BF154" s="150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43"/>
      <c r="BS154" s="150"/>
      <c r="BT154" s="150"/>
      <c r="BU154" s="150"/>
      <c r="BV154" s="143"/>
      <c r="BW154" s="150"/>
      <c r="BX154" s="150"/>
    </row>
    <row r="155" ht="13.5" customHeight="1">
      <c r="A155" s="222"/>
      <c r="B155" s="78">
        <v>44492.0</v>
      </c>
      <c r="C155" s="99">
        <f t="shared" si="21"/>
        <v>0</v>
      </c>
      <c r="D155" s="260">
        <f t="shared" si="22"/>
        <v>0</v>
      </c>
      <c r="E155" s="236"/>
      <c r="F155" s="143"/>
      <c r="G155" s="143"/>
      <c r="H155" s="143"/>
      <c r="I155" s="143"/>
      <c r="J155" s="143"/>
      <c r="K155" s="143"/>
      <c r="L155" s="225"/>
      <c r="M155" s="256">
        <f t="shared" si="23"/>
        <v>0</v>
      </c>
      <c r="N155" s="236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225"/>
      <c r="AD155" s="262">
        <f t="shared" si="24"/>
        <v>0</v>
      </c>
      <c r="AE155" s="150"/>
      <c r="AF155" s="143"/>
      <c r="AG155" s="150"/>
      <c r="AH155" s="143"/>
      <c r="AI155" s="150"/>
      <c r="AJ155" s="143"/>
      <c r="AK155" s="150"/>
      <c r="AL155" s="143"/>
      <c r="AM155" s="150"/>
      <c r="AN155" s="143"/>
      <c r="AO155" s="150"/>
      <c r="AP155" s="143"/>
      <c r="AQ155" s="150"/>
      <c r="AR155" s="143"/>
      <c r="AS155" s="150"/>
      <c r="AT155" s="143"/>
      <c r="AU155" s="150"/>
      <c r="AV155" s="143"/>
      <c r="AW155" s="150"/>
      <c r="AX155" s="150"/>
      <c r="AY155" s="150"/>
      <c r="AZ155" s="143"/>
      <c r="BA155" s="150"/>
      <c r="BB155" s="150"/>
      <c r="BC155" s="150"/>
      <c r="BD155" s="143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43"/>
      <c r="BS155" s="150"/>
      <c r="BT155" s="150"/>
      <c r="BU155" s="150"/>
      <c r="BV155" s="143"/>
      <c r="BW155" s="150"/>
      <c r="BX155" s="150"/>
    </row>
    <row r="156" ht="13.5" customHeight="1">
      <c r="A156" s="222"/>
      <c r="B156" s="78">
        <v>44493.0</v>
      </c>
      <c r="C156" s="99">
        <f t="shared" si="21"/>
        <v>0</v>
      </c>
      <c r="D156" s="260">
        <f t="shared" si="22"/>
        <v>0</v>
      </c>
      <c r="E156" s="236"/>
      <c r="F156" s="143"/>
      <c r="G156" s="143"/>
      <c r="H156" s="143"/>
      <c r="I156" s="143"/>
      <c r="J156" s="143"/>
      <c r="K156" s="143"/>
      <c r="L156" s="225"/>
      <c r="M156" s="256">
        <f t="shared" si="23"/>
        <v>0</v>
      </c>
      <c r="N156" s="236"/>
      <c r="O156" s="143"/>
      <c r="P156" s="150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225"/>
      <c r="AD156" s="262">
        <f t="shared" si="24"/>
        <v>0</v>
      </c>
      <c r="AE156" s="142"/>
      <c r="AF156" s="167"/>
      <c r="AG156" s="150"/>
      <c r="AH156" s="143"/>
      <c r="AI156" s="150"/>
      <c r="AJ156" s="143"/>
      <c r="AK156" s="150"/>
      <c r="AL156" s="143"/>
      <c r="AM156" s="150"/>
      <c r="AN156" s="143"/>
      <c r="AO156" s="150"/>
      <c r="AP156" s="143"/>
      <c r="AQ156" s="150"/>
      <c r="AR156" s="143"/>
      <c r="AS156" s="150"/>
      <c r="AT156" s="143"/>
      <c r="AU156" s="150"/>
      <c r="AV156" s="143"/>
      <c r="AW156" s="150"/>
      <c r="AX156" s="150"/>
      <c r="AY156" s="150"/>
      <c r="AZ156" s="143"/>
      <c r="BA156" s="150"/>
      <c r="BB156" s="150"/>
      <c r="BC156" s="150"/>
      <c r="BD156" s="143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43"/>
      <c r="BS156" s="150"/>
      <c r="BT156" s="150"/>
      <c r="BU156" s="150"/>
      <c r="BV156" s="143"/>
      <c r="BW156" s="150"/>
      <c r="BX156" s="150"/>
    </row>
    <row r="157" ht="13.5" customHeight="1">
      <c r="A157" s="222"/>
      <c r="B157" s="78">
        <v>44494.0</v>
      </c>
      <c r="C157" s="99">
        <f t="shared" si="21"/>
        <v>200000</v>
      </c>
      <c r="D157" s="260">
        <f t="shared" si="22"/>
        <v>0</v>
      </c>
      <c r="E157" s="236"/>
      <c r="F157" s="143"/>
      <c r="G157" s="143"/>
      <c r="H157" s="143"/>
      <c r="I157" s="143"/>
      <c r="J157" s="143"/>
      <c r="K157" s="143"/>
      <c r="L157" s="225"/>
      <c r="M157" s="262">
        <f t="shared" si="23"/>
        <v>0</v>
      </c>
      <c r="N157" s="151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225"/>
      <c r="AD157" s="262">
        <f t="shared" si="24"/>
        <v>200000</v>
      </c>
      <c r="AE157" s="143" t="s">
        <v>68</v>
      </c>
      <c r="AF157" s="143">
        <v>200000.0</v>
      </c>
      <c r="AG157" s="150"/>
      <c r="AH157" s="152"/>
      <c r="AI157" s="143"/>
      <c r="AJ157" s="143"/>
      <c r="AK157" s="143"/>
      <c r="AL157" s="143"/>
      <c r="AM157" s="150"/>
      <c r="AN157" s="143"/>
      <c r="AO157" s="150"/>
      <c r="AP157" s="143"/>
      <c r="AQ157" s="150"/>
      <c r="AR157" s="143"/>
      <c r="AS157" s="150"/>
      <c r="AT157" s="143"/>
      <c r="AU157" s="150"/>
      <c r="AV157" s="143"/>
      <c r="AW157" s="150"/>
      <c r="AX157" s="150"/>
      <c r="AY157" s="150"/>
      <c r="AZ157" s="143"/>
      <c r="BA157" s="150"/>
      <c r="BB157" s="150"/>
      <c r="BC157" s="150"/>
      <c r="BD157" s="143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43"/>
      <c r="BS157" s="150"/>
      <c r="BT157" s="150"/>
      <c r="BU157" s="150"/>
      <c r="BV157" s="143"/>
      <c r="BW157" s="150"/>
      <c r="BX157" s="150"/>
    </row>
    <row r="158" ht="13.5" customHeight="1">
      <c r="A158" s="222"/>
      <c r="B158" s="78">
        <v>44495.0</v>
      </c>
      <c r="C158" s="99">
        <f t="shared" si="21"/>
        <v>0</v>
      </c>
      <c r="D158" s="260">
        <f t="shared" si="22"/>
        <v>0</v>
      </c>
      <c r="E158" s="236"/>
      <c r="F158" s="143"/>
      <c r="G158" s="143"/>
      <c r="H158" s="143"/>
      <c r="I158" s="143"/>
      <c r="J158" s="143"/>
      <c r="K158" s="143"/>
      <c r="L158" s="225"/>
      <c r="M158" s="256">
        <f t="shared" si="23"/>
        <v>0</v>
      </c>
      <c r="N158" s="236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225"/>
      <c r="AD158" s="262">
        <f t="shared" si="24"/>
        <v>0</v>
      </c>
      <c r="AE158" s="150"/>
      <c r="AF158" s="143"/>
      <c r="AG158" s="150"/>
      <c r="AH158" s="150"/>
      <c r="AI158" s="150"/>
      <c r="AJ158" s="143"/>
      <c r="AK158" s="143"/>
      <c r="AL158" s="143"/>
      <c r="AM158" s="150"/>
      <c r="AN158" s="143"/>
      <c r="AO158" s="150"/>
      <c r="AP158" s="143"/>
      <c r="AQ158" s="150"/>
      <c r="AR158" s="143"/>
      <c r="AS158" s="150"/>
      <c r="AT158" s="143"/>
      <c r="AU158" s="150"/>
      <c r="AV158" s="143"/>
      <c r="AW158" s="150"/>
      <c r="AX158" s="143"/>
      <c r="AY158" s="150"/>
      <c r="AZ158" s="143"/>
      <c r="BA158" s="150"/>
      <c r="BB158" s="150"/>
      <c r="BC158" s="150"/>
      <c r="BD158" s="143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43"/>
      <c r="BS158" s="150"/>
      <c r="BT158" s="150"/>
      <c r="BU158" s="150"/>
      <c r="BV158" s="143"/>
      <c r="BW158" s="150"/>
      <c r="BX158" s="150"/>
    </row>
    <row r="159" ht="13.5" customHeight="1">
      <c r="A159" s="222"/>
      <c r="B159" s="78">
        <v>44496.0</v>
      </c>
      <c r="C159" s="99">
        <f t="shared" si="21"/>
        <v>0</v>
      </c>
      <c r="D159" s="260">
        <f t="shared" si="22"/>
        <v>0</v>
      </c>
      <c r="E159" s="236"/>
      <c r="F159" s="143"/>
      <c r="G159" s="143"/>
      <c r="H159" s="143"/>
      <c r="I159" s="143"/>
      <c r="J159" s="143"/>
      <c r="K159" s="143"/>
      <c r="L159" s="225"/>
      <c r="M159" s="256">
        <f t="shared" si="23"/>
        <v>0</v>
      </c>
      <c r="N159" s="236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225"/>
      <c r="AD159" s="262">
        <f t="shared" si="24"/>
        <v>0</v>
      </c>
      <c r="AE159" s="142"/>
      <c r="AF159" s="143"/>
      <c r="AG159" s="143"/>
      <c r="AH159" s="143"/>
      <c r="AI159" s="142"/>
      <c r="AJ159" s="143"/>
      <c r="AK159" s="150"/>
      <c r="AL159" s="143"/>
      <c r="AM159" s="150"/>
      <c r="AN159" s="143"/>
      <c r="AO159" s="150"/>
      <c r="AP159" s="143"/>
      <c r="AQ159" s="143"/>
      <c r="AR159" s="143"/>
      <c r="AS159" s="150"/>
      <c r="AT159" s="143"/>
      <c r="AU159" s="150"/>
      <c r="AV159" s="143"/>
      <c r="AW159" s="143"/>
      <c r="AX159" s="143"/>
      <c r="AY159" s="150"/>
      <c r="AZ159" s="143"/>
      <c r="BA159" s="150"/>
      <c r="BB159" s="143"/>
      <c r="BC159" s="150"/>
      <c r="BD159" s="143"/>
      <c r="BE159" s="143"/>
      <c r="BF159" s="143"/>
      <c r="BG159" s="150"/>
      <c r="BH159" s="143"/>
      <c r="BI159" s="150"/>
      <c r="BJ159" s="143"/>
      <c r="BK159" s="143"/>
      <c r="BL159" s="143"/>
      <c r="BM159" s="143"/>
      <c r="BN159" s="143"/>
      <c r="BO159" s="150"/>
      <c r="BP159" s="143"/>
      <c r="BQ159" s="150"/>
      <c r="BR159" s="143"/>
      <c r="BS159" s="150"/>
      <c r="BT159" s="150"/>
      <c r="BU159" s="150"/>
      <c r="BV159" s="143"/>
      <c r="BW159" s="150"/>
      <c r="BX159" s="150"/>
    </row>
    <row r="160" ht="13.5" customHeight="1">
      <c r="A160" s="222"/>
      <c r="B160" s="78">
        <v>44497.0</v>
      </c>
      <c r="C160" s="99">
        <f t="shared" si="21"/>
        <v>0</v>
      </c>
      <c r="D160" s="260">
        <f t="shared" si="22"/>
        <v>0</v>
      </c>
      <c r="E160" s="236"/>
      <c r="F160" s="143"/>
      <c r="G160" s="143"/>
      <c r="H160" s="143"/>
      <c r="I160" s="143"/>
      <c r="J160" s="143"/>
      <c r="K160" s="143"/>
      <c r="L160" s="225"/>
      <c r="M160" s="256">
        <f t="shared" si="23"/>
        <v>0</v>
      </c>
      <c r="N160" s="236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225"/>
      <c r="AD160" s="262">
        <f t="shared" si="24"/>
        <v>0</v>
      </c>
      <c r="AE160" s="150"/>
      <c r="AF160" s="143"/>
      <c r="AG160" s="150"/>
      <c r="AH160" s="150"/>
      <c r="AI160" s="150"/>
      <c r="AJ160" s="143"/>
      <c r="AK160" s="150"/>
      <c r="AL160" s="143"/>
      <c r="AM160" s="150"/>
      <c r="AN160" s="143"/>
      <c r="AO160" s="150"/>
      <c r="AP160" s="152"/>
      <c r="AQ160" s="150"/>
      <c r="AR160" s="143"/>
      <c r="AS160" s="142"/>
      <c r="AT160" s="143"/>
      <c r="AU160" s="150"/>
      <c r="AV160" s="300"/>
      <c r="AW160" s="150"/>
      <c r="AX160" s="143"/>
      <c r="AY160" s="150"/>
      <c r="AZ160" s="143"/>
      <c r="BA160" s="143"/>
      <c r="BB160" s="143"/>
      <c r="BC160" s="143"/>
      <c r="BD160" s="143"/>
      <c r="BE160" s="143"/>
      <c r="BF160" s="143"/>
      <c r="BG160" s="150"/>
      <c r="BH160" s="143"/>
      <c r="BI160" s="150"/>
      <c r="BJ160" s="143"/>
      <c r="BK160" s="150"/>
      <c r="BL160" s="143"/>
      <c r="BM160" s="150"/>
      <c r="BN160" s="143"/>
      <c r="BO160" s="143"/>
      <c r="BP160" s="143"/>
      <c r="BQ160" s="150"/>
      <c r="BR160" s="143"/>
      <c r="BS160" s="150"/>
      <c r="BT160" s="143"/>
      <c r="BU160" s="143"/>
      <c r="BV160" s="143"/>
      <c r="BW160" s="150"/>
      <c r="BX160" s="143"/>
    </row>
    <row r="161" ht="13.5" customHeight="1">
      <c r="A161" s="222"/>
      <c r="B161" s="78">
        <v>44498.0</v>
      </c>
      <c r="C161" s="99">
        <f t="shared" si="21"/>
        <v>0</v>
      </c>
      <c r="D161" s="260">
        <f t="shared" si="22"/>
        <v>0</v>
      </c>
      <c r="E161" s="236"/>
      <c r="F161" s="143"/>
      <c r="G161" s="143"/>
      <c r="H161" s="143"/>
      <c r="I161" s="143"/>
      <c r="J161" s="143"/>
      <c r="K161" s="143"/>
      <c r="L161" s="225"/>
      <c r="M161" s="256">
        <f t="shared" si="23"/>
        <v>0</v>
      </c>
      <c r="N161" s="236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225"/>
      <c r="AD161" s="262">
        <f t="shared" si="24"/>
        <v>0</v>
      </c>
      <c r="AE161" s="142"/>
      <c r="AF161" s="143"/>
      <c r="AG161" s="143"/>
      <c r="AH161" s="143"/>
      <c r="AI161" s="150"/>
      <c r="AJ161" s="143"/>
      <c r="AK161" s="150"/>
      <c r="AL161" s="143"/>
      <c r="AM161" s="150"/>
      <c r="AN161" s="143"/>
      <c r="AO161" s="150"/>
      <c r="AP161" s="143"/>
      <c r="AQ161" s="143"/>
      <c r="AR161" s="143"/>
      <c r="AS161" s="150"/>
      <c r="AT161" s="143"/>
      <c r="AU161" s="150"/>
      <c r="AV161" s="143"/>
      <c r="AW161" s="143"/>
      <c r="AX161" s="143"/>
      <c r="AY161" s="143"/>
      <c r="AZ161" s="143"/>
      <c r="BA161" s="150"/>
      <c r="BB161" s="143"/>
      <c r="BC161" s="143"/>
      <c r="BD161" s="143"/>
      <c r="BE161" s="143"/>
      <c r="BF161" s="143"/>
      <c r="BG161" s="143"/>
      <c r="BH161" s="143"/>
      <c r="BI161" s="150"/>
      <c r="BJ161" s="143"/>
      <c r="BK161" s="150"/>
      <c r="BL161" s="143"/>
      <c r="BM161" s="150"/>
      <c r="BN161" s="143"/>
      <c r="BO161" s="150"/>
      <c r="BP161" s="150"/>
      <c r="BQ161" s="150"/>
      <c r="BR161" s="143"/>
      <c r="BS161" s="150"/>
      <c r="BT161" s="150"/>
      <c r="BU161" s="150"/>
      <c r="BV161" s="143"/>
      <c r="BW161" s="150"/>
      <c r="BX161" s="150"/>
    </row>
    <row r="162" ht="13.5" customHeight="1">
      <c r="A162" s="222"/>
      <c r="B162" s="78">
        <v>44499.0</v>
      </c>
      <c r="C162" s="271">
        <f t="shared" si="21"/>
        <v>0</v>
      </c>
      <c r="D162" s="272">
        <f t="shared" si="22"/>
        <v>0</v>
      </c>
      <c r="E162" s="143"/>
      <c r="F162" s="143"/>
      <c r="G162" s="143"/>
      <c r="H162" s="143"/>
      <c r="I162" s="143"/>
      <c r="J162" s="143"/>
      <c r="K162" s="143"/>
      <c r="L162" s="225"/>
      <c r="M162" s="256">
        <f t="shared" si="23"/>
        <v>0</v>
      </c>
      <c r="N162" s="236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225"/>
      <c r="AD162" s="262">
        <f t="shared" si="24"/>
        <v>0</v>
      </c>
      <c r="AE162" s="151"/>
      <c r="AF162" s="143"/>
      <c r="AG162" s="143"/>
      <c r="AH162" s="143"/>
      <c r="AI162" s="143"/>
      <c r="AJ162" s="143"/>
      <c r="AK162" s="150"/>
      <c r="AL162" s="143"/>
      <c r="AM162" s="150"/>
      <c r="AN162" s="143"/>
      <c r="AO162" s="150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50"/>
      <c r="AZ162" s="143"/>
      <c r="BA162" s="150"/>
      <c r="BB162" s="143"/>
      <c r="BC162" s="143"/>
      <c r="BD162" s="143"/>
      <c r="BE162" s="143"/>
      <c r="BF162" s="143"/>
      <c r="BG162" s="143"/>
      <c r="BH162" s="143"/>
      <c r="BI162" s="150"/>
      <c r="BJ162" s="143"/>
      <c r="BK162" s="150"/>
      <c r="BL162" s="143"/>
      <c r="BM162" s="150"/>
      <c r="BN162" s="143"/>
      <c r="BO162" s="150"/>
      <c r="BP162" s="150"/>
      <c r="BQ162" s="150"/>
      <c r="BR162" s="143"/>
      <c r="BS162" s="150"/>
      <c r="BT162" s="150"/>
      <c r="BU162" s="150"/>
      <c r="BV162" s="143"/>
      <c r="BW162" s="150"/>
      <c r="BX162" s="150"/>
    </row>
    <row r="163" ht="13.5" customHeight="1">
      <c r="A163" s="222"/>
      <c r="B163" s="88">
        <v>44500.0</v>
      </c>
      <c r="C163" s="271">
        <f t="shared" si="21"/>
        <v>0</v>
      </c>
      <c r="D163" s="272">
        <f t="shared" si="22"/>
        <v>0</v>
      </c>
      <c r="E163" s="143"/>
      <c r="F163" s="143"/>
      <c r="G163" s="268"/>
      <c r="H163" s="167"/>
      <c r="I163" s="268"/>
      <c r="J163" s="167"/>
      <c r="K163" s="149"/>
      <c r="L163" s="284"/>
      <c r="M163" s="256">
        <f>O163+Q163+S163+U163+W163+Y163+AA163+AC163</f>
        <v>0</v>
      </c>
      <c r="N163" s="275"/>
      <c r="O163" s="143"/>
      <c r="P163" s="151"/>
      <c r="Q163" s="167"/>
      <c r="R163" s="167"/>
      <c r="S163" s="167"/>
      <c r="T163" s="167"/>
      <c r="U163" s="167"/>
      <c r="V163" s="167"/>
      <c r="W163" s="167"/>
      <c r="X163" s="167"/>
      <c r="Y163" s="167"/>
      <c r="Z163" s="167"/>
      <c r="AA163" s="167"/>
      <c r="AB163" s="167"/>
      <c r="AC163" s="276"/>
      <c r="AD163" s="262">
        <f t="shared" si="24"/>
        <v>0</v>
      </c>
      <c r="AE163" s="142"/>
      <c r="AF163" s="143"/>
      <c r="AG163" s="143"/>
      <c r="AH163" s="143"/>
      <c r="AI163" s="143"/>
      <c r="AJ163" s="143"/>
      <c r="AK163" s="143"/>
      <c r="AL163" s="143"/>
      <c r="AM163" s="142"/>
      <c r="AN163" s="143"/>
      <c r="AO163" s="143"/>
      <c r="AP163" s="143"/>
      <c r="AQ163" s="142"/>
      <c r="AR163" s="143"/>
      <c r="AS163" s="143"/>
      <c r="AT163" s="143"/>
      <c r="AU163" s="142"/>
      <c r="AV163" s="167"/>
      <c r="AW163" s="167"/>
      <c r="AX163" s="167"/>
      <c r="AY163" s="206"/>
      <c r="AZ163" s="206"/>
      <c r="BA163" s="206"/>
      <c r="BB163" s="206"/>
      <c r="BC163" s="206"/>
      <c r="BD163" s="206"/>
      <c r="BE163" s="206"/>
      <c r="BF163" s="206"/>
      <c r="BG163" s="238"/>
      <c r="BH163" s="206"/>
      <c r="BI163" s="206"/>
      <c r="BJ163" s="206"/>
      <c r="BK163" s="238"/>
      <c r="BL163" s="206"/>
      <c r="BM163" s="238"/>
      <c r="BN163" s="206"/>
      <c r="BO163" s="238"/>
      <c r="BP163" s="206"/>
      <c r="BQ163" s="238"/>
      <c r="BR163" s="206"/>
      <c r="BS163" s="238"/>
      <c r="BT163" s="206"/>
      <c r="BU163" s="238"/>
      <c r="BV163" s="206"/>
      <c r="BW163" s="238"/>
      <c r="BX163" s="206"/>
    </row>
    <row r="164" ht="13.5" customHeight="1">
      <c r="A164" s="1"/>
      <c r="B164" s="100" t="s">
        <v>16</v>
      </c>
      <c r="C164" s="105">
        <f t="shared" ref="C164:D164" si="25">SUM(C133:C163)</f>
        <v>200000</v>
      </c>
      <c r="D164" s="278">
        <f t="shared" si="25"/>
        <v>0</v>
      </c>
      <c r="E164" s="246"/>
      <c r="F164" s="183"/>
      <c r="G164" s="183"/>
      <c r="H164" s="183"/>
      <c r="I164" s="183"/>
      <c r="J164" s="183"/>
      <c r="K164" s="183"/>
      <c r="L164" s="247"/>
      <c r="M164" s="248">
        <f>SUM(M133:M163)</f>
        <v>0</v>
      </c>
      <c r="N164" s="246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247"/>
      <c r="AD164" s="249">
        <f>SUM(AD133:AD163)</f>
        <v>200000</v>
      </c>
      <c r="AE164" s="182"/>
      <c r="AF164" s="183"/>
      <c r="AG164" s="184"/>
      <c r="AH164" s="183"/>
      <c r="AI164" s="184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4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4"/>
      <c r="BH164" s="183"/>
      <c r="BI164" s="183"/>
      <c r="BJ164" s="183"/>
      <c r="BK164" s="184"/>
      <c r="BL164" s="183"/>
      <c r="BM164" s="184"/>
      <c r="BN164" s="183"/>
      <c r="BO164" s="184"/>
      <c r="BP164" s="183"/>
      <c r="BQ164" s="184"/>
      <c r="BR164" s="183"/>
      <c r="BS164" s="184"/>
      <c r="BT164" s="183"/>
      <c r="BU164" s="184"/>
      <c r="BV164" s="183"/>
      <c r="BW164" s="184"/>
      <c r="BX164" s="183"/>
    </row>
    <row r="165" ht="13.5" customHeight="1">
      <c r="A165" s="222"/>
      <c r="B165" s="73">
        <v>44501.0</v>
      </c>
      <c r="C165" s="98">
        <f t="shared" ref="C165:C384" si="26">D165+M165+AD165</f>
        <v>0</v>
      </c>
      <c r="D165" s="253">
        <f t="shared" ref="D165:D194" si="27">F165+H165+J165+L165</f>
        <v>0</v>
      </c>
      <c r="E165" s="149"/>
      <c r="F165" s="134"/>
      <c r="G165" s="151"/>
      <c r="H165" s="143"/>
      <c r="I165" s="143"/>
      <c r="J165" s="143"/>
      <c r="K165" s="143"/>
      <c r="L165" s="225"/>
      <c r="M165" s="304">
        <f t="shared" ref="M165:M194" si="28">O165+Q165+S165+U165+W165+Y165+AA165+AC165</f>
        <v>0</v>
      </c>
      <c r="N165" s="236"/>
      <c r="O165" s="167"/>
      <c r="P165" s="167"/>
      <c r="Q165" s="167"/>
      <c r="R165" s="143"/>
      <c r="S165" s="143"/>
      <c r="T165" s="143"/>
      <c r="U165" s="143"/>
      <c r="V165" s="163"/>
      <c r="W165" s="163"/>
      <c r="X165" s="163"/>
      <c r="Y165" s="163"/>
      <c r="Z165" s="163"/>
      <c r="AA165" s="163"/>
      <c r="AB165" s="163"/>
      <c r="AC165" s="255"/>
      <c r="AD165" s="258">
        <f t="shared" ref="AD165:AD194" si="29">AF165+AH165+AJ165+AL165+AN165+AP165+AR165+AT165+AV165+AX165+AZ165+BB165+BD165+BF165+BH165+BJ165+BL165+BN165+BP165+BR165+BT165+BV165+BX165+BZ165+CB165+CD165</f>
        <v>0</v>
      </c>
      <c r="AE165" s="142"/>
      <c r="AF165" s="143"/>
      <c r="AG165" s="143"/>
      <c r="AH165" s="143"/>
      <c r="AI165" s="150"/>
      <c r="AJ165" s="143"/>
      <c r="AK165" s="150"/>
      <c r="AL165" s="143"/>
      <c r="AM165" s="150"/>
      <c r="AN165" s="143"/>
      <c r="AO165" s="150"/>
      <c r="AP165" s="143"/>
      <c r="AQ165" s="150"/>
      <c r="AR165" s="143"/>
      <c r="AS165" s="150"/>
      <c r="AT165" s="143"/>
      <c r="AU165" s="150"/>
      <c r="AV165" s="143"/>
      <c r="AW165" s="150"/>
      <c r="AX165" s="150"/>
      <c r="AY165" s="150"/>
      <c r="AZ165" s="143"/>
      <c r="BA165" s="150"/>
      <c r="BB165" s="150"/>
      <c r="BC165" s="150"/>
      <c r="BD165" s="143"/>
      <c r="BE165" s="150"/>
      <c r="BF165" s="150"/>
      <c r="BG165" s="150"/>
      <c r="BH165" s="143"/>
      <c r="BI165" s="143"/>
      <c r="BJ165" s="143"/>
      <c r="BK165" s="150"/>
      <c r="BL165" s="143"/>
      <c r="BM165" s="150"/>
      <c r="BN165" s="143"/>
      <c r="BO165" s="150"/>
      <c r="BP165" s="143"/>
      <c r="BQ165" s="143"/>
      <c r="BR165" s="143"/>
      <c r="BS165" s="143"/>
      <c r="BT165" s="143"/>
      <c r="BU165" s="150"/>
      <c r="BV165" s="143"/>
      <c r="BW165" s="150"/>
      <c r="BX165" s="150"/>
    </row>
    <row r="166" ht="13.5" customHeight="1">
      <c r="A166" s="222"/>
      <c r="B166" s="78">
        <v>44502.0</v>
      </c>
      <c r="C166" s="99">
        <f t="shared" si="26"/>
        <v>0</v>
      </c>
      <c r="D166" s="260">
        <f t="shared" si="27"/>
        <v>0</v>
      </c>
      <c r="E166" s="236"/>
      <c r="F166" s="163"/>
      <c r="G166" s="143"/>
      <c r="H166" s="143"/>
      <c r="I166" s="143"/>
      <c r="J166" s="143"/>
      <c r="K166" s="143"/>
      <c r="L166" s="225"/>
      <c r="M166" s="256">
        <f t="shared" si="28"/>
        <v>0</v>
      </c>
      <c r="N166" s="236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225"/>
      <c r="AD166" s="262">
        <f t="shared" si="29"/>
        <v>0</v>
      </c>
      <c r="AE166" s="150"/>
      <c r="AF166" s="143"/>
      <c r="AG166" s="150"/>
      <c r="AH166" s="143"/>
      <c r="AI166" s="164"/>
      <c r="AJ166" s="167"/>
      <c r="AK166" s="167"/>
      <c r="AL166" s="167"/>
      <c r="AM166" s="164"/>
      <c r="AN166" s="167"/>
      <c r="AO166" s="167"/>
      <c r="AP166" s="167"/>
      <c r="AQ166" s="150"/>
      <c r="AR166" s="143"/>
      <c r="AS166" s="150"/>
      <c r="AT166" s="143"/>
      <c r="AU166" s="150"/>
      <c r="AV166" s="143"/>
      <c r="AW166" s="150"/>
      <c r="AX166" s="150"/>
      <c r="AY166" s="150"/>
      <c r="AZ166" s="143"/>
      <c r="BA166" s="150"/>
      <c r="BB166" s="150"/>
      <c r="BC166" s="150"/>
      <c r="BD166" s="143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43"/>
      <c r="BS166" s="150"/>
      <c r="BT166" s="150"/>
      <c r="BU166" s="150"/>
      <c r="BV166" s="143"/>
      <c r="BW166" s="150"/>
      <c r="BX166" s="150"/>
    </row>
    <row r="167" ht="13.5" customHeight="1">
      <c r="A167" s="222"/>
      <c r="B167" s="78">
        <v>44503.0</v>
      </c>
      <c r="C167" s="99">
        <f t="shared" si="26"/>
        <v>0</v>
      </c>
      <c r="D167" s="260">
        <f t="shared" si="27"/>
        <v>0</v>
      </c>
      <c r="E167" s="236"/>
      <c r="F167" s="143"/>
      <c r="G167" s="143"/>
      <c r="H167" s="143"/>
      <c r="I167" s="143"/>
      <c r="J167" s="143"/>
      <c r="K167" s="143"/>
      <c r="L167" s="225"/>
      <c r="M167" s="256">
        <f t="shared" si="28"/>
        <v>0</v>
      </c>
      <c r="N167" s="236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225"/>
      <c r="AD167" s="262">
        <f t="shared" si="29"/>
        <v>0</v>
      </c>
      <c r="AE167" s="142"/>
      <c r="AF167" s="143"/>
      <c r="AG167" s="167"/>
      <c r="AH167" s="167"/>
      <c r="AI167" s="150"/>
      <c r="AJ167" s="143"/>
      <c r="AK167" s="150"/>
      <c r="AL167" s="143"/>
      <c r="AM167" s="150"/>
      <c r="AN167" s="143"/>
      <c r="AO167" s="150"/>
      <c r="AP167" s="143"/>
      <c r="AQ167" s="150"/>
      <c r="AR167" s="143"/>
      <c r="AS167" s="150"/>
      <c r="AT167" s="143"/>
      <c r="AU167" s="150"/>
      <c r="AV167" s="143"/>
      <c r="AW167" s="150"/>
      <c r="AX167" s="150"/>
      <c r="AY167" s="150"/>
      <c r="AZ167" s="143"/>
      <c r="BA167" s="150"/>
      <c r="BB167" s="150"/>
      <c r="BC167" s="150"/>
      <c r="BD167" s="143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43"/>
      <c r="BS167" s="150"/>
      <c r="BT167" s="150"/>
      <c r="BU167" s="150"/>
      <c r="BV167" s="143"/>
      <c r="BW167" s="150"/>
      <c r="BX167" s="150"/>
    </row>
    <row r="168" ht="13.5" customHeight="1">
      <c r="A168" s="222"/>
      <c r="B168" s="78">
        <v>44504.0</v>
      </c>
      <c r="C168" s="99">
        <f t="shared" si="26"/>
        <v>0</v>
      </c>
      <c r="D168" s="260">
        <f t="shared" si="27"/>
        <v>0</v>
      </c>
      <c r="E168" s="236"/>
      <c r="F168" s="143"/>
      <c r="G168" s="143"/>
      <c r="H168" s="143"/>
      <c r="I168" s="143"/>
      <c r="J168" s="143"/>
      <c r="K168" s="143"/>
      <c r="L168" s="225"/>
      <c r="M168" s="256">
        <f t="shared" si="28"/>
        <v>0</v>
      </c>
      <c r="N168" s="236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225"/>
      <c r="AD168" s="262">
        <f t="shared" si="29"/>
        <v>0</v>
      </c>
      <c r="AE168" s="142"/>
      <c r="AF168" s="143"/>
      <c r="AG168" s="142"/>
      <c r="AH168" s="143"/>
      <c r="AI168" s="150"/>
      <c r="AJ168" s="143"/>
      <c r="AK168" s="150"/>
      <c r="AL168" s="143"/>
      <c r="AM168" s="150"/>
      <c r="AN168" s="143"/>
      <c r="AO168" s="226"/>
      <c r="AP168" s="143"/>
      <c r="AQ168" s="150"/>
      <c r="AR168" s="143"/>
      <c r="AS168" s="150"/>
      <c r="AT168" s="143"/>
      <c r="AU168" s="150"/>
      <c r="AV168" s="143"/>
      <c r="AW168" s="150"/>
      <c r="AX168" s="150"/>
      <c r="AY168" s="150"/>
      <c r="AZ168" s="143"/>
      <c r="BA168" s="150"/>
      <c r="BB168" s="150"/>
      <c r="BC168" s="150"/>
      <c r="BD168" s="143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43"/>
      <c r="BS168" s="150"/>
      <c r="BT168" s="150"/>
      <c r="BU168" s="150"/>
      <c r="BV168" s="143"/>
      <c r="BW168" s="150"/>
      <c r="BX168" s="150"/>
    </row>
    <row r="169" ht="13.5" customHeight="1">
      <c r="A169" s="222"/>
      <c r="B169" s="78">
        <v>44505.0</v>
      </c>
      <c r="C169" s="99">
        <f t="shared" si="26"/>
        <v>0</v>
      </c>
      <c r="D169" s="260">
        <f t="shared" si="27"/>
        <v>0</v>
      </c>
      <c r="E169" s="143"/>
      <c r="F169" s="143"/>
      <c r="G169" s="143"/>
      <c r="H169" s="143"/>
      <c r="I169" s="143"/>
      <c r="J169" s="143"/>
      <c r="K169" s="143"/>
      <c r="L169" s="225"/>
      <c r="M169" s="256">
        <f t="shared" si="28"/>
        <v>0</v>
      </c>
      <c r="N169" s="236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225"/>
      <c r="AD169" s="262">
        <f t="shared" si="29"/>
        <v>0</v>
      </c>
      <c r="AE169" s="142"/>
      <c r="AF169" s="143"/>
      <c r="AG169" s="150"/>
      <c r="AH169" s="143"/>
      <c r="AI169" s="150"/>
      <c r="AJ169" s="143"/>
      <c r="AK169" s="150"/>
      <c r="AL169" s="143"/>
      <c r="AM169" s="150"/>
      <c r="AN169" s="143"/>
      <c r="AO169" s="150"/>
      <c r="AP169" s="143"/>
      <c r="AQ169" s="150"/>
      <c r="AR169" s="143"/>
      <c r="AS169" s="150"/>
      <c r="AT169" s="143"/>
      <c r="AU169" s="150"/>
      <c r="AV169" s="143"/>
      <c r="AW169" s="150"/>
      <c r="AX169" s="150"/>
      <c r="AY169" s="150"/>
      <c r="AZ169" s="143"/>
      <c r="BA169" s="150"/>
      <c r="BB169" s="150"/>
      <c r="BC169" s="150"/>
      <c r="BD169" s="143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43"/>
      <c r="BS169" s="150"/>
      <c r="BT169" s="150"/>
      <c r="BU169" s="150"/>
      <c r="BV169" s="143"/>
      <c r="BW169" s="150"/>
      <c r="BX169" s="150"/>
    </row>
    <row r="170" ht="13.5" customHeight="1">
      <c r="A170" s="222"/>
      <c r="B170" s="78">
        <v>44506.0</v>
      </c>
      <c r="C170" s="99">
        <f t="shared" si="26"/>
        <v>0</v>
      </c>
      <c r="D170" s="260">
        <f t="shared" si="27"/>
        <v>0</v>
      </c>
      <c r="E170" s="236"/>
      <c r="F170" s="143"/>
      <c r="G170" s="143"/>
      <c r="H170" s="143"/>
      <c r="I170" s="143"/>
      <c r="J170" s="143"/>
      <c r="K170" s="143"/>
      <c r="L170" s="225"/>
      <c r="M170" s="256">
        <f t="shared" si="28"/>
        <v>0</v>
      </c>
      <c r="N170" s="236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225"/>
      <c r="AD170" s="262">
        <f t="shared" si="29"/>
        <v>0</v>
      </c>
      <c r="AE170" s="142"/>
      <c r="AF170" s="143"/>
      <c r="AG170" s="150"/>
      <c r="AH170" s="143"/>
      <c r="AI170" s="150"/>
      <c r="AJ170" s="143"/>
      <c r="AK170" s="150"/>
      <c r="AL170" s="143"/>
      <c r="AM170" s="150"/>
      <c r="AN170" s="143"/>
      <c r="AO170" s="150"/>
      <c r="AP170" s="143"/>
      <c r="AQ170" s="150"/>
      <c r="AR170" s="143"/>
      <c r="AS170" s="150"/>
      <c r="AT170" s="143"/>
      <c r="AU170" s="150"/>
      <c r="AV170" s="143"/>
      <c r="AW170" s="150"/>
      <c r="AX170" s="143"/>
      <c r="AY170" s="150"/>
      <c r="AZ170" s="143"/>
      <c r="BA170" s="150"/>
      <c r="BB170" s="150"/>
      <c r="BC170" s="150"/>
      <c r="BD170" s="143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43"/>
      <c r="BS170" s="150"/>
      <c r="BT170" s="150"/>
      <c r="BU170" s="150"/>
      <c r="BV170" s="143"/>
      <c r="BW170" s="150"/>
      <c r="BX170" s="150"/>
    </row>
    <row r="171" ht="13.5" customHeight="1">
      <c r="A171" s="222"/>
      <c r="B171" s="78">
        <v>44507.0</v>
      </c>
      <c r="C171" s="99">
        <f t="shared" si="26"/>
        <v>0</v>
      </c>
      <c r="D171" s="260">
        <f t="shared" si="27"/>
        <v>0</v>
      </c>
      <c r="E171" s="236"/>
      <c r="F171" s="143"/>
      <c r="G171" s="143"/>
      <c r="H171" s="143"/>
      <c r="I171" s="143"/>
      <c r="J171" s="143"/>
      <c r="K171" s="143"/>
      <c r="L171" s="225"/>
      <c r="M171" s="256">
        <f t="shared" si="28"/>
        <v>0</v>
      </c>
      <c r="N171" s="236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225"/>
      <c r="AD171" s="262">
        <f t="shared" si="29"/>
        <v>0</v>
      </c>
      <c r="AE171" s="142"/>
      <c r="AF171" s="143"/>
      <c r="AG171" s="150"/>
      <c r="AH171" s="143"/>
      <c r="AI171" s="142"/>
      <c r="AJ171" s="143"/>
      <c r="AK171" s="150"/>
      <c r="AL171" s="143"/>
      <c r="AM171" s="150"/>
      <c r="AN171" s="143"/>
      <c r="AO171" s="143"/>
      <c r="AP171" s="143"/>
      <c r="AQ171" s="150"/>
      <c r="AR171" s="143"/>
      <c r="AS171" s="150"/>
      <c r="AT171" s="143"/>
      <c r="AU171" s="150"/>
      <c r="AV171" s="143"/>
      <c r="AW171" s="150"/>
      <c r="AX171" s="150"/>
      <c r="AY171" s="150"/>
      <c r="AZ171" s="143"/>
      <c r="BA171" s="150"/>
      <c r="BB171" s="150"/>
      <c r="BC171" s="150"/>
      <c r="BD171" s="143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43"/>
      <c r="BS171" s="150"/>
      <c r="BT171" s="150"/>
      <c r="BU171" s="150"/>
      <c r="BV171" s="143"/>
      <c r="BW171" s="150"/>
      <c r="BX171" s="150"/>
    </row>
    <row r="172" ht="13.5" customHeight="1">
      <c r="A172" s="222"/>
      <c r="B172" s="78">
        <v>44508.0</v>
      </c>
      <c r="C172" s="99">
        <f t="shared" si="26"/>
        <v>0</v>
      </c>
      <c r="D172" s="260">
        <f t="shared" si="27"/>
        <v>0</v>
      </c>
      <c r="E172" s="236"/>
      <c r="F172" s="143"/>
      <c r="G172" s="143"/>
      <c r="H172" s="143"/>
      <c r="I172" s="143"/>
      <c r="J172" s="143"/>
      <c r="K172" s="143"/>
      <c r="L172" s="225"/>
      <c r="M172" s="256">
        <f t="shared" si="28"/>
        <v>0</v>
      </c>
      <c r="N172" s="236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225"/>
      <c r="AD172" s="262">
        <f t="shared" si="29"/>
        <v>0</v>
      </c>
      <c r="AE172" s="142"/>
      <c r="AF172" s="143"/>
      <c r="AG172" s="150"/>
      <c r="AH172" s="143"/>
      <c r="AI172" s="143"/>
      <c r="AJ172" s="143"/>
      <c r="AK172" s="150"/>
      <c r="AL172" s="143"/>
      <c r="AM172" s="150"/>
      <c r="AN172" s="143"/>
      <c r="AO172" s="150"/>
      <c r="AP172" s="143"/>
      <c r="AQ172" s="150"/>
      <c r="AR172" s="143"/>
      <c r="AS172" s="150"/>
      <c r="AT172" s="143"/>
      <c r="AU172" s="150"/>
      <c r="AV172" s="143"/>
      <c r="AW172" s="150"/>
      <c r="AX172" s="150"/>
      <c r="AY172" s="150"/>
      <c r="AZ172" s="143"/>
      <c r="BA172" s="150"/>
      <c r="BB172" s="150"/>
      <c r="BC172" s="150"/>
      <c r="BD172" s="143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43"/>
      <c r="BS172" s="150"/>
      <c r="BT172" s="150"/>
      <c r="BU172" s="150"/>
      <c r="BV172" s="143"/>
      <c r="BW172" s="150"/>
      <c r="BX172" s="150"/>
    </row>
    <row r="173" ht="12.75" customHeight="1">
      <c r="A173" s="222"/>
      <c r="B173" s="78">
        <v>44509.0</v>
      </c>
      <c r="C173" s="99">
        <f t="shared" si="26"/>
        <v>0</v>
      </c>
      <c r="D173" s="260">
        <f t="shared" si="27"/>
        <v>0</v>
      </c>
      <c r="E173" s="236"/>
      <c r="F173" s="152"/>
      <c r="G173" s="143"/>
      <c r="H173" s="143"/>
      <c r="I173" s="143"/>
      <c r="J173" s="143"/>
      <c r="K173" s="143"/>
      <c r="L173" s="225"/>
      <c r="M173" s="256">
        <f t="shared" si="28"/>
        <v>0</v>
      </c>
      <c r="N173" s="236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225"/>
      <c r="AD173" s="262">
        <f t="shared" si="29"/>
        <v>0</v>
      </c>
      <c r="AE173" s="150"/>
      <c r="AF173" s="143"/>
      <c r="AG173" s="150"/>
      <c r="AH173" s="143"/>
      <c r="AI173" s="150"/>
      <c r="AJ173" s="143"/>
      <c r="AK173" s="143"/>
      <c r="AL173" s="143"/>
      <c r="AM173" s="143"/>
      <c r="AN173" s="143"/>
      <c r="AO173" s="150"/>
      <c r="AP173" s="143"/>
      <c r="AQ173" s="150"/>
      <c r="AR173" s="143"/>
      <c r="AS173" s="150"/>
      <c r="AT173" s="143"/>
      <c r="AU173" s="150"/>
      <c r="AV173" s="143"/>
      <c r="AW173" s="150"/>
      <c r="AX173" s="143"/>
      <c r="AY173" s="150"/>
      <c r="AZ173" s="143"/>
      <c r="BA173" s="150"/>
      <c r="BB173" s="150"/>
      <c r="BC173" s="150"/>
      <c r="BD173" s="143"/>
      <c r="BE173" s="150"/>
      <c r="BF173" s="150"/>
      <c r="BG173" s="150"/>
      <c r="BH173" s="143"/>
      <c r="BI173" s="150"/>
      <c r="BJ173" s="143"/>
      <c r="BK173" s="150"/>
      <c r="BL173" s="143"/>
      <c r="BM173" s="150"/>
      <c r="BN173" s="143"/>
      <c r="BO173" s="150"/>
      <c r="BP173" s="143"/>
      <c r="BQ173" s="150"/>
      <c r="BR173" s="143"/>
      <c r="BS173" s="150"/>
      <c r="BT173" s="150"/>
      <c r="BU173" s="150"/>
      <c r="BV173" s="143"/>
      <c r="BW173" s="150"/>
      <c r="BX173" s="150"/>
    </row>
    <row r="174" ht="13.5" customHeight="1">
      <c r="A174" s="222"/>
      <c r="B174" s="78">
        <v>44510.0</v>
      </c>
      <c r="C174" s="99">
        <f t="shared" si="26"/>
        <v>0</v>
      </c>
      <c r="D174" s="260">
        <f t="shared" si="27"/>
        <v>0</v>
      </c>
      <c r="E174" s="143"/>
      <c r="F174" s="152"/>
      <c r="G174" s="143"/>
      <c r="H174" s="152"/>
      <c r="I174" s="143"/>
      <c r="J174" s="143"/>
      <c r="K174" s="143"/>
      <c r="L174" s="225"/>
      <c r="M174" s="256">
        <f t="shared" si="28"/>
        <v>0</v>
      </c>
      <c r="N174" s="236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225"/>
      <c r="AD174" s="262">
        <f t="shared" si="29"/>
        <v>0</v>
      </c>
      <c r="AE174" s="142"/>
      <c r="AF174" s="143"/>
      <c r="AG174" s="150"/>
      <c r="AH174" s="143"/>
      <c r="AI174" s="150"/>
      <c r="AJ174" s="143"/>
      <c r="AK174" s="150"/>
      <c r="AL174" s="143"/>
      <c r="AM174" s="150"/>
      <c r="AN174" s="143"/>
      <c r="AO174" s="143"/>
      <c r="AP174" s="143"/>
      <c r="AQ174" s="143"/>
      <c r="AR174" s="143"/>
      <c r="AS174" s="150"/>
      <c r="AT174" s="143"/>
      <c r="AU174" s="150"/>
      <c r="AV174" s="143"/>
      <c r="AW174" s="150"/>
      <c r="AX174" s="143"/>
      <c r="AY174" s="150"/>
      <c r="AZ174" s="143"/>
      <c r="BA174" s="143"/>
      <c r="BB174" s="143"/>
      <c r="BC174" s="150"/>
      <c r="BD174" s="143"/>
      <c r="BE174" s="143"/>
      <c r="BF174" s="143"/>
      <c r="BG174" s="143"/>
      <c r="BH174" s="143"/>
      <c r="BI174" s="143"/>
      <c r="BJ174" s="143"/>
      <c r="BK174" s="150"/>
      <c r="BL174" s="143"/>
      <c r="BM174" s="150"/>
      <c r="BN174" s="143"/>
      <c r="BO174" s="150"/>
      <c r="BP174" s="143"/>
      <c r="BQ174" s="150"/>
      <c r="BR174" s="143"/>
      <c r="BS174" s="150"/>
      <c r="BT174" s="143"/>
      <c r="BU174" s="150"/>
      <c r="BV174" s="143"/>
      <c r="BW174" s="150"/>
      <c r="BX174" s="305"/>
    </row>
    <row r="175" ht="13.5" customHeight="1">
      <c r="A175" s="222"/>
      <c r="B175" s="78">
        <v>44511.0</v>
      </c>
      <c r="C175" s="99">
        <f t="shared" si="26"/>
        <v>0</v>
      </c>
      <c r="D175" s="260">
        <f t="shared" si="27"/>
        <v>0</v>
      </c>
      <c r="E175" s="143"/>
      <c r="F175" s="152"/>
      <c r="G175" s="143"/>
      <c r="H175" s="143"/>
      <c r="I175" s="143"/>
      <c r="J175" s="143"/>
      <c r="K175" s="143"/>
      <c r="L175" s="225"/>
      <c r="M175" s="256">
        <f t="shared" si="28"/>
        <v>0</v>
      </c>
      <c r="N175" s="236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225"/>
      <c r="AD175" s="262">
        <f t="shared" si="29"/>
        <v>0</v>
      </c>
      <c r="AE175" s="150"/>
      <c r="AF175" s="143"/>
      <c r="AG175" s="142"/>
      <c r="AH175" s="143"/>
      <c r="AI175" s="150"/>
      <c r="AJ175" s="143"/>
      <c r="AK175" s="150"/>
      <c r="AL175" s="143"/>
      <c r="AM175" s="150"/>
      <c r="AN175" s="143"/>
      <c r="AO175" s="150"/>
      <c r="AP175" s="143"/>
      <c r="AQ175" s="150"/>
      <c r="AR175" s="143"/>
      <c r="AS175" s="150"/>
      <c r="AT175" s="143"/>
      <c r="AU175" s="150"/>
      <c r="AV175" s="143"/>
      <c r="AW175" s="150"/>
      <c r="AX175" s="143"/>
      <c r="AY175" s="150"/>
      <c r="AZ175" s="143"/>
      <c r="BA175" s="150"/>
      <c r="BB175" s="143"/>
      <c r="BC175" s="150"/>
      <c r="BD175" s="143"/>
      <c r="BE175" s="150"/>
      <c r="BF175" s="143"/>
      <c r="BG175" s="150"/>
      <c r="BH175" s="150"/>
      <c r="BI175" s="150"/>
      <c r="BJ175" s="150"/>
      <c r="BK175" s="150"/>
      <c r="BL175" s="150"/>
      <c r="BM175" s="150"/>
      <c r="BN175" s="143"/>
      <c r="BO175" s="150"/>
      <c r="BP175" s="150"/>
      <c r="BQ175" s="150"/>
      <c r="BR175" s="143"/>
      <c r="BS175" s="150"/>
      <c r="BT175" s="150"/>
      <c r="BU175" s="150"/>
      <c r="BV175" s="143"/>
      <c r="BW175" s="150"/>
      <c r="BX175" s="150"/>
    </row>
    <row r="176" ht="13.5" customHeight="1">
      <c r="A176" s="222"/>
      <c r="B176" s="78">
        <v>44512.0</v>
      </c>
      <c r="C176" s="99">
        <f t="shared" si="26"/>
        <v>0</v>
      </c>
      <c r="D176" s="260">
        <f t="shared" si="27"/>
        <v>0</v>
      </c>
      <c r="E176" s="236"/>
      <c r="F176" s="143"/>
      <c r="G176" s="143"/>
      <c r="H176" s="143"/>
      <c r="I176" s="143"/>
      <c r="J176" s="143"/>
      <c r="K176" s="143"/>
      <c r="L176" s="225"/>
      <c r="M176" s="256">
        <f t="shared" si="28"/>
        <v>0</v>
      </c>
      <c r="N176" s="236"/>
      <c r="O176" s="143"/>
      <c r="P176" s="143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276"/>
      <c r="AD176" s="262">
        <f t="shared" si="29"/>
        <v>0</v>
      </c>
      <c r="AE176" s="142"/>
      <c r="AF176" s="143"/>
      <c r="AG176" s="150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50"/>
      <c r="AR176" s="143"/>
      <c r="AS176" s="143"/>
      <c r="AT176" s="143"/>
      <c r="AU176" s="143"/>
      <c r="AV176" s="143"/>
      <c r="AW176" s="150"/>
      <c r="AX176" s="150"/>
      <c r="AY176" s="150"/>
      <c r="AZ176" s="143"/>
      <c r="BA176" s="150"/>
      <c r="BB176" s="150"/>
      <c r="BC176" s="150"/>
      <c r="BD176" s="143"/>
      <c r="BE176" s="150"/>
      <c r="BF176" s="150"/>
      <c r="BG176" s="150"/>
      <c r="BH176" s="143"/>
      <c r="BI176" s="150"/>
      <c r="BJ176" s="143"/>
      <c r="BK176" s="150"/>
      <c r="BL176" s="143"/>
      <c r="BM176" s="150"/>
      <c r="BN176" s="143"/>
      <c r="BO176" s="150"/>
      <c r="BP176" s="143"/>
      <c r="BQ176" s="150"/>
      <c r="BR176" s="143"/>
      <c r="BS176" s="150"/>
      <c r="BT176" s="150"/>
      <c r="BU176" s="150"/>
      <c r="BV176" s="143"/>
      <c r="BW176" s="150"/>
      <c r="BX176" s="150"/>
    </row>
    <row r="177" ht="13.5" customHeight="1">
      <c r="A177" s="222"/>
      <c r="B177" s="78">
        <v>44513.0</v>
      </c>
      <c r="C177" s="99">
        <f t="shared" si="26"/>
        <v>0</v>
      </c>
      <c r="D177" s="260">
        <f t="shared" si="27"/>
        <v>0</v>
      </c>
      <c r="E177" s="236"/>
      <c r="F177" s="152"/>
      <c r="G177" s="143"/>
      <c r="H177" s="143"/>
      <c r="I177" s="143"/>
      <c r="J177" s="143"/>
      <c r="K177" s="143"/>
      <c r="L177" s="225"/>
      <c r="M177" s="256">
        <f t="shared" si="28"/>
        <v>0</v>
      </c>
      <c r="N177" s="236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225"/>
      <c r="AD177" s="262">
        <f t="shared" si="29"/>
        <v>0</v>
      </c>
      <c r="AE177" s="142"/>
      <c r="AF177" s="143"/>
      <c r="AG177" s="150"/>
      <c r="AH177" s="143"/>
      <c r="AI177" s="150"/>
      <c r="AJ177" s="143"/>
      <c r="AK177" s="150"/>
      <c r="AL177" s="143"/>
      <c r="AM177" s="150"/>
      <c r="AN177" s="143"/>
      <c r="AO177" s="150"/>
      <c r="AP177" s="143"/>
      <c r="AQ177" s="150"/>
      <c r="AR177" s="143"/>
      <c r="AS177" s="150"/>
      <c r="AT177" s="143"/>
      <c r="AU177" s="150"/>
      <c r="AV177" s="143"/>
      <c r="AW177" s="150"/>
      <c r="AX177" s="143"/>
      <c r="AY177" s="150"/>
      <c r="AZ177" s="143"/>
      <c r="BA177" s="150"/>
      <c r="BB177" s="143"/>
      <c r="BC177" s="150"/>
      <c r="BD177" s="143"/>
      <c r="BE177" s="150"/>
      <c r="BF177" s="143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43"/>
      <c r="BS177" s="150"/>
      <c r="BT177" s="150"/>
      <c r="BU177" s="150"/>
      <c r="BV177" s="143"/>
      <c r="BW177" s="150"/>
      <c r="BX177" s="150"/>
    </row>
    <row r="178" ht="13.5" customHeight="1">
      <c r="A178" s="222"/>
      <c r="B178" s="78">
        <v>44514.0</v>
      </c>
      <c r="C178" s="99">
        <f t="shared" si="26"/>
        <v>0</v>
      </c>
      <c r="D178" s="260">
        <f t="shared" si="27"/>
        <v>0</v>
      </c>
      <c r="E178" s="236"/>
      <c r="F178" s="143"/>
      <c r="G178" s="143"/>
      <c r="H178" s="143"/>
      <c r="I178" s="143"/>
      <c r="J178" s="143"/>
      <c r="K178" s="143"/>
      <c r="L178" s="225"/>
      <c r="M178" s="256">
        <f t="shared" si="28"/>
        <v>0</v>
      </c>
      <c r="N178" s="236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225"/>
      <c r="AD178" s="262">
        <f t="shared" si="29"/>
        <v>0</v>
      </c>
      <c r="AE178" s="142"/>
      <c r="AF178" s="143"/>
      <c r="AG178" s="142"/>
      <c r="AH178" s="143"/>
      <c r="AI178" s="142"/>
      <c r="AJ178" s="143"/>
      <c r="AK178" s="143"/>
      <c r="AL178" s="143"/>
      <c r="AM178" s="143"/>
      <c r="AN178" s="143"/>
      <c r="AO178" s="143"/>
      <c r="AP178" s="143"/>
      <c r="AQ178" s="150"/>
      <c r="AR178" s="143"/>
      <c r="AS178" s="143"/>
      <c r="AT178" s="143"/>
      <c r="AU178" s="143"/>
      <c r="AV178" s="143"/>
      <c r="AW178" s="150"/>
      <c r="AX178" s="150"/>
      <c r="AY178" s="150"/>
      <c r="AZ178" s="143"/>
      <c r="BA178" s="150"/>
      <c r="BB178" s="150"/>
      <c r="BC178" s="150"/>
      <c r="BD178" s="143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43"/>
      <c r="BS178" s="150"/>
      <c r="BT178" s="150"/>
      <c r="BU178" s="150"/>
      <c r="BV178" s="143"/>
      <c r="BW178" s="150"/>
      <c r="BX178" s="150"/>
    </row>
    <row r="179" ht="13.5" customHeight="1">
      <c r="A179" s="222"/>
      <c r="B179" s="78">
        <v>44515.0</v>
      </c>
      <c r="C179" s="99">
        <f t="shared" si="26"/>
        <v>0</v>
      </c>
      <c r="D179" s="260">
        <f t="shared" si="27"/>
        <v>0</v>
      </c>
      <c r="E179" s="236"/>
      <c r="F179" s="143"/>
      <c r="G179" s="143"/>
      <c r="H179" s="143"/>
      <c r="I179" s="143"/>
      <c r="J179" s="143"/>
      <c r="K179" s="143"/>
      <c r="L179" s="225"/>
      <c r="M179" s="256">
        <f t="shared" si="28"/>
        <v>0</v>
      </c>
      <c r="N179" s="236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225"/>
      <c r="AD179" s="262">
        <f t="shared" si="29"/>
        <v>0</v>
      </c>
      <c r="AE179" s="142"/>
      <c r="AF179" s="143"/>
      <c r="AG179" s="150"/>
      <c r="AH179" s="143"/>
      <c r="AI179" s="150"/>
      <c r="AJ179" s="143"/>
      <c r="AK179" s="150"/>
      <c r="AL179" s="143"/>
      <c r="AM179" s="150"/>
      <c r="AN179" s="143"/>
      <c r="AO179" s="150"/>
      <c r="AP179" s="143"/>
      <c r="AQ179" s="150"/>
      <c r="AR179" s="143"/>
      <c r="AS179" s="150"/>
      <c r="AT179" s="143"/>
      <c r="AU179" s="150"/>
      <c r="AV179" s="143"/>
      <c r="AW179" s="150"/>
      <c r="AX179" s="150"/>
      <c r="AY179" s="150"/>
      <c r="AZ179" s="143"/>
      <c r="BA179" s="150"/>
      <c r="BB179" s="150"/>
      <c r="BC179" s="150"/>
      <c r="BD179" s="143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43"/>
      <c r="BS179" s="150"/>
      <c r="BT179" s="150"/>
      <c r="BU179" s="150"/>
      <c r="BV179" s="143"/>
      <c r="BW179" s="150"/>
      <c r="BX179" s="150"/>
    </row>
    <row r="180" ht="13.5" customHeight="1">
      <c r="A180" s="222"/>
      <c r="B180" s="78">
        <v>44516.0</v>
      </c>
      <c r="C180" s="99">
        <f t="shared" si="26"/>
        <v>0</v>
      </c>
      <c r="D180" s="260">
        <f t="shared" si="27"/>
        <v>0</v>
      </c>
      <c r="E180" s="236"/>
      <c r="F180" s="143"/>
      <c r="G180" s="143"/>
      <c r="H180" s="143"/>
      <c r="I180" s="143"/>
      <c r="J180" s="143"/>
      <c r="K180" s="143"/>
      <c r="L180" s="225"/>
      <c r="M180" s="256">
        <f t="shared" si="28"/>
        <v>0</v>
      </c>
      <c r="N180" s="236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225"/>
      <c r="AD180" s="262">
        <f t="shared" si="29"/>
        <v>0</v>
      </c>
      <c r="AE180" s="142"/>
      <c r="AF180" s="143"/>
      <c r="AG180" s="150"/>
      <c r="AH180" s="143"/>
      <c r="AI180" s="150"/>
      <c r="AJ180" s="143"/>
      <c r="AK180" s="150"/>
      <c r="AL180" s="143"/>
      <c r="AM180" s="150"/>
      <c r="AN180" s="143"/>
      <c r="AO180" s="150"/>
      <c r="AP180" s="143"/>
      <c r="AQ180" s="150"/>
      <c r="AR180" s="143"/>
      <c r="AS180" s="150"/>
      <c r="AT180" s="143"/>
      <c r="AU180" s="150"/>
      <c r="AV180" s="143"/>
      <c r="AW180" s="150"/>
      <c r="AX180" s="150"/>
      <c r="AY180" s="150"/>
      <c r="AZ180" s="143"/>
      <c r="BA180" s="150"/>
      <c r="BB180" s="150"/>
      <c r="BC180" s="150"/>
      <c r="BD180" s="143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43"/>
      <c r="BS180" s="150"/>
      <c r="BT180" s="150"/>
      <c r="BU180" s="150"/>
      <c r="BV180" s="143"/>
      <c r="BW180" s="150"/>
      <c r="BX180" s="150"/>
    </row>
    <row r="181" ht="13.5" customHeight="1">
      <c r="A181" s="222"/>
      <c r="B181" s="78">
        <v>44517.0</v>
      </c>
      <c r="C181" s="99">
        <f t="shared" si="26"/>
        <v>0</v>
      </c>
      <c r="D181" s="260">
        <f t="shared" si="27"/>
        <v>0</v>
      </c>
      <c r="E181" s="236"/>
      <c r="F181" s="143"/>
      <c r="G181" s="143"/>
      <c r="H181" s="143"/>
      <c r="I181" s="143"/>
      <c r="J181" s="143"/>
      <c r="K181" s="143"/>
      <c r="L181" s="225"/>
      <c r="M181" s="256">
        <f t="shared" si="28"/>
        <v>0</v>
      </c>
      <c r="N181" s="236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225"/>
      <c r="AD181" s="262">
        <f t="shared" si="29"/>
        <v>0</v>
      </c>
      <c r="AE181" s="142"/>
      <c r="AF181" s="143"/>
      <c r="AG181" s="150"/>
      <c r="AH181" s="143"/>
      <c r="AI181" s="150"/>
      <c r="AJ181" s="143"/>
      <c r="AK181" s="150"/>
      <c r="AL181" s="143"/>
      <c r="AM181" s="150"/>
      <c r="AN181" s="143"/>
      <c r="AO181" s="150"/>
      <c r="AP181" s="143"/>
      <c r="AQ181" s="150"/>
      <c r="AR181" s="143"/>
      <c r="AS181" s="150"/>
      <c r="AT181" s="143"/>
      <c r="AU181" s="150"/>
      <c r="AV181" s="143"/>
      <c r="AW181" s="150"/>
      <c r="AX181" s="150"/>
      <c r="AY181" s="150"/>
      <c r="AZ181" s="143"/>
      <c r="BA181" s="150"/>
      <c r="BB181" s="150"/>
      <c r="BC181" s="150"/>
      <c r="BD181" s="143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43"/>
      <c r="BS181" s="150"/>
      <c r="BT181" s="150"/>
      <c r="BU181" s="150"/>
      <c r="BV181" s="143"/>
      <c r="BW181" s="150"/>
      <c r="BX181" s="150"/>
    </row>
    <row r="182" ht="13.5" customHeight="1">
      <c r="A182" s="222"/>
      <c r="B182" s="78">
        <v>44518.0</v>
      </c>
      <c r="C182" s="99">
        <f t="shared" si="26"/>
        <v>0</v>
      </c>
      <c r="D182" s="260">
        <f t="shared" si="27"/>
        <v>0</v>
      </c>
      <c r="E182" s="236"/>
      <c r="F182" s="143"/>
      <c r="G182" s="143"/>
      <c r="H182" s="143"/>
      <c r="I182" s="143"/>
      <c r="J182" s="143"/>
      <c r="K182" s="143"/>
      <c r="L182" s="225"/>
      <c r="M182" s="256">
        <f t="shared" si="28"/>
        <v>0</v>
      </c>
      <c r="N182" s="236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225"/>
      <c r="AD182" s="262">
        <f t="shared" si="29"/>
        <v>0</v>
      </c>
      <c r="AE182" s="142"/>
      <c r="AF182" s="143"/>
      <c r="AG182" s="150"/>
      <c r="AH182" s="143"/>
      <c r="AI182" s="150"/>
      <c r="AJ182" s="143"/>
      <c r="AK182" s="150"/>
      <c r="AL182" s="143"/>
      <c r="AM182" s="150"/>
      <c r="AN182" s="143"/>
      <c r="AO182" s="150"/>
      <c r="AP182" s="143"/>
      <c r="AQ182" s="150"/>
      <c r="AR182" s="143"/>
      <c r="AS182" s="150"/>
      <c r="AT182" s="143"/>
      <c r="AU182" s="150"/>
      <c r="AV182" s="143"/>
      <c r="AW182" s="150"/>
      <c r="AX182" s="150"/>
      <c r="AY182" s="150"/>
      <c r="AZ182" s="143"/>
      <c r="BA182" s="150"/>
      <c r="BB182" s="150"/>
      <c r="BC182" s="150"/>
      <c r="BD182" s="143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43"/>
      <c r="BS182" s="150"/>
      <c r="BT182" s="150"/>
      <c r="BU182" s="150"/>
      <c r="BV182" s="143"/>
      <c r="BW182" s="150"/>
      <c r="BX182" s="150"/>
    </row>
    <row r="183" ht="13.5" customHeight="1">
      <c r="A183" s="222"/>
      <c r="B183" s="78">
        <v>44519.0</v>
      </c>
      <c r="C183" s="99">
        <f t="shared" si="26"/>
        <v>0</v>
      </c>
      <c r="D183" s="260">
        <f t="shared" si="27"/>
        <v>0</v>
      </c>
      <c r="E183" s="236"/>
      <c r="F183" s="143"/>
      <c r="G183" s="143"/>
      <c r="H183" s="143"/>
      <c r="I183" s="143"/>
      <c r="J183" s="143"/>
      <c r="K183" s="143"/>
      <c r="L183" s="225"/>
      <c r="M183" s="256">
        <f t="shared" si="28"/>
        <v>0</v>
      </c>
      <c r="N183" s="236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225"/>
      <c r="AD183" s="262">
        <f t="shared" si="29"/>
        <v>0</v>
      </c>
      <c r="AE183" s="142"/>
      <c r="AF183" s="143"/>
      <c r="AG183" s="150"/>
      <c r="AH183" s="143"/>
      <c r="AI183" s="150"/>
      <c r="AJ183" s="143"/>
      <c r="AK183" s="150"/>
      <c r="AL183" s="143"/>
      <c r="AM183" s="150"/>
      <c r="AN183" s="143"/>
      <c r="AO183" s="150"/>
      <c r="AP183" s="143"/>
      <c r="AQ183" s="150"/>
      <c r="AR183" s="143"/>
      <c r="AS183" s="150"/>
      <c r="AT183" s="143"/>
      <c r="AU183" s="150"/>
      <c r="AV183" s="143"/>
      <c r="AW183" s="150"/>
      <c r="AX183" s="150"/>
      <c r="AY183" s="150"/>
      <c r="AZ183" s="143"/>
      <c r="BA183" s="150"/>
      <c r="BB183" s="150"/>
      <c r="BC183" s="150"/>
      <c r="BD183" s="143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43"/>
      <c r="BS183" s="150"/>
      <c r="BT183" s="150"/>
      <c r="BU183" s="150"/>
      <c r="BV183" s="143"/>
      <c r="BW183" s="150"/>
      <c r="BX183" s="150"/>
    </row>
    <row r="184" ht="13.5" customHeight="1">
      <c r="A184" s="222"/>
      <c r="B184" s="78">
        <v>44520.0</v>
      </c>
      <c r="C184" s="99">
        <f t="shared" si="26"/>
        <v>0</v>
      </c>
      <c r="D184" s="260">
        <f t="shared" si="27"/>
        <v>0</v>
      </c>
      <c r="E184" s="236"/>
      <c r="F184" s="143"/>
      <c r="G184" s="143"/>
      <c r="H184" s="143"/>
      <c r="I184" s="143"/>
      <c r="J184" s="143"/>
      <c r="K184" s="143"/>
      <c r="L184" s="225"/>
      <c r="M184" s="256">
        <f t="shared" si="28"/>
        <v>0</v>
      </c>
      <c r="N184" s="236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225"/>
      <c r="AD184" s="262">
        <f t="shared" si="29"/>
        <v>0</v>
      </c>
      <c r="AE184" s="142"/>
      <c r="AF184" s="143"/>
      <c r="AG184" s="150"/>
      <c r="AH184" s="143"/>
      <c r="AI184" s="150"/>
      <c r="AJ184" s="143"/>
      <c r="AK184" s="150"/>
      <c r="AL184" s="143"/>
      <c r="AM184" s="150"/>
      <c r="AN184" s="143"/>
      <c r="AO184" s="150"/>
      <c r="AP184" s="143"/>
      <c r="AQ184" s="150"/>
      <c r="AR184" s="143"/>
      <c r="AS184" s="150"/>
      <c r="AT184" s="143"/>
      <c r="AU184" s="150"/>
      <c r="AV184" s="143"/>
      <c r="AW184" s="150"/>
      <c r="AX184" s="150"/>
      <c r="AY184" s="150"/>
      <c r="AZ184" s="143"/>
      <c r="BA184" s="150"/>
      <c r="BB184" s="150"/>
      <c r="BC184" s="150"/>
      <c r="BD184" s="143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43"/>
      <c r="BS184" s="150"/>
      <c r="BT184" s="150"/>
      <c r="BU184" s="150"/>
      <c r="BV184" s="143"/>
      <c r="BW184" s="150"/>
      <c r="BX184" s="150"/>
    </row>
    <row r="185" ht="13.5" customHeight="1">
      <c r="A185" s="222"/>
      <c r="B185" s="78">
        <v>44521.0</v>
      </c>
      <c r="C185" s="99">
        <f t="shared" si="26"/>
        <v>0</v>
      </c>
      <c r="D185" s="260">
        <f t="shared" si="27"/>
        <v>0</v>
      </c>
      <c r="E185" s="236"/>
      <c r="F185" s="143"/>
      <c r="G185" s="143"/>
      <c r="H185" s="143"/>
      <c r="I185" s="143"/>
      <c r="J185" s="143"/>
      <c r="K185" s="143"/>
      <c r="L185" s="225"/>
      <c r="M185" s="256">
        <f t="shared" si="28"/>
        <v>0</v>
      </c>
      <c r="N185" s="236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225"/>
      <c r="AD185" s="262">
        <f t="shared" si="29"/>
        <v>0</v>
      </c>
      <c r="AE185" s="142"/>
      <c r="AF185" s="143"/>
      <c r="AG185" s="143"/>
      <c r="AH185" s="143"/>
      <c r="AI185" s="150"/>
      <c r="AJ185" s="143"/>
      <c r="AK185" s="150"/>
      <c r="AL185" s="143"/>
      <c r="AM185" s="150"/>
      <c r="AN185" s="143"/>
      <c r="AO185" s="150"/>
      <c r="AP185" s="143"/>
      <c r="AQ185" s="150"/>
      <c r="AR185" s="143"/>
      <c r="AS185" s="150"/>
      <c r="AT185" s="143"/>
      <c r="AU185" s="150"/>
      <c r="AV185" s="143"/>
      <c r="AW185" s="150"/>
      <c r="AX185" s="150"/>
      <c r="AY185" s="150"/>
      <c r="AZ185" s="143"/>
      <c r="BA185" s="150"/>
      <c r="BB185" s="150"/>
      <c r="BC185" s="150"/>
      <c r="BD185" s="143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43"/>
      <c r="BS185" s="150"/>
      <c r="BT185" s="150"/>
      <c r="BU185" s="150"/>
      <c r="BV185" s="143"/>
      <c r="BW185" s="150"/>
      <c r="BX185" s="150"/>
    </row>
    <row r="186" ht="13.5" customHeight="1">
      <c r="A186" s="222"/>
      <c r="B186" s="78">
        <v>44522.0</v>
      </c>
      <c r="C186" s="99">
        <f t="shared" si="26"/>
        <v>0</v>
      </c>
      <c r="D186" s="260">
        <f t="shared" si="27"/>
        <v>0</v>
      </c>
      <c r="E186" s="236"/>
      <c r="F186" s="143"/>
      <c r="G186" s="143"/>
      <c r="H186" s="143"/>
      <c r="I186" s="143"/>
      <c r="J186" s="143"/>
      <c r="K186" s="143"/>
      <c r="L186" s="225"/>
      <c r="M186" s="256">
        <f t="shared" si="28"/>
        <v>0</v>
      </c>
      <c r="N186" s="236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225"/>
      <c r="AD186" s="262">
        <f t="shared" si="29"/>
        <v>0</v>
      </c>
      <c r="AE186" s="142"/>
      <c r="AF186" s="143"/>
      <c r="AG186" s="143"/>
      <c r="AH186" s="143"/>
      <c r="AI186" s="150"/>
      <c r="AJ186" s="143"/>
      <c r="AK186" s="150"/>
      <c r="AL186" s="143"/>
      <c r="AM186" s="150"/>
      <c r="AN186" s="143"/>
      <c r="AO186" s="150"/>
      <c r="AP186" s="143"/>
      <c r="AQ186" s="150"/>
      <c r="AR186" s="143"/>
      <c r="AS186" s="150"/>
      <c r="AT186" s="143"/>
      <c r="AU186" s="150"/>
      <c r="AV186" s="143"/>
      <c r="AW186" s="150"/>
      <c r="AX186" s="150"/>
      <c r="AY186" s="150"/>
      <c r="AZ186" s="143"/>
      <c r="BA186" s="150"/>
      <c r="BB186" s="150"/>
      <c r="BC186" s="150"/>
      <c r="BD186" s="143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43"/>
      <c r="BS186" s="150"/>
      <c r="BT186" s="150"/>
      <c r="BU186" s="150"/>
      <c r="BV186" s="143"/>
      <c r="BW186" s="150"/>
      <c r="BX186" s="150"/>
    </row>
    <row r="187" ht="13.5" customHeight="1">
      <c r="A187" s="222"/>
      <c r="B187" s="78">
        <v>44523.0</v>
      </c>
      <c r="C187" s="99">
        <f t="shared" si="26"/>
        <v>0</v>
      </c>
      <c r="D187" s="260">
        <f t="shared" si="27"/>
        <v>0</v>
      </c>
      <c r="E187" s="236"/>
      <c r="F187" s="143"/>
      <c r="G187" s="143"/>
      <c r="H187" s="143"/>
      <c r="I187" s="143"/>
      <c r="J187" s="143"/>
      <c r="K187" s="143"/>
      <c r="L187" s="225"/>
      <c r="M187" s="256">
        <f t="shared" si="28"/>
        <v>0</v>
      </c>
      <c r="N187" s="236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225"/>
      <c r="AD187" s="262">
        <f t="shared" si="29"/>
        <v>0</v>
      </c>
      <c r="AE187" s="150"/>
      <c r="AF187" s="143"/>
      <c r="AG187" s="150"/>
      <c r="AH187" s="143"/>
      <c r="AI187" s="150"/>
      <c r="AJ187" s="143"/>
      <c r="AK187" s="150"/>
      <c r="AL187" s="143"/>
      <c r="AM187" s="150"/>
      <c r="AN187" s="143"/>
      <c r="AO187" s="150"/>
      <c r="AP187" s="143"/>
      <c r="AQ187" s="150"/>
      <c r="AR187" s="143"/>
      <c r="AS187" s="150"/>
      <c r="AT187" s="143"/>
      <c r="AU187" s="150"/>
      <c r="AV187" s="143"/>
      <c r="AW187" s="150"/>
      <c r="AX187" s="150"/>
      <c r="AY187" s="150"/>
      <c r="AZ187" s="143"/>
      <c r="BA187" s="150"/>
      <c r="BB187" s="150"/>
      <c r="BC187" s="150"/>
      <c r="BD187" s="143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43"/>
      <c r="BS187" s="150"/>
      <c r="BT187" s="150"/>
      <c r="BU187" s="150"/>
      <c r="BV187" s="143"/>
      <c r="BW187" s="150"/>
      <c r="BX187" s="150"/>
    </row>
    <row r="188" ht="13.5" customHeight="1">
      <c r="A188" s="222"/>
      <c r="B188" s="78">
        <v>44524.0</v>
      </c>
      <c r="C188" s="99">
        <f t="shared" si="26"/>
        <v>0</v>
      </c>
      <c r="D188" s="260">
        <f t="shared" si="27"/>
        <v>0</v>
      </c>
      <c r="E188" s="236"/>
      <c r="F188" s="143"/>
      <c r="G188" s="143"/>
      <c r="H188" s="143"/>
      <c r="I188" s="143"/>
      <c r="J188" s="143"/>
      <c r="K188" s="143"/>
      <c r="L188" s="225"/>
      <c r="M188" s="256">
        <f t="shared" si="28"/>
        <v>0</v>
      </c>
      <c r="N188" s="236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225"/>
      <c r="AD188" s="262">
        <f t="shared" si="29"/>
        <v>0</v>
      </c>
      <c r="AE188" s="142"/>
      <c r="AF188" s="167"/>
      <c r="AG188" s="150"/>
      <c r="AH188" s="143"/>
      <c r="AI188" s="150"/>
      <c r="AJ188" s="143"/>
      <c r="AK188" s="150"/>
      <c r="AL188" s="143"/>
      <c r="AM188" s="150"/>
      <c r="AN188" s="143"/>
      <c r="AO188" s="150"/>
      <c r="AP188" s="143"/>
      <c r="AQ188" s="150"/>
      <c r="AR188" s="143"/>
      <c r="AS188" s="150"/>
      <c r="AT188" s="143"/>
      <c r="AU188" s="150"/>
      <c r="AV188" s="143"/>
      <c r="AW188" s="150"/>
      <c r="AX188" s="150"/>
      <c r="AY188" s="150"/>
      <c r="AZ188" s="143"/>
      <c r="BA188" s="150"/>
      <c r="BB188" s="150"/>
      <c r="BC188" s="150"/>
      <c r="BD188" s="143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43"/>
      <c r="BS188" s="150"/>
      <c r="BT188" s="150"/>
      <c r="BU188" s="150"/>
      <c r="BV188" s="143"/>
      <c r="BW188" s="150"/>
      <c r="BX188" s="150"/>
    </row>
    <row r="189" ht="13.5" customHeight="1">
      <c r="A189" s="222"/>
      <c r="B189" s="78">
        <v>44525.0</v>
      </c>
      <c r="C189" s="99">
        <f t="shared" si="26"/>
        <v>0</v>
      </c>
      <c r="D189" s="260">
        <f t="shared" si="27"/>
        <v>0</v>
      </c>
      <c r="E189" s="236"/>
      <c r="F189" s="143"/>
      <c r="G189" s="143"/>
      <c r="H189" s="143"/>
      <c r="I189" s="143"/>
      <c r="J189" s="143"/>
      <c r="K189" s="143"/>
      <c r="L189" s="225"/>
      <c r="M189" s="256">
        <f t="shared" si="28"/>
        <v>0</v>
      </c>
      <c r="N189" s="236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225"/>
      <c r="AD189" s="262">
        <f t="shared" si="29"/>
        <v>0</v>
      </c>
      <c r="AE189" s="150"/>
      <c r="AF189" s="143"/>
      <c r="AG189" s="150"/>
      <c r="AH189" s="152"/>
      <c r="AI189" s="143"/>
      <c r="AJ189" s="143"/>
      <c r="AK189" s="143"/>
      <c r="AL189" s="143"/>
      <c r="AM189" s="150"/>
      <c r="AN189" s="143"/>
      <c r="AO189" s="150"/>
      <c r="AP189" s="143"/>
      <c r="AQ189" s="150"/>
      <c r="AR189" s="143"/>
      <c r="AS189" s="150"/>
      <c r="AT189" s="143"/>
      <c r="AU189" s="150"/>
      <c r="AV189" s="143"/>
      <c r="AW189" s="150"/>
      <c r="AX189" s="150"/>
      <c r="AY189" s="150"/>
      <c r="AZ189" s="143"/>
      <c r="BA189" s="150"/>
      <c r="BB189" s="150"/>
      <c r="BC189" s="150"/>
      <c r="BD189" s="143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43"/>
      <c r="BS189" s="150"/>
      <c r="BT189" s="150"/>
      <c r="BU189" s="150"/>
      <c r="BV189" s="143"/>
      <c r="BW189" s="150"/>
      <c r="BX189" s="150"/>
    </row>
    <row r="190" ht="13.5" customHeight="1">
      <c r="A190" s="222"/>
      <c r="B190" s="78">
        <v>44526.0</v>
      </c>
      <c r="C190" s="99">
        <f t="shared" si="26"/>
        <v>200000</v>
      </c>
      <c r="D190" s="260">
        <f t="shared" si="27"/>
        <v>0</v>
      </c>
      <c r="E190" s="236"/>
      <c r="F190" s="143"/>
      <c r="G190" s="143"/>
      <c r="H190" s="143"/>
      <c r="I190" s="143"/>
      <c r="J190" s="143"/>
      <c r="K190" s="143"/>
      <c r="L190" s="225"/>
      <c r="M190" s="256">
        <f t="shared" si="28"/>
        <v>0</v>
      </c>
      <c r="N190" s="236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225"/>
      <c r="AD190" s="262">
        <f t="shared" si="29"/>
        <v>200000</v>
      </c>
      <c r="AE190" s="143" t="s">
        <v>68</v>
      </c>
      <c r="AF190" s="143">
        <v>200000.0</v>
      </c>
      <c r="AG190" s="150"/>
      <c r="AH190" s="150"/>
      <c r="AI190" s="150"/>
      <c r="AJ190" s="143"/>
      <c r="AK190" s="143"/>
      <c r="AL190" s="143"/>
      <c r="AM190" s="150"/>
      <c r="AN190" s="143"/>
      <c r="AO190" s="150"/>
      <c r="AP190" s="143"/>
      <c r="AQ190" s="150"/>
      <c r="AR190" s="143"/>
      <c r="AS190" s="150"/>
      <c r="AT190" s="143"/>
      <c r="AU190" s="150"/>
      <c r="AV190" s="143"/>
      <c r="AW190" s="150"/>
      <c r="AX190" s="143"/>
      <c r="AY190" s="150"/>
      <c r="AZ190" s="143"/>
      <c r="BA190" s="150"/>
      <c r="BB190" s="150"/>
      <c r="BC190" s="150"/>
      <c r="BD190" s="143"/>
      <c r="BE190" s="150"/>
      <c r="BF190" s="150"/>
      <c r="BG190" s="150"/>
      <c r="BH190" s="143"/>
      <c r="BI190" s="150"/>
      <c r="BJ190" s="143"/>
      <c r="BK190" s="150"/>
      <c r="BL190" s="143"/>
      <c r="BM190" s="150"/>
      <c r="BN190" s="143"/>
      <c r="BO190" s="150"/>
      <c r="BP190" s="143"/>
      <c r="BQ190" s="150"/>
      <c r="BR190" s="143"/>
      <c r="BS190" s="150"/>
      <c r="BT190" s="150"/>
      <c r="BU190" s="150"/>
      <c r="BV190" s="143"/>
      <c r="BW190" s="150"/>
      <c r="BX190" s="150"/>
    </row>
    <row r="191" ht="13.5" customHeight="1">
      <c r="A191" s="222"/>
      <c r="B191" s="78">
        <v>44527.0</v>
      </c>
      <c r="C191" s="99">
        <f t="shared" si="26"/>
        <v>0</v>
      </c>
      <c r="D191" s="260">
        <f t="shared" si="27"/>
        <v>0</v>
      </c>
      <c r="E191" s="236"/>
      <c r="F191" s="143"/>
      <c r="G191" s="143"/>
      <c r="H191" s="143"/>
      <c r="I191" s="143"/>
      <c r="J191" s="143"/>
      <c r="K191" s="143"/>
      <c r="L191" s="225"/>
      <c r="M191" s="256">
        <f t="shared" si="28"/>
        <v>0</v>
      </c>
      <c r="N191" s="236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225"/>
      <c r="AD191" s="262">
        <f t="shared" si="29"/>
        <v>0</v>
      </c>
      <c r="AE191" s="142"/>
      <c r="AF191" s="143"/>
      <c r="AG191" s="143"/>
      <c r="AH191" s="143"/>
      <c r="AI191" s="142"/>
      <c r="AJ191" s="143"/>
      <c r="AK191" s="150"/>
      <c r="AL191" s="143"/>
      <c r="AM191" s="150"/>
      <c r="AN191" s="143"/>
      <c r="AO191" s="150"/>
      <c r="AP191" s="143"/>
      <c r="AQ191" s="143"/>
      <c r="AR191" s="143"/>
      <c r="AS191" s="150"/>
      <c r="AT191" s="143"/>
      <c r="AU191" s="150"/>
      <c r="AV191" s="143"/>
      <c r="AW191" s="143"/>
      <c r="AX191" s="143"/>
      <c r="AY191" s="143"/>
      <c r="AZ191" s="143"/>
      <c r="BA191" s="150"/>
      <c r="BB191" s="143"/>
      <c r="BC191" s="150"/>
      <c r="BD191" s="143"/>
      <c r="BE191" s="143"/>
      <c r="BF191" s="143"/>
      <c r="BG191" s="150"/>
      <c r="BH191" s="143"/>
      <c r="BI191" s="150"/>
      <c r="BJ191" s="143"/>
      <c r="BK191" s="150"/>
      <c r="BL191" s="143"/>
      <c r="BM191" s="150"/>
      <c r="BN191" s="143"/>
      <c r="BO191" s="143"/>
      <c r="BP191" s="143"/>
      <c r="BQ191" s="150"/>
      <c r="BR191" s="143"/>
      <c r="BS191" s="150"/>
      <c r="BT191" s="143"/>
      <c r="BU191" s="143"/>
      <c r="BV191" s="143"/>
      <c r="BW191" s="150"/>
      <c r="BX191" s="143"/>
    </row>
    <row r="192" ht="13.5" customHeight="1">
      <c r="A192" s="222"/>
      <c r="B192" s="78">
        <v>44528.0</v>
      </c>
      <c r="C192" s="99">
        <f t="shared" si="26"/>
        <v>0</v>
      </c>
      <c r="D192" s="260">
        <f t="shared" si="27"/>
        <v>0</v>
      </c>
      <c r="E192" s="236"/>
      <c r="F192" s="143"/>
      <c r="G192" s="143"/>
      <c r="H192" s="143"/>
      <c r="I192" s="143"/>
      <c r="J192" s="143"/>
      <c r="K192" s="143"/>
      <c r="L192" s="225"/>
      <c r="M192" s="256">
        <f t="shared" si="28"/>
        <v>0</v>
      </c>
      <c r="N192" s="236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262">
        <f t="shared" si="29"/>
        <v>0</v>
      </c>
      <c r="AE192" s="150"/>
      <c r="AF192" s="143"/>
      <c r="AG192" s="150"/>
      <c r="AH192" s="150"/>
      <c r="AI192" s="150"/>
      <c r="AJ192" s="143"/>
      <c r="AK192" s="150"/>
      <c r="AL192" s="143"/>
      <c r="AM192" s="150"/>
      <c r="AN192" s="143"/>
      <c r="AO192" s="150"/>
      <c r="AP192" s="152"/>
      <c r="AQ192" s="150"/>
      <c r="AR192" s="143"/>
      <c r="AS192" s="142"/>
      <c r="AT192" s="143"/>
      <c r="AU192" s="150"/>
      <c r="AV192" s="300"/>
      <c r="AW192" s="150"/>
      <c r="AX192" s="143"/>
      <c r="AY192" s="150"/>
      <c r="AZ192" s="143"/>
      <c r="BA192" s="143"/>
      <c r="BB192" s="143"/>
      <c r="BC192" s="143"/>
      <c r="BD192" s="143"/>
      <c r="BE192" s="143"/>
      <c r="BF192" s="143"/>
      <c r="BG192" s="150"/>
      <c r="BH192" s="143"/>
      <c r="BI192" s="143"/>
      <c r="BJ192" s="143"/>
      <c r="BK192" s="143"/>
      <c r="BL192" s="143"/>
      <c r="BM192" s="143"/>
      <c r="BN192" s="143"/>
      <c r="BO192" s="143"/>
      <c r="BP192" s="143"/>
      <c r="BQ192" s="150"/>
      <c r="BR192" s="143"/>
      <c r="BS192" s="150"/>
      <c r="BT192" s="143"/>
      <c r="BU192" s="150"/>
      <c r="BV192" s="143"/>
      <c r="BW192" s="150"/>
      <c r="BX192" s="150"/>
    </row>
    <row r="193" ht="13.5" customHeight="1">
      <c r="A193" s="222"/>
      <c r="B193" s="78">
        <v>44529.0</v>
      </c>
      <c r="C193" s="99">
        <f t="shared" si="26"/>
        <v>0</v>
      </c>
      <c r="D193" s="260">
        <f t="shared" si="27"/>
        <v>0</v>
      </c>
      <c r="E193" s="143"/>
      <c r="F193" s="167"/>
      <c r="G193" s="268"/>
      <c r="H193" s="167"/>
      <c r="I193" s="268"/>
      <c r="J193" s="167"/>
      <c r="K193" s="143"/>
      <c r="L193" s="225"/>
      <c r="M193" s="256">
        <f t="shared" si="28"/>
        <v>0</v>
      </c>
      <c r="N193" s="236"/>
      <c r="O193" s="167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225"/>
      <c r="AD193" s="262">
        <f t="shared" si="29"/>
        <v>0</v>
      </c>
      <c r="AE193" s="142"/>
      <c r="AF193" s="143"/>
      <c r="AG193" s="143"/>
      <c r="AH193" s="143"/>
      <c r="AI193" s="150"/>
      <c r="AJ193" s="143"/>
      <c r="AK193" s="150"/>
      <c r="AL193" s="143"/>
      <c r="AM193" s="150"/>
      <c r="AN193" s="143"/>
      <c r="AO193" s="150"/>
      <c r="AP193" s="143"/>
      <c r="AQ193" s="143"/>
      <c r="AR193" s="143"/>
      <c r="AS193" s="150"/>
      <c r="AT193" s="143"/>
      <c r="AU193" s="150"/>
      <c r="AV193" s="143"/>
      <c r="AW193" s="143"/>
      <c r="AX193" s="143"/>
      <c r="AY193" s="143"/>
      <c r="AZ193" s="143"/>
      <c r="BA193" s="150"/>
      <c r="BB193" s="143"/>
      <c r="BC193" s="143"/>
      <c r="BD193" s="143"/>
      <c r="BE193" s="143"/>
      <c r="BF193" s="143"/>
      <c r="BG193" s="143"/>
      <c r="BH193" s="143"/>
      <c r="BI193" s="150"/>
      <c r="BJ193" s="143"/>
      <c r="BK193" s="150"/>
      <c r="BL193" s="143"/>
      <c r="BM193" s="150"/>
      <c r="BN193" s="143"/>
      <c r="BO193" s="150"/>
      <c r="BP193" s="150"/>
      <c r="BQ193" s="150"/>
      <c r="BR193" s="143"/>
      <c r="BS193" s="150"/>
      <c r="BT193" s="150"/>
      <c r="BU193" s="150"/>
      <c r="BV193" s="143"/>
      <c r="BW193" s="150"/>
      <c r="BX193" s="150"/>
    </row>
    <row r="194" ht="13.5" customHeight="1">
      <c r="A194" s="222"/>
      <c r="B194" s="88">
        <v>44530.0</v>
      </c>
      <c r="C194" s="271">
        <f t="shared" si="26"/>
        <v>0</v>
      </c>
      <c r="D194" s="272">
        <f t="shared" si="27"/>
        <v>0</v>
      </c>
      <c r="E194" s="273"/>
      <c r="F194" s="167"/>
      <c r="G194" s="167"/>
      <c r="H194" s="167"/>
      <c r="I194" s="167"/>
      <c r="J194" s="167"/>
      <c r="K194" s="149"/>
      <c r="L194" s="284"/>
      <c r="M194" s="256">
        <f t="shared" si="28"/>
        <v>0</v>
      </c>
      <c r="N194" s="273"/>
      <c r="O194" s="167"/>
      <c r="P194" s="143"/>
      <c r="Q194" s="143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276"/>
      <c r="AD194" s="262">
        <f t="shared" si="29"/>
        <v>0</v>
      </c>
      <c r="AE194" s="151"/>
      <c r="AF194" s="143"/>
      <c r="AG194" s="143"/>
      <c r="AH194" s="143"/>
      <c r="AI194" s="143"/>
      <c r="AJ194" s="143"/>
      <c r="AK194" s="150"/>
      <c r="AL194" s="143"/>
      <c r="AM194" s="150"/>
      <c r="AN194" s="143"/>
      <c r="AO194" s="150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50"/>
      <c r="AZ194" s="143"/>
      <c r="BA194" s="150"/>
      <c r="BB194" s="143"/>
      <c r="BC194" s="143"/>
      <c r="BD194" s="143"/>
      <c r="BE194" s="143"/>
      <c r="BF194" s="143"/>
      <c r="BG194" s="143"/>
      <c r="BH194" s="206"/>
      <c r="BI194" s="206"/>
      <c r="BJ194" s="206"/>
      <c r="BK194" s="238"/>
      <c r="BL194" s="206"/>
      <c r="BM194" s="238"/>
      <c r="BN194" s="206"/>
      <c r="BO194" s="238"/>
      <c r="BP194" s="206"/>
      <c r="BQ194" s="238"/>
      <c r="BR194" s="206"/>
      <c r="BS194" s="238"/>
      <c r="BT194" s="206"/>
      <c r="BU194" s="238"/>
      <c r="BV194" s="206"/>
      <c r="BW194" s="238"/>
      <c r="BX194" s="206"/>
    </row>
    <row r="195" ht="13.5" customHeight="1">
      <c r="A195" s="1"/>
      <c r="B195" s="100" t="s">
        <v>35</v>
      </c>
      <c r="C195" s="105">
        <f t="shared" si="26"/>
        <v>200000</v>
      </c>
      <c r="D195" s="278">
        <f>SUM(D165:D194)</f>
        <v>0</v>
      </c>
      <c r="E195" s="246"/>
      <c r="F195" s="183"/>
      <c r="G195" s="183"/>
      <c r="H195" s="183"/>
      <c r="I195" s="183"/>
      <c r="J195" s="183"/>
      <c r="K195" s="183"/>
      <c r="L195" s="247"/>
      <c r="M195" s="306">
        <f>SUM(M165:M194)</f>
        <v>0</v>
      </c>
      <c r="N195" s="246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247"/>
      <c r="AD195" s="249">
        <f>SUM(AD165:AD194)</f>
        <v>200000</v>
      </c>
      <c r="AE195" s="182"/>
      <c r="AF195" s="183"/>
      <c r="AG195" s="184"/>
      <c r="AH195" s="183"/>
      <c r="AI195" s="184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4"/>
      <c r="AT195" s="183"/>
      <c r="AU195" s="183"/>
      <c r="AV195" s="183"/>
      <c r="AW195" s="183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4"/>
      <c r="BH195" s="183"/>
      <c r="BI195" s="183"/>
      <c r="BJ195" s="183"/>
      <c r="BK195" s="184"/>
      <c r="BL195" s="183"/>
      <c r="BM195" s="184"/>
      <c r="BN195" s="183"/>
      <c r="BO195" s="184"/>
      <c r="BP195" s="183"/>
      <c r="BQ195" s="184"/>
      <c r="BR195" s="183"/>
      <c r="BS195" s="184"/>
      <c r="BT195" s="183"/>
      <c r="BU195" s="184"/>
      <c r="BV195" s="183"/>
      <c r="BW195" s="184"/>
      <c r="BX195" s="183"/>
    </row>
    <row r="196" ht="13.5" customHeight="1">
      <c r="A196" s="222"/>
      <c r="B196" s="22">
        <v>44531.0</v>
      </c>
      <c r="C196" s="307">
        <f t="shared" si="26"/>
        <v>0</v>
      </c>
      <c r="D196" s="253">
        <f t="shared" ref="D196:D226" si="30">F196+H196+J196+L196</f>
        <v>0</v>
      </c>
      <c r="E196" s="254"/>
      <c r="F196" s="163"/>
      <c r="G196" s="163"/>
      <c r="H196" s="163"/>
      <c r="I196" s="163"/>
      <c r="J196" s="163"/>
      <c r="K196" s="163"/>
      <c r="L196" s="255"/>
      <c r="M196" s="256">
        <f>O196+Q196+S196+U196</f>
        <v>0</v>
      </c>
      <c r="N196" s="254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255"/>
      <c r="AD196" s="308">
        <f t="shared" ref="AD196:AD226" si="31">AF196+AH196+AJ196+AL196+AN196+AP196+AR196+AT196+AV196+AX196+AZ196+BB196+BD196+BF196+BH196+BJ196+BL196+BN196+BP196+BR196+BT196+BV196+BX196+BZ196+CB196+CD196</f>
        <v>0</v>
      </c>
      <c r="AE196" s="142"/>
      <c r="AF196" s="143"/>
      <c r="AG196" s="143"/>
      <c r="AH196" s="143"/>
      <c r="AI196" s="150"/>
      <c r="AJ196" s="143"/>
      <c r="AK196" s="150"/>
      <c r="AL196" s="143"/>
      <c r="AM196" s="150"/>
      <c r="AN196" s="143"/>
      <c r="AO196" s="150"/>
      <c r="AP196" s="143"/>
      <c r="AQ196" s="150"/>
      <c r="AR196" s="143"/>
      <c r="AS196" s="150"/>
      <c r="AT196" s="143"/>
      <c r="AU196" s="150"/>
      <c r="AV196" s="143"/>
      <c r="AW196" s="150"/>
      <c r="AX196" s="150"/>
      <c r="AY196" s="150"/>
      <c r="AZ196" s="143"/>
      <c r="BA196" s="150"/>
      <c r="BB196" s="150"/>
      <c r="BC196" s="150"/>
      <c r="BD196" s="143"/>
      <c r="BE196" s="150"/>
      <c r="BF196" s="150"/>
      <c r="BG196" s="150"/>
      <c r="BH196" s="162"/>
      <c r="BI196" s="162"/>
      <c r="BJ196" s="162"/>
      <c r="BK196" s="162"/>
      <c r="BL196" s="162"/>
      <c r="BM196" s="162"/>
      <c r="BN196" s="162"/>
      <c r="BO196" s="162"/>
      <c r="BP196" s="162"/>
      <c r="BQ196" s="162"/>
      <c r="BR196" s="163"/>
      <c r="BS196" s="162"/>
      <c r="BT196" s="162"/>
      <c r="BU196" s="162"/>
      <c r="BV196" s="163"/>
      <c r="BW196" s="162"/>
      <c r="BX196" s="162"/>
    </row>
    <row r="197" ht="13.5" customHeight="1">
      <c r="A197" s="222"/>
      <c r="B197" s="32">
        <v>44532.0</v>
      </c>
      <c r="C197" s="271">
        <f t="shared" si="26"/>
        <v>0</v>
      </c>
      <c r="D197" s="260">
        <f t="shared" si="30"/>
        <v>0</v>
      </c>
      <c r="E197" s="143"/>
      <c r="F197" s="143"/>
      <c r="G197" s="143"/>
      <c r="H197" s="143"/>
      <c r="I197" s="143"/>
      <c r="J197" s="143"/>
      <c r="K197" s="143"/>
      <c r="L197" s="225"/>
      <c r="M197" s="256">
        <f t="shared" ref="M197:M226" si="32">O197+Q197+S197+U197+W197+Y197+AA197+AC197</f>
        <v>0</v>
      </c>
      <c r="N197" s="273"/>
      <c r="O197" s="231"/>
      <c r="P197" s="143"/>
      <c r="Q197" s="143"/>
      <c r="R197" s="151"/>
      <c r="S197" s="231"/>
      <c r="T197" s="143"/>
      <c r="U197" s="163"/>
      <c r="V197" s="143"/>
      <c r="W197" s="143"/>
      <c r="X197" s="143"/>
      <c r="Y197" s="143"/>
      <c r="Z197" s="143"/>
      <c r="AA197" s="143"/>
      <c r="AB197" s="143"/>
      <c r="AC197" s="225"/>
      <c r="AD197" s="262">
        <f t="shared" si="31"/>
        <v>0</v>
      </c>
      <c r="AE197" s="150"/>
      <c r="AF197" s="143"/>
      <c r="AG197" s="150"/>
      <c r="AH197" s="143"/>
      <c r="AI197" s="164"/>
      <c r="AJ197" s="167"/>
      <c r="AK197" s="167"/>
      <c r="AL197" s="167"/>
      <c r="AM197" s="164"/>
      <c r="AN197" s="167"/>
      <c r="AO197" s="167"/>
      <c r="AP197" s="167"/>
      <c r="AQ197" s="150"/>
      <c r="AR197" s="143"/>
      <c r="AS197" s="150"/>
      <c r="AT197" s="143"/>
      <c r="AU197" s="150"/>
      <c r="AV197" s="143"/>
      <c r="AW197" s="150"/>
      <c r="AX197" s="150"/>
      <c r="AY197" s="150"/>
      <c r="AZ197" s="143"/>
      <c r="BA197" s="150"/>
      <c r="BB197" s="150"/>
      <c r="BC197" s="150"/>
      <c r="BD197" s="143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43"/>
      <c r="BS197" s="150"/>
      <c r="BT197" s="150"/>
      <c r="BU197" s="150"/>
      <c r="BV197" s="143"/>
      <c r="BW197" s="150"/>
      <c r="BX197" s="150"/>
    </row>
    <row r="198" ht="13.5" customHeight="1">
      <c r="A198" s="222"/>
      <c r="B198" s="32">
        <v>44533.0</v>
      </c>
      <c r="C198" s="271">
        <f t="shared" si="26"/>
        <v>0</v>
      </c>
      <c r="D198" s="260">
        <f t="shared" si="30"/>
        <v>0</v>
      </c>
      <c r="E198" s="236"/>
      <c r="F198" s="143"/>
      <c r="G198" s="143"/>
      <c r="H198" s="143"/>
      <c r="I198" s="143"/>
      <c r="J198" s="143"/>
      <c r="K198" s="143"/>
      <c r="L198" s="225"/>
      <c r="M198" s="256">
        <f t="shared" si="32"/>
        <v>0</v>
      </c>
      <c r="N198" s="236"/>
      <c r="O198" s="143"/>
      <c r="P198" s="16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225"/>
      <c r="AD198" s="262">
        <f t="shared" si="31"/>
        <v>0</v>
      </c>
      <c r="AE198" s="142"/>
      <c r="AF198" s="143"/>
      <c r="AG198" s="167"/>
      <c r="AH198" s="167"/>
      <c r="AI198" s="150"/>
      <c r="AJ198" s="143"/>
      <c r="AK198" s="150"/>
      <c r="AL198" s="143"/>
      <c r="AM198" s="150"/>
      <c r="AN198" s="143"/>
      <c r="AO198" s="150"/>
      <c r="AP198" s="143"/>
      <c r="AQ198" s="150"/>
      <c r="AR198" s="143"/>
      <c r="AS198" s="150"/>
      <c r="AT198" s="143"/>
      <c r="AU198" s="150"/>
      <c r="AV198" s="143"/>
      <c r="AW198" s="150"/>
      <c r="AX198" s="150"/>
      <c r="AY198" s="150"/>
      <c r="AZ198" s="143"/>
      <c r="BA198" s="150"/>
      <c r="BB198" s="150"/>
      <c r="BC198" s="150"/>
      <c r="BD198" s="143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43"/>
      <c r="BS198" s="150"/>
      <c r="BT198" s="150"/>
      <c r="BU198" s="150"/>
      <c r="BV198" s="143"/>
      <c r="BW198" s="150"/>
      <c r="BX198" s="150"/>
    </row>
    <row r="199" ht="13.5" customHeight="1">
      <c r="A199" s="222"/>
      <c r="B199" s="32">
        <v>44534.0</v>
      </c>
      <c r="C199" s="271">
        <f t="shared" si="26"/>
        <v>0</v>
      </c>
      <c r="D199" s="260">
        <f t="shared" si="30"/>
        <v>0</v>
      </c>
      <c r="E199" s="236"/>
      <c r="F199" s="143"/>
      <c r="G199" s="143"/>
      <c r="H199" s="143"/>
      <c r="I199" s="143"/>
      <c r="J199" s="143"/>
      <c r="K199" s="143"/>
      <c r="L199" s="225"/>
      <c r="M199" s="256">
        <f t="shared" si="32"/>
        <v>0</v>
      </c>
      <c r="N199" s="236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225"/>
      <c r="AD199" s="262">
        <f t="shared" si="31"/>
        <v>0</v>
      </c>
      <c r="AE199" s="142"/>
      <c r="AF199" s="143"/>
      <c r="AG199" s="150"/>
      <c r="AH199" s="143"/>
      <c r="AI199" s="150"/>
      <c r="AJ199" s="143"/>
      <c r="AK199" s="150"/>
      <c r="AL199" s="143"/>
      <c r="AM199" s="150"/>
      <c r="AN199" s="143"/>
      <c r="AO199" s="226"/>
      <c r="AP199" s="143"/>
      <c r="AQ199" s="150"/>
      <c r="AR199" s="143"/>
      <c r="AS199" s="150"/>
      <c r="AT199" s="143"/>
      <c r="AU199" s="150"/>
      <c r="AV199" s="143"/>
      <c r="AW199" s="150"/>
      <c r="AX199" s="150"/>
      <c r="AY199" s="150"/>
      <c r="AZ199" s="143"/>
      <c r="BA199" s="150"/>
      <c r="BB199" s="150"/>
      <c r="BC199" s="150"/>
      <c r="BD199" s="143"/>
      <c r="BE199" s="150"/>
      <c r="BF199" s="150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43"/>
      <c r="BS199" s="150"/>
      <c r="BT199" s="150"/>
      <c r="BU199" s="150"/>
      <c r="BV199" s="143"/>
      <c r="BW199" s="150"/>
      <c r="BX199" s="150"/>
    </row>
    <row r="200" ht="13.5" customHeight="1">
      <c r="A200" s="222"/>
      <c r="B200" s="32">
        <v>44535.0</v>
      </c>
      <c r="C200" s="271">
        <f t="shared" si="26"/>
        <v>0</v>
      </c>
      <c r="D200" s="260">
        <f t="shared" si="30"/>
        <v>0</v>
      </c>
      <c r="E200" s="236"/>
      <c r="F200" s="143"/>
      <c r="G200" s="143"/>
      <c r="H200" s="143"/>
      <c r="I200" s="143"/>
      <c r="J200" s="143"/>
      <c r="K200" s="143"/>
      <c r="L200" s="225"/>
      <c r="M200" s="256">
        <f t="shared" si="32"/>
        <v>0</v>
      </c>
      <c r="N200" s="236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225"/>
      <c r="AD200" s="262">
        <f t="shared" si="31"/>
        <v>0</v>
      </c>
      <c r="AE200" s="142"/>
      <c r="AF200" s="143"/>
      <c r="AG200" s="150"/>
      <c r="AH200" s="143"/>
      <c r="AI200" s="150"/>
      <c r="AJ200" s="143"/>
      <c r="AK200" s="150"/>
      <c r="AL200" s="143"/>
      <c r="AM200" s="150"/>
      <c r="AN200" s="143"/>
      <c r="AO200" s="150"/>
      <c r="AP200" s="143"/>
      <c r="AQ200" s="150"/>
      <c r="AR200" s="143"/>
      <c r="AS200" s="150"/>
      <c r="AT200" s="143"/>
      <c r="AU200" s="150"/>
      <c r="AV200" s="143"/>
      <c r="AW200" s="150"/>
      <c r="AX200" s="150"/>
      <c r="AY200" s="150"/>
      <c r="AZ200" s="143"/>
      <c r="BA200" s="150"/>
      <c r="BB200" s="150"/>
      <c r="BC200" s="150"/>
      <c r="BD200" s="143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43"/>
      <c r="BS200" s="150"/>
      <c r="BT200" s="150"/>
      <c r="BU200" s="150"/>
      <c r="BV200" s="143"/>
      <c r="BW200" s="150"/>
      <c r="BX200" s="150"/>
    </row>
    <row r="201" ht="13.5" customHeight="1">
      <c r="A201" s="222"/>
      <c r="B201" s="32">
        <v>44536.0</v>
      </c>
      <c r="C201" s="271">
        <f t="shared" si="26"/>
        <v>0</v>
      </c>
      <c r="D201" s="260">
        <f t="shared" si="30"/>
        <v>0</v>
      </c>
      <c r="E201" s="236"/>
      <c r="F201" s="143"/>
      <c r="G201" s="143"/>
      <c r="H201" s="143"/>
      <c r="I201" s="143"/>
      <c r="J201" s="143"/>
      <c r="K201" s="143"/>
      <c r="L201" s="225"/>
      <c r="M201" s="256">
        <f t="shared" si="32"/>
        <v>0</v>
      </c>
      <c r="N201" s="236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225"/>
      <c r="AD201" s="262">
        <f t="shared" si="31"/>
        <v>0</v>
      </c>
      <c r="AE201" s="142"/>
      <c r="AF201" s="143"/>
      <c r="AG201" s="150"/>
      <c r="AH201" s="143"/>
      <c r="AI201" s="150"/>
      <c r="AJ201" s="143"/>
      <c r="AK201" s="150"/>
      <c r="AL201" s="143"/>
      <c r="AM201" s="150"/>
      <c r="AN201" s="143"/>
      <c r="AO201" s="150"/>
      <c r="AP201" s="143"/>
      <c r="AQ201" s="150"/>
      <c r="AR201" s="143"/>
      <c r="AS201" s="150"/>
      <c r="AT201" s="143"/>
      <c r="AU201" s="150"/>
      <c r="AV201" s="143"/>
      <c r="AW201" s="150"/>
      <c r="AX201" s="143"/>
      <c r="AY201" s="150"/>
      <c r="AZ201" s="143"/>
      <c r="BA201" s="150"/>
      <c r="BB201" s="150"/>
      <c r="BC201" s="150"/>
      <c r="BD201" s="143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43"/>
      <c r="BS201" s="150"/>
      <c r="BT201" s="150"/>
      <c r="BU201" s="150"/>
      <c r="BV201" s="143"/>
      <c r="BW201" s="150"/>
      <c r="BX201" s="150"/>
    </row>
    <row r="202" ht="13.5" customHeight="1">
      <c r="A202" s="222"/>
      <c r="B202" s="32">
        <v>44537.0</v>
      </c>
      <c r="C202" s="271">
        <f t="shared" si="26"/>
        <v>0</v>
      </c>
      <c r="D202" s="260">
        <f t="shared" si="30"/>
        <v>0</v>
      </c>
      <c r="E202" s="236"/>
      <c r="F202" s="143"/>
      <c r="G202" s="143"/>
      <c r="H202" s="143"/>
      <c r="I202" s="143"/>
      <c r="J202" s="143"/>
      <c r="K202" s="143"/>
      <c r="L202" s="225"/>
      <c r="M202" s="256">
        <f t="shared" si="32"/>
        <v>0</v>
      </c>
      <c r="N202" s="236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225"/>
      <c r="AD202" s="262">
        <f t="shared" si="31"/>
        <v>0</v>
      </c>
      <c r="AE202" s="142"/>
      <c r="AF202" s="143"/>
      <c r="AG202" s="150"/>
      <c r="AH202" s="143"/>
      <c r="AI202" s="142"/>
      <c r="AJ202" s="143"/>
      <c r="AK202" s="150"/>
      <c r="AL202" s="143"/>
      <c r="AM202" s="150"/>
      <c r="AN202" s="143"/>
      <c r="AO202" s="143"/>
      <c r="AP202" s="143"/>
      <c r="AQ202" s="150"/>
      <c r="AR202" s="143"/>
      <c r="AS202" s="150"/>
      <c r="AT202" s="143"/>
      <c r="AU202" s="150"/>
      <c r="AV202" s="143"/>
      <c r="AW202" s="150"/>
      <c r="AX202" s="150"/>
      <c r="AY202" s="150"/>
      <c r="AZ202" s="143"/>
      <c r="BA202" s="150"/>
      <c r="BB202" s="150"/>
      <c r="BC202" s="150"/>
      <c r="BD202" s="143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43"/>
      <c r="BS202" s="150"/>
      <c r="BT202" s="150"/>
      <c r="BU202" s="150"/>
      <c r="BV202" s="143"/>
      <c r="BW202" s="150"/>
      <c r="BX202" s="150"/>
    </row>
    <row r="203" ht="13.5" customHeight="1">
      <c r="A203" s="222"/>
      <c r="B203" s="32">
        <v>44538.0</v>
      </c>
      <c r="C203" s="271">
        <f t="shared" si="26"/>
        <v>0</v>
      </c>
      <c r="D203" s="260">
        <f t="shared" si="30"/>
        <v>0</v>
      </c>
      <c r="E203" s="236"/>
      <c r="F203" s="143"/>
      <c r="G203" s="143"/>
      <c r="H203" s="143"/>
      <c r="I203" s="143"/>
      <c r="J203" s="143"/>
      <c r="K203" s="143"/>
      <c r="L203" s="225"/>
      <c r="M203" s="256">
        <f t="shared" si="32"/>
        <v>0</v>
      </c>
      <c r="N203" s="236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225"/>
      <c r="AD203" s="262">
        <f t="shared" si="31"/>
        <v>0</v>
      </c>
      <c r="AE203" s="142"/>
      <c r="AF203" s="143"/>
      <c r="AG203" s="150"/>
      <c r="AH203" s="143"/>
      <c r="AI203" s="143"/>
      <c r="AJ203" s="143"/>
      <c r="AK203" s="150"/>
      <c r="AL203" s="143"/>
      <c r="AM203" s="150"/>
      <c r="AN203" s="143"/>
      <c r="AO203" s="150"/>
      <c r="AP203" s="143"/>
      <c r="AQ203" s="150"/>
      <c r="AR203" s="143"/>
      <c r="AS203" s="150"/>
      <c r="AT203" s="143"/>
      <c r="AU203" s="150"/>
      <c r="AV203" s="143"/>
      <c r="AW203" s="150"/>
      <c r="AX203" s="150"/>
      <c r="AY203" s="150"/>
      <c r="AZ203" s="143"/>
      <c r="BA203" s="150"/>
      <c r="BB203" s="150"/>
      <c r="BC203" s="150"/>
      <c r="BD203" s="143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43"/>
      <c r="BS203" s="150"/>
      <c r="BT203" s="150"/>
      <c r="BU203" s="150"/>
      <c r="BV203" s="143"/>
      <c r="BW203" s="150"/>
      <c r="BX203" s="150"/>
    </row>
    <row r="204" ht="13.5" customHeight="1">
      <c r="A204" s="222"/>
      <c r="B204" s="32">
        <v>44539.0</v>
      </c>
      <c r="C204" s="271">
        <f t="shared" si="26"/>
        <v>0</v>
      </c>
      <c r="D204" s="260">
        <f t="shared" si="30"/>
        <v>0</v>
      </c>
      <c r="E204" s="236"/>
      <c r="F204" s="143"/>
      <c r="G204" s="143"/>
      <c r="H204" s="143"/>
      <c r="I204" s="143"/>
      <c r="J204" s="143"/>
      <c r="K204" s="143"/>
      <c r="L204" s="225"/>
      <c r="M204" s="256">
        <f t="shared" si="32"/>
        <v>0</v>
      </c>
      <c r="N204" s="236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225"/>
      <c r="AD204" s="262">
        <f t="shared" si="31"/>
        <v>0</v>
      </c>
      <c r="AE204" s="150"/>
      <c r="AF204" s="143"/>
      <c r="AG204" s="150"/>
      <c r="AH204" s="143"/>
      <c r="AI204" s="150"/>
      <c r="AJ204" s="143"/>
      <c r="AK204" s="150"/>
      <c r="AL204" s="143"/>
      <c r="AM204" s="150"/>
      <c r="AN204" s="143"/>
      <c r="AO204" s="150"/>
      <c r="AP204" s="143"/>
      <c r="AQ204" s="150"/>
      <c r="AR204" s="143"/>
      <c r="AS204" s="150"/>
      <c r="AT204" s="143"/>
      <c r="AU204" s="150"/>
      <c r="AV204" s="143"/>
      <c r="AW204" s="150"/>
      <c r="AX204" s="150"/>
      <c r="AY204" s="150"/>
      <c r="AZ204" s="143"/>
      <c r="BA204" s="150"/>
      <c r="BB204" s="150"/>
      <c r="BC204" s="150"/>
      <c r="BD204" s="143"/>
      <c r="BE204" s="150"/>
      <c r="BF204" s="150"/>
      <c r="BG204" s="150"/>
      <c r="BH204" s="143"/>
      <c r="BI204" s="150"/>
      <c r="BJ204" s="143"/>
      <c r="BK204" s="150"/>
      <c r="BL204" s="143"/>
      <c r="BM204" s="150"/>
      <c r="BN204" s="143"/>
      <c r="BO204" s="150"/>
      <c r="BP204" s="143"/>
      <c r="BQ204" s="150"/>
      <c r="BR204" s="143"/>
      <c r="BS204" s="150"/>
      <c r="BT204" s="150"/>
      <c r="BU204" s="150"/>
      <c r="BV204" s="143"/>
      <c r="BW204" s="150"/>
      <c r="BX204" s="150"/>
    </row>
    <row r="205" ht="13.5" customHeight="1">
      <c r="A205" s="222"/>
      <c r="B205" s="32">
        <v>44540.0</v>
      </c>
      <c r="C205" s="271">
        <f t="shared" si="26"/>
        <v>0</v>
      </c>
      <c r="D205" s="260">
        <f t="shared" si="30"/>
        <v>0</v>
      </c>
      <c r="E205" s="236"/>
      <c r="F205" s="143"/>
      <c r="G205" s="143"/>
      <c r="H205" s="143"/>
      <c r="I205" s="143"/>
      <c r="J205" s="143"/>
      <c r="K205" s="143"/>
      <c r="L205" s="225"/>
      <c r="M205" s="256">
        <f t="shared" si="32"/>
        <v>0</v>
      </c>
      <c r="N205" s="236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225"/>
      <c r="AD205" s="262">
        <f t="shared" si="31"/>
        <v>0</v>
      </c>
      <c r="AE205" s="142"/>
      <c r="AF205" s="143"/>
      <c r="AG205" s="150"/>
      <c r="AH205" s="143"/>
      <c r="AI205" s="142"/>
      <c r="AJ205" s="143"/>
      <c r="AK205" s="150"/>
      <c r="AL205" s="143"/>
      <c r="AM205" s="150"/>
      <c r="AN205" s="143"/>
      <c r="AO205" s="150"/>
      <c r="AP205" s="143"/>
      <c r="AQ205" s="142"/>
      <c r="AR205" s="143"/>
      <c r="AS205" s="150"/>
      <c r="AT205" s="143"/>
      <c r="AU205" s="143"/>
      <c r="AV205" s="143"/>
      <c r="AW205" s="143"/>
      <c r="AX205" s="143"/>
      <c r="AY205" s="143"/>
      <c r="AZ205" s="143"/>
      <c r="BA205" s="143"/>
      <c r="BB205" s="143"/>
      <c r="BC205" s="150"/>
      <c r="BD205" s="143"/>
      <c r="BE205" s="143"/>
      <c r="BF205" s="143"/>
      <c r="BG205" s="143"/>
      <c r="BH205" s="143"/>
      <c r="BI205" s="150"/>
      <c r="BJ205" s="143"/>
      <c r="BK205" s="150"/>
      <c r="BL205" s="143"/>
      <c r="BM205" s="150"/>
      <c r="BN205" s="143"/>
      <c r="BO205" s="150"/>
      <c r="BP205" s="143"/>
      <c r="BQ205" s="150"/>
      <c r="BR205" s="143"/>
      <c r="BS205" s="150"/>
      <c r="BT205" s="143"/>
      <c r="BU205" s="150"/>
      <c r="BV205" s="143"/>
      <c r="BW205" s="150"/>
      <c r="BX205" s="143"/>
    </row>
    <row r="206" ht="13.5" customHeight="1">
      <c r="A206" s="222"/>
      <c r="B206" s="32">
        <v>44541.0</v>
      </c>
      <c r="C206" s="271">
        <f t="shared" si="26"/>
        <v>0</v>
      </c>
      <c r="D206" s="260">
        <f t="shared" si="30"/>
        <v>0</v>
      </c>
      <c r="E206" s="236"/>
      <c r="F206" s="152"/>
      <c r="G206" s="143"/>
      <c r="H206" s="143"/>
      <c r="I206" s="143"/>
      <c r="J206" s="143"/>
      <c r="K206" s="143"/>
      <c r="L206" s="225"/>
      <c r="M206" s="256">
        <f t="shared" si="32"/>
        <v>0</v>
      </c>
      <c r="N206" s="236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225"/>
      <c r="AD206" s="262">
        <f t="shared" si="31"/>
        <v>0</v>
      </c>
      <c r="AE206" s="150"/>
      <c r="AF206" s="143"/>
      <c r="AG206" s="142"/>
      <c r="AH206" s="143"/>
      <c r="AI206" s="150"/>
      <c r="AJ206" s="143"/>
      <c r="AK206" s="150"/>
      <c r="AL206" s="143"/>
      <c r="AM206" s="150"/>
      <c r="AN206" s="143"/>
      <c r="AO206" s="150"/>
      <c r="AP206" s="143"/>
      <c r="AQ206" s="150"/>
      <c r="AR206" s="143"/>
      <c r="AS206" s="150"/>
      <c r="AT206" s="143"/>
      <c r="AU206" s="150"/>
      <c r="AV206" s="143"/>
      <c r="AW206" s="150"/>
      <c r="AX206" s="143"/>
      <c r="AY206" s="150"/>
      <c r="AZ206" s="143"/>
      <c r="BA206" s="150"/>
      <c r="BB206" s="143"/>
      <c r="BC206" s="150"/>
      <c r="BD206" s="143"/>
      <c r="BE206" s="150"/>
      <c r="BF206" s="143"/>
      <c r="BG206" s="150"/>
      <c r="BH206" s="143"/>
      <c r="BI206" s="143"/>
      <c r="BJ206" s="143"/>
      <c r="BK206" s="150"/>
      <c r="BL206" s="150"/>
      <c r="BM206" s="150"/>
      <c r="BN206" s="150"/>
      <c r="BO206" s="150"/>
      <c r="BP206" s="150"/>
      <c r="BQ206" s="150"/>
      <c r="BR206" s="143"/>
      <c r="BS206" s="150"/>
      <c r="BT206" s="150"/>
      <c r="BU206" s="150"/>
      <c r="BV206" s="143"/>
      <c r="BW206" s="150"/>
      <c r="BX206" s="150"/>
    </row>
    <row r="207" ht="13.5" customHeight="1">
      <c r="A207" s="222"/>
      <c r="B207" s="32">
        <v>44542.0</v>
      </c>
      <c r="C207" s="271">
        <f t="shared" si="26"/>
        <v>0</v>
      </c>
      <c r="D207" s="260">
        <f t="shared" si="30"/>
        <v>0</v>
      </c>
      <c r="E207" s="236"/>
      <c r="F207" s="143"/>
      <c r="G207" s="143"/>
      <c r="H207" s="143"/>
      <c r="I207" s="143"/>
      <c r="J207" s="143"/>
      <c r="K207" s="143"/>
      <c r="L207" s="225"/>
      <c r="M207" s="256">
        <f t="shared" si="32"/>
        <v>0</v>
      </c>
      <c r="N207" s="236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225"/>
      <c r="AD207" s="262">
        <f t="shared" si="31"/>
        <v>0</v>
      </c>
      <c r="AE207" s="142"/>
      <c r="AF207" s="143"/>
      <c r="AG207" s="150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50"/>
      <c r="AR207" s="143"/>
      <c r="AS207" s="143"/>
      <c r="AT207" s="143"/>
      <c r="AU207" s="143"/>
      <c r="AV207" s="143"/>
      <c r="AW207" s="150"/>
      <c r="AX207" s="150"/>
      <c r="AY207" s="150"/>
      <c r="AZ207" s="143"/>
      <c r="BA207" s="150"/>
      <c r="BB207" s="150"/>
      <c r="BC207" s="150"/>
      <c r="BD207" s="143"/>
      <c r="BE207" s="150"/>
      <c r="BF207" s="150"/>
      <c r="BG207" s="150"/>
      <c r="BH207" s="143"/>
      <c r="BI207" s="150"/>
      <c r="BJ207" s="143"/>
      <c r="BK207" s="150"/>
      <c r="BL207" s="143"/>
      <c r="BM207" s="150"/>
      <c r="BN207" s="143"/>
      <c r="BO207" s="150"/>
      <c r="BP207" s="143"/>
      <c r="BQ207" s="150"/>
      <c r="BR207" s="143"/>
      <c r="BS207" s="150"/>
      <c r="BT207" s="143"/>
      <c r="BU207" s="150"/>
      <c r="BV207" s="143"/>
      <c r="BW207" s="150"/>
      <c r="BX207" s="309"/>
    </row>
    <row r="208" ht="13.5" customHeight="1">
      <c r="A208" s="222"/>
      <c r="B208" s="32">
        <v>44543.0</v>
      </c>
      <c r="C208" s="271">
        <f t="shared" si="26"/>
        <v>0</v>
      </c>
      <c r="D208" s="260">
        <f t="shared" si="30"/>
        <v>0</v>
      </c>
      <c r="E208" s="236"/>
      <c r="F208" s="143"/>
      <c r="G208" s="143"/>
      <c r="H208" s="143"/>
      <c r="I208" s="143"/>
      <c r="J208" s="143"/>
      <c r="K208" s="143"/>
      <c r="L208" s="225"/>
      <c r="M208" s="256">
        <f t="shared" si="32"/>
        <v>0</v>
      </c>
      <c r="N208" s="236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225"/>
      <c r="AD208" s="262">
        <f t="shared" si="31"/>
        <v>0</v>
      </c>
      <c r="AE208" s="142"/>
      <c r="AF208" s="143"/>
      <c r="AG208" s="150"/>
      <c r="AH208" s="143"/>
      <c r="AI208" s="150"/>
      <c r="AJ208" s="143"/>
      <c r="AK208" s="150"/>
      <c r="AL208" s="143"/>
      <c r="AM208" s="150"/>
      <c r="AN208" s="143"/>
      <c r="AO208" s="150"/>
      <c r="AP208" s="143"/>
      <c r="AQ208" s="150"/>
      <c r="AR208" s="143"/>
      <c r="AS208" s="150"/>
      <c r="AT208" s="143"/>
      <c r="AU208" s="150"/>
      <c r="AV208" s="143"/>
      <c r="AW208" s="150"/>
      <c r="AX208" s="143"/>
      <c r="AY208" s="150"/>
      <c r="AZ208" s="143"/>
      <c r="BA208" s="150"/>
      <c r="BB208" s="143"/>
      <c r="BC208" s="150"/>
      <c r="BD208" s="143"/>
      <c r="BE208" s="150"/>
      <c r="BF208" s="143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43"/>
      <c r="BS208" s="150"/>
      <c r="BT208" s="150"/>
      <c r="BU208" s="150"/>
      <c r="BV208" s="143"/>
      <c r="BW208" s="150"/>
      <c r="BX208" s="150"/>
    </row>
    <row r="209" ht="13.5" customHeight="1">
      <c r="A209" s="222"/>
      <c r="B209" s="32">
        <v>44544.0</v>
      </c>
      <c r="C209" s="271">
        <f t="shared" si="26"/>
        <v>0</v>
      </c>
      <c r="D209" s="260">
        <f t="shared" si="30"/>
        <v>0</v>
      </c>
      <c r="E209" s="236"/>
      <c r="F209" s="152"/>
      <c r="G209" s="143"/>
      <c r="H209" s="143"/>
      <c r="I209" s="143"/>
      <c r="J209" s="143"/>
      <c r="K209" s="143"/>
      <c r="L209" s="225"/>
      <c r="M209" s="256">
        <f t="shared" si="32"/>
        <v>0</v>
      </c>
      <c r="N209" s="224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225"/>
      <c r="AD209" s="262">
        <f t="shared" si="31"/>
        <v>0</v>
      </c>
      <c r="AE209" s="142"/>
      <c r="AF209" s="143"/>
      <c r="AG209" s="142"/>
      <c r="AH209" s="143"/>
      <c r="AI209" s="142"/>
      <c r="AJ209" s="143"/>
      <c r="AK209" s="143"/>
      <c r="AL209" s="143"/>
      <c r="AM209" s="143"/>
      <c r="AN209" s="143"/>
      <c r="AO209" s="143"/>
      <c r="AP209" s="143"/>
      <c r="AQ209" s="150"/>
      <c r="AR209" s="143"/>
      <c r="AS209" s="143"/>
      <c r="AT209" s="143"/>
      <c r="AU209" s="143"/>
      <c r="AV209" s="143"/>
      <c r="AW209" s="150"/>
      <c r="AX209" s="150"/>
      <c r="AY209" s="150"/>
      <c r="AZ209" s="143"/>
      <c r="BA209" s="150"/>
      <c r="BB209" s="150"/>
      <c r="BC209" s="150"/>
      <c r="BD209" s="143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43"/>
      <c r="BS209" s="150"/>
      <c r="BT209" s="150"/>
      <c r="BU209" s="150"/>
      <c r="BV209" s="143"/>
      <c r="BW209" s="150"/>
      <c r="BX209" s="150"/>
    </row>
    <row r="210" ht="13.5" customHeight="1">
      <c r="A210" s="222"/>
      <c r="B210" s="32">
        <v>44545.0</v>
      </c>
      <c r="C210" s="271">
        <f t="shared" si="26"/>
        <v>0</v>
      </c>
      <c r="D210" s="260">
        <f t="shared" si="30"/>
        <v>0</v>
      </c>
      <c r="E210" s="236"/>
      <c r="F210" s="143"/>
      <c r="G210" s="143"/>
      <c r="H210" s="143"/>
      <c r="I210" s="143"/>
      <c r="J210" s="143"/>
      <c r="K210" s="143"/>
      <c r="L210" s="225"/>
      <c r="M210" s="256">
        <f t="shared" si="32"/>
        <v>0</v>
      </c>
      <c r="N210" s="236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225"/>
      <c r="AD210" s="262">
        <f t="shared" si="31"/>
        <v>0</v>
      </c>
      <c r="AE210" s="142"/>
      <c r="AF210" s="143"/>
      <c r="AG210" s="150"/>
      <c r="AH210" s="143"/>
      <c r="AI210" s="150"/>
      <c r="AJ210" s="143"/>
      <c r="AK210" s="150"/>
      <c r="AL210" s="143"/>
      <c r="AM210" s="150"/>
      <c r="AN210" s="143"/>
      <c r="AO210" s="150"/>
      <c r="AP210" s="143"/>
      <c r="AQ210" s="150"/>
      <c r="AR210" s="143"/>
      <c r="AS210" s="150"/>
      <c r="AT210" s="143"/>
      <c r="AU210" s="150"/>
      <c r="AV210" s="143"/>
      <c r="AW210" s="150"/>
      <c r="AX210" s="150"/>
      <c r="AY210" s="150"/>
      <c r="AZ210" s="143"/>
      <c r="BA210" s="150"/>
      <c r="BB210" s="150"/>
      <c r="BC210" s="150"/>
      <c r="BD210" s="143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43"/>
      <c r="BS210" s="150"/>
      <c r="BT210" s="150"/>
      <c r="BU210" s="150"/>
      <c r="BV210" s="143"/>
      <c r="BW210" s="150"/>
      <c r="BX210" s="150"/>
    </row>
    <row r="211" ht="13.5" customHeight="1">
      <c r="A211" s="222"/>
      <c r="B211" s="32">
        <v>44546.0</v>
      </c>
      <c r="C211" s="271">
        <f t="shared" si="26"/>
        <v>0</v>
      </c>
      <c r="D211" s="260">
        <f t="shared" si="30"/>
        <v>0</v>
      </c>
      <c r="E211" s="236"/>
      <c r="F211" s="143"/>
      <c r="G211" s="143"/>
      <c r="H211" s="143"/>
      <c r="I211" s="143"/>
      <c r="J211" s="143"/>
      <c r="K211" s="143"/>
      <c r="L211" s="225"/>
      <c r="M211" s="256">
        <f t="shared" si="32"/>
        <v>0</v>
      </c>
      <c r="N211" s="236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225"/>
      <c r="AD211" s="262">
        <f t="shared" si="31"/>
        <v>0</v>
      </c>
      <c r="AE211" s="142"/>
      <c r="AF211" s="143"/>
      <c r="AG211" s="150"/>
      <c r="AH211" s="143"/>
      <c r="AI211" s="150"/>
      <c r="AJ211" s="143"/>
      <c r="AK211" s="150"/>
      <c r="AL211" s="143"/>
      <c r="AM211" s="150"/>
      <c r="AN211" s="143"/>
      <c r="AO211" s="150"/>
      <c r="AP211" s="143"/>
      <c r="AQ211" s="150"/>
      <c r="AR211" s="143"/>
      <c r="AS211" s="150"/>
      <c r="AT211" s="143"/>
      <c r="AU211" s="150"/>
      <c r="AV211" s="143"/>
      <c r="AW211" s="150"/>
      <c r="AX211" s="150"/>
      <c r="AY211" s="150"/>
      <c r="AZ211" s="143"/>
      <c r="BA211" s="150"/>
      <c r="BB211" s="150"/>
      <c r="BC211" s="150"/>
      <c r="BD211" s="143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43"/>
      <c r="BS211" s="150"/>
      <c r="BT211" s="150"/>
      <c r="BU211" s="150"/>
      <c r="BV211" s="143"/>
      <c r="BW211" s="150"/>
      <c r="BX211" s="150"/>
    </row>
    <row r="212" ht="13.5" customHeight="1">
      <c r="A212" s="222"/>
      <c r="B212" s="32">
        <v>44547.0</v>
      </c>
      <c r="C212" s="271">
        <f t="shared" si="26"/>
        <v>0</v>
      </c>
      <c r="D212" s="260">
        <f t="shared" si="30"/>
        <v>0</v>
      </c>
      <c r="E212" s="236"/>
      <c r="F212" s="143"/>
      <c r="G212" s="143"/>
      <c r="H212" s="143"/>
      <c r="I212" s="143"/>
      <c r="J212" s="143"/>
      <c r="K212" s="143"/>
      <c r="L212" s="225"/>
      <c r="M212" s="256">
        <f t="shared" si="32"/>
        <v>0</v>
      </c>
      <c r="N212" s="236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225"/>
      <c r="AD212" s="262">
        <f t="shared" si="31"/>
        <v>0</v>
      </c>
      <c r="AE212" s="142"/>
      <c r="AF212" s="143"/>
      <c r="AG212" s="150"/>
      <c r="AH212" s="143"/>
      <c r="AI212" s="150"/>
      <c r="AJ212" s="143"/>
      <c r="AK212" s="150"/>
      <c r="AL212" s="143"/>
      <c r="AM212" s="150"/>
      <c r="AN212" s="143"/>
      <c r="AO212" s="150"/>
      <c r="AP212" s="143"/>
      <c r="AQ212" s="150"/>
      <c r="AR212" s="143"/>
      <c r="AS212" s="150"/>
      <c r="AT212" s="143"/>
      <c r="AU212" s="150"/>
      <c r="AV212" s="143"/>
      <c r="AW212" s="150"/>
      <c r="AX212" s="150"/>
      <c r="AY212" s="150"/>
      <c r="AZ212" s="143"/>
      <c r="BA212" s="150"/>
      <c r="BB212" s="150"/>
      <c r="BC212" s="150"/>
      <c r="BD212" s="143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43"/>
      <c r="BS212" s="150"/>
      <c r="BT212" s="150"/>
      <c r="BU212" s="150"/>
      <c r="BV212" s="143"/>
      <c r="BW212" s="150"/>
      <c r="BX212" s="150"/>
    </row>
    <row r="213" ht="13.5" customHeight="1">
      <c r="A213" s="222"/>
      <c r="B213" s="32">
        <v>44548.0</v>
      </c>
      <c r="C213" s="271">
        <f t="shared" si="26"/>
        <v>0</v>
      </c>
      <c r="D213" s="260">
        <f t="shared" si="30"/>
        <v>0</v>
      </c>
      <c r="E213" s="236"/>
      <c r="F213" s="143"/>
      <c r="G213" s="143"/>
      <c r="H213" s="143"/>
      <c r="I213" s="143"/>
      <c r="J213" s="143"/>
      <c r="K213" s="143"/>
      <c r="L213" s="225"/>
      <c r="M213" s="256">
        <f t="shared" si="32"/>
        <v>0</v>
      </c>
      <c r="N213" s="236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225"/>
      <c r="AD213" s="262">
        <f t="shared" si="31"/>
        <v>0</v>
      </c>
      <c r="AE213" s="142"/>
      <c r="AF213" s="143"/>
      <c r="AG213" s="150"/>
      <c r="AH213" s="143"/>
      <c r="AI213" s="150"/>
      <c r="AJ213" s="143"/>
      <c r="AK213" s="150"/>
      <c r="AL213" s="143"/>
      <c r="AM213" s="150"/>
      <c r="AN213" s="143"/>
      <c r="AO213" s="150"/>
      <c r="AP213" s="143"/>
      <c r="AQ213" s="150"/>
      <c r="AR213" s="143"/>
      <c r="AS213" s="150"/>
      <c r="AT213" s="143"/>
      <c r="AU213" s="150"/>
      <c r="AV213" s="143"/>
      <c r="AW213" s="150"/>
      <c r="AX213" s="150"/>
      <c r="AY213" s="150"/>
      <c r="AZ213" s="143"/>
      <c r="BA213" s="150"/>
      <c r="BB213" s="150"/>
      <c r="BC213" s="150"/>
      <c r="BD213" s="143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43"/>
      <c r="BS213" s="150"/>
      <c r="BT213" s="150"/>
      <c r="BU213" s="150"/>
      <c r="BV213" s="143"/>
      <c r="BW213" s="150"/>
      <c r="BX213" s="150"/>
    </row>
    <row r="214" ht="13.5" customHeight="1">
      <c r="A214" s="222"/>
      <c r="B214" s="32">
        <v>44549.0</v>
      </c>
      <c r="C214" s="271">
        <f t="shared" si="26"/>
        <v>0</v>
      </c>
      <c r="D214" s="260">
        <f t="shared" si="30"/>
        <v>0</v>
      </c>
      <c r="E214" s="236"/>
      <c r="F214" s="143"/>
      <c r="G214" s="143"/>
      <c r="H214" s="143"/>
      <c r="I214" s="143"/>
      <c r="J214" s="143"/>
      <c r="K214" s="143"/>
      <c r="L214" s="225"/>
      <c r="M214" s="256">
        <f t="shared" si="32"/>
        <v>0</v>
      </c>
      <c r="N214" s="236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225"/>
      <c r="AD214" s="262">
        <f t="shared" si="31"/>
        <v>0</v>
      </c>
      <c r="AE214" s="142"/>
      <c r="AF214" s="143"/>
      <c r="AG214" s="150"/>
      <c r="AH214" s="143"/>
      <c r="AI214" s="150"/>
      <c r="AJ214" s="143"/>
      <c r="AK214" s="150"/>
      <c r="AL214" s="143"/>
      <c r="AM214" s="150"/>
      <c r="AN214" s="143"/>
      <c r="AO214" s="150"/>
      <c r="AP214" s="143"/>
      <c r="AQ214" s="150"/>
      <c r="AR214" s="143"/>
      <c r="AS214" s="150"/>
      <c r="AT214" s="143"/>
      <c r="AU214" s="150"/>
      <c r="AV214" s="143"/>
      <c r="AW214" s="150"/>
      <c r="AX214" s="150"/>
      <c r="AY214" s="150"/>
      <c r="AZ214" s="143"/>
      <c r="BA214" s="150"/>
      <c r="BB214" s="150"/>
      <c r="BC214" s="150"/>
      <c r="BD214" s="143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43"/>
      <c r="BS214" s="150"/>
      <c r="BT214" s="150"/>
      <c r="BU214" s="150"/>
      <c r="BV214" s="143"/>
      <c r="BW214" s="150"/>
      <c r="BX214" s="150"/>
    </row>
    <row r="215" ht="13.5" customHeight="1">
      <c r="A215" s="222"/>
      <c r="B215" s="32">
        <v>44550.0</v>
      </c>
      <c r="C215" s="271">
        <f t="shared" si="26"/>
        <v>0</v>
      </c>
      <c r="D215" s="260">
        <f t="shared" si="30"/>
        <v>0</v>
      </c>
      <c r="E215" s="236"/>
      <c r="F215" s="143"/>
      <c r="G215" s="143"/>
      <c r="H215" s="143"/>
      <c r="I215" s="143"/>
      <c r="J215" s="143"/>
      <c r="K215" s="143"/>
      <c r="L215" s="225"/>
      <c r="M215" s="256">
        <f t="shared" si="32"/>
        <v>0</v>
      </c>
      <c r="N215" s="236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225"/>
      <c r="AD215" s="262">
        <f t="shared" si="31"/>
        <v>0</v>
      </c>
      <c r="AE215" s="142"/>
      <c r="AF215" s="143"/>
      <c r="AG215" s="150"/>
      <c r="AH215" s="143"/>
      <c r="AI215" s="150"/>
      <c r="AJ215" s="143"/>
      <c r="AK215" s="150"/>
      <c r="AL215" s="143"/>
      <c r="AM215" s="150"/>
      <c r="AN215" s="143"/>
      <c r="AO215" s="150"/>
      <c r="AP215" s="143"/>
      <c r="AQ215" s="150"/>
      <c r="AR215" s="143"/>
      <c r="AS215" s="150"/>
      <c r="AT215" s="143"/>
      <c r="AU215" s="150"/>
      <c r="AV215" s="143"/>
      <c r="AW215" s="150"/>
      <c r="AX215" s="150"/>
      <c r="AY215" s="150"/>
      <c r="AZ215" s="143"/>
      <c r="BA215" s="150"/>
      <c r="BB215" s="150"/>
      <c r="BC215" s="150"/>
      <c r="BD215" s="143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43"/>
      <c r="BS215" s="150"/>
      <c r="BT215" s="150"/>
      <c r="BU215" s="150"/>
      <c r="BV215" s="143"/>
      <c r="BW215" s="150"/>
      <c r="BX215" s="150"/>
    </row>
    <row r="216" ht="13.5" customHeight="1">
      <c r="A216" s="222"/>
      <c r="B216" s="32">
        <v>44551.0</v>
      </c>
      <c r="C216" s="271">
        <f t="shared" si="26"/>
        <v>0</v>
      </c>
      <c r="D216" s="260">
        <f t="shared" si="30"/>
        <v>0</v>
      </c>
      <c r="E216" s="236"/>
      <c r="F216" s="143"/>
      <c r="G216" s="143"/>
      <c r="H216" s="143"/>
      <c r="I216" s="143"/>
      <c r="J216" s="143"/>
      <c r="K216" s="143"/>
      <c r="L216" s="225"/>
      <c r="M216" s="256">
        <f t="shared" si="32"/>
        <v>0</v>
      </c>
      <c r="N216" s="236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225"/>
      <c r="AD216" s="262">
        <f t="shared" si="31"/>
        <v>0</v>
      </c>
      <c r="AE216" s="142"/>
      <c r="AF216" s="143"/>
      <c r="AG216" s="143"/>
      <c r="AH216" s="143"/>
      <c r="AI216" s="150"/>
      <c r="AJ216" s="143"/>
      <c r="AK216" s="150"/>
      <c r="AL216" s="143"/>
      <c r="AM216" s="150"/>
      <c r="AN216" s="143"/>
      <c r="AO216" s="150"/>
      <c r="AP216" s="143"/>
      <c r="AQ216" s="150"/>
      <c r="AR216" s="143"/>
      <c r="AS216" s="150"/>
      <c r="AT216" s="143"/>
      <c r="AU216" s="150"/>
      <c r="AV216" s="143"/>
      <c r="AW216" s="150"/>
      <c r="AX216" s="150"/>
      <c r="AY216" s="150"/>
      <c r="AZ216" s="143"/>
      <c r="BA216" s="150"/>
      <c r="BB216" s="150"/>
      <c r="BC216" s="150"/>
      <c r="BD216" s="143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43"/>
      <c r="BS216" s="150"/>
      <c r="BT216" s="150"/>
      <c r="BU216" s="150"/>
      <c r="BV216" s="143"/>
      <c r="BW216" s="150"/>
      <c r="BX216" s="150"/>
    </row>
    <row r="217" ht="13.5" customHeight="1">
      <c r="A217" s="222"/>
      <c r="B217" s="32">
        <v>44552.0</v>
      </c>
      <c r="C217" s="271">
        <f t="shared" si="26"/>
        <v>0</v>
      </c>
      <c r="D217" s="260">
        <f t="shared" si="30"/>
        <v>0</v>
      </c>
      <c r="E217" s="236"/>
      <c r="F217" s="143"/>
      <c r="G217" s="143"/>
      <c r="H217" s="143"/>
      <c r="I217" s="143"/>
      <c r="J217" s="143"/>
      <c r="K217" s="143"/>
      <c r="L217" s="225"/>
      <c r="M217" s="256">
        <f t="shared" si="32"/>
        <v>0</v>
      </c>
      <c r="N217" s="236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225"/>
      <c r="AD217" s="262">
        <f t="shared" si="31"/>
        <v>0</v>
      </c>
      <c r="AE217" s="142"/>
      <c r="AF217" s="143"/>
      <c r="AG217" s="142"/>
      <c r="AH217" s="143"/>
      <c r="AI217" s="143"/>
      <c r="AJ217" s="143"/>
      <c r="AK217" s="142"/>
      <c r="AL217" s="143"/>
      <c r="AM217" s="150"/>
      <c r="AN217" s="143"/>
      <c r="AO217" s="150"/>
      <c r="AP217" s="143"/>
      <c r="AQ217" s="150"/>
      <c r="AR217" s="143"/>
      <c r="AS217" s="150"/>
      <c r="AT217" s="143"/>
      <c r="AU217" s="150"/>
      <c r="AV217" s="143"/>
      <c r="AW217" s="150"/>
      <c r="AX217" s="150"/>
      <c r="AY217" s="150"/>
      <c r="AZ217" s="143"/>
      <c r="BA217" s="150"/>
      <c r="BB217" s="150"/>
      <c r="BC217" s="150"/>
      <c r="BD217" s="143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43"/>
      <c r="BS217" s="150"/>
      <c r="BT217" s="150"/>
      <c r="BU217" s="150"/>
      <c r="BV217" s="143"/>
      <c r="BW217" s="150"/>
      <c r="BX217" s="150"/>
    </row>
    <row r="218" ht="13.5" customHeight="1">
      <c r="A218" s="222"/>
      <c r="B218" s="32">
        <v>44553.0</v>
      </c>
      <c r="C218" s="271">
        <f t="shared" si="26"/>
        <v>0</v>
      </c>
      <c r="D218" s="260">
        <f t="shared" si="30"/>
        <v>0</v>
      </c>
      <c r="E218" s="236"/>
      <c r="F218" s="143"/>
      <c r="G218" s="143"/>
      <c r="H218" s="143"/>
      <c r="I218" s="143"/>
      <c r="J218" s="143"/>
      <c r="K218" s="143"/>
      <c r="L218" s="225"/>
      <c r="M218" s="256">
        <f t="shared" si="32"/>
        <v>0</v>
      </c>
      <c r="N218" s="236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225"/>
      <c r="AD218" s="262">
        <f t="shared" si="31"/>
        <v>0</v>
      </c>
      <c r="AE218" s="150"/>
      <c r="AF218" s="143"/>
      <c r="AG218" s="150"/>
      <c r="AH218" s="143"/>
      <c r="AI218" s="150"/>
      <c r="AJ218" s="143"/>
      <c r="AK218" s="150"/>
      <c r="AL218" s="143"/>
      <c r="AM218" s="150"/>
      <c r="AN218" s="143"/>
      <c r="AO218" s="150"/>
      <c r="AP218" s="143"/>
      <c r="AQ218" s="150"/>
      <c r="AR218" s="143"/>
      <c r="AS218" s="150"/>
      <c r="AT218" s="143"/>
      <c r="AU218" s="150"/>
      <c r="AV218" s="143"/>
      <c r="AW218" s="150"/>
      <c r="AX218" s="150"/>
      <c r="AY218" s="150"/>
      <c r="AZ218" s="143"/>
      <c r="BA218" s="150"/>
      <c r="BB218" s="150"/>
      <c r="BC218" s="150"/>
      <c r="BD218" s="143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43"/>
      <c r="BS218" s="150"/>
      <c r="BT218" s="150"/>
      <c r="BU218" s="150"/>
      <c r="BV218" s="143"/>
      <c r="BW218" s="150"/>
      <c r="BX218" s="150"/>
    </row>
    <row r="219" ht="13.5" customHeight="1">
      <c r="A219" s="222"/>
      <c r="B219" s="32">
        <v>44554.0</v>
      </c>
      <c r="C219" s="271">
        <f t="shared" si="26"/>
        <v>0</v>
      </c>
      <c r="D219" s="260">
        <f t="shared" si="30"/>
        <v>0</v>
      </c>
      <c r="E219" s="236"/>
      <c r="F219" s="143"/>
      <c r="G219" s="143"/>
      <c r="H219" s="143"/>
      <c r="I219" s="143"/>
      <c r="J219" s="143"/>
      <c r="K219" s="143"/>
      <c r="L219" s="225"/>
      <c r="M219" s="256">
        <f t="shared" si="32"/>
        <v>0</v>
      </c>
      <c r="N219" s="236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225"/>
      <c r="AD219" s="262">
        <f t="shared" si="31"/>
        <v>0</v>
      </c>
      <c r="AE219" s="142"/>
      <c r="AF219" s="167"/>
      <c r="AG219" s="150"/>
      <c r="AH219" s="143"/>
      <c r="AI219" s="150"/>
      <c r="AJ219" s="143"/>
      <c r="AK219" s="150"/>
      <c r="AL219" s="143"/>
      <c r="AM219" s="150"/>
      <c r="AN219" s="143"/>
      <c r="AO219" s="150"/>
      <c r="AP219" s="143"/>
      <c r="AQ219" s="150"/>
      <c r="AR219" s="143"/>
      <c r="AS219" s="150"/>
      <c r="AT219" s="143"/>
      <c r="AU219" s="150"/>
      <c r="AV219" s="143"/>
      <c r="AW219" s="150"/>
      <c r="AX219" s="150"/>
      <c r="AY219" s="150"/>
      <c r="AZ219" s="143"/>
      <c r="BA219" s="150"/>
      <c r="BB219" s="150"/>
      <c r="BC219" s="150"/>
      <c r="BD219" s="143"/>
      <c r="BE219" s="150"/>
      <c r="BF219" s="150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43"/>
      <c r="BS219" s="150"/>
      <c r="BT219" s="150"/>
      <c r="BU219" s="150"/>
      <c r="BV219" s="143"/>
      <c r="BW219" s="150"/>
      <c r="BX219" s="150"/>
    </row>
    <row r="220" ht="13.5" customHeight="1">
      <c r="A220" s="222"/>
      <c r="B220" s="32">
        <v>44555.0</v>
      </c>
      <c r="C220" s="271">
        <f t="shared" si="26"/>
        <v>200000</v>
      </c>
      <c r="D220" s="260">
        <f t="shared" si="30"/>
        <v>0</v>
      </c>
      <c r="E220" s="236"/>
      <c r="F220" s="143"/>
      <c r="G220" s="143"/>
      <c r="H220" s="143"/>
      <c r="I220" s="143"/>
      <c r="J220" s="143"/>
      <c r="K220" s="143"/>
      <c r="L220" s="225"/>
      <c r="M220" s="256">
        <f t="shared" si="32"/>
        <v>0</v>
      </c>
      <c r="N220" s="236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225"/>
      <c r="AD220" s="262">
        <f t="shared" si="31"/>
        <v>200000</v>
      </c>
      <c r="AE220" s="143" t="s">
        <v>68</v>
      </c>
      <c r="AF220" s="143">
        <v>200000.0</v>
      </c>
      <c r="AG220" s="150"/>
      <c r="AH220" s="152"/>
      <c r="AI220" s="143"/>
      <c r="AJ220" s="143"/>
      <c r="AK220" s="143"/>
      <c r="AL220" s="143"/>
      <c r="AM220" s="150"/>
      <c r="AN220" s="143"/>
      <c r="AO220" s="150"/>
      <c r="AP220" s="143"/>
      <c r="AQ220" s="150"/>
      <c r="AR220" s="143"/>
      <c r="AS220" s="150"/>
      <c r="AT220" s="143"/>
      <c r="AU220" s="150"/>
      <c r="AV220" s="143"/>
      <c r="AW220" s="150"/>
      <c r="AX220" s="150"/>
      <c r="AY220" s="150"/>
      <c r="AZ220" s="143"/>
      <c r="BA220" s="150"/>
      <c r="BB220" s="150"/>
      <c r="BC220" s="150"/>
      <c r="BD220" s="143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43"/>
      <c r="BS220" s="150"/>
      <c r="BT220" s="150"/>
      <c r="BU220" s="150"/>
      <c r="BV220" s="143"/>
      <c r="BW220" s="150"/>
      <c r="BX220" s="150"/>
    </row>
    <row r="221" ht="13.5" customHeight="1">
      <c r="A221" s="222"/>
      <c r="B221" s="32">
        <v>44556.0</v>
      </c>
      <c r="C221" s="271">
        <f t="shared" si="26"/>
        <v>0</v>
      </c>
      <c r="D221" s="260">
        <f t="shared" si="30"/>
        <v>0</v>
      </c>
      <c r="E221" s="236"/>
      <c r="F221" s="143"/>
      <c r="G221" s="143"/>
      <c r="H221" s="143"/>
      <c r="I221" s="143"/>
      <c r="J221" s="143"/>
      <c r="K221" s="143"/>
      <c r="L221" s="225"/>
      <c r="M221" s="256">
        <f t="shared" si="32"/>
        <v>0</v>
      </c>
      <c r="N221" s="236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225"/>
      <c r="AD221" s="262">
        <f t="shared" si="31"/>
        <v>0</v>
      </c>
      <c r="AE221" s="150"/>
      <c r="AF221" s="143"/>
      <c r="AG221" s="150"/>
      <c r="AH221" s="150"/>
      <c r="AI221" s="150"/>
      <c r="AJ221" s="143"/>
      <c r="AK221" s="143"/>
      <c r="AL221" s="143"/>
      <c r="AM221" s="150"/>
      <c r="AN221" s="143"/>
      <c r="AO221" s="150"/>
      <c r="AP221" s="143"/>
      <c r="AQ221" s="150"/>
      <c r="AR221" s="143"/>
      <c r="AS221" s="150"/>
      <c r="AT221" s="143"/>
      <c r="AU221" s="150"/>
      <c r="AV221" s="143"/>
      <c r="AW221" s="150"/>
      <c r="AX221" s="143"/>
      <c r="AY221" s="150"/>
      <c r="AZ221" s="143"/>
      <c r="BA221" s="150"/>
      <c r="BB221" s="150"/>
      <c r="BC221" s="150"/>
      <c r="BD221" s="143"/>
      <c r="BE221" s="150"/>
      <c r="BF221" s="150"/>
      <c r="BG221" s="150"/>
      <c r="BH221" s="143"/>
      <c r="BI221" s="150"/>
      <c r="BJ221" s="143"/>
      <c r="BK221" s="150"/>
      <c r="BL221" s="143"/>
      <c r="BM221" s="150"/>
      <c r="BN221" s="143"/>
      <c r="BO221" s="150"/>
      <c r="BP221" s="143"/>
      <c r="BQ221" s="150"/>
      <c r="BR221" s="143"/>
      <c r="BS221" s="150"/>
      <c r="BT221" s="150"/>
      <c r="BU221" s="150"/>
      <c r="BV221" s="143"/>
      <c r="BW221" s="150"/>
      <c r="BX221" s="150"/>
    </row>
    <row r="222" ht="13.5" customHeight="1">
      <c r="A222" s="222"/>
      <c r="B222" s="32">
        <v>44557.0</v>
      </c>
      <c r="C222" s="271">
        <f t="shared" si="26"/>
        <v>0</v>
      </c>
      <c r="D222" s="260">
        <f t="shared" si="30"/>
        <v>0</v>
      </c>
      <c r="E222" s="236"/>
      <c r="F222" s="143"/>
      <c r="G222" s="143"/>
      <c r="H222" s="143"/>
      <c r="I222" s="143"/>
      <c r="J222" s="143"/>
      <c r="K222" s="143"/>
      <c r="L222" s="225"/>
      <c r="M222" s="256">
        <f t="shared" si="32"/>
        <v>0</v>
      </c>
      <c r="N222" s="236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225"/>
      <c r="AD222" s="262">
        <f t="shared" si="31"/>
        <v>0</v>
      </c>
      <c r="AE222" s="142"/>
      <c r="AF222" s="143"/>
      <c r="AG222" s="143"/>
      <c r="AH222" s="143"/>
      <c r="AI222" s="142"/>
      <c r="AJ222" s="143"/>
      <c r="AK222" s="150"/>
      <c r="AL222" s="143"/>
      <c r="AM222" s="150"/>
      <c r="AN222" s="143"/>
      <c r="AO222" s="150"/>
      <c r="AP222" s="143"/>
      <c r="AQ222" s="143"/>
      <c r="AR222" s="143"/>
      <c r="AS222" s="150"/>
      <c r="AT222" s="143"/>
      <c r="AU222" s="150"/>
      <c r="AV222" s="143"/>
      <c r="AW222" s="143"/>
      <c r="AX222" s="143"/>
      <c r="AY222" s="143"/>
      <c r="AZ222" s="143"/>
      <c r="BA222" s="150"/>
      <c r="BB222" s="143"/>
      <c r="BC222" s="150"/>
      <c r="BD222" s="143"/>
      <c r="BE222" s="143"/>
      <c r="BF222" s="143"/>
      <c r="BG222" s="150"/>
      <c r="BH222" s="143"/>
      <c r="BI222" s="143"/>
      <c r="BJ222" s="143"/>
      <c r="BK222" s="150"/>
      <c r="BL222" s="143"/>
      <c r="BM222" s="150"/>
      <c r="BN222" s="143"/>
      <c r="BO222" s="143"/>
      <c r="BP222" s="143"/>
      <c r="BQ222" s="150"/>
      <c r="BR222" s="143"/>
      <c r="BS222" s="150"/>
      <c r="BT222" s="143"/>
      <c r="BU222" s="143"/>
      <c r="BV222" s="143"/>
      <c r="BW222" s="150"/>
      <c r="BX222" s="143"/>
    </row>
    <row r="223" ht="13.5" customHeight="1">
      <c r="A223" s="222"/>
      <c r="B223" s="32">
        <v>44558.0</v>
      </c>
      <c r="C223" s="271">
        <f t="shared" si="26"/>
        <v>0</v>
      </c>
      <c r="D223" s="260">
        <f t="shared" si="30"/>
        <v>0</v>
      </c>
      <c r="E223" s="236"/>
      <c r="F223" s="143"/>
      <c r="G223" s="143"/>
      <c r="H223" s="143"/>
      <c r="I223" s="143"/>
      <c r="J223" s="143"/>
      <c r="K223" s="143"/>
      <c r="L223" s="225"/>
      <c r="M223" s="256">
        <f t="shared" si="32"/>
        <v>0</v>
      </c>
      <c r="N223" s="236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225"/>
      <c r="AD223" s="262">
        <f t="shared" si="31"/>
        <v>0</v>
      </c>
      <c r="AE223" s="150"/>
      <c r="AF223" s="143"/>
      <c r="AG223" s="150"/>
      <c r="AH223" s="150"/>
      <c r="AI223" s="150"/>
      <c r="AJ223" s="143"/>
      <c r="AK223" s="150"/>
      <c r="AL223" s="143"/>
      <c r="AM223" s="150"/>
      <c r="AN223" s="143"/>
      <c r="AO223" s="150"/>
      <c r="AP223" s="152"/>
      <c r="AQ223" s="150"/>
      <c r="AR223" s="143"/>
      <c r="AS223" s="142"/>
      <c r="AT223" s="143"/>
      <c r="AU223" s="150"/>
      <c r="AV223" s="300"/>
      <c r="AW223" s="150"/>
      <c r="AX223" s="143"/>
      <c r="AY223" s="150"/>
      <c r="AZ223" s="143"/>
      <c r="BA223" s="143"/>
      <c r="BB223" s="143"/>
      <c r="BC223" s="143"/>
      <c r="BD223" s="143"/>
      <c r="BE223" s="143"/>
      <c r="BF223" s="143"/>
      <c r="BG223" s="150"/>
      <c r="BH223" s="143"/>
      <c r="BI223" s="150"/>
      <c r="BJ223" s="143"/>
      <c r="BK223" s="150"/>
      <c r="BL223" s="143"/>
      <c r="BM223" s="150"/>
      <c r="BN223" s="143"/>
      <c r="BO223" s="150"/>
      <c r="BP223" s="143"/>
      <c r="BQ223" s="150"/>
      <c r="BR223" s="143"/>
      <c r="BS223" s="143"/>
      <c r="BT223" s="143"/>
      <c r="BU223" s="150"/>
      <c r="BV223" s="143"/>
      <c r="BW223" s="150"/>
      <c r="BX223" s="143"/>
    </row>
    <row r="224" ht="13.5" customHeight="1">
      <c r="A224" s="222"/>
      <c r="B224" s="32">
        <v>44559.0</v>
      </c>
      <c r="C224" s="271">
        <f t="shared" si="26"/>
        <v>0</v>
      </c>
      <c r="D224" s="260">
        <f t="shared" si="30"/>
        <v>0</v>
      </c>
      <c r="E224" s="273"/>
      <c r="F224" s="167"/>
      <c r="G224" s="167"/>
      <c r="H224" s="167"/>
      <c r="I224" s="167"/>
      <c r="J224" s="167"/>
      <c r="K224" s="167"/>
      <c r="L224" s="225"/>
      <c r="M224" s="256">
        <f t="shared" si="32"/>
        <v>0</v>
      </c>
      <c r="N224" s="236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225"/>
      <c r="AD224" s="262">
        <f t="shared" si="31"/>
        <v>0</v>
      </c>
      <c r="AE224" s="142"/>
      <c r="AF224" s="143"/>
      <c r="AG224" s="143"/>
      <c r="AH224" s="143"/>
      <c r="AI224" s="150"/>
      <c r="AJ224" s="143"/>
      <c r="AK224" s="150"/>
      <c r="AL224" s="143"/>
      <c r="AM224" s="150"/>
      <c r="AN224" s="143"/>
      <c r="AO224" s="150"/>
      <c r="AP224" s="143"/>
      <c r="AQ224" s="143"/>
      <c r="AR224" s="143"/>
      <c r="AS224" s="150"/>
      <c r="AT224" s="143"/>
      <c r="AU224" s="150"/>
      <c r="AV224" s="143"/>
      <c r="AW224" s="143"/>
      <c r="AX224" s="143"/>
      <c r="AY224" s="143"/>
      <c r="AZ224" s="143"/>
      <c r="BA224" s="150"/>
      <c r="BB224" s="143"/>
      <c r="BC224" s="143"/>
      <c r="BD224" s="143"/>
      <c r="BE224" s="143"/>
      <c r="BF224" s="143"/>
      <c r="BG224" s="143"/>
      <c r="BH224" s="143"/>
      <c r="BI224" s="150"/>
      <c r="BJ224" s="143"/>
      <c r="BK224" s="150"/>
      <c r="BL224" s="143"/>
      <c r="BM224" s="150"/>
      <c r="BN224" s="143"/>
      <c r="BO224" s="150"/>
      <c r="BP224" s="143"/>
      <c r="BQ224" s="143"/>
      <c r="BR224" s="143"/>
      <c r="BS224" s="150"/>
      <c r="BT224" s="143"/>
      <c r="BU224" s="150"/>
      <c r="BV224" s="143"/>
      <c r="BW224" s="150"/>
      <c r="BX224" s="143"/>
    </row>
    <row r="225" ht="13.5" customHeight="1">
      <c r="A225" s="222"/>
      <c r="B225" s="32">
        <v>44560.0</v>
      </c>
      <c r="C225" s="271">
        <f t="shared" si="26"/>
        <v>0</v>
      </c>
      <c r="D225" s="272">
        <f t="shared" si="30"/>
        <v>0</v>
      </c>
      <c r="E225" s="222"/>
      <c r="F225" s="143"/>
      <c r="G225" s="143"/>
      <c r="H225" s="143"/>
      <c r="I225" s="143"/>
      <c r="J225" s="143"/>
      <c r="K225" s="143"/>
      <c r="L225" s="255"/>
      <c r="M225" s="256">
        <f t="shared" si="32"/>
        <v>0</v>
      </c>
      <c r="N225" s="236"/>
      <c r="O225" s="143"/>
      <c r="P225" s="143"/>
      <c r="Q225" s="143"/>
      <c r="R225" s="143"/>
      <c r="S225" s="143"/>
      <c r="T225" s="143"/>
      <c r="U225" s="143"/>
      <c r="V225" s="167"/>
      <c r="W225" s="167"/>
      <c r="X225" s="167"/>
      <c r="Y225" s="167"/>
      <c r="Z225" s="167"/>
      <c r="AA225" s="167"/>
      <c r="AB225" s="167"/>
      <c r="AC225" s="276"/>
      <c r="AD225" s="310">
        <f t="shared" si="31"/>
        <v>0</v>
      </c>
      <c r="AE225" s="151"/>
      <c r="AF225" s="143"/>
      <c r="AG225" s="150"/>
      <c r="AH225" s="143"/>
      <c r="AI225" s="150"/>
      <c r="AJ225" s="143"/>
      <c r="AK225" s="143"/>
      <c r="AL225" s="143"/>
      <c r="AM225" s="150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  <c r="BD225" s="143"/>
      <c r="BE225" s="150"/>
      <c r="BF225" s="143"/>
      <c r="BG225" s="143"/>
      <c r="BH225" s="143"/>
      <c r="BI225" s="150"/>
      <c r="BJ225" s="143"/>
      <c r="BK225" s="150"/>
      <c r="BL225" s="143"/>
      <c r="BM225" s="150"/>
      <c r="BN225" s="143"/>
      <c r="BO225" s="150"/>
      <c r="BP225" s="143"/>
      <c r="BQ225" s="143"/>
      <c r="BR225" s="143"/>
      <c r="BS225" s="150"/>
      <c r="BT225" s="143"/>
      <c r="BU225" s="150"/>
      <c r="BV225" s="143"/>
      <c r="BW225" s="150"/>
      <c r="BX225" s="143"/>
    </row>
    <row r="226" ht="13.5" customHeight="1">
      <c r="A226" s="222"/>
      <c r="B226" s="36">
        <v>44561.0</v>
      </c>
      <c r="C226" s="271">
        <f t="shared" si="26"/>
        <v>0</v>
      </c>
      <c r="D226" s="272">
        <f t="shared" si="30"/>
        <v>0</v>
      </c>
      <c r="E226" s="143"/>
      <c r="F226" s="143"/>
      <c r="G226" s="268"/>
      <c r="H226" s="167"/>
      <c r="I226" s="167"/>
      <c r="J226" s="167"/>
      <c r="K226" s="167"/>
      <c r="L226" s="276"/>
      <c r="M226" s="256">
        <f t="shared" si="32"/>
        <v>0</v>
      </c>
      <c r="N226" s="275"/>
      <c r="O226" s="143"/>
      <c r="P226" s="151"/>
      <c r="Q226" s="167"/>
      <c r="R226" s="167"/>
      <c r="S226" s="231"/>
      <c r="T226" s="206"/>
      <c r="U226" s="231"/>
      <c r="V226" s="167"/>
      <c r="W226" s="167"/>
      <c r="X226" s="167"/>
      <c r="Y226" s="167"/>
      <c r="Z226" s="167"/>
      <c r="AA226" s="167"/>
      <c r="AB226" s="167"/>
      <c r="AC226" s="276"/>
      <c r="AD226" s="303">
        <f t="shared" si="31"/>
        <v>0</v>
      </c>
      <c r="AE226" s="142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64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4"/>
      <c r="BH226" s="167"/>
      <c r="BI226" s="167"/>
      <c r="BJ226" s="167"/>
      <c r="BK226" s="164"/>
      <c r="BL226" s="167"/>
      <c r="BM226" s="164"/>
      <c r="BN226" s="167"/>
      <c r="BO226" s="164"/>
      <c r="BP226" s="167"/>
      <c r="BQ226" s="164"/>
      <c r="BR226" s="167"/>
      <c r="BS226" s="164"/>
      <c r="BT226" s="167"/>
      <c r="BU226" s="164"/>
      <c r="BV226" s="167"/>
      <c r="BW226" s="164"/>
      <c r="BX226" s="167"/>
    </row>
    <row r="227" ht="13.5" customHeight="1">
      <c r="A227" s="1"/>
      <c r="B227" s="100" t="s">
        <v>18</v>
      </c>
      <c r="C227" s="105">
        <f t="shared" si="26"/>
        <v>200000</v>
      </c>
      <c r="D227" s="278">
        <f>SUM(D196:D226)</f>
        <v>0</v>
      </c>
      <c r="E227" s="246"/>
      <c r="F227" s="183"/>
      <c r="G227" s="183"/>
      <c r="H227" s="183"/>
      <c r="I227" s="183"/>
      <c r="J227" s="183"/>
      <c r="K227" s="183"/>
      <c r="L227" s="247"/>
      <c r="M227" s="248">
        <f>SUM(M196:M226)</f>
        <v>0</v>
      </c>
      <c r="N227" s="246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247"/>
      <c r="AD227" s="249">
        <f>SUM(AD196:AD226)</f>
        <v>200000</v>
      </c>
      <c r="AE227" s="198"/>
      <c r="AF227" s="183"/>
      <c r="AG227" s="183"/>
      <c r="AH227" s="183"/>
      <c r="AI227" s="184"/>
      <c r="AJ227" s="183"/>
      <c r="AK227" s="184"/>
      <c r="AL227" s="183"/>
      <c r="AM227" s="184"/>
      <c r="AN227" s="183"/>
      <c r="AO227" s="184"/>
      <c r="AP227" s="183"/>
      <c r="AQ227" s="184"/>
      <c r="AR227" s="183"/>
      <c r="AS227" s="184"/>
      <c r="AT227" s="183"/>
      <c r="AU227" s="184"/>
      <c r="AV227" s="183"/>
      <c r="AW227" s="184"/>
      <c r="AX227" s="184"/>
      <c r="AY227" s="184"/>
      <c r="AZ227" s="183"/>
      <c r="BA227" s="184"/>
      <c r="BB227" s="184"/>
      <c r="BC227" s="184"/>
      <c r="BD227" s="183"/>
      <c r="BE227" s="184"/>
      <c r="BF227" s="184"/>
      <c r="BG227" s="184"/>
      <c r="BH227" s="184"/>
      <c r="BI227" s="184"/>
      <c r="BJ227" s="184"/>
      <c r="BK227" s="184"/>
      <c r="BL227" s="184"/>
      <c r="BM227" s="184"/>
      <c r="BN227" s="184"/>
      <c r="BO227" s="184"/>
      <c r="BP227" s="184"/>
      <c r="BQ227" s="184"/>
      <c r="BR227" s="183"/>
      <c r="BS227" s="184"/>
      <c r="BT227" s="184"/>
      <c r="BU227" s="184"/>
      <c r="BV227" s="183"/>
      <c r="BW227" s="184"/>
      <c r="BX227" s="184"/>
    </row>
    <row r="228" ht="13.5" customHeight="1">
      <c r="A228" s="222"/>
      <c r="B228" s="22">
        <v>44562.0</v>
      </c>
      <c r="C228" s="307">
        <f t="shared" si="26"/>
        <v>0</v>
      </c>
      <c r="D228" s="253">
        <f t="shared" ref="D228:D258" si="33">F228+H228+J228+L228</f>
        <v>0</v>
      </c>
      <c r="E228" s="254"/>
      <c r="F228" s="163"/>
      <c r="G228" s="163"/>
      <c r="H228" s="163"/>
      <c r="I228" s="163"/>
      <c r="J228" s="163"/>
      <c r="K228" s="163"/>
      <c r="L228" s="255"/>
      <c r="M228" s="256">
        <f t="shared" ref="M228:M258" si="34">O228+Q228+S228+U228+W228+Y228+AA228+AC228</f>
        <v>0</v>
      </c>
      <c r="N228" s="254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255"/>
      <c r="AD228" s="308">
        <f t="shared" ref="AD228:AD258" si="35">AF228+AH228+AJ228+AL228+AN228+AP228+AR228+AT228+AV228+AX228+AZ228+BB228+BD228+BF228+BH228+BJ228+BL228+BN228+BP228+BR228+BT228+BV228+BX228+BZ228+CB228+CD228</f>
        <v>0</v>
      </c>
      <c r="AE228" s="142"/>
      <c r="AF228" s="143"/>
      <c r="AG228" s="143"/>
      <c r="AH228" s="143"/>
      <c r="AI228" s="150"/>
      <c r="AJ228" s="143"/>
      <c r="AK228" s="150"/>
      <c r="AL228" s="143"/>
      <c r="AM228" s="150"/>
      <c r="AN228" s="143"/>
      <c r="AO228" s="150"/>
      <c r="AP228" s="143"/>
      <c r="AQ228" s="150"/>
      <c r="AR228" s="143"/>
      <c r="AS228" s="150"/>
      <c r="AT228" s="143"/>
      <c r="AU228" s="150"/>
      <c r="AV228" s="143"/>
      <c r="AW228" s="150"/>
      <c r="AX228" s="150"/>
      <c r="AY228" s="150"/>
      <c r="AZ228" s="143"/>
      <c r="BA228" s="150"/>
      <c r="BB228" s="150"/>
      <c r="BC228" s="150"/>
      <c r="BD228" s="143"/>
      <c r="BE228" s="150"/>
      <c r="BF228" s="150"/>
      <c r="BG228" s="162"/>
      <c r="BH228" s="162"/>
      <c r="BI228" s="162"/>
      <c r="BJ228" s="162"/>
      <c r="BK228" s="162"/>
      <c r="BL228" s="162"/>
      <c r="BM228" s="162"/>
      <c r="BN228" s="162"/>
      <c r="BO228" s="162"/>
      <c r="BP228" s="162"/>
      <c r="BQ228" s="162"/>
      <c r="BR228" s="163"/>
      <c r="BS228" s="162"/>
      <c r="BT228" s="162"/>
      <c r="BU228" s="162"/>
      <c r="BV228" s="163"/>
      <c r="BW228" s="162"/>
      <c r="BX228" s="162"/>
    </row>
    <row r="229" ht="13.5" customHeight="1">
      <c r="A229" s="222"/>
      <c r="B229" s="32">
        <v>44563.0</v>
      </c>
      <c r="C229" s="271">
        <f t="shared" si="26"/>
        <v>0</v>
      </c>
      <c r="D229" s="260">
        <f t="shared" si="33"/>
        <v>0</v>
      </c>
      <c r="E229" s="236"/>
      <c r="F229" s="143"/>
      <c r="G229" s="143"/>
      <c r="H229" s="143"/>
      <c r="I229" s="143"/>
      <c r="J229" s="143"/>
      <c r="K229" s="143"/>
      <c r="L229" s="225"/>
      <c r="M229" s="256">
        <f t="shared" si="34"/>
        <v>0</v>
      </c>
      <c r="N229" s="236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225"/>
      <c r="AD229" s="262">
        <f t="shared" si="35"/>
        <v>0</v>
      </c>
      <c r="AE229" s="150"/>
      <c r="AF229" s="143"/>
      <c r="AG229" s="150"/>
      <c r="AH229" s="143"/>
      <c r="AI229" s="164"/>
      <c r="AJ229" s="167"/>
      <c r="AK229" s="167"/>
      <c r="AL229" s="167"/>
      <c r="AM229" s="164"/>
      <c r="AN229" s="167"/>
      <c r="AO229" s="167"/>
      <c r="AP229" s="167"/>
      <c r="AQ229" s="150"/>
      <c r="AR229" s="143"/>
      <c r="AS229" s="150"/>
      <c r="AT229" s="143"/>
      <c r="AU229" s="150"/>
      <c r="AV229" s="143"/>
      <c r="AW229" s="150"/>
      <c r="AX229" s="150"/>
      <c r="AY229" s="150"/>
      <c r="AZ229" s="143"/>
      <c r="BA229" s="150"/>
      <c r="BB229" s="150"/>
      <c r="BC229" s="150"/>
      <c r="BD229" s="143"/>
      <c r="BE229" s="150"/>
      <c r="BF229" s="150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43"/>
      <c r="BS229" s="150"/>
      <c r="BT229" s="150"/>
      <c r="BU229" s="150"/>
      <c r="BV229" s="143"/>
      <c r="BW229" s="150"/>
      <c r="BX229" s="150"/>
    </row>
    <row r="230" ht="13.5" customHeight="1">
      <c r="A230" s="222"/>
      <c r="B230" s="32">
        <v>44564.0</v>
      </c>
      <c r="C230" s="271">
        <f t="shared" si="26"/>
        <v>0</v>
      </c>
      <c r="D230" s="260">
        <f t="shared" si="33"/>
        <v>0</v>
      </c>
      <c r="E230" s="236"/>
      <c r="F230" s="143"/>
      <c r="G230" s="143"/>
      <c r="H230" s="143"/>
      <c r="I230" s="143"/>
      <c r="J230" s="143"/>
      <c r="K230" s="143"/>
      <c r="L230" s="225"/>
      <c r="M230" s="256">
        <f t="shared" si="34"/>
        <v>0</v>
      </c>
      <c r="N230" s="236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225"/>
      <c r="AD230" s="262">
        <f t="shared" si="35"/>
        <v>0</v>
      </c>
      <c r="AE230" s="142"/>
      <c r="AF230" s="143"/>
      <c r="AG230" s="167"/>
      <c r="AH230" s="167"/>
      <c r="AI230" s="150"/>
      <c r="AJ230" s="143"/>
      <c r="AK230" s="150"/>
      <c r="AL230" s="143"/>
      <c r="AM230" s="150"/>
      <c r="AN230" s="143"/>
      <c r="AO230" s="150"/>
      <c r="AP230" s="143"/>
      <c r="AQ230" s="150"/>
      <c r="AR230" s="143"/>
      <c r="AS230" s="150"/>
      <c r="AT230" s="143"/>
      <c r="AU230" s="150"/>
      <c r="AV230" s="143"/>
      <c r="AW230" s="150"/>
      <c r="AX230" s="150"/>
      <c r="AY230" s="150"/>
      <c r="AZ230" s="143"/>
      <c r="BA230" s="150"/>
      <c r="BB230" s="150"/>
      <c r="BC230" s="150"/>
      <c r="BD230" s="143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43"/>
      <c r="BS230" s="150"/>
      <c r="BT230" s="150"/>
      <c r="BU230" s="150"/>
      <c r="BV230" s="143"/>
      <c r="BW230" s="150"/>
      <c r="BX230" s="150"/>
    </row>
    <row r="231" ht="13.5" customHeight="1">
      <c r="A231" s="222"/>
      <c r="B231" s="32">
        <v>44565.0</v>
      </c>
      <c r="C231" s="271">
        <f t="shared" si="26"/>
        <v>0</v>
      </c>
      <c r="D231" s="260">
        <f t="shared" si="33"/>
        <v>0</v>
      </c>
      <c r="E231" s="236"/>
      <c r="F231" s="143"/>
      <c r="G231" s="143"/>
      <c r="H231" s="143"/>
      <c r="I231" s="143"/>
      <c r="J231" s="143"/>
      <c r="K231" s="143"/>
      <c r="L231" s="225"/>
      <c r="M231" s="256">
        <f t="shared" si="34"/>
        <v>0</v>
      </c>
      <c r="N231" s="236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225"/>
      <c r="AD231" s="262">
        <f t="shared" si="35"/>
        <v>0</v>
      </c>
      <c r="AE231" s="167"/>
      <c r="AF231" s="167"/>
      <c r="AG231" s="150"/>
      <c r="AH231" s="143"/>
      <c r="AI231" s="150"/>
      <c r="AJ231" s="143"/>
      <c r="AK231" s="150"/>
      <c r="AL231" s="143"/>
      <c r="AM231" s="150"/>
      <c r="AN231" s="143"/>
      <c r="AO231" s="226"/>
      <c r="AP231" s="143"/>
      <c r="AQ231" s="150"/>
      <c r="AR231" s="143"/>
      <c r="AS231" s="150"/>
      <c r="AT231" s="143"/>
      <c r="AU231" s="150"/>
      <c r="AV231" s="143"/>
      <c r="AW231" s="150"/>
      <c r="AX231" s="150"/>
      <c r="AY231" s="150"/>
      <c r="AZ231" s="143"/>
      <c r="BA231" s="150"/>
      <c r="BB231" s="150"/>
      <c r="BC231" s="150"/>
      <c r="BD231" s="143"/>
      <c r="BE231" s="150"/>
      <c r="BF231" s="150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43"/>
      <c r="BS231" s="150"/>
      <c r="BT231" s="150"/>
      <c r="BU231" s="150"/>
      <c r="BV231" s="143"/>
      <c r="BW231" s="150"/>
      <c r="BX231" s="150"/>
    </row>
    <row r="232" ht="12.75" customHeight="1">
      <c r="A232" s="222"/>
      <c r="B232" s="32">
        <v>44566.0</v>
      </c>
      <c r="C232" s="271">
        <f t="shared" si="26"/>
        <v>0</v>
      </c>
      <c r="D232" s="260">
        <f t="shared" si="33"/>
        <v>0</v>
      </c>
      <c r="E232" s="236"/>
      <c r="F232" s="143"/>
      <c r="G232" s="143"/>
      <c r="H232" s="143"/>
      <c r="I232" s="143"/>
      <c r="J232" s="143"/>
      <c r="K232" s="143"/>
      <c r="L232" s="225"/>
      <c r="M232" s="256">
        <f t="shared" si="34"/>
        <v>0</v>
      </c>
      <c r="N232" s="236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225"/>
      <c r="AD232" s="262">
        <f t="shared" si="35"/>
        <v>0</v>
      </c>
      <c r="AE232" s="142"/>
      <c r="AF232" s="143"/>
      <c r="AG232" s="150"/>
      <c r="AH232" s="143"/>
      <c r="AI232" s="150"/>
      <c r="AJ232" s="143"/>
      <c r="AK232" s="150"/>
      <c r="AL232" s="143"/>
      <c r="AM232" s="150"/>
      <c r="AN232" s="143"/>
      <c r="AO232" s="150"/>
      <c r="AP232" s="143"/>
      <c r="AQ232" s="150"/>
      <c r="AR232" s="143"/>
      <c r="AS232" s="150"/>
      <c r="AT232" s="143"/>
      <c r="AU232" s="150"/>
      <c r="AV232" s="143"/>
      <c r="AW232" s="150"/>
      <c r="AX232" s="150"/>
      <c r="AY232" s="150"/>
      <c r="AZ232" s="143"/>
      <c r="BA232" s="150"/>
      <c r="BB232" s="150"/>
      <c r="BC232" s="150"/>
      <c r="BD232" s="143"/>
      <c r="BE232" s="150"/>
      <c r="BF232" s="150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43"/>
      <c r="BS232" s="150"/>
      <c r="BT232" s="150"/>
      <c r="BU232" s="150"/>
      <c r="BV232" s="143"/>
      <c r="BW232" s="150"/>
      <c r="BX232" s="150"/>
    </row>
    <row r="233" ht="13.5" customHeight="1">
      <c r="A233" s="222"/>
      <c r="B233" s="32">
        <v>44567.0</v>
      </c>
      <c r="C233" s="271">
        <f t="shared" si="26"/>
        <v>0</v>
      </c>
      <c r="D233" s="260">
        <f t="shared" si="33"/>
        <v>0</v>
      </c>
      <c r="E233" s="236"/>
      <c r="F233" s="143"/>
      <c r="G233" s="143"/>
      <c r="H233" s="143"/>
      <c r="I233" s="143"/>
      <c r="J233" s="143"/>
      <c r="K233" s="143"/>
      <c r="L233" s="225"/>
      <c r="M233" s="256">
        <f t="shared" si="34"/>
        <v>0</v>
      </c>
      <c r="N233" s="236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225"/>
      <c r="AD233" s="262">
        <f t="shared" si="35"/>
        <v>0</v>
      </c>
      <c r="AE233" s="142"/>
      <c r="AF233" s="143"/>
      <c r="AG233" s="150"/>
      <c r="AH233" s="143"/>
      <c r="AI233" s="150"/>
      <c r="AJ233" s="143"/>
      <c r="AK233" s="150"/>
      <c r="AL233" s="143"/>
      <c r="AM233" s="150"/>
      <c r="AN233" s="143"/>
      <c r="AO233" s="150"/>
      <c r="AP233" s="143"/>
      <c r="AQ233" s="150"/>
      <c r="AR233" s="143"/>
      <c r="AS233" s="150"/>
      <c r="AT233" s="143"/>
      <c r="AU233" s="150"/>
      <c r="AV233" s="143"/>
      <c r="AW233" s="150"/>
      <c r="AX233" s="143"/>
      <c r="AY233" s="150"/>
      <c r="AZ233" s="143"/>
      <c r="BA233" s="150"/>
      <c r="BB233" s="150"/>
      <c r="BC233" s="150"/>
      <c r="BD233" s="143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43"/>
      <c r="BS233" s="150"/>
      <c r="BT233" s="150"/>
      <c r="BU233" s="150"/>
      <c r="BV233" s="143"/>
      <c r="BW233" s="150"/>
      <c r="BX233" s="150"/>
    </row>
    <row r="234" ht="13.5" customHeight="1">
      <c r="A234" s="222"/>
      <c r="B234" s="32">
        <v>44568.0</v>
      </c>
      <c r="C234" s="271">
        <f t="shared" si="26"/>
        <v>0</v>
      </c>
      <c r="D234" s="260">
        <f t="shared" si="33"/>
        <v>0</v>
      </c>
      <c r="E234" s="236"/>
      <c r="F234" s="143"/>
      <c r="G234" s="143"/>
      <c r="H234" s="143"/>
      <c r="I234" s="143"/>
      <c r="J234" s="143"/>
      <c r="K234" s="143"/>
      <c r="L234" s="225"/>
      <c r="M234" s="256">
        <f t="shared" si="34"/>
        <v>0</v>
      </c>
      <c r="N234" s="236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225"/>
      <c r="AD234" s="262">
        <f t="shared" si="35"/>
        <v>0</v>
      </c>
      <c r="AE234" s="142"/>
      <c r="AF234" s="143"/>
      <c r="AG234" s="150"/>
      <c r="AH234" s="143"/>
      <c r="AI234" s="142"/>
      <c r="AJ234" s="143"/>
      <c r="AK234" s="150"/>
      <c r="AL234" s="143"/>
      <c r="AM234" s="150"/>
      <c r="AN234" s="143"/>
      <c r="AO234" s="143"/>
      <c r="AP234" s="143"/>
      <c r="AQ234" s="150"/>
      <c r="AR234" s="143"/>
      <c r="AS234" s="150"/>
      <c r="AT234" s="143"/>
      <c r="AU234" s="150"/>
      <c r="AV234" s="143"/>
      <c r="AW234" s="150"/>
      <c r="AX234" s="150"/>
      <c r="AY234" s="150"/>
      <c r="AZ234" s="143"/>
      <c r="BA234" s="150"/>
      <c r="BB234" s="150"/>
      <c r="BC234" s="150"/>
      <c r="BD234" s="143"/>
      <c r="BE234" s="150"/>
      <c r="BF234" s="150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43"/>
      <c r="BS234" s="150"/>
      <c r="BT234" s="150"/>
      <c r="BU234" s="150"/>
      <c r="BV234" s="143"/>
      <c r="BW234" s="150"/>
      <c r="BX234" s="150"/>
    </row>
    <row r="235" ht="13.5" customHeight="1">
      <c r="A235" s="222"/>
      <c r="B235" s="32">
        <v>44569.0</v>
      </c>
      <c r="C235" s="271">
        <f t="shared" si="26"/>
        <v>0</v>
      </c>
      <c r="D235" s="260">
        <f t="shared" si="33"/>
        <v>0</v>
      </c>
      <c r="E235" s="236"/>
      <c r="F235" s="143"/>
      <c r="G235" s="143"/>
      <c r="H235" s="143"/>
      <c r="I235" s="143"/>
      <c r="J235" s="143"/>
      <c r="K235" s="143"/>
      <c r="L235" s="225"/>
      <c r="M235" s="256">
        <f t="shared" si="34"/>
        <v>0</v>
      </c>
      <c r="N235" s="236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225"/>
      <c r="AD235" s="262">
        <f t="shared" si="35"/>
        <v>0</v>
      </c>
      <c r="AE235" s="142"/>
      <c r="AF235" s="143"/>
      <c r="AG235" s="150"/>
      <c r="AH235" s="143"/>
      <c r="AI235" s="143"/>
      <c r="AJ235" s="143"/>
      <c r="AK235" s="150"/>
      <c r="AL235" s="143"/>
      <c r="AM235" s="150"/>
      <c r="AN235" s="143"/>
      <c r="AO235" s="150"/>
      <c r="AP235" s="143"/>
      <c r="AQ235" s="150"/>
      <c r="AR235" s="143"/>
      <c r="AS235" s="150"/>
      <c r="AT235" s="143"/>
      <c r="AU235" s="150"/>
      <c r="AV235" s="143"/>
      <c r="AW235" s="150"/>
      <c r="AX235" s="150"/>
      <c r="AY235" s="150"/>
      <c r="AZ235" s="143"/>
      <c r="BA235" s="150"/>
      <c r="BB235" s="150"/>
      <c r="BC235" s="150"/>
      <c r="BD235" s="143"/>
      <c r="BE235" s="150"/>
      <c r="BF235" s="150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43"/>
      <c r="BS235" s="150"/>
      <c r="BT235" s="150"/>
      <c r="BU235" s="150"/>
      <c r="BV235" s="143"/>
      <c r="BW235" s="150"/>
      <c r="BX235" s="150"/>
    </row>
    <row r="236" ht="13.5" customHeight="1">
      <c r="A236" s="222"/>
      <c r="B236" s="32">
        <v>44570.0</v>
      </c>
      <c r="C236" s="271">
        <f t="shared" si="26"/>
        <v>0</v>
      </c>
      <c r="D236" s="260">
        <f t="shared" si="33"/>
        <v>0</v>
      </c>
      <c r="E236" s="236"/>
      <c r="F236" s="143"/>
      <c r="G236" s="143"/>
      <c r="H236" s="143"/>
      <c r="I236" s="143"/>
      <c r="J236" s="143"/>
      <c r="K236" s="143"/>
      <c r="L236" s="225"/>
      <c r="M236" s="256">
        <f t="shared" si="34"/>
        <v>0</v>
      </c>
      <c r="N236" s="236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225"/>
      <c r="AD236" s="262">
        <f t="shared" si="35"/>
        <v>0</v>
      </c>
      <c r="AE236" s="150"/>
      <c r="AF236" s="143"/>
      <c r="AG236" s="150"/>
      <c r="AH236" s="143"/>
      <c r="AI236" s="150"/>
      <c r="AJ236" s="143"/>
      <c r="AK236" s="150"/>
      <c r="AL236" s="143"/>
      <c r="AM236" s="150"/>
      <c r="AN236" s="143"/>
      <c r="AO236" s="150"/>
      <c r="AP236" s="143"/>
      <c r="AQ236" s="150"/>
      <c r="AR236" s="143"/>
      <c r="AS236" s="150"/>
      <c r="AT236" s="143"/>
      <c r="AU236" s="150"/>
      <c r="AV236" s="143"/>
      <c r="AW236" s="150"/>
      <c r="AX236" s="150"/>
      <c r="AY236" s="150"/>
      <c r="AZ236" s="143"/>
      <c r="BA236" s="150"/>
      <c r="BB236" s="150"/>
      <c r="BC236" s="150"/>
      <c r="BD236" s="143"/>
      <c r="BE236" s="150"/>
      <c r="BF236" s="150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43"/>
      <c r="BS236" s="150"/>
      <c r="BT236" s="150"/>
      <c r="BU236" s="150"/>
      <c r="BV236" s="143"/>
      <c r="BW236" s="150"/>
      <c r="BX236" s="150"/>
    </row>
    <row r="237" ht="13.5" customHeight="1">
      <c r="A237" s="222"/>
      <c r="B237" s="32">
        <v>44571.0</v>
      </c>
      <c r="C237" s="271">
        <f t="shared" si="26"/>
        <v>0</v>
      </c>
      <c r="D237" s="260">
        <f t="shared" si="33"/>
        <v>0</v>
      </c>
      <c r="E237" s="236"/>
      <c r="F237" s="152"/>
      <c r="G237" s="143"/>
      <c r="H237" s="143"/>
      <c r="I237" s="143"/>
      <c r="J237" s="143"/>
      <c r="K237" s="143"/>
      <c r="L237" s="225"/>
      <c r="M237" s="256">
        <f t="shared" si="34"/>
        <v>0</v>
      </c>
      <c r="N237" s="236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225"/>
      <c r="AD237" s="262">
        <f t="shared" si="35"/>
        <v>0</v>
      </c>
      <c r="AE237" s="142"/>
      <c r="AF237" s="143"/>
      <c r="AG237" s="150"/>
      <c r="AH237" s="143"/>
      <c r="AI237" s="142"/>
      <c r="AJ237" s="143"/>
      <c r="AK237" s="150"/>
      <c r="AL237" s="143"/>
      <c r="AM237" s="150"/>
      <c r="AN237" s="143"/>
      <c r="AO237" s="150"/>
      <c r="AP237" s="143"/>
      <c r="AQ237" s="142"/>
      <c r="AR237" s="143"/>
      <c r="AS237" s="150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50"/>
      <c r="BD237" s="143"/>
      <c r="BE237" s="143"/>
      <c r="BF237" s="143"/>
      <c r="BG237" s="143"/>
      <c r="BH237" s="143"/>
      <c r="BI237" s="143"/>
      <c r="BJ237" s="143"/>
      <c r="BK237" s="150"/>
      <c r="BL237" s="143"/>
      <c r="BM237" s="150"/>
      <c r="BN237" s="143"/>
      <c r="BO237" s="150"/>
      <c r="BP237" s="143"/>
      <c r="BQ237" s="150"/>
      <c r="BR237" s="143"/>
      <c r="BS237" s="150"/>
      <c r="BT237" s="143"/>
      <c r="BU237" s="150"/>
      <c r="BV237" s="143"/>
      <c r="BW237" s="150"/>
      <c r="BX237" s="143"/>
    </row>
    <row r="238" ht="13.5" customHeight="1">
      <c r="A238" s="222"/>
      <c r="B238" s="32">
        <v>44572.0</v>
      </c>
      <c r="C238" s="271">
        <f t="shared" si="26"/>
        <v>0</v>
      </c>
      <c r="D238" s="260">
        <f t="shared" si="33"/>
        <v>0</v>
      </c>
      <c r="E238" s="236"/>
      <c r="F238" s="143"/>
      <c r="G238" s="143"/>
      <c r="H238" s="143"/>
      <c r="I238" s="143"/>
      <c r="J238" s="143"/>
      <c r="K238" s="143"/>
      <c r="L238" s="225"/>
      <c r="M238" s="256">
        <f t="shared" si="34"/>
        <v>0</v>
      </c>
      <c r="N238" s="236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225"/>
      <c r="AD238" s="262">
        <f t="shared" si="35"/>
        <v>0</v>
      </c>
      <c r="AE238" s="150"/>
      <c r="AF238" s="143"/>
      <c r="AG238" s="142"/>
      <c r="AH238" s="143"/>
      <c r="AI238" s="150"/>
      <c r="AJ238" s="143"/>
      <c r="AK238" s="150"/>
      <c r="AL238" s="143"/>
      <c r="AM238" s="150"/>
      <c r="AN238" s="143"/>
      <c r="AO238" s="150"/>
      <c r="AP238" s="143"/>
      <c r="AQ238" s="150"/>
      <c r="AR238" s="143"/>
      <c r="AS238" s="150"/>
      <c r="AT238" s="143"/>
      <c r="AU238" s="150"/>
      <c r="AV238" s="143"/>
      <c r="AW238" s="150"/>
      <c r="AX238" s="143"/>
      <c r="AY238" s="150"/>
      <c r="AZ238" s="143"/>
      <c r="BA238" s="150"/>
      <c r="BB238" s="143"/>
      <c r="BC238" s="150"/>
      <c r="BD238" s="143"/>
      <c r="BE238" s="150"/>
      <c r="BF238" s="143"/>
      <c r="BG238" s="150"/>
      <c r="BH238" s="143"/>
      <c r="BI238" s="150"/>
      <c r="BJ238" s="143"/>
      <c r="BK238" s="150"/>
      <c r="BL238" s="143"/>
      <c r="BM238" s="150"/>
      <c r="BN238" s="143"/>
      <c r="BO238" s="150"/>
      <c r="BP238" s="143"/>
      <c r="BQ238" s="150"/>
      <c r="BR238" s="143"/>
      <c r="BS238" s="150"/>
      <c r="BT238" s="143"/>
      <c r="BU238" s="150"/>
      <c r="BV238" s="143"/>
      <c r="BW238" s="150"/>
      <c r="BX238" s="143"/>
    </row>
    <row r="239" ht="13.5" customHeight="1">
      <c r="A239" s="222"/>
      <c r="B239" s="32">
        <v>44573.0</v>
      </c>
      <c r="C239" s="271">
        <f t="shared" si="26"/>
        <v>0</v>
      </c>
      <c r="D239" s="260">
        <f t="shared" si="33"/>
        <v>0</v>
      </c>
      <c r="E239" s="236"/>
      <c r="F239" s="143"/>
      <c r="G239" s="143"/>
      <c r="H239" s="143"/>
      <c r="I239" s="143"/>
      <c r="J239" s="143"/>
      <c r="K239" s="143"/>
      <c r="L239" s="225"/>
      <c r="M239" s="256">
        <f t="shared" si="34"/>
        <v>0</v>
      </c>
      <c r="N239" s="236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225"/>
      <c r="AD239" s="262">
        <f t="shared" si="35"/>
        <v>0</v>
      </c>
      <c r="AE239" s="142"/>
      <c r="AF239" s="143"/>
      <c r="AG239" s="150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50"/>
      <c r="AR239" s="143"/>
      <c r="AS239" s="143"/>
      <c r="AT239" s="143"/>
      <c r="AU239" s="143"/>
      <c r="AV239" s="143"/>
      <c r="AW239" s="150"/>
      <c r="AX239" s="150"/>
      <c r="AY239" s="150"/>
      <c r="AZ239" s="143"/>
      <c r="BA239" s="150"/>
      <c r="BB239" s="150"/>
      <c r="BC239" s="150"/>
      <c r="BD239" s="143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43"/>
      <c r="BS239" s="150"/>
      <c r="BT239" s="150"/>
      <c r="BU239" s="150"/>
      <c r="BV239" s="143"/>
      <c r="BW239" s="150"/>
      <c r="BX239" s="150"/>
    </row>
    <row r="240" ht="13.5" customHeight="1">
      <c r="A240" s="222"/>
      <c r="B240" s="32">
        <v>44574.0</v>
      </c>
      <c r="C240" s="271">
        <f t="shared" si="26"/>
        <v>0</v>
      </c>
      <c r="D240" s="260">
        <f t="shared" si="33"/>
        <v>0</v>
      </c>
      <c r="E240" s="236"/>
      <c r="F240" s="143"/>
      <c r="G240" s="143"/>
      <c r="H240" s="143"/>
      <c r="I240" s="143"/>
      <c r="J240" s="143"/>
      <c r="K240" s="143"/>
      <c r="L240" s="225"/>
      <c r="M240" s="256">
        <f t="shared" si="34"/>
        <v>0</v>
      </c>
      <c r="N240" s="236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225"/>
      <c r="AD240" s="262">
        <f t="shared" si="35"/>
        <v>0</v>
      </c>
      <c r="AE240" s="142"/>
      <c r="AF240" s="143"/>
      <c r="AG240" s="150"/>
      <c r="AH240" s="143"/>
      <c r="AI240" s="150"/>
      <c r="AJ240" s="143"/>
      <c r="AK240" s="150"/>
      <c r="AL240" s="143"/>
      <c r="AM240" s="150"/>
      <c r="AN240" s="143"/>
      <c r="AO240" s="150"/>
      <c r="AP240" s="143"/>
      <c r="AQ240" s="150"/>
      <c r="AR240" s="143"/>
      <c r="AS240" s="150"/>
      <c r="AT240" s="143"/>
      <c r="AU240" s="150"/>
      <c r="AV240" s="143"/>
      <c r="AW240" s="150"/>
      <c r="AX240" s="143"/>
      <c r="AY240" s="150"/>
      <c r="AZ240" s="143"/>
      <c r="BA240" s="150"/>
      <c r="BB240" s="143"/>
      <c r="BC240" s="150"/>
      <c r="BD240" s="143"/>
      <c r="BE240" s="150"/>
      <c r="BF240" s="143"/>
      <c r="BG240" s="150"/>
      <c r="BH240" s="143"/>
      <c r="BI240" s="150"/>
      <c r="BJ240" s="143"/>
      <c r="BK240" s="150"/>
      <c r="BL240" s="143"/>
      <c r="BM240" s="150"/>
      <c r="BN240" s="143"/>
      <c r="BO240" s="150"/>
      <c r="BP240" s="143"/>
      <c r="BQ240" s="150"/>
      <c r="BR240" s="143"/>
      <c r="BS240" s="150"/>
      <c r="BT240" s="150"/>
      <c r="BU240" s="150"/>
      <c r="BV240" s="143"/>
      <c r="BW240" s="150"/>
      <c r="BX240" s="150"/>
    </row>
    <row r="241" ht="13.5" customHeight="1">
      <c r="A241" s="222"/>
      <c r="B241" s="32">
        <v>44575.0</v>
      </c>
      <c r="C241" s="271">
        <f t="shared" si="26"/>
        <v>0</v>
      </c>
      <c r="D241" s="260">
        <f t="shared" si="33"/>
        <v>0</v>
      </c>
      <c r="E241" s="236"/>
      <c r="F241" s="143"/>
      <c r="G241" s="143"/>
      <c r="H241" s="143"/>
      <c r="I241" s="143"/>
      <c r="J241" s="143"/>
      <c r="K241" s="143"/>
      <c r="L241" s="225"/>
      <c r="M241" s="256">
        <f t="shared" si="34"/>
        <v>0</v>
      </c>
      <c r="N241" s="236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225"/>
      <c r="AD241" s="262">
        <f t="shared" si="35"/>
        <v>0</v>
      </c>
      <c r="AE241" s="142"/>
      <c r="AF241" s="143"/>
      <c r="AG241" s="142"/>
      <c r="AH241" s="143"/>
      <c r="AI241" s="142"/>
      <c r="AJ241" s="143"/>
      <c r="AK241" s="143"/>
      <c r="AL241" s="143"/>
      <c r="AM241" s="143"/>
      <c r="AN241" s="143"/>
      <c r="AO241" s="143"/>
      <c r="AP241" s="143"/>
      <c r="AQ241" s="150"/>
      <c r="AR241" s="143"/>
      <c r="AS241" s="143"/>
      <c r="AT241" s="143"/>
      <c r="AU241" s="143"/>
      <c r="AV241" s="143"/>
      <c r="AW241" s="150"/>
      <c r="AX241" s="150"/>
      <c r="AY241" s="150"/>
      <c r="AZ241" s="143"/>
      <c r="BA241" s="150"/>
      <c r="BB241" s="150"/>
      <c r="BC241" s="150"/>
      <c r="BD241" s="143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43"/>
      <c r="BS241" s="150"/>
      <c r="BT241" s="150"/>
      <c r="BU241" s="150"/>
      <c r="BV241" s="143"/>
      <c r="BW241" s="150"/>
      <c r="BX241" s="150"/>
    </row>
    <row r="242" ht="13.5" customHeight="1">
      <c r="A242" s="222"/>
      <c r="B242" s="32">
        <v>44576.0</v>
      </c>
      <c r="C242" s="271">
        <f t="shared" si="26"/>
        <v>0</v>
      </c>
      <c r="D242" s="260">
        <f t="shared" si="33"/>
        <v>0</v>
      </c>
      <c r="E242" s="236"/>
      <c r="F242" s="143"/>
      <c r="G242" s="143"/>
      <c r="H242" s="143"/>
      <c r="I242" s="143"/>
      <c r="J242" s="143"/>
      <c r="K242" s="143"/>
      <c r="L242" s="225"/>
      <c r="M242" s="256">
        <f t="shared" si="34"/>
        <v>0</v>
      </c>
      <c r="N242" s="236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225"/>
      <c r="AD242" s="262">
        <f t="shared" si="35"/>
        <v>0</v>
      </c>
      <c r="AE242" s="142"/>
      <c r="AF242" s="143"/>
      <c r="AG242" s="150"/>
      <c r="AH242" s="143"/>
      <c r="AI242" s="150"/>
      <c r="AJ242" s="143"/>
      <c r="AK242" s="150"/>
      <c r="AL242" s="143"/>
      <c r="AM242" s="150"/>
      <c r="AN242" s="143"/>
      <c r="AO242" s="150"/>
      <c r="AP242" s="143"/>
      <c r="AQ242" s="150"/>
      <c r="AR242" s="143"/>
      <c r="AS242" s="150"/>
      <c r="AT242" s="143"/>
      <c r="AU242" s="150"/>
      <c r="AV242" s="143"/>
      <c r="AW242" s="150"/>
      <c r="AX242" s="150"/>
      <c r="AY242" s="150"/>
      <c r="AZ242" s="143"/>
      <c r="BA242" s="150"/>
      <c r="BB242" s="150"/>
      <c r="BC242" s="150"/>
      <c r="BD242" s="143"/>
      <c r="BE242" s="150"/>
      <c r="BF242" s="150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43"/>
      <c r="BS242" s="150"/>
      <c r="BT242" s="150"/>
      <c r="BU242" s="150"/>
      <c r="BV242" s="143"/>
      <c r="BW242" s="150"/>
      <c r="BX242" s="150"/>
    </row>
    <row r="243" ht="13.5" customHeight="1">
      <c r="A243" s="222"/>
      <c r="B243" s="32">
        <v>44577.0</v>
      </c>
      <c r="C243" s="271">
        <f t="shared" si="26"/>
        <v>0</v>
      </c>
      <c r="D243" s="260">
        <f t="shared" si="33"/>
        <v>0</v>
      </c>
      <c r="E243" s="236"/>
      <c r="F243" s="143"/>
      <c r="G243" s="143"/>
      <c r="H243" s="143"/>
      <c r="I243" s="143"/>
      <c r="J243" s="143"/>
      <c r="K243" s="143"/>
      <c r="L243" s="225"/>
      <c r="M243" s="256">
        <f t="shared" si="34"/>
        <v>0</v>
      </c>
      <c r="N243" s="236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225"/>
      <c r="AD243" s="262">
        <f t="shared" si="35"/>
        <v>0</v>
      </c>
      <c r="AE243" s="142"/>
      <c r="AF243" s="143"/>
      <c r="AG243" s="150"/>
      <c r="AH243" s="143"/>
      <c r="AI243" s="150"/>
      <c r="AJ243" s="143"/>
      <c r="AK243" s="150"/>
      <c r="AL243" s="143"/>
      <c r="AM243" s="150"/>
      <c r="AN243" s="143"/>
      <c r="AO243" s="150"/>
      <c r="AP243" s="143"/>
      <c r="AQ243" s="150"/>
      <c r="AR243" s="143"/>
      <c r="AS243" s="150"/>
      <c r="AT243" s="143"/>
      <c r="AU243" s="150"/>
      <c r="AV243" s="143"/>
      <c r="AW243" s="150"/>
      <c r="AX243" s="150"/>
      <c r="AY243" s="150"/>
      <c r="AZ243" s="143"/>
      <c r="BA243" s="150"/>
      <c r="BB243" s="150"/>
      <c r="BC243" s="150"/>
      <c r="BD243" s="143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43"/>
      <c r="BS243" s="150"/>
      <c r="BT243" s="150"/>
      <c r="BU243" s="150"/>
      <c r="BV243" s="143"/>
      <c r="BW243" s="150"/>
      <c r="BX243" s="150"/>
    </row>
    <row r="244" ht="13.5" customHeight="1">
      <c r="A244" s="222"/>
      <c r="B244" s="32">
        <v>44578.0</v>
      </c>
      <c r="C244" s="271">
        <f t="shared" si="26"/>
        <v>0</v>
      </c>
      <c r="D244" s="260">
        <f t="shared" si="33"/>
        <v>0</v>
      </c>
      <c r="E244" s="236"/>
      <c r="F244" s="143"/>
      <c r="G244" s="143"/>
      <c r="H244" s="143"/>
      <c r="I244" s="143"/>
      <c r="J244" s="143"/>
      <c r="K244" s="143"/>
      <c r="L244" s="225"/>
      <c r="M244" s="256">
        <f t="shared" si="34"/>
        <v>0</v>
      </c>
      <c r="N244" s="236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225"/>
      <c r="AD244" s="262">
        <f t="shared" si="35"/>
        <v>0</v>
      </c>
      <c r="AE244" s="142"/>
      <c r="AF244" s="143"/>
      <c r="AG244" s="150"/>
      <c r="AH244" s="143"/>
      <c r="AI244" s="150"/>
      <c r="AJ244" s="143"/>
      <c r="AK244" s="150"/>
      <c r="AL244" s="143"/>
      <c r="AM244" s="150"/>
      <c r="AN244" s="143"/>
      <c r="AO244" s="150"/>
      <c r="AP244" s="143"/>
      <c r="AQ244" s="150"/>
      <c r="AR244" s="143"/>
      <c r="AS244" s="150"/>
      <c r="AT244" s="143"/>
      <c r="AU244" s="150"/>
      <c r="AV244" s="143"/>
      <c r="AW244" s="150"/>
      <c r="AX244" s="150"/>
      <c r="AY244" s="150"/>
      <c r="AZ244" s="143"/>
      <c r="BA244" s="150"/>
      <c r="BB244" s="150"/>
      <c r="BC244" s="150"/>
      <c r="BD244" s="143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43"/>
      <c r="BS244" s="150"/>
      <c r="BT244" s="150"/>
      <c r="BU244" s="150"/>
      <c r="BV244" s="143"/>
      <c r="BW244" s="150"/>
      <c r="BX244" s="150"/>
    </row>
    <row r="245" ht="13.5" customHeight="1">
      <c r="A245" s="222"/>
      <c r="B245" s="32">
        <v>44579.0</v>
      </c>
      <c r="C245" s="271">
        <f t="shared" si="26"/>
        <v>0</v>
      </c>
      <c r="D245" s="260">
        <f t="shared" si="33"/>
        <v>0</v>
      </c>
      <c r="E245" s="236"/>
      <c r="F245" s="143"/>
      <c r="G245" s="143"/>
      <c r="H245" s="143"/>
      <c r="I245" s="143"/>
      <c r="J245" s="143"/>
      <c r="K245" s="143"/>
      <c r="L245" s="225"/>
      <c r="M245" s="256">
        <f t="shared" si="34"/>
        <v>0</v>
      </c>
      <c r="N245" s="236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225"/>
      <c r="AD245" s="262">
        <f t="shared" si="35"/>
        <v>0</v>
      </c>
      <c r="AE245" s="142"/>
      <c r="AF245" s="143"/>
      <c r="AG245" s="150"/>
      <c r="AH245" s="143"/>
      <c r="AI245" s="150"/>
      <c r="AJ245" s="143"/>
      <c r="AK245" s="150"/>
      <c r="AL245" s="143"/>
      <c r="AM245" s="150"/>
      <c r="AN245" s="143"/>
      <c r="AO245" s="150"/>
      <c r="AP245" s="143"/>
      <c r="AQ245" s="150"/>
      <c r="AR245" s="143"/>
      <c r="AS245" s="150"/>
      <c r="AT245" s="143"/>
      <c r="AU245" s="150"/>
      <c r="AV245" s="143"/>
      <c r="AW245" s="150"/>
      <c r="AX245" s="150"/>
      <c r="AY245" s="150"/>
      <c r="AZ245" s="143"/>
      <c r="BA245" s="150"/>
      <c r="BB245" s="150"/>
      <c r="BC245" s="150"/>
      <c r="BD245" s="143"/>
      <c r="BE245" s="150"/>
      <c r="BF245" s="150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43"/>
      <c r="BS245" s="150"/>
      <c r="BT245" s="150"/>
      <c r="BU245" s="150"/>
      <c r="BV245" s="143"/>
      <c r="BW245" s="150"/>
      <c r="BX245" s="150"/>
    </row>
    <row r="246" ht="13.5" customHeight="1">
      <c r="A246" s="222"/>
      <c r="B246" s="32">
        <v>44580.0</v>
      </c>
      <c r="C246" s="271">
        <f t="shared" si="26"/>
        <v>0</v>
      </c>
      <c r="D246" s="260">
        <f t="shared" si="33"/>
        <v>0</v>
      </c>
      <c r="E246" s="236"/>
      <c r="F246" s="143"/>
      <c r="G246" s="143"/>
      <c r="H246" s="143"/>
      <c r="I246" s="143"/>
      <c r="J246" s="143"/>
      <c r="K246" s="143"/>
      <c r="L246" s="225"/>
      <c r="M246" s="256">
        <f t="shared" si="34"/>
        <v>0</v>
      </c>
      <c r="N246" s="236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225"/>
      <c r="AD246" s="262">
        <f t="shared" si="35"/>
        <v>0</v>
      </c>
      <c r="AE246" s="142"/>
      <c r="AF246" s="143"/>
      <c r="AG246" s="150"/>
      <c r="AH246" s="143"/>
      <c r="AI246" s="150"/>
      <c r="AJ246" s="143"/>
      <c r="AK246" s="150"/>
      <c r="AL246" s="143"/>
      <c r="AM246" s="150"/>
      <c r="AN246" s="143"/>
      <c r="AO246" s="150"/>
      <c r="AP246" s="143"/>
      <c r="AQ246" s="150"/>
      <c r="AR246" s="143"/>
      <c r="AS246" s="150"/>
      <c r="AT246" s="143"/>
      <c r="AU246" s="150"/>
      <c r="AV246" s="143"/>
      <c r="AW246" s="150"/>
      <c r="AX246" s="150"/>
      <c r="AY246" s="150"/>
      <c r="AZ246" s="143"/>
      <c r="BA246" s="150"/>
      <c r="BB246" s="150"/>
      <c r="BC246" s="150"/>
      <c r="BD246" s="143"/>
      <c r="BE246" s="150"/>
      <c r="BF246" s="150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43"/>
      <c r="BS246" s="150"/>
      <c r="BT246" s="150"/>
      <c r="BU246" s="150"/>
      <c r="BV246" s="143"/>
      <c r="BW246" s="150"/>
      <c r="BX246" s="150"/>
    </row>
    <row r="247" ht="13.5" customHeight="1">
      <c r="A247" s="222"/>
      <c r="B247" s="32">
        <v>44581.0</v>
      </c>
      <c r="C247" s="271">
        <f t="shared" si="26"/>
        <v>0</v>
      </c>
      <c r="D247" s="260">
        <f t="shared" si="33"/>
        <v>0</v>
      </c>
      <c r="E247" s="236"/>
      <c r="F247" s="143"/>
      <c r="G247" s="143"/>
      <c r="H247" s="143"/>
      <c r="I247" s="143"/>
      <c r="J247" s="143"/>
      <c r="K247" s="143"/>
      <c r="L247" s="225"/>
      <c r="M247" s="256">
        <f t="shared" si="34"/>
        <v>0</v>
      </c>
      <c r="N247" s="236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225"/>
      <c r="AD247" s="262">
        <f t="shared" si="35"/>
        <v>0</v>
      </c>
      <c r="AE247" s="142"/>
      <c r="AF247" s="143"/>
      <c r="AG247" s="150"/>
      <c r="AH247" s="143"/>
      <c r="AI247" s="150"/>
      <c r="AJ247" s="143"/>
      <c r="AK247" s="150"/>
      <c r="AL247" s="143"/>
      <c r="AM247" s="150"/>
      <c r="AN247" s="143"/>
      <c r="AO247" s="150"/>
      <c r="AP247" s="143"/>
      <c r="AQ247" s="150"/>
      <c r="AR247" s="143"/>
      <c r="AS247" s="150"/>
      <c r="AT247" s="143"/>
      <c r="AU247" s="150"/>
      <c r="AV247" s="143"/>
      <c r="AW247" s="150"/>
      <c r="AX247" s="150"/>
      <c r="AY247" s="150"/>
      <c r="AZ247" s="143"/>
      <c r="BA247" s="150"/>
      <c r="BB247" s="150"/>
      <c r="BC247" s="150"/>
      <c r="BD247" s="143"/>
      <c r="BE247" s="150"/>
      <c r="BF247" s="150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43"/>
      <c r="BS247" s="150"/>
      <c r="BT247" s="150"/>
      <c r="BU247" s="150"/>
      <c r="BV247" s="143"/>
      <c r="BW247" s="150"/>
      <c r="BX247" s="150"/>
    </row>
    <row r="248" ht="13.5" customHeight="1">
      <c r="A248" s="222"/>
      <c r="B248" s="32">
        <v>44582.0</v>
      </c>
      <c r="C248" s="271">
        <f t="shared" si="26"/>
        <v>0</v>
      </c>
      <c r="D248" s="260">
        <f t="shared" si="33"/>
        <v>0</v>
      </c>
      <c r="E248" s="236"/>
      <c r="F248" s="143"/>
      <c r="G248" s="143"/>
      <c r="H248" s="143"/>
      <c r="I248" s="143"/>
      <c r="J248" s="143"/>
      <c r="K248" s="143"/>
      <c r="L248" s="225"/>
      <c r="M248" s="256">
        <f t="shared" si="34"/>
        <v>0</v>
      </c>
      <c r="N248" s="236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225"/>
      <c r="AD248" s="262">
        <f t="shared" si="35"/>
        <v>0</v>
      </c>
      <c r="AE248" s="142"/>
      <c r="AF248" s="143"/>
      <c r="AG248" s="143"/>
      <c r="AH248" s="143"/>
      <c r="AI248" s="150"/>
      <c r="AJ248" s="143"/>
      <c r="AK248" s="150"/>
      <c r="AL248" s="143"/>
      <c r="AM248" s="150"/>
      <c r="AN248" s="143"/>
      <c r="AO248" s="150"/>
      <c r="AP248" s="143"/>
      <c r="AQ248" s="150"/>
      <c r="AR248" s="143"/>
      <c r="AS248" s="150"/>
      <c r="AT248" s="143"/>
      <c r="AU248" s="150"/>
      <c r="AV248" s="143"/>
      <c r="AW248" s="150"/>
      <c r="AX248" s="150"/>
      <c r="AY248" s="150"/>
      <c r="AZ248" s="143"/>
      <c r="BA248" s="150"/>
      <c r="BB248" s="150"/>
      <c r="BC248" s="150"/>
      <c r="BD248" s="143"/>
      <c r="BE248" s="150"/>
      <c r="BF248" s="150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43"/>
      <c r="BS248" s="150"/>
      <c r="BT248" s="150"/>
      <c r="BU248" s="150"/>
      <c r="BV248" s="143"/>
      <c r="BW248" s="150"/>
      <c r="BX248" s="150"/>
    </row>
    <row r="249" ht="13.5" customHeight="1">
      <c r="A249" s="222"/>
      <c r="B249" s="32">
        <v>44583.0</v>
      </c>
      <c r="C249" s="271">
        <f t="shared" si="26"/>
        <v>0</v>
      </c>
      <c r="D249" s="260">
        <f t="shared" si="33"/>
        <v>0</v>
      </c>
      <c r="E249" s="236"/>
      <c r="F249" s="143"/>
      <c r="G249" s="143"/>
      <c r="H249" s="143"/>
      <c r="I249" s="143"/>
      <c r="J249" s="143"/>
      <c r="K249" s="143"/>
      <c r="L249" s="225"/>
      <c r="M249" s="256">
        <f t="shared" si="34"/>
        <v>0</v>
      </c>
      <c r="N249" s="236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225"/>
      <c r="AD249" s="262">
        <f t="shared" si="35"/>
        <v>0</v>
      </c>
      <c r="AE249" s="142"/>
      <c r="AF249" s="143"/>
      <c r="AG249" s="143"/>
      <c r="AH249" s="143"/>
      <c r="AI249" s="150"/>
      <c r="AJ249" s="143"/>
      <c r="AK249" s="150"/>
      <c r="AL249" s="143"/>
      <c r="AM249" s="150"/>
      <c r="AN249" s="143"/>
      <c r="AO249" s="150"/>
      <c r="AP249" s="143"/>
      <c r="AQ249" s="150"/>
      <c r="AR249" s="143"/>
      <c r="AS249" s="150"/>
      <c r="AT249" s="143"/>
      <c r="AU249" s="150"/>
      <c r="AV249" s="143"/>
      <c r="AW249" s="150"/>
      <c r="AX249" s="150"/>
      <c r="AY249" s="150"/>
      <c r="AZ249" s="143"/>
      <c r="BA249" s="150"/>
      <c r="BB249" s="150"/>
      <c r="BC249" s="150"/>
      <c r="BD249" s="143"/>
      <c r="BE249" s="150"/>
      <c r="BF249" s="150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43"/>
      <c r="BS249" s="150"/>
      <c r="BT249" s="150"/>
      <c r="BU249" s="150"/>
      <c r="BV249" s="143"/>
      <c r="BW249" s="150"/>
      <c r="BX249" s="150"/>
    </row>
    <row r="250" ht="13.5" customHeight="1">
      <c r="A250" s="222"/>
      <c r="B250" s="32">
        <v>44584.0</v>
      </c>
      <c r="C250" s="271">
        <f t="shared" si="26"/>
        <v>0</v>
      </c>
      <c r="D250" s="260">
        <f t="shared" si="33"/>
        <v>0</v>
      </c>
      <c r="E250" s="236"/>
      <c r="F250" s="143"/>
      <c r="G250" s="143"/>
      <c r="H250" s="143"/>
      <c r="I250" s="143"/>
      <c r="J250" s="143"/>
      <c r="K250" s="143"/>
      <c r="L250" s="225"/>
      <c r="M250" s="256">
        <f t="shared" si="34"/>
        <v>0</v>
      </c>
      <c r="N250" s="236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225"/>
      <c r="AD250" s="262">
        <f t="shared" si="35"/>
        <v>0</v>
      </c>
      <c r="AE250" s="150"/>
      <c r="AF250" s="143"/>
      <c r="AG250" s="150"/>
      <c r="AH250" s="143"/>
      <c r="AI250" s="142"/>
      <c r="AJ250" s="143"/>
      <c r="AK250" s="143"/>
      <c r="AL250" s="143"/>
      <c r="AM250" s="150"/>
      <c r="AN250" s="143"/>
      <c r="AO250" s="150"/>
      <c r="AP250" s="143"/>
      <c r="AQ250" s="150"/>
      <c r="AR250" s="143"/>
      <c r="AS250" s="150"/>
      <c r="AT250" s="143"/>
      <c r="AU250" s="150"/>
      <c r="AV250" s="143"/>
      <c r="AW250" s="150"/>
      <c r="AX250" s="150"/>
      <c r="AY250" s="150"/>
      <c r="AZ250" s="143"/>
      <c r="BA250" s="150"/>
      <c r="BB250" s="150"/>
      <c r="BC250" s="150"/>
      <c r="BD250" s="143"/>
      <c r="BE250" s="150"/>
      <c r="BF250" s="150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43"/>
      <c r="BS250" s="150"/>
      <c r="BT250" s="150"/>
      <c r="BU250" s="150"/>
      <c r="BV250" s="143"/>
      <c r="BW250" s="150"/>
      <c r="BX250" s="150"/>
    </row>
    <row r="251" ht="13.5" customHeight="1">
      <c r="A251" s="222"/>
      <c r="B251" s="32">
        <v>44585.0</v>
      </c>
      <c r="C251" s="271">
        <f t="shared" si="26"/>
        <v>0</v>
      </c>
      <c r="D251" s="260">
        <f t="shared" si="33"/>
        <v>0</v>
      </c>
      <c r="E251" s="236"/>
      <c r="F251" s="143"/>
      <c r="G251" s="143"/>
      <c r="H251" s="143"/>
      <c r="I251" s="143"/>
      <c r="J251" s="143"/>
      <c r="K251" s="143"/>
      <c r="L251" s="225"/>
      <c r="M251" s="256">
        <f t="shared" si="34"/>
        <v>0</v>
      </c>
      <c r="N251" s="236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225"/>
      <c r="AD251" s="262">
        <f t="shared" si="35"/>
        <v>0</v>
      </c>
      <c r="AE251" s="150"/>
      <c r="AF251" s="167"/>
      <c r="AG251" s="150"/>
      <c r="AH251" s="143"/>
      <c r="AI251" s="150"/>
      <c r="AJ251" s="143"/>
      <c r="AK251" s="150"/>
      <c r="AL251" s="143"/>
      <c r="AM251" s="150"/>
      <c r="AN251" s="143"/>
      <c r="AO251" s="150"/>
      <c r="AP251" s="143"/>
      <c r="AQ251" s="150"/>
      <c r="AR251" s="143"/>
      <c r="AS251" s="150"/>
      <c r="AT251" s="143"/>
      <c r="AU251" s="150"/>
      <c r="AV251" s="143"/>
      <c r="AW251" s="150"/>
      <c r="AX251" s="150"/>
      <c r="AY251" s="150"/>
      <c r="AZ251" s="143"/>
      <c r="BA251" s="150"/>
      <c r="BB251" s="150"/>
      <c r="BC251" s="150"/>
      <c r="BD251" s="143"/>
      <c r="BE251" s="150"/>
      <c r="BF251" s="150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43"/>
      <c r="BS251" s="150"/>
      <c r="BT251" s="150"/>
      <c r="BU251" s="150"/>
      <c r="BV251" s="143"/>
      <c r="BW251" s="150"/>
      <c r="BX251" s="150"/>
    </row>
    <row r="252" ht="13.5" customHeight="1">
      <c r="A252" s="222"/>
      <c r="B252" s="32">
        <v>44586.0</v>
      </c>
      <c r="C252" s="271">
        <f t="shared" si="26"/>
        <v>200000</v>
      </c>
      <c r="D252" s="260">
        <f t="shared" si="33"/>
        <v>0</v>
      </c>
      <c r="E252" s="236"/>
      <c r="F252" s="143"/>
      <c r="G252" s="143"/>
      <c r="H252" s="143"/>
      <c r="I252" s="143"/>
      <c r="J252" s="143"/>
      <c r="K252" s="143"/>
      <c r="L252" s="225"/>
      <c r="M252" s="256">
        <f t="shared" si="34"/>
        <v>0</v>
      </c>
      <c r="N252" s="236"/>
      <c r="O252" s="143"/>
      <c r="P252" s="150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225"/>
      <c r="AD252" s="262">
        <f t="shared" si="35"/>
        <v>200000</v>
      </c>
      <c r="AE252" s="143" t="s">
        <v>68</v>
      </c>
      <c r="AF252" s="143">
        <v>200000.0</v>
      </c>
      <c r="AG252" s="150"/>
      <c r="AH252" s="152"/>
      <c r="AI252" s="143"/>
      <c r="AJ252" s="143"/>
      <c r="AK252" s="143"/>
      <c r="AL252" s="143"/>
      <c r="AM252" s="150"/>
      <c r="AN252" s="143"/>
      <c r="AO252" s="150"/>
      <c r="AP252" s="143"/>
      <c r="AQ252" s="150"/>
      <c r="AR252" s="143"/>
      <c r="AS252" s="150"/>
      <c r="AT252" s="143"/>
      <c r="AU252" s="150"/>
      <c r="AV252" s="143"/>
      <c r="AW252" s="150"/>
      <c r="AX252" s="150"/>
      <c r="AY252" s="150"/>
      <c r="AZ252" s="143"/>
      <c r="BA252" s="150"/>
      <c r="BB252" s="150"/>
      <c r="BC252" s="150"/>
      <c r="BD252" s="143"/>
      <c r="BE252" s="150"/>
      <c r="BF252" s="150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43"/>
      <c r="BS252" s="150"/>
      <c r="BT252" s="150"/>
      <c r="BU252" s="150"/>
      <c r="BV252" s="143"/>
      <c r="BW252" s="150"/>
      <c r="BX252" s="150"/>
    </row>
    <row r="253" ht="13.5" customHeight="1">
      <c r="A253" s="222"/>
      <c r="B253" s="32">
        <v>44587.0</v>
      </c>
      <c r="C253" s="271">
        <f t="shared" si="26"/>
        <v>0</v>
      </c>
      <c r="D253" s="260">
        <f t="shared" si="33"/>
        <v>0</v>
      </c>
      <c r="E253" s="236"/>
      <c r="F253" s="143"/>
      <c r="G253" s="143"/>
      <c r="H253" s="143"/>
      <c r="I253" s="143"/>
      <c r="J253" s="143"/>
      <c r="K253" s="143"/>
      <c r="L253" s="225"/>
      <c r="M253" s="256">
        <f t="shared" si="34"/>
        <v>0</v>
      </c>
      <c r="N253" s="236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225"/>
      <c r="AD253" s="262">
        <f t="shared" si="35"/>
        <v>0</v>
      </c>
      <c r="AE253" s="150"/>
      <c r="AF253" s="143"/>
      <c r="AG253" s="150"/>
      <c r="AH253" s="150"/>
      <c r="AI253" s="150"/>
      <c r="AJ253" s="143"/>
      <c r="AK253" s="143"/>
      <c r="AL253" s="143"/>
      <c r="AM253" s="150"/>
      <c r="AN253" s="143"/>
      <c r="AO253" s="150"/>
      <c r="AP253" s="143"/>
      <c r="AQ253" s="150"/>
      <c r="AR253" s="143"/>
      <c r="AS253" s="150"/>
      <c r="AT253" s="143"/>
      <c r="AU253" s="150"/>
      <c r="AV253" s="143"/>
      <c r="AW253" s="150"/>
      <c r="AX253" s="143"/>
      <c r="AY253" s="150"/>
      <c r="AZ253" s="143"/>
      <c r="BA253" s="150"/>
      <c r="BB253" s="150"/>
      <c r="BC253" s="150"/>
      <c r="BD253" s="143"/>
      <c r="BE253" s="150"/>
      <c r="BF253" s="150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43"/>
      <c r="BS253" s="150"/>
      <c r="BT253" s="150"/>
      <c r="BU253" s="150"/>
      <c r="BV253" s="143"/>
      <c r="BW253" s="150"/>
      <c r="BX253" s="150"/>
    </row>
    <row r="254" ht="13.5" customHeight="1">
      <c r="A254" s="222"/>
      <c r="B254" s="32">
        <v>44588.0</v>
      </c>
      <c r="C254" s="271">
        <f t="shared" si="26"/>
        <v>0</v>
      </c>
      <c r="D254" s="260">
        <f t="shared" si="33"/>
        <v>0</v>
      </c>
      <c r="E254" s="236"/>
      <c r="F254" s="143"/>
      <c r="G254" s="143"/>
      <c r="H254" s="143"/>
      <c r="I254" s="143"/>
      <c r="J254" s="143"/>
      <c r="K254" s="143"/>
      <c r="L254" s="225"/>
      <c r="M254" s="256">
        <f t="shared" si="34"/>
        <v>0</v>
      </c>
      <c r="N254" s="236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225"/>
      <c r="AD254" s="262">
        <f t="shared" si="35"/>
        <v>0</v>
      </c>
      <c r="AE254" s="142"/>
      <c r="AF254" s="143"/>
      <c r="AG254" s="143"/>
      <c r="AH254" s="143"/>
      <c r="AI254" s="142"/>
      <c r="AJ254" s="143"/>
      <c r="AK254" s="150"/>
      <c r="AL254" s="143"/>
      <c r="AM254" s="150"/>
      <c r="AN254" s="143"/>
      <c r="AO254" s="150"/>
      <c r="AP254" s="143"/>
      <c r="AQ254" s="143"/>
      <c r="AR254" s="143"/>
      <c r="AS254" s="150"/>
      <c r="AT254" s="143"/>
      <c r="AU254" s="150"/>
      <c r="AV254" s="143"/>
      <c r="AW254" s="143"/>
      <c r="AX254" s="143"/>
      <c r="AY254" s="150"/>
      <c r="AZ254" s="143"/>
      <c r="BA254" s="150"/>
      <c r="BB254" s="143"/>
      <c r="BC254" s="150"/>
      <c r="BD254" s="143"/>
      <c r="BE254" s="143"/>
      <c r="BF254" s="143"/>
      <c r="BG254" s="150"/>
      <c r="BH254" s="143"/>
      <c r="BI254" s="150"/>
      <c r="BJ254" s="143"/>
      <c r="BK254" s="150"/>
      <c r="BL254" s="143"/>
      <c r="BM254" s="150"/>
      <c r="BN254" s="143"/>
      <c r="BO254" s="150"/>
      <c r="BP254" s="143"/>
      <c r="BQ254" s="150"/>
      <c r="BR254" s="143"/>
      <c r="BS254" s="150"/>
      <c r="BT254" s="150"/>
      <c r="BU254" s="150"/>
      <c r="BV254" s="143"/>
      <c r="BW254" s="150"/>
      <c r="BX254" s="150"/>
    </row>
    <row r="255" ht="13.5" customHeight="1">
      <c r="A255" s="222"/>
      <c r="B255" s="32">
        <v>44589.0</v>
      </c>
      <c r="C255" s="271">
        <f t="shared" si="26"/>
        <v>0</v>
      </c>
      <c r="D255" s="260">
        <f t="shared" si="33"/>
        <v>0</v>
      </c>
      <c r="E255" s="236"/>
      <c r="F255" s="143"/>
      <c r="G255" s="143"/>
      <c r="H255" s="143"/>
      <c r="I255" s="143"/>
      <c r="J255" s="143"/>
      <c r="K255" s="143"/>
      <c r="L255" s="225"/>
      <c r="M255" s="256">
        <f t="shared" si="34"/>
        <v>0</v>
      </c>
      <c r="N255" s="236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225"/>
      <c r="AD255" s="262">
        <f t="shared" si="35"/>
        <v>0</v>
      </c>
      <c r="AE255" s="150"/>
      <c r="AF255" s="143"/>
      <c r="AG255" s="150"/>
      <c r="AH255" s="150"/>
      <c r="AI255" s="150"/>
      <c r="AJ255" s="143"/>
      <c r="AK255" s="150"/>
      <c r="AL255" s="143"/>
      <c r="AM255" s="150"/>
      <c r="AN255" s="143"/>
      <c r="AO255" s="150"/>
      <c r="AP255" s="152"/>
      <c r="AQ255" s="150"/>
      <c r="AR255" s="143"/>
      <c r="AS255" s="142"/>
      <c r="AT255" s="143"/>
      <c r="AU255" s="150"/>
      <c r="AV255" s="300"/>
      <c r="AW255" s="150"/>
      <c r="AX255" s="143"/>
      <c r="AY255" s="150"/>
      <c r="AZ255" s="143"/>
      <c r="BA255" s="143"/>
      <c r="BB255" s="143"/>
      <c r="BC255" s="143"/>
      <c r="BD255" s="143"/>
      <c r="BE255" s="143"/>
      <c r="BF255" s="143"/>
      <c r="BG255" s="143"/>
      <c r="BH255" s="143"/>
      <c r="BI255" s="150"/>
      <c r="BJ255" s="143"/>
      <c r="BK255" s="150"/>
      <c r="BL255" s="143"/>
      <c r="BM255" s="150"/>
      <c r="BN255" s="143"/>
      <c r="BO255" s="143"/>
      <c r="BP255" s="143"/>
      <c r="BQ255" s="150"/>
      <c r="BR255" s="143"/>
      <c r="BS255" s="150"/>
      <c r="BT255" s="143"/>
      <c r="BU255" s="143"/>
      <c r="BV255" s="143"/>
      <c r="BW255" s="150"/>
      <c r="BX255" s="143"/>
    </row>
    <row r="256" ht="13.5" customHeight="1">
      <c r="A256" s="222"/>
      <c r="B256" s="32">
        <v>44590.0</v>
      </c>
      <c r="C256" s="271">
        <f t="shared" si="26"/>
        <v>0</v>
      </c>
      <c r="D256" s="260">
        <f t="shared" si="33"/>
        <v>0</v>
      </c>
      <c r="E256" s="236"/>
      <c r="F256" s="143"/>
      <c r="G256" s="143"/>
      <c r="H256" s="143"/>
      <c r="I256" s="143"/>
      <c r="J256" s="143"/>
      <c r="K256" s="143"/>
      <c r="L256" s="225"/>
      <c r="M256" s="256">
        <f t="shared" si="34"/>
        <v>0</v>
      </c>
      <c r="N256" s="236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225"/>
      <c r="AD256" s="262">
        <f t="shared" si="35"/>
        <v>0</v>
      </c>
      <c r="AE256" s="142"/>
      <c r="AF256" s="143"/>
      <c r="AG256" s="143"/>
      <c r="AH256" s="143"/>
      <c r="AI256" s="150"/>
      <c r="AJ256" s="143"/>
      <c r="AK256" s="150"/>
      <c r="AL256" s="143"/>
      <c r="AM256" s="150"/>
      <c r="AN256" s="143"/>
      <c r="AO256" s="150"/>
      <c r="AP256" s="143"/>
      <c r="AQ256" s="143"/>
      <c r="AR256" s="143"/>
      <c r="AS256" s="150"/>
      <c r="AT256" s="143"/>
      <c r="AU256" s="150"/>
      <c r="AV256" s="143"/>
      <c r="AW256" s="143"/>
      <c r="AX256" s="143"/>
      <c r="AY256" s="143"/>
      <c r="AZ256" s="143"/>
      <c r="BA256" s="150"/>
      <c r="BB256" s="143"/>
      <c r="BC256" s="143"/>
      <c r="BD256" s="143"/>
      <c r="BE256" s="143"/>
      <c r="BF256" s="143"/>
      <c r="BG256" s="143"/>
      <c r="BH256" s="143"/>
      <c r="BI256" s="150"/>
      <c r="BJ256" s="143"/>
      <c r="BK256" s="150"/>
      <c r="BL256" s="143"/>
      <c r="BM256" s="150"/>
      <c r="BN256" s="143"/>
      <c r="BO256" s="150"/>
      <c r="BP256" s="150"/>
      <c r="BQ256" s="150"/>
      <c r="BR256" s="143"/>
      <c r="BS256" s="150"/>
      <c r="BT256" s="150"/>
      <c r="BU256" s="150"/>
      <c r="BV256" s="143"/>
      <c r="BW256" s="150"/>
      <c r="BX256" s="150"/>
    </row>
    <row r="257" ht="13.5" customHeight="1">
      <c r="A257" s="222"/>
      <c r="B257" s="32">
        <v>44591.0</v>
      </c>
      <c r="C257" s="271">
        <f t="shared" si="26"/>
        <v>0</v>
      </c>
      <c r="D257" s="272">
        <f t="shared" si="33"/>
        <v>0</v>
      </c>
      <c r="E257" s="143"/>
      <c r="F257" s="152"/>
      <c r="G257" s="143"/>
      <c r="H257" s="143"/>
      <c r="I257" s="143"/>
      <c r="J257" s="143"/>
      <c r="K257" s="167"/>
      <c r="L257" s="225"/>
      <c r="M257" s="256">
        <f t="shared" si="34"/>
        <v>0</v>
      </c>
      <c r="N257" s="224"/>
      <c r="O257" s="150"/>
      <c r="P257" s="150"/>
      <c r="Q257" s="150"/>
      <c r="R257" s="150"/>
      <c r="S257" s="150"/>
      <c r="T257" s="143"/>
      <c r="U257" s="143"/>
      <c r="V257" s="167"/>
      <c r="W257" s="167"/>
      <c r="X257" s="167"/>
      <c r="Y257" s="167"/>
      <c r="Z257" s="167"/>
      <c r="AA257" s="167"/>
      <c r="AB257" s="167"/>
      <c r="AC257" s="276"/>
      <c r="AD257" s="262">
        <f t="shared" si="35"/>
        <v>0</v>
      </c>
      <c r="AE257" s="142"/>
      <c r="AF257" s="143"/>
      <c r="AG257" s="143"/>
      <c r="AH257" s="143"/>
      <c r="AI257" s="143"/>
      <c r="AJ257" s="143"/>
      <c r="AK257" s="143"/>
      <c r="AL257" s="143"/>
      <c r="AM257" s="164"/>
      <c r="AN257" s="167"/>
      <c r="AO257" s="150"/>
      <c r="AP257" s="143"/>
      <c r="AQ257" s="150"/>
      <c r="AR257" s="143"/>
      <c r="AS257" s="143"/>
      <c r="AT257" s="143"/>
      <c r="AU257" s="143"/>
      <c r="AV257" s="143"/>
      <c r="AW257" s="143"/>
      <c r="AX257" s="143"/>
      <c r="AY257" s="150"/>
      <c r="AZ257" s="143"/>
      <c r="BA257" s="150"/>
      <c r="BB257" s="143"/>
      <c r="BC257" s="143"/>
      <c r="BD257" s="143"/>
      <c r="BE257" s="143"/>
      <c r="BF257" s="143"/>
      <c r="BG257" s="143"/>
      <c r="BH257" s="143"/>
      <c r="BI257" s="150"/>
      <c r="BJ257" s="143"/>
      <c r="BK257" s="150"/>
      <c r="BL257" s="143"/>
      <c r="BM257" s="150"/>
      <c r="BN257" s="143"/>
      <c r="BO257" s="150"/>
      <c r="BP257" s="150"/>
      <c r="BQ257" s="150"/>
      <c r="BR257" s="143"/>
      <c r="BS257" s="150"/>
      <c r="BT257" s="150"/>
      <c r="BU257" s="150"/>
      <c r="BV257" s="143"/>
      <c r="BW257" s="150"/>
      <c r="BX257" s="150"/>
    </row>
    <row r="258" ht="13.5" customHeight="1">
      <c r="A258" s="222"/>
      <c r="B258" s="36">
        <v>44592.0</v>
      </c>
      <c r="C258" s="271">
        <f t="shared" si="26"/>
        <v>0</v>
      </c>
      <c r="D258" s="272">
        <f t="shared" si="33"/>
        <v>0</v>
      </c>
      <c r="E258" s="143"/>
      <c r="F258" s="143"/>
      <c r="G258" s="268"/>
      <c r="H258" s="167"/>
      <c r="I258" s="268"/>
      <c r="J258" s="167"/>
      <c r="K258" s="151"/>
      <c r="L258" s="284"/>
      <c r="M258" s="256">
        <f t="shared" si="34"/>
        <v>0</v>
      </c>
      <c r="N258" s="275"/>
      <c r="O258" s="143"/>
      <c r="P258" s="151"/>
      <c r="Q258" s="167"/>
      <c r="R258" s="167"/>
      <c r="S258" s="167"/>
      <c r="T258" s="167"/>
      <c r="U258" s="167"/>
      <c r="V258" s="143"/>
      <c r="W258" s="143"/>
      <c r="X258" s="143"/>
      <c r="Y258" s="143"/>
      <c r="Z258" s="227"/>
      <c r="AA258" s="206"/>
      <c r="AB258" s="311"/>
      <c r="AC258" s="225"/>
      <c r="AD258" s="303">
        <f t="shared" si="35"/>
        <v>0</v>
      </c>
      <c r="AE258" s="142"/>
      <c r="AF258" s="143"/>
      <c r="AG258" s="150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67"/>
      <c r="AT258" s="167"/>
      <c r="AU258" s="143"/>
      <c r="AV258" s="143"/>
      <c r="AW258" s="150"/>
      <c r="AX258" s="143"/>
      <c r="AY258" s="238"/>
      <c r="AZ258" s="206"/>
      <c r="BA258" s="206"/>
      <c r="BB258" s="206"/>
      <c r="BC258" s="167"/>
      <c r="BD258" s="167"/>
      <c r="BE258" s="150"/>
      <c r="BF258" s="143"/>
      <c r="BG258" s="150"/>
      <c r="BH258" s="143"/>
      <c r="BI258" s="150"/>
      <c r="BJ258" s="143"/>
      <c r="BK258" s="238"/>
      <c r="BL258" s="206"/>
      <c r="BM258" s="238"/>
      <c r="BN258" s="206"/>
      <c r="BO258" s="238"/>
      <c r="BP258" s="206"/>
      <c r="BQ258" s="238"/>
      <c r="BR258" s="206"/>
      <c r="BS258" s="238"/>
      <c r="BT258" s="206"/>
      <c r="BU258" s="238"/>
      <c r="BV258" s="206"/>
      <c r="BW258" s="238"/>
      <c r="BX258" s="206"/>
    </row>
    <row r="259" ht="13.5" customHeight="1">
      <c r="A259" s="1"/>
      <c r="B259" s="100" t="s">
        <v>19</v>
      </c>
      <c r="C259" s="105">
        <f t="shared" si="26"/>
        <v>200000</v>
      </c>
      <c r="D259" s="278">
        <f>SUM(D228:D258)</f>
        <v>0</v>
      </c>
      <c r="E259" s="246"/>
      <c r="F259" s="183"/>
      <c r="G259" s="183"/>
      <c r="H259" s="183"/>
      <c r="I259" s="183"/>
      <c r="J259" s="183"/>
      <c r="K259" s="183"/>
      <c r="L259" s="247"/>
      <c r="M259" s="248">
        <f>SUM(M228:M258)</f>
        <v>0</v>
      </c>
      <c r="N259" s="246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247"/>
      <c r="AD259" s="249">
        <f>SUM(AD228:AD258)</f>
        <v>200000</v>
      </c>
      <c r="AE259" s="198"/>
      <c r="AF259" s="183"/>
      <c r="AG259" s="183"/>
      <c r="AH259" s="183"/>
      <c r="AI259" s="184"/>
      <c r="AJ259" s="183"/>
      <c r="AK259" s="184"/>
      <c r="AL259" s="183"/>
      <c r="AM259" s="184"/>
      <c r="AN259" s="183"/>
      <c r="AO259" s="184"/>
      <c r="AP259" s="183"/>
      <c r="AQ259" s="184"/>
      <c r="AR259" s="183"/>
      <c r="AS259" s="184"/>
      <c r="AT259" s="183"/>
      <c r="AU259" s="184"/>
      <c r="AV259" s="183"/>
      <c r="AW259" s="184"/>
      <c r="AX259" s="184"/>
      <c r="AY259" s="184"/>
      <c r="AZ259" s="183"/>
      <c r="BA259" s="184"/>
      <c r="BB259" s="184"/>
      <c r="BC259" s="184"/>
      <c r="BD259" s="183"/>
      <c r="BE259" s="184"/>
      <c r="BF259" s="184"/>
      <c r="BG259" s="184"/>
      <c r="BH259" s="184"/>
      <c r="BI259" s="184"/>
      <c r="BJ259" s="184"/>
      <c r="BK259" s="184"/>
      <c r="BL259" s="184"/>
      <c r="BM259" s="184"/>
      <c r="BN259" s="184"/>
      <c r="BO259" s="184"/>
      <c r="BP259" s="184"/>
      <c r="BQ259" s="184"/>
      <c r="BR259" s="183"/>
      <c r="BS259" s="184"/>
      <c r="BT259" s="184"/>
      <c r="BU259" s="184"/>
      <c r="BV259" s="183"/>
      <c r="BW259" s="184"/>
      <c r="BX259" s="184"/>
    </row>
    <row r="260" ht="13.5" customHeight="1">
      <c r="A260" s="222"/>
      <c r="B260" s="22">
        <v>44593.0</v>
      </c>
      <c r="C260" s="307">
        <f t="shared" si="26"/>
        <v>0</v>
      </c>
      <c r="D260" s="253">
        <f t="shared" ref="D260:D288" si="36">F260+H260+J260+L260</f>
        <v>0</v>
      </c>
      <c r="E260" s="254"/>
      <c r="F260" s="163"/>
      <c r="G260" s="163"/>
      <c r="H260" s="163"/>
      <c r="I260" s="163"/>
      <c r="J260" s="163"/>
      <c r="K260" s="163"/>
      <c r="L260" s="255"/>
      <c r="M260" s="256">
        <f t="shared" ref="M260:M288" si="37">O260+Q260+S260+U260+W260+Y260+AA260+AC260</f>
        <v>0</v>
      </c>
      <c r="N260" s="254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255"/>
      <c r="AD260" s="308">
        <f t="shared" ref="AD260:AD288" si="38">AF260+AH260+AJ260+AL260+AN260+AP260+AR260+AT260+AV260+AX260+AZ260+BB260+BD260+BF260+BH260+BJ260+BL260+BN260+BP260+BR260+BT260+BV260+BX260+BZ260+CB260+CD260</f>
        <v>0</v>
      </c>
      <c r="AE260" s="142"/>
      <c r="AF260" s="143"/>
      <c r="AG260" s="143"/>
      <c r="AH260" s="143"/>
      <c r="AI260" s="150"/>
      <c r="AJ260" s="143"/>
      <c r="AK260" s="150"/>
      <c r="AL260" s="143"/>
      <c r="AM260" s="150"/>
      <c r="AN260" s="143"/>
      <c r="AO260" s="150"/>
      <c r="AP260" s="143"/>
      <c r="AQ260" s="150"/>
      <c r="AR260" s="143"/>
      <c r="AS260" s="150"/>
      <c r="AT260" s="143"/>
      <c r="AU260" s="150"/>
      <c r="AV260" s="143"/>
      <c r="AW260" s="150"/>
      <c r="AX260" s="150"/>
      <c r="AY260" s="150"/>
      <c r="AZ260" s="143"/>
      <c r="BA260" s="150"/>
      <c r="BB260" s="150"/>
      <c r="BC260" s="150"/>
      <c r="BD260" s="143"/>
      <c r="BE260" s="150"/>
      <c r="BF260" s="150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43"/>
      <c r="BS260" s="150"/>
      <c r="BT260" s="150"/>
      <c r="BU260" s="150"/>
      <c r="BV260" s="143"/>
      <c r="BW260" s="150"/>
      <c r="BX260" s="150"/>
    </row>
    <row r="261" ht="13.5" customHeight="1">
      <c r="A261" s="222"/>
      <c r="B261" s="32">
        <v>44594.0</v>
      </c>
      <c r="C261" s="271">
        <f t="shared" si="26"/>
        <v>0</v>
      </c>
      <c r="D261" s="260">
        <f t="shared" si="36"/>
        <v>0</v>
      </c>
      <c r="E261" s="236"/>
      <c r="F261" s="143"/>
      <c r="G261" s="143"/>
      <c r="H261" s="143"/>
      <c r="I261" s="143"/>
      <c r="J261" s="143"/>
      <c r="K261" s="143"/>
      <c r="L261" s="225"/>
      <c r="M261" s="256">
        <f t="shared" si="37"/>
        <v>0</v>
      </c>
      <c r="N261" s="236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225"/>
      <c r="AD261" s="262">
        <f t="shared" si="38"/>
        <v>0</v>
      </c>
      <c r="AE261" s="150"/>
      <c r="AF261" s="143"/>
      <c r="AG261" s="150"/>
      <c r="AH261" s="143"/>
      <c r="AI261" s="164"/>
      <c r="AJ261" s="167"/>
      <c r="AK261" s="167"/>
      <c r="AL261" s="167"/>
      <c r="AM261" s="164"/>
      <c r="AN261" s="167"/>
      <c r="AO261" s="167"/>
      <c r="AP261" s="167"/>
      <c r="AQ261" s="150"/>
      <c r="AR261" s="143"/>
      <c r="AS261" s="150"/>
      <c r="AT261" s="143"/>
      <c r="AU261" s="150"/>
      <c r="AV261" s="143"/>
      <c r="AW261" s="150"/>
      <c r="AX261" s="150"/>
      <c r="AY261" s="150"/>
      <c r="AZ261" s="143"/>
      <c r="BA261" s="150"/>
      <c r="BB261" s="150"/>
      <c r="BC261" s="150"/>
      <c r="BD261" s="143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43"/>
      <c r="BS261" s="150"/>
      <c r="BT261" s="150"/>
      <c r="BU261" s="150"/>
      <c r="BV261" s="143"/>
      <c r="BW261" s="150"/>
      <c r="BX261" s="150"/>
    </row>
    <row r="262" ht="13.5" customHeight="1">
      <c r="A262" s="222"/>
      <c r="B262" s="32">
        <v>44595.0</v>
      </c>
      <c r="C262" s="271">
        <f t="shared" si="26"/>
        <v>0</v>
      </c>
      <c r="D262" s="260">
        <f t="shared" si="36"/>
        <v>0</v>
      </c>
      <c r="E262" s="236"/>
      <c r="F262" s="143"/>
      <c r="G262" s="143"/>
      <c r="H262" s="143"/>
      <c r="I262" s="143"/>
      <c r="J262" s="143"/>
      <c r="K262" s="143"/>
      <c r="L262" s="225"/>
      <c r="M262" s="256">
        <f t="shared" si="37"/>
        <v>0</v>
      </c>
      <c r="N262" s="236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225"/>
      <c r="AD262" s="262">
        <f t="shared" si="38"/>
        <v>0</v>
      </c>
      <c r="AE262" s="142"/>
      <c r="AF262" s="143"/>
      <c r="AG262" s="150"/>
      <c r="AH262" s="143"/>
      <c r="AI262" s="150"/>
      <c r="AJ262" s="143"/>
      <c r="AK262" s="150"/>
      <c r="AL262" s="143"/>
      <c r="AM262" s="150"/>
      <c r="AN262" s="143"/>
      <c r="AO262" s="150"/>
      <c r="AP262" s="143"/>
      <c r="AQ262" s="150"/>
      <c r="AR262" s="143"/>
      <c r="AS262" s="150"/>
      <c r="AT262" s="143"/>
      <c r="AU262" s="150"/>
      <c r="AV262" s="143"/>
      <c r="AW262" s="150"/>
      <c r="AX262" s="150"/>
      <c r="AY262" s="150"/>
      <c r="AZ262" s="143"/>
      <c r="BA262" s="150"/>
      <c r="BB262" s="150"/>
      <c r="BC262" s="150"/>
      <c r="BD262" s="143"/>
      <c r="BE262" s="150"/>
      <c r="BF262" s="150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43"/>
      <c r="BS262" s="150"/>
      <c r="BT262" s="150"/>
      <c r="BU262" s="150"/>
      <c r="BV262" s="143"/>
      <c r="BW262" s="150"/>
      <c r="BX262" s="150"/>
    </row>
    <row r="263" ht="13.5" customHeight="1">
      <c r="A263" s="222"/>
      <c r="B263" s="32">
        <v>44596.0</v>
      </c>
      <c r="C263" s="271">
        <f t="shared" si="26"/>
        <v>0</v>
      </c>
      <c r="D263" s="260">
        <f t="shared" si="36"/>
        <v>0</v>
      </c>
      <c r="E263" s="236"/>
      <c r="F263" s="143"/>
      <c r="G263" s="143"/>
      <c r="H263" s="143"/>
      <c r="I263" s="143"/>
      <c r="J263" s="143"/>
      <c r="K263" s="143"/>
      <c r="L263" s="225"/>
      <c r="M263" s="256">
        <f t="shared" si="37"/>
        <v>0</v>
      </c>
      <c r="N263" s="236"/>
      <c r="O263" s="143"/>
      <c r="P263" s="143"/>
      <c r="Q263" s="143"/>
      <c r="R263" s="143"/>
      <c r="S263" s="143"/>
      <c r="T263" s="143"/>
      <c r="U263" s="143"/>
      <c r="V263" s="151"/>
      <c r="W263" s="143"/>
      <c r="X263" s="143"/>
      <c r="Y263" s="143"/>
      <c r="Z263" s="143"/>
      <c r="AA263" s="143"/>
      <c r="AB263" s="143"/>
      <c r="AC263" s="225"/>
      <c r="AD263" s="262">
        <f t="shared" si="38"/>
        <v>0</v>
      </c>
      <c r="AE263" s="142"/>
      <c r="AF263" s="143"/>
      <c r="AG263" s="150"/>
      <c r="AH263" s="143"/>
      <c r="AI263" s="150"/>
      <c r="AJ263" s="143"/>
      <c r="AK263" s="150"/>
      <c r="AL263" s="143"/>
      <c r="AM263" s="150"/>
      <c r="AN263" s="143"/>
      <c r="AO263" s="226"/>
      <c r="AP263" s="143"/>
      <c r="AQ263" s="150"/>
      <c r="AR263" s="143"/>
      <c r="AS263" s="150"/>
      <c r="AT263" s="143"/>
      <c r="AU263" s="150"/>
      <c r="AV263" s="143"/>
      <c r="AW263" s="150"/>
      <c r="AX263" s="150"/>
      <c r="AY263" s="150"/>
      <c r="AZ263" s="143"/>
      <c r="BA263" s="150"/>
      <c r="BB263" s="150"/>
      <c r="BC263" s="150"/>
      <c r="BD263" s="143"/>
      <c r="BE263" s="150"/>
      <c r="BF263" s="150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43"/>
      <c r="BS263" s="150"/>
      <c r="BT263" s="150"/>
      <c r="BU263" s="150"/>
      <c r="BV263" s="143"/>
      <c r="BW263" s="150"/>
      <c r="BX263" s="150"/>
    </row>
    <row r="264" ht="13.5" customHeight="1">
      <c r="A264" s="222"/>
      <c r="B264" s="32">
        <v>44597.0</v>
      </c>
      <c r="C264" s="271">
        <f t="shared" si="26"/>
        <v>0</v>
      </c>
      <c r="D264" s="260">
        <f t="shared" si="36"/>
        <v>0</v>
      </c>
      <c r="E264" s="236"/>
      <c r="F264" s="143"/>
      <c r="G264" s="167"/>
      <c r="H264" s="167"/>
      <c r="I264" s="167"/>
      <c r="J264" s="167"/>
      <c r="K264" s="167"/>
      <c r="L264" s="225"/>
      <c r="M264" s="256">
        <f t="shared" si="37"/>
        <v>0</v>
      </c>
      <c r="N264" s="273"/>
      <c r="O264" s="167"/>
      <c r="P264" s="167"/>
      <c r="Q264" s="167"/>
      <c r="R264" s="167"/>
      <c r="S264" s="167"/>
      <c r="T264" s="167"/>
      <c r="U264" s="167"/>
      <c r="V264" s="151"/>
      <c r="W264" s="143"/>
      <c r="X264" s="143"/>
      <c r="Y264" s="143"/>
      <c r="Z264" s="143"/>
      <c r="AA264" s="143"/>
      <c r="AB264" s="143"/>
      <c r="AC264" s="225"/>
      <c r="AD264" s="262">
        <f t="shared" si="38"/>
        <v>0</v>
      </c>
      <c r="AE264" s="142"/>
      <c r="AF264" s="143"/>
      <c r="AG264" s="150"/>
      <c r="AH264" s="143"/>
      <c r="AI264" s="150"/>
      <c r="AJ264" s="143"/>
      <c r="AK264" s="150"/>
      <c r="AL264" s="143"/>
      <c r="AM264" s="150"/>
      <c r="AN264" s="143"/>
      <c r="AO264" s="150"/>
      <c r="AP264" s="143"/>
      <c r="AQ264" s="150"/>
      <c r="AR264" s="143"/>
      <c r="AS264" s="150"/>
      <c r="AT264" s="143"/>
      <c r="AU264" s="150"/>
      <c r="AV264" s="143"/>
      <c r="AW264" s="150"/>
      <c r="AX264" s="150"/>
      <c r="AY264" s="150"/>
      <c r="AZ264" s="143"/>
      <c r="BA264" s="150"/>
      <c r="BB264" s="150"/>
      <c r="BC264" s="150"/>
      <c r="BD264" s="143"/>
      <c r="BE264" s="150"/>
      <c r="BF264" s="150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43"/>
      <c r="BS264" s="150"/>
      <c r="BT264" s="150"/>
      <c r="BU264" s="150"/>
      <c r="BV264" s="143"/>
      <c r="BW264" s="150"/>
      <c r="BX264" s="150"/>
    </row>
    <row r="265" ht="13.5" customHeight="1">
      <c r="A265" s="222"/>
      <c r="B265" s="32">
        <v>44598.0</v>
      </c>
      <c r="C265" s="271">
        <f t="shared" si="26"/>
        <v>0</v>
      </c>
      <c r="D265" s="260">
        <f t="shared" si="36"/>
        <v>0</v>
      </c>
      <c r="E265" s="236"/>
      <c r="F265" s="143"/>
      <c r="G265" s="143"/>
      <c r="H265" s="143"/>
      <c r="I265" s="143"/>
      <c r="J265" s="143"/>
      <c r="K265" s="143"/>
      <c r="L265" s="225"/>
      <c r="M265" s="256">
        <f t="shared" si="37"/>
        <v>0</v>
      </c>
      <c r="N265" s="236"/>
      <c r="O265" s="143"/>
      <c r="P265" s="143"/>
      <c r="Q265" s="143"/>
      <c r="R265" s="143"/>
      <c r="S265" s="143"/>
      <c r="T265" s="143"/>
      <c r="U265" s="143"/>
      <c r="V265" s="151"/>
      <c r="W265" s="143"/>
      <c r="X265" s="143"/>
      <c r="Y265" s="143"/>
      <c r="Z265" s="143"/>
      <c r="AA265" s="143"/>
      <c r="AB265" s="143"/>
      <c r="AC265" s="225"/>
      <c r="AD265" s="262">
        <f t="shared" si="38"/>
        <v>0</v>
      </c>
      <c r="AE265" s="142"/>
      <c r="AF265" s="143"/>
      <c r="AG265" s="150"/>
      <c r="AH265" s="143"/>
      <c r="AI265" s="150"/>
      <c r="AJ265" s="143"/>
      <c r="AK265" s="150"/>
      <c r="AL265" s="143"/>
      <c r="AM265" s="150"/>
      <c r="AN265" s="143"/>
      <c r="AO265" s="150"/>
      <c r="AP265" s="143"/>
      <c r="AQ265" s="150"/>
      <c r="AR265" s="143"/>
      <c r="AS265" s="150"/>
      <c r="AT265" s="143"/>
      <c r="AU265" s="150"/>
      <c r="AV265" s="143"/>
      <c r="AW265" s="150"/>
      <c r="AX265" s="143"/>
      <c r="AY265" s="150"/>
      <c r="AZ265" s="143"/>
      <c r="BA265" s="150"/>
      <c r="BB265" s="150"/>
      <c r="BC265" s="150"/>
      <c r="BD265" s="143"/>
      <c r="BE265" s="150"/>
      <c r="BF265" s="150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43"/>
      <c r="BS265" s="150"/>
      <c r="BT265" s="150"/>
      <c r="BU265" s="150"/>
      <c r="BV265" s="143"/>
      <c r="BW265" s="150"/>
      <c r="BX265" s="150"/>
    </row>
    <row r="266" ht="13.5" customHeight="1">
      <c r="A266" s="222"/>
      <c r="B266" s="32">
        <v>44599.0</v>
      </c>
      <c r="C266" s="271">
        <f t="shared" si="26"/>
        <v>0</v>
      </c>
      <c r="D266" s="260">
        <f t="shared" si="36"/>
        <v>0</v>
      </c>
      <c r="E266" s="236"/>
      <c r="F266" s="143"/>
      <c r="G266" s="143"/>
      <c r="H266" s="143"/>
      <c r="I266" s="143"/>
      <c r="J266" s="143"/>
      <c r="K266" s="143"/>
      <c r="L266" s="225"/>
      <c r="M266" s="256">
        <f t="shared" si="37"/>
        <v>0</v>
      </c>
      <c r="N266" s="236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225"/>
      <c r="AD266" s="262">
        <f t="shared" si="38"/>
        <v>0</v>
      </c>
      <c r="AE266" s="142"/>
      <c r="AF266" s="143"/>
      <c r="AG266" s="150"/>
      <c r="AH266" s="143"/>
      <c r="AI266" s="142"/>
      <c r="AJ266" s="143"/>
      <c r="AK266" s="150"/>
      <c r="AL266" s="143"/>
      <c r="AM266" s="150"/>
      <c r="AN266" s="143"/>
      <c r="AO266" s="143"/>
      <c r="AP266" s="143"/>
      <c r="AQ266" s="150"/>
      <c r="AR266" s="143"/>
      <c r="AS266" s="150"/>
      <c r="AT266" s="143"/>
      <c r="AU266" s="150"/>
      <c r="AV266" s="143"/>
      <c r="AW266" s="150"/>
      <c r="AX266" s="150"/>
      <c r="AY266" s="150"/>
      <c r="AZ266" s="143"/>
      <c r="BA266" s="150"/>
      <c r="BB266" s="150"/>
      <c r="BC266" s="150"/>
      <c r="BD266" s="143"/>
      <c r="BE266" s="150"/>
      <c r="BF266" s="150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43"/>
      <c r="BS266" s="150"/>
      <c r="BT266" s="150"/>
      <c r="BU266" s="150"/>
      <c r="BV266" s="143"/>
      <c r="BW266" s="150"/>
      <c r="BX266" s="150"/>
    </row>
    <row r="267" ht="13.5" customHeight="1">
      <c r="A267" s="222"/>
      <c r="B267" s="32">
        <v>44600.0</v>
      </c>
      <c r="C267" s="271">
        <f t="shared" si="26"/>
        <v>0</v>
      </c>
      <c r="D267" s="260">
        <f t="shared" si="36"/>
        <v>0</v>
      </c>
      <c r="E267" s="236"/>
      <c r="F267" s="143"/>
      <c r="G267" s="143"/>
      <c r="H267" s="143"/>
      <c r="I267" s="143"/>
      <c r="J267" s="143"/>
      <c r="K267" s="143"/>
      <c r="L267" s="225"/>
      <c r="M267" s="256">
        <f t="shared" si="37"/>
        <v>0</v>
      </c>
      <c r="N267" s="236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225"/>
      <c r="AD267" s="262">
        <f t="shared" si="38"/>
        <v>0</v>
      </c>
      <c r="AE267" s="142"/>
      <c r="AF267" s="143"/>
      <c r="AG267" s="150"/>
      <c r="AH267" s="143"/>
      <c r="AI267" s="143"/>
      <c r="AJ267" s="143"/>
      <c r="AK267" s="150"/>
      <c r="AL267" s="143"/>
      <c r="AM267" s="150"/>
      <c r="AN267" s="143"/>
      <c r="AO267" s="150"/>
      <c r="AP267" s="143"/>
      <c r="AQ267" s="150"/>
      <c r="AR267" s="143"/>
      <c r="AS267" s="150"/>
      <c r="AT267" s="143"/>
      <c r="AU267" s="150"/>
      <c r="AV267" s="143"/>
      <c r="AW267" s="150"/>
      <c r="AX267" s="150"/>
      <c r="AY267" s="150"/>
      <c r="AZ267" s="143"/>
      <c r="BA267" s="150"/>
      <c r="BB267" s="143"/>
      <c r="BC267" s="150"/>
      <c r="BD267" s="143"/>
      <c r="BE267" s="150"/>
      <c r="BF267" s="143"/>
      <c r="BG267" s="150"/>
      <c r="BH267" s="143"/>
      <c r="BI267" s="150"/>
      <c r="BJ267" s="143"/>
      <c r="BK267" s="150"/>
      <c r="BL267" s="143"/>
      <c r="BM267" s="150"/>
      <c r="BN267" s="143"/>
      <c r="BO267" s="150"/>
      <c r="BP267" s="143"/>
      <c r="BQ267" s="150"/>
      <c r="BR267" s="143"/>
      <c r="BS267" s="150"/>
      <c r="BT267" s="150"/>
      <c r="BU267" s="150"/>
      <c r="BV267" s="143"/>
      <c r="BW267" s="150"/>
      <c r="BX267" s="150"/>
    </row>
    <row r="268" ht="13.5" customHeight="1">
      <c r="A268" s="222"/>
      <c r="B268" s="32">
        <v>44601.0</v>
      </c>
      <c r="C268" s="271">
        <f t="shared" si="26"/>
        <v>0</v>
      </c>
      <c r="D268" s="260">
        <f t="shared" si="36"/>
        <v>0</v>
      </c>
      <c r="E268" s="236"/>
      <c r="F268" s="143"/>
      <c r="G268" s="143"/>
      <c r="H268" s="143"/>
      <c r="I268" s="143"/>
      <c r="J268" s="143"/>
      <c r="K268" s="143"/>
      <c r="L268" s="225"/>
      <c r="M268" s="256">
        <f t="shared" si="37"/>
        <v>0</v>
      </c>
      <c r="N268" s="236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225"/>
      <c r="AD268" s="262">
        <f t="shared" si="38"/>
        <v>0</v>
      </c>
      <c r="AE268" s="150"/>
      <c r="AF268" s="143"/>
      <c r="AG268" s="150"/>
      <c r="AH268" s="143"/>
      <c r="AI268" s="150"/>
      <c r="AJ268" s="143"/>
      <c r="AK268" s="150"/>
      <c r="AL268" s="143"/>
      <c r="AM268" s="150"/>
      <c r="AN268" s="143"/>
      <c r="AO268" s="150"/>
      <c r="AP268" s="143"/>
      <c r="AQ268" s="150"/>
      <c r="AR268" s="143"/>
      <c r="AS268" s="150"/>
      <c r="AT268" s="143"/>
      <c r="AU268" s="150"/>
      <c r="AV268" s="143"/>
      <c r="AW268" s="150"/>
      <c r="AX268" s="150"/>
      <c r="AY268" s="150"/>
      <c r="AZ268" s="143"/>
      <c r="BA268" s="150"/>
      <c r="BB268" s="143"/>
      <c r="BC268" s="150"/>
      <c r="BD268" s="143"/>
      <c r="BE268" s="150"/>
      <c r="BF268" s="143"/>
      <c r="BG268" s="150"/>
      <c r="BH268" s="143"/>
      <c r="BI268" s="150"/>
      <c r="BJ268" s="143"/>
      <c r="BK268" s="150"/>
      <c r="BL268" s="143"/>
      <c r="BM268" s="150"/>
      <c r="BN268" s="143"/>
      <c r="BO268" s="150"/>
      <c r="BP268" s="143"/>
      <c r="BQ268" s="150"/>
      <c r="BR268" s="143"/>
      <c r="BS268" s="150"/>
      <c r="BT268" s="143"/>
      <c r="BU268" s="150"/>
      <c r="BV268" s="143"/>
      <c r="BW268" s="150"/>
      <c r="BX268" s="143"/>
    </row>
    <row r="269" ht="13.5" customHeight="1">
      <c r="A269" s="222"/>
      <c r="B269" s="32">
        <v>44602.0</v>
      </c>
      <c r="C269" s="271">
        <f t="shared" si="26"/>
        <v>0</v>
      </c>
      <c r="D269" s="260">
        <f t="shared" si="36"/>
        <v>0</v>
      </c>
      <c r="E269" s="236"/>
      <c r="F269" s="152"/>
      <c r="G269" s="143"/>
      <c r="H269" s="143"/>
      <c r="I269" s="143"/>
      <c r="J269" s="143"/>
      <c r="K269" s="143"/>
      <c r="L269" s="225"/>
      <c r="M269" s="256">
        <f t="shared" si="37"/>
        <v>0</v>
      </c>
      <c r="N269" s="236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225"/>
      <c r="AD269" s="262">
        <f t="shared" si="38"/>
        <v>0</v>
      </c>
      <c r="AE269" s="142"/>
      <c r="AF269" s="143"/>
      <c r="AG269" s="150"/>
      <c r="AH269" s="143"/>
      <c r="AI269" s="142"/>
      <c r="AJ269" s="143"/>
      <c r="AK269" s="150"/>
      <c r="AL269" s="143"/>
      <c r="AM269" s="150"/>
      <c r="AN269" s="143"/>
      <c r="AO269" s="150"/>
      <c r="AP269" s="143"/>
      <c r="AQ269" s="142"/>
      <c r="AR269" s="143"/>
      <c r="AS269" s="150"/>
      <c r="AT269" s="143"/>
      <c r="AU269" s="142"/>
      <c r="AV269" s="143"/>
      <c r="AW269" s="143"/>
      <c r="AX269" s="143"/>
      <c r="AY269" s="143"/>
      <c r="AZ269" s="143"/>
      <c r="BA269" s="150"/>
      <c r="BB269" s="143"/>
      <c r="BC269" s="143"/>
      <c r="BD269" s="143"/>
      <c r="BE269" s="150"/>
      <c r="BF269" s="143"/>
      <c r="BG269" s="150"/>
      <c r="BH269" s="143"/>
      <c r="BI269" s="150"/>
      <c r="BJ269" s="143"/>
      <c r="BK269" s="150"/>
      <c r="BL269" s="143"/>
      <c r="BM269" s="143"/>
      <c r="BN269" s="143"/>
      <c r="BO269" s="150"/>
      <c r="BP269" s="143"/>
      <c r="BQ269" s="143"/>
      <c r="BR269" s="143"/>
      <c r="BS269" s="150"/>
      <c r="BT269" s="143"/>
      <c r="BU269" s="150"/>
      <c r="BV269" s="143"/>
      <c r="BW269" s="150"/>
      <c r="BX269" s="150"/>
    </row>
    <row r="270" ht="13.5" customHeight="1">
      <c r="A270" s="222"/>
      <c r="B270" s="32">
        <v>44603.0</v>
      </c>
      <c r="C270" s="271">
        <f t="shared" si="26"/>
        <v>0</v>
      </c>
      <c r="D270" s="260">
        <f t="shared" si="36"/>
        <v>0</v>
      </c>
      <c r="E270" s="236"/>
      <c r="F270" s="143"/>
      <c r="G270" s="143"/>
      <c r="H270" s="143"/>
      <c r="I270" s="143"/>
      <c r="J270" s="143"/>
      <c r="K270" s="143"/>
      <c r="L270" s="225"/>
      <c r="M270" s="256">
        <f t="shared" si="37"/>
        <v>0</v>
      </c>
      <c r="N270" s="236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225"/>
      <c r="AD270" s="262">
        <f t="shared" si="38"/>
        <v>0</v>
      </c>
      <c r="AE270" s="150"/>
      <c r="AF270" s="143"/>
      <c r="AG270" s="142"/>
      <c r="AH270" s="143"/>
      <c r="AI270" s="150"/>
      <c r="AJ270" s="143"/>
      <c r="AK270" s="150"/>
      <c r="AL270" s="143"/>
      <c r="AM270" s="150"/>
      <c r="AN270" s="143"/>
      <c r="AO270" s="150"/>
      <c r="AP270" s="143"/>
      <c r="AQ270" s="150"/>
      <c r="AR270" s="143"/>
      <c r="AS270" s="150"/>
      <c r="AT270" s="143"/>
      <c r="AU270" s="150"/>
      <c r="AV270" s="143"/>
      <c r="AW270" s="150"/>
      <c r="AX270" s="143"/>
      <c r="AY270" s="150"/>
      <c r="AZ270" s="143"/>
      <c r="BA270" s="150"/>
      <c r="BB270" s="143"/>
      <c r="BC270" s="150"/>
      <c r="BD270" s="143"/>
      <c r="BE270" s="150"/>
      <c r="BF270" s="143"/>
      <c r="BG270" s="150"/>
      <c r="BH270" s="143"/>
      <c r="BI270" s="150"/>
      <c r="BJ270" s="143"/>
      <c r="BK270" s="150"/>
      <c r="BL270" s="143"/>
      <c r="BM270" s="150"/>
      <c r="BN270" s="143"/>
      <c r="BO270" s="150"/>
      <c r="BP270" s="143"/>
      <c r="BQ270" s="150"/>
      <c r="BR270" s="143"/>
      <c r="BS270" s="150"/>
      <c r="BT270" s="150"/>
      <c r="BU270" s="150"/>
      <c r="BV270" s="143"/>
      <c r="BW270" s="150"/>
      <c r="BX270" s="150"/>
    </row>
    <row r="271" ht="13.5" customHeight="1">
      <c r="A271" s="222"/>
      <c r="B271" s="32">
        <v>44604.0</v>
      </c>
      <c r="C271" s="271">
        <f t="shared" si="26"/>
        <v>0</v>
      </c>
      <c r="D271" s="260">
        <f t="shared" si="36"/>
        <v>0</v>
      </c>
      <c r="E271" s="236"/>
      <c r="F271" s="152"/>
      <c r="G271" s="167"/>
      <c r="H271" s="143"/>
      <c r="I271" s="151"/>
      <c r="J271" s="143"/>
      <c r="K271" s="143"/>
      <c r="L271" s="225"/>
      <c r="M271" s="256">
        <f t="shared" si="37"/>
        <v>0</v>
      </c>
      <c r="N271" s="236"/>
      <c r="O271" s="143"/>
      <c r="P271" s="151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225"/>
      <c r="AD271" s="262">
        <f t="shared" si="38"/>
        <v>0</v>
      </c>
      <c r="AE271" s="142"/>
      <c r="AF271" s="143"/>
      <c r="AG271" s="142"/>
      <c r="AH271" s="143"/>
      <c r="AI271" s="143"/>
      <c r="AJ271" s="143"/>
      <c r="AK271" s="143"/>
      <c r="AL271" s="143"/>
      <c r="AM271" s="143"/>
      <c r="AN271" s="143"/>
      <c r="AO271" s="143"/>
      <c r="AP271" s="143"/>
      <c r="AQ271" s="150"/>
      <c r="AR271" s="143"/>
      <c r="AS271" s="143"/>
      <c r="AT271" s="143"/>
      <c r="AU271" s="143"/>
      <c r="AV271" s="143"/>
      <c r="AW271" s="150"/>
      <c r="AX271" s="150"/>
      <c r="AY271" s="150"/>
      <c r="AZ271" s="143"/>
      <c r="BA271" s="143"/>
      <c r="BB271" s="143"/>
      <c r="BC271" s="143"/>
      <c r="BD271" s="143"/>
      <c r="BE271" s="150"/>
      <c r="BF271" s="143"/>
      <c r="BG271" s="143"/>
      <c r="BH271" s="143"/>
      <c r="BI271" s="143"/>
      <c r="BJ271" s="143"/>
      <c r="BK271" s="150"/>
      <c r="BL271" s="150"/>
      <c r="BM271" s="150"/>
      <c r="BN271" s="150"/>
      <c r="BO271" s="150"/>
      <c r="BP271" s="150"/>
      <c r="BQ271" s="150"/>
      <c r="BR271" s="143"/>
      <c r="BS271" s="150"/>
      <c r="BT271" s="150"/>
      <c r="BU271" s="150"/>
      <c r="BV271" s="143"/>
      <c r="BW271" s="150"/>
      <c r="BX271" s="150"/>
    </row>
    <row r="272" ht="13.5" customHeight="1">
      <c r="A272" s="222"/>
      <c r="B272" s="32">
        <v>44605.0</v>
      </c>
      <c r="C272" s="271">
        <f t="shared" si="26"/>
        <v>0</v>
      </c>
      <c r="D272" s="260">
        <f t="shared" si="36"/>
        <v>0</v>
      </c>
      <c r="E272" s="236"/>
      <c r="F272" s="152"/>
      <c r="G272" s="167"/>
      <c r="H272" s="143"/>
      <c r="I272" s="151"/>
      <c r="J272" s="143"/>
      <c r="K272" s="143"/>
      <c r="L272" s="225"/>
      <c r="M272" s="256">
        <f t="shared" si="37"/>
        <v>0</v>
      </c>
      <c r="N272" s="236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225"/>
      <c r="AD272" s="262">
        <f t="shared" si="38"/>
        <v>0</v>
      </c>
      <c r="AE272" s="142"/>
      <c r="AF272" s="143"/>
      <c r="AG272" s="150"/>
      <c r="AH272" s="143"/>
      <c r="AI272" s="150"/>
      <c r="AJ272" s="143"/>
      <c r="AK272" s="150"/>
      <c r="AL272" s="143"/>
      <c r="AM272" s="150"/>
      <c r="AN272" s="143"/>
      <c r="AO272" s="150"/>
      <c r="AP272" s="143"/>
      <c r="AQ272" s="150"/>
      <c r="AR272" s="143"/>
      <c r="AS272" s="150"/>
      <c r="AT272" s="143"/>
      <c r="AU272" s="150"/>
      <c r="AV272" s="143"/>
      <c r="AW272" s="150"/>
      <c r="AX272" s="143"/>
      <c r="AY272" s="150"/>
      <c r="AZ272" s="143"/>
      <c r="BA272" s="150"/>
      <c r="BB272" s="150"/>
      <c r="BC272" s="150"/>
      <c r="BD272" s="143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43"/>
      <c r="BS272" s="150"/>
      <c r="BT272" s="150"/>
      <c r="BU272" s="150"/>
      <c r="BV272" s="143"/>
      <c r="BW272" s="150"/>
      <c r="BX272" s="150"/>
    </row>
    <row r="273" ht="13.5" customHeight="1">
      <c r="A273" s="222"/>
      <c r="B273" s="32">
        <v>44606.0</v>
      </c>
      <c r="C273" s="271">
        <f t="shared" si="26"/>
        <v>0</v>
      </c>
      <c r="D273" s="260">
        <f t="shared" si="36"/>
        <v>0</v>
      </c>
      <c r="E273" s="236"/>
      <c r="F273" s="143"/>
      <c r="G273" s="143"/>
      <c r="H273" s="143"/>
      <c r="I273" s="143"/>
      <c r="J273" s="143"/>
      <c r="K273" s="143"/>
      <c r="L273" s="225"/>
      <c r="M273" s="256">
        <f t="shared" si="37"/>
        <v>0</v>
      </c>
      <c r="N273" s="273"/>
      <c r="O273" s="167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225"/>
      <c r="AD273" s="262">
        <f t="shared" si="38"/>
        <v>0</v>
      </c>
      <c r="AE273" s="142"/>
      <c r="AF273" s="143"/>
      <c r="AG273" s="142"/>
      <c r="AH273" s="143"/>
      <c r="AI273" s="142"/>
      <c r="AJ273" s="143"/>
      <c r="AK273" s="143"/>
      <c r="AL273" s="143"/>
      <c r="AM273" s="143"/>
      <c r="AN273" s="143"/>
      <c r="AO273" s="143"/>
      <c r="AP273" s="143"/>
      <c r="AQ273" s="150"/>
      <c r="AR273" s="143"/>
      <c r="AS273" s="143"/>
      <c r="AT273" s="143"/>
      <c r="AU273" s="143"/>
      <c r="AV273" s="143"/>
      <c r="AW273" s="150"/>
      <c r="AX273" s="150"/>
      <c r="AY273" s="150"/>
      <c r="AZ273" s="143"/>
      <c r="BA273" s="150"/>
      <c r="BB273" s="150"/>
      <c r="BC273" s="150"/>
      <c r="BD273" s="143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43"/>
      <c r="BS273" s="150"/>
      <c r="BT273" s="150"/>
      <c r="BU273" s="150"/>
      <c r="BV273" s="143"/>
      <c r="BW273" s="150"/>
      <c r="BX273" s="150"/>
    </row>
    <row r="274" ht="13.5" customHeight="1">
      <c r="A274" s="222"/>
      <c r="B274" s="32">
        <v>44607.0</v>
      </c>
      <c r="C274" s="271">
        <f t="shared" si="26"/>
        <v>0</v>
      </c>
      <c r="D274" s="260">
        <f t="shared" si="36"/>
        <v>0</v>
      </c>
      <c r="E274" s="236"/>
      <c r="F274" s="143"/>
      <c r="G274" s="143"/>
      <c r="H274" s="143"/>
      <c r="I274" s="143"/>
      <c r="J274" s="143"/>
      <c r="K274" s="143"/>
      <c r="L274" s="225"/>
      <c r="M274" s="256">
        <f t="shared" si="37"/>
        <v>0</v>
      </c>
      <c r="N274" s="236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225"/>
      <c r="AD274" s="262">
        <f t="shared" si="38"/>
        <v>0</v>
      </c>
      <c r="AE274" s="142"/>
      <c r="AF274" s="143"/>
      <c r="AG274" s="150"/>
      <c r="AH274" s="143"/>
      <c r="AI274" s="150"/>
      <c r="AJ274" s="143"/>
      <c r="AK274" s="150"/>
      <c r="AL274" s="143"/>
      <c r="AM274" s="150"/>
      <c r="AN274" s="143"/>
      <c r="AO274" s="150"/>
      <c r="AP274" s="143"/>
      <c r="AQ274" s="150"/>
      <c r="AR274" s="143"/>
      <c r="AS274" s="150"/>
      <c r="AT274" s="143"/>
      <c r="AU274" s="150"/>
      <c r="AV274" s="143"/>
      <c r="AW274" s="150"/>
      <c r="AX274" s="150"/>
      <c r="AY274" s="150"/>
      <c r="AZ274" s="143"/>
      <c r="BA274" s="150"/>
      <c r="BB274" s="150"/>
      <c r="BC274" s="150"/>
      <c r="BD274" s="143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43"/>
      <c r="BS274" s="150"/>
      <c r="BT274" s="150"/>
      <c r="BU274" s="150"/>
      <c r="BV274" s="143"/>
      <c r="BW274" s="150"/>
      <c r="BX274" s="150"/>
    </row>
    <row r="275" ht="13.5" customHeight="1">
      <c r="A275" s="222"/>
      <c r="B275" s="32">
        <v>44608.0</v>
      </c>
      <c r="C275" s="271">
        <f t="shared" si="26"/>
        <v>0</v>
      </c>
      <c r="D275" s="260">
        <f t="shared" si="36"/>
        <v>0</v>
      </c>
      <c r="E275" s="236"/>
      <c r="F275" s="143"/>
      <c r="G275" s="143"/>
      <c r="H275" s="143"/>
      <c r="I275" s="143"/>
      <c r="J275" s="143"/>
      <c r="K275" s="143"/>
      <c r="L275" s="225"/>
      <c r="M275" s="256">
        <f t="shared" si="37"/>
        <v>0</v>
      </c>
      <c r="N275" s="236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225"/>
      <c r="AD275" s="262">
        <f t="shared" si="38"/>
        <v>0</v>
      </c>
      <c r="AE275" s="142"/>
      <c r="AF275" s="143"/>
      <c r="AG275" s="150"/>
      <c r="AH275" s="143"/>
      <c r="AI275" s="150"/>
      <c r="AJ275" s="143"/>
      <c r="AK275" s="150"/>
      <c r="AL275" s="143"/>
      <c r="AM275" s="150"/>
      <c r="AN275" s="143"/>
      <c r="AO275" s="150"/>
      <c r="AP275" s="143"/>
      <c r="AQ275" s="150"/>
      <c r="AR275" s="143"/>
      <c r="AS275" s="150"/>
      <c r="AT275" s="143"/>
      <c r="AU275" s="150"/>
      <c r="AV275" s="143"/>
      <c r="AW275" s="150"/>
      <c r="AX275" s="150"/>
      <c r="AY275" s="150"/>
      <c r="AZ275" s="143"/>
      <c r="BA275" s="150"/>
      <c r="BB275" s="150"/>
      <c r="BC275" s="150"/>
      <c r="BD275" s="143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43"/>
      <c r="BS275" s="150"/>
      <c r="BT275" s="150"/>
      <c r="BU275" s="150"/>
      <c r="BV275" s="143"/>
      <c r="BW275" s="150"/>
      <c r="BX275" s="150"/>
    </row>
    <row r="276" ht="13.5" customHeight="1">
      <c r="A276" s="222"/>
      <c r="B276" s="32">
        <v>44609.0</v>
      </c>
      <c r="C276" s="271">
        <f t="shared" si="26"/>
        <v>0</v>
      </c>
      <c r="D276" s="260">
        <f t="shared" si="36"/>
        <v>0</v>
      </c>
      <c r="E276" s="236"/>
      <c r="F276" s="143"/>
      <c r="G276" s="143"/>
      <c r="H276" s="143"/>
      <c r="I276" s="143"/>
      <c r="J276" s="143"/>
      <c r="K276" s="143"/>
      <c r="L276" s="225"/>
      <c r="M276" s="256">
        <f t="shared" si="37"/>
        <v>0</v>
      </c>
      <c r="N276" s="236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225"/>
      <c r="AD276" s="262">
        <f t="shared" si="38"/>
        <v>0</v>
      </c>
      <c r="AE276" s="142"/>
      <c r="AF276" s="143"/>
      <c r="AG276" s="150"/>
      <c r="AH276" s="143"/>
      <c r="AI276" s="150"/>
      <c r="AJ276" s="143"/>
      <c r="AK276" s="150"/>
      <c r="AL276" s="143"/>
      <c r="AM276" s="150"/>
      <c r="AN276" s="143"/>
      <c r="AO276" s="150"/>
      <c r="AP276" s="143"/>
      <c r="AQ276" s="150"/>
      <c r="AR276" s="143"/>
      <c r="AS276" s="150"/>
      <c r="AT276" s="143"/>
      <c r="AU276" s="150"/>
      <c r="AV276" s="143"/>
      <c r="AW276" s="150"/>
      <c r="AX276" s="150"/>
      <c r="AY276" s="150"/>
      <c r="AZ276" s="143"/>
      <c r="BA276" s="150"/>
      <c r="BB276" s="150"/>
      <c r="BC276" s="150"/>
      <c r="BD276" s="143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43"/>
      <c r="BS276" s="150"/>
      <c r="BT276" s="150"/>
      <c r="BU276" s="150"/>
      <c r="BV276" s="143"/>
      <c r="BW276" s="150"/>
      <c r="BX276" s="150"/>
    </row>
    <row r="277" ht="13.5" customHeight="1">
      <c r="A277" s="222"/>
      <c r="B277" s="32">
        <v>44610.0</v>
      </c>
      <c r="C277" s="271">
        <f t="shared" si="26"/>
        <v>0</v>
      </c>
      <c r="D277" s="260">
        <f t="shared" si="36"/>
        <v>0</v>
      </c>
      <c r="E277" s="236"/>
      <c r="F277" s="143"/>
      <c r="G277" s="143"/>
      <c r="H277" s="143"/>
      <c r="I277" s="143"/>
      <c r="J277" s="143"/>
      <c r="K277" s="143"/>
      <c r="L277" s="225"/>
      <c r="M277" s="256">
        <f t="shared" si="37"/>
        <v>0</v>
      </c>
      <c r="N277" s="236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225"/>
      <c r="AD277" s="262">
        <f t="shared" si="38"/>
        <v>0</v>
      </c>
      <c r="AE277" s="142"/>
      <c r="AF277" s="143"/>
      <c r="AG277" s="150"/>
      <c r="AH277" s="143"/>
      <c r="AI277" s="150"/>
      <c r="AJ277" s="143"/>
      <c r="AK277" s="150"/>
      <c r="AL277" s="143"/>
      <c r="AM277" s="150"/>
      <c r="AN277" s="143"/>
      <c r="AO277" s="150"/>
      <c r="AP277" s="143"/>
      <c r="AQ277" s="150"/>
      <c r="AR277" s="143"/>
      <c r="AS277" s="150"/>
      <c r="AT277" s="143"/>
      <c r="AU277" s="150"/>
      <c r="AV277" s="143"/>
      <c r="AW277" s="150"/>
      <c r="AX277" s="150"/>
      <c r="AY277" s="150"/>
      <c r="AZ277" s="143"/>
      <c r="BA277" s="150"/>
      <c r="BB277" s="150"/>
      <c r="BC277" s="150"/>
      <c r="BD277" s="143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43"/>
      <c r="BS277" s="150"/>
      <c r="BT277" s="150"/>
      <c r="BU277" s="150"/>
      <c r="BV277" s="143"/>
      <c r="BW277" s="150"/>
      <c r="BX277" s="150"/>
    </row>
    <row r="278" ht="13.5" customHeight="1">
      <c r="A278" s="222"/>
      <c r="B278" s="32">
        <v>44611.0</v>
      </c>
      <c r="C278" s="271">
        <f t="shared" si="26"/>
        <v>0</v>
      </c>
      <c r="D278" s="260">
        <f t="shared" si="36"/>
        <v>0</v>
      </c>
      <c r="E278" s="236"/>
      <c r="F278" s="143"/>
      <c r="G278" s="143"/>
      <c r="H278" s="143"/>
      <c r="I278" s="143"/>
      <c r="J278" s="143"/>
      <c r="K278" s="143"/>
      <c r="L278" s="225"/>
      <c r="M278" s="256">
        <f t="shared" si="37"/>
        <v>0</v>
      </c>
      <c r="N278" s="236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225"/>
      <c r="AD278" s="262">
        <f t="shared" si="38"/>
        <v>0</v>
      </c>
      <c r="AE278" s="142"/>
      <c r="AF278" s="143"/>
      <c r="AG278" s="150"/>
      <c r="AH278" s="143"/>
      <c r="AI278" s="150"/>
      <c r="AJ278" s="143"/>
      <c r="AK278" s="150"/>
      <c r="AL278" s="143"/>
      <c r="AM278" s="150"/>
      <c r="AN278" s="143"/>
      <c r="AO278" s="150"/>
      <c r="AP278" s="143"/>
      <c r="AQ278" s="150"/>
      <c r="AR278" s="143"/>
      <c r="AS278" s="150"/>
      <c r="AT278" s="143"/>
      <c r="AU278" s="150"/>
      <c r="AV278" s="143"/>
      <c r="AW278" s="150"/>
      <c r="AX278" s="150"/>
      <c r="AY278" s="150"/>
      <c r="AZ278" s="143"/>
      <c r="BA278" s="150"/>
      <c r="BB278" s="150"/>
      <c r="BC278" s="150"/>
      <c r="BD278" s="143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43"/>
      <c r="BS278" s="150"/>
      <c r="BT278" s="150"/>
      <c r="BU278" s="150"/>
      <c r="BV278" s="143"/>
      <c r="BW278" s="150"/>
      <c r="BX278" s="150"/>
    </row>
    <row r="279" ht="13.5" customHeight="1">
      <c r="A279" s="222"/>
      <c r="B279" s="32">
        <v>44612.0</v>
      </c>
      <c r="C279" s="271">
        <f t="shared" si="26"/>
        <v>0</v>
      </c>
      <c r="D279" s="260">
        <f t="shared" si="36"/>
        <v>0</v>
      </c>
      <c r="E279" s="236"/>
      <c r="F279" s="143"/>
      <c r="G279" s="143"/>
      <c r="H279" s="143"/>
      <c r="I279" s="143"/>
      <c r="J279" s="143"/>
      <c r="K279" s="143"/>
      <c r="L279" s="225"/>
      <c r="M279" s="256">
        <f t="shared" si="37"/>
        <v>0</v>
      </c>
      <c r="N279" s="236"/>
      <c r="O279" s="143"/>
      <c r="P279" s="236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225"/>
      <c r="AD279" s="262">
        <f t="shared" si="38"/>
        <v>0</v>
      </c>
      <c r="AE279" s="142"/>
      <c r="AF279" s="143"/>
      <c r="AG279" s="150"/>
      <c r="AH279" s="143"/>
      <c r="AI279" s="150"/>
      <c r="AJ279" s="143"/>
      <c r="AK279" s="150"/>
      <c r="AL279" s="143"/>
      <c r="AM279" s="150"/>
      <c r="AN279" s="143"/>
      <c r="AO279" s="150"/>
      <c r="AP279" s="143"/>
      <c r="AQ279" s="150"/>
      <c r="AR279" s="143"/>
      <c r="AS279" s="150"/>
      <c r="AT279" s="143"/>
      <c r="AU279" s="150"/>
      <c r="AV279" s="143"/>
      <c r="AW279" s="150"/>
      <c r="AX279" s="150"/>
      <c r="AY279" s="150"/>
      <c r="AZ279" s="143"/>
      <c r="BA279" s="150"/>
      <c r="BB279" s="150"/>
      <c r="BC279" s="150"/>
      <c r="BD279" s="143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43"/>
      <c r="BS279" s="150"/>
      <c r="BT279" s="150"/>
      <c r="BU279" s="150"/>
      <c r="BV279" s="143"/>
      <c r="BW279" s="150"/>
      <c r="BX279" s="150"/>
    </row>
    <row r="280" ht="13.5" customHeight="1">
      <c r="A280" s="222"/>
      <c r="B280" s="32">
        <v>44613.0</v>
      </c>
      <c r="C280" s="271">
        <f t="shared" si="26"/>
        <v>0</v>
      </c>
      <c r="D280" s="260">
        <f t="shared" si="36"/>
        <v>0</v>
      </c>
      <c r="E280" s="236"/>
      <c r="F280" s="143"/>
      <c r="G280" s="143"/>
      <c r="H280" s="143"/>
      <c r="I280" s="143"/>
      <c r="J280" s="143"/>
      <c r="K280" s="143"/>
      <c r="L280" s="225"/>
      <c r="M280" s="256">
        <f t="shared" si="37"/>
        <v>0</v>
      </c>
      <c r="N280" s="236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225"/>
      <c r="AD280" s="262">
        <f t="shared" si="38"/>
        <v>0</v>
      </c>
      <c r="AE280" s="142"/>
      <c r="AF280" s="143"/>
      <c r="AG280" s="143"/>
      <c r="AH280" s="143"/>
      <c r="AI280" s="150"/>
      <c r="AJ280" s="143"/>
      <c r="AK280" s="150"/>
      <c r="AL280" s="143"/>
      <c r="AM280" s="150"/>
      <c r="AN280" s="143"/>
      <c r="AO280" s="150"/>
      <c r="AP280" s="143"/>
      <c r="AQ280" s="150"/>
      <c r="AR280" s="143"/>
      <c r="AS280" s="150"/>
      <c r="AT280" s="143"/>
      <c r="AU280" s="150"/>
      <c r="AV280" s="143"/>
      <c r="AW280" s="150"/>
      <c r="AX280" s="150"/>
      <c r="AY280" s="150"/>
      <c r="AZ280" s="143"/>
      <c r="BA280" s="150"/>
      <c r="BB280" s="150"/>
      <c r="BC280" s="150"/>
      <c r="BD280" s="143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43"/>
      <c r="BS280" s="150"/>
      <c r="BT280" s="150"/>
      <c r="BU280" s="150"/>
      <c r="BV280" s="143"/>
      <c r="BW280" s="150"/>
      <c r="BX280" s="150"/>
    </row>
    <row r="281" ht="13.5" customHeight="1">
      <c r="A281" s="222"/>
      <c r="B281" s="32">
        <v>44614.0</v>
      </c>
      <c r="C281" s="271">
        <f t="shared" si="26"/>
        <v>0</v>
      </c>
      <c r="D281" s="260">
        <f t="shared" si="36"/>
        <v>0</v>
      </c>
      <c r="E281" s="236"/>
      <c r="F281" s="143"/>
      <c r="G281" s="143"/>
      <c r="H281" s="143"/>
      <c r="I281" s="143"/>
      <c r="J281" s="143"/>
      <c r="K281" s="143"/>
      <c r="L281" s="225"/>
      <c r="M281" s="256">
        <f t="shared" si="37"/>
        <v>0</v>
      </c>
      <c r="N281" s="236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225"/>
      <c r="AD281" s="262">
        <f t="shared" si="38"/>
        <v>0</v>
      </c>
      <c r="AE281" s="142"/>
      <c r="AF281" s="143"/>
      <c r="AG281" s="143"/>
      <c r="AH281" s="143"/>
      <c r="AI281" s="150"/>
      <c r="AJ281" s="143"/>
      <c r="AK281" s="150"/>
      <c r="AL281" s="143"/>
      <c r="AM281" s="150"/>
      <c r="AN281" s="143"/>
      <c r="AO281" s="150"/>
      <c r="AP281" s="143"/>
      <c r="AQ281" s="150"/>
      <c r="AR281" s="143"/>
      <c r="AS281" s="150"/>
      <c r="AT281" s="143"/>
      <c r="AU281" s="150"/>
      <c r="AV281" s="143"/>
      <c r="AW281" s="150"/>
      <c r="AX281" s="150"/>
      <c r="AY281" s="150"/>
      <c r="AZ281" s="143"/>
      <c r="BA281" s="150"/>
      <c r="BB281" s="150"/>
      <c r="BC281" s="150"/>
      <c r="BD281" s="143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43"/>
      <c r="BS281" s="150"/>
      <c r="BT281" s="150"/>
      <c r="BU281" s="150"/>
      <c r="BV281" s="143"/>
      <c r="BW281" s="150"/>
      <c r="BX281" s="150"/>
    </row>
    <row r="282" ht="13.5" customHeight="1">
      <c r="A282" s="222"/>
      <c r="B282" s="32">
        <v>44615.0</v>
      </c>
      <c r="C282" s="271">
        <f t="shared" si="26"/>
        <v>0</v>
      </c>
      <c r="D282" s="260">
        <f t="shared" si="36"/>
        <v>0</v>
      </c>
      <c r="E282" s="236"/>
      <c r="F282" s="143"/>
      <c r="G282" s="143"/>
      <c r="H282" s="143"/>
      <c r="I282" s="143"/>
      <c r="J282" s="143"/>
      <c r="K282" s="143"/>
      <c r="L282" s="225"/>
      <c r="M282" s="256">
        <f t="shared" si="37"/>
        <v>0</v>
      </c>
      <c r="N282" s="236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225"/>
      <c r="AD282" s="262">
        <f t="shared" si="38"/>
        <v>0</v>
      </c>
      <c r="AE282" s="150"/>
      <c r="AF282" s="143"/>
      <c r="AG282" s="150"/>
      <c r="AH282" s="143"/>
      <c r="AI282" s="150"/>
      <c r="AJ282" s="143"/>
      <c r="AK282" s="150"/>
      <c r="AL282" s="143"/>
      <c r="AM282" s="150"/>
      <c r="AN282" s="143"/>
      <c r="AO282" s="150"/>
      <c r="AP282" s="143"/>
      <c r="AQ282" s="150"/>
      <c r="AR282" s="143"/>
      <c r="AS282" s="150"/>
      <c r="AT282" s="143"/>
      <c r="AU282" s="150"/>
      <c r="AV282" s="143"/>
      <c r="AW282" s="150"/>
      <c r="AX282" s="150"/>
      <c r="AY282" s="150"/>
      <c r="AZ282" s="143"/>
      <c r="BA282" s="150"/>
      <c r="BB282" s="150"/>
      <c r="BC282" s="150"/>
      <c r="BD282" s="143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43"/>
      <c r="BS282" s="150"/>
      <c r="BT282" s="150"/>
      <c r="BU282" s="150"/>
      <c r="BV282" s="143"/>
      <c r="BW282" s="150"/>
      <c r="BX282" s="150"/>
    </row>
    <row r="283" ht="13.5" customHeight="1">
      <c r="A283" s="222"/>
      <c r="B283" s="32">
        <v>44616.0</v>
      </c>
      <c r="C283" s="271">
        <f t="shared" si="26"/>
        <v>0</v>
      </c>
      <c r="D283" s="260">
        <f t="shared" si="36"/>
        <v>0</v>
      </c>
      <c r="E283" s="236"/>
      <c r="F283" s="143"/>
      <c r="G283" s="143"/>
      <c r="H283" s="143"/>
      <c r="I283" s="143"/>
      <c r="J283" s="143"/>
      <c r="K283" s="143"/>
      <c r="L283" s="225"/>
      <c r="M283" s="256">
        <f t="shared" si="37"/>
        <v>0</v>
      </c>
      <c r="N283" s="236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225"/>
      <c r="AD283" s="262">
        <f t="shared" si="38"/>
        <v>0</v>
      </c>
      <c r="AE283" s="142"/>
      <c r="AF283" s="167"/>
      <c r="AG283" s="150"/>
      <c r="AH283" s="143"/>
      <c r="AI283" s="150"/>
      <c r="AJ283" s="143"/>
      <c r="AK283" s="150"/>
      <c r="AL283" s="143"/>
      <c r="AM283" s="150"/>
      <c r="AN283" s="143"/>
      <c r="AO283" s="150"/>
      <c r="AP283" s="143"/>
      <c r="AQ283" s="150"/>
      <c r="AR283" s="143"/>
      <c r="AS283" s="150"/>
      <c r="AT283" s="143"/>
      <c r="AU283" s="150"/>
      <c r="AV283" s="143"/>
      <c r="AW283" s="150"/>
      <c r="AX283" s="150"/>
      <c r="AY283" s="150"/>
      <c r="AZ283" s="143"/>
      <c r="BA283" s="150"/>
      <c r="BB283" s="150"/>
      <c r="BC283" s="150"/>
      <c r="BD283" s="143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43"/>
      <c r="BS283" s="150"/>
      <c r="BT283" s="150"/>
      <c r="BU283" s="150"/>
      <c r="BV283" s="143"/>
      <c r="BW283" s="150"/>
      <c r="BX283" s="150"/>
    </row>
    <row r="284" ht="13.5" customHeight="1">
      <c r="A284" s="222"/>
      <c r="B284" s="32">
        <v>44617.0</v>
      </c>
      <c r="C284" s="271">
        <f t="shared" si="26"/>
        <v>200000</v>
      </c>
      <c r="D284" s="260">
        <f t="shared" si="36"/>
        <v>0</v>
      </c>
      <c r="E284" s="236"/>
      <c r="F284" s="143"/>
      <c r="G284" s="143"/>
      <c r="H284" s="143"/>
      <c r="I284" s="143"/>
      <c r="J284" s="143"/>
      <c r="K284" s="143"/>
      <c r="L284" s="225"/>
      <c r="M284" s="256">
        <f t="shared" si="37"/>
        <v>0</v>
      </c>
      <c r="N284" s="236"/>
      <c r="O284" s="143"/>
      <c r="P284" s="150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225"/>
      <c r="AD284" s="262">
        <f t="shared" si="38"/>
        <v>200000</v>
      </c>
      <c r="AE284" s="143" t="s">
        <v>68</v>
      </c>
      <c r="AF284" s="143">
        <v>200000.0</v>
      </c>
      <c r="AG284" s="150"/>
      <c r="AH284" s="152"/>
      <c r="AI284" s="143"/>
      <c r="AJ284" s="143"/>
      <c r="AK284" s="143"/>
      <c r="AL284" s="143"/>
      <c r="AM284" s="150"/>
      <c r="AN284" s="143"/>
      <c r="AO284" s="150"/>
      <c r="AP284" s="143"/>
      <c r="AQ284" s="150"/>
      <c r="AR284" s="143"/>
      <c r="AS284" s="150"/>
      <c r="AT284" s="143"/>
      <c r="AU284" s="150"/>
      <c r="AV284" s="143"/>
      <c r="AW284" s="150"/>
      <c r="AX284" s="150"/>
      <c r="AY284" s="150"/>
      <c r="AZ284" s="143"/>
      <c r="BA284" s="150"/>
      <c r="BB284" s="143"/>
      <c r="BC284" s="143"/>
      <c r="BD284" s="143"/>
      <c r="BE284" s="143"/>
      <c r="BF284" s="143"/>
      <c r="BG284" s="143"/>
      <c r="BH284" s="143"/>
      <c r="BI284" s="150"/>
      <c r="BJ284" s="143"/>
      <c r="BK284" s="150"/>
      <c r="BL284" s="143"/>
      <c r="BM284" s="150"/>
      <c r="BN284" s="143"/>
      <c r="BO284" s="150"/>
      <c r="BP284" s="143"/>
      <c r="BQ284" s="150"/>
      <c r="BR284" s="143"/>
      <c r="BS284" s="150"/>
      <c r="BT284" s="150"/>
      <c r="BU284" s="150"/>
      <c r="BV284" s="143"/>
      <c r="BW284" s="150"/>
      <c r="BX284" s="150"/>
    </row>
    <row r="285" ht="13.5" customHeight="1">
      <c r="A285" s="222"/>
      <c r="B285" s="32">
        <v>44618.0</v>
      </c>
      <c r="C285" s="271">
        <f t="shared" si="26"/>
        <v>0</v>
      </c>
      <c r="D285" s="260">
        <f t="shared" si="36"/>
        <v>0</v>
      </c>
      <c r="E285" s="236"/>
      <c r="F285" s="143"/>
      <c r="G285" s="143"/>
      <c r="H285" s="143"/>
      <c r="I285" s="143"/>
      <c r="J285" s="143"/>
      <c r="K285" s="143"/>
      <c r="L285" s="225"/>
      <c r="M285" s="256">
        <f t="shared" si="37"/>
        <v>0</v>
      </c>
      <c r="N285" s="236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225"/>
      <c r="AD285" s="262">
        <f t="shared" si="38"/>
        <v>0</v>
      </c>
      <c r="AE285" s="150"/>
      <c r="AF285" s="143"/>
      <c r="AG285" s="150"/>
      <c r="AH285" s="150"/>
      <c r="AI285" s="150"/>
      <c r="AJ285" s="143"/>
      <c r="AK285" s="143"/>
      <c r="AL285" s="143"/>
      <c r="AM285" s="150"/>
      <c r="AN285" s="143"/>
      <c r="AO285" s="150"/>
      <c r="AP285" s="143"/>
      <c r="AQ285" s="150"/>
      <c r="AR285" s="143"/>
      <c r="AS285" s="150"/>
      <c r="AT285" s="143"/>
      <c r="AU285" s="150"/>
      <c r="AV285" s="143"/>
      <c r="AW285" s="150"/>
      <c r="AX285" s="143"/>
      <c r="AY285" s="150"/>
      <c r="AZ285" s="143"/>
      <c r="BA285" s="150"/>
      <c r="BB285" s="143"/>
      <c r="BC285" s="143"/>
      <c r="BD285" s="143"/>
      <c r="BE285" s="143"/>
      <c r="BF285" s="143"/>
      <c r="BG285" s="143"/>
      <c r="BH285" s="143"/>
      <c r="BI285" s="150"/>
      <c r="BJ285" s="143"/>
      <c r="BK285" s="150"/>
      <c r="BL285" s="143"/>
      <c r="BM285" s="150"/>
      <c r="BN285" s="143"/>
      <c r="BO285" s="143"/>
      <c r="BP285" s="143"/>
      <c r="BQ285" s="150"/>
      <c r="BR285" s="143"/>
      <c r="BS285" s="150"/>
      <c r="BT285" s="143"/>
      <c r="BU285" s="143"/>
      <c r="BV285" s="143"/>
      <c r="BW285" s="150"/>
      <c r="BX285" s="143"/>
    </row>
    <row r="286" ht="13.5" customHeight="1">
      <c r="A286" s="222"/>
      <c r="B286" s="32">
        <v>44619.0</v>
      </c>
      <c r="C286" s="271">
        <f t="shared" si="26"/>
        <v>0</v>
      </c>
      <c r="D286" s="260">
        <f t="shared" si="36"/>
        <v>0</v>
      </c>
      <c r="E286" s="236"/>
      <c r="F286" s="143"/>
      <c r="G286" s="143"/>
      <c r="H286" s="143"/>
      <c r="I286" s="143"/>
      <c r="J286" s="143"/>
      <c r="K286" s="143"/>
      <c r="L286" s="225"/>
      <c r="M286" s="256">
        <f t="shared" si="37"/>
        <v>0</v>
      </c>
      <c r="N286" s="236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225"/>
      <c r="AD286" s="262">
        <f t="shared" si="38"/>
        <v>0</v>
      </c>
      <c r="AE286" s="142"/>
      <c r="AF286" s="143"/>
      <c r="AG286" s="143"/>
      <c r="AH286" s="143"/>
      <c r="AI286" s="142"/>
      <c r="AJ286" s="143"/>
      <c r="AK286" s="150"/>
      <c r="AL286" s="143"/>
      <c r="AM286" s="150"/>
      <c r="AN286" s="143"/>
      <c r="AO286" s="150"/>
      <c r="AP286" s="143"/>
      <c r="AQ286" s="143"/>
      <c r="AR286" s="143"/>
      <c r="AS286" s="150"/>
      <c r="AT286" s="143"/>
      <c r="AU286" s="150"/>
      <c r="AV286" s="143"/>
      <c r="AW286" s="143"/>
      <c r="AX286" s="143"/>
      <c r="AY286" s="143"/>
      <c r="AZ286" s="143"/>
      <c r="BA286" s="143"/>
      <c r="BB286" s="143"/>
      <c r="BC286" s="143"/>
      <c r="BD286" s="143"/>
      <c r="BE286" s="143"/>
      <c r="BF286" s="143"/>
      <c r="BG286" s="150"/>
      <c r="BH286" s="143"/>
      <c r="BI286" s="143"/>
      <c r="BJ286" s="143"/>
      <c r="BK286" s="143"/>
      <c r="BL286" s="143"/>
      <c r="BM286" s="143"/>
      <c r="BN286" s="143"/>
      <c r="BO286" s="150"/>
      <c r="BP286" s="143"/>
      <c r="BQ286" s="143"/>
      <c r="BR286" s="143"/>
      <c r="BS286" s="150"/>
      <c r="BT286" s="143"/>
      <c r="BU286" s="150"/>
      <c r="BV286" s="143"/>
      <c r="BW286" s="150"/>
      <c r="BX286" s="150"/>
    </row>
    <row r="287" ht="13.5" customHeight="1">
      <c r="A287" s="222"/>
      <c r="B287" s="32">
        <v>44620.0</v>
      </c>
      <c r="C287" s="271">
        <f t="shared" si="26"/>
        <v>0</v>
      </c>
      <c r="D287" s="260">
        <f t="shared" si="36"/>
        <v>0</v>
      </c>
      <c r="E287" s="236"/>
      <c r="F287" s="143"/>
      <c r="G287" s="143"/>
      <c r="H287" s="143"/>
      <c r="I287" s="143"/>
      <c r="J287" s="143"/>
      <c r="K287" s="143"/>
      <c r="L287" s="225"/>
      <c r="M287" s="256">
        <f t="shared" si="37"/>
        <v>0</v>
      </c>
      <c r="N287" s="224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225"/>
      <c r="AD287" s="262">
        <f t="shared" si="38"/>
        <v>0</v>
      </c>
      <c r="AE287" s="150"/>
      <c r="AF287" s="143"/>
      <c r="AG287" s="150"/>
      <c r="AH287" s="150"/>
      <c r="AI287" s="150"/>
      <c r="AJ287" s="143"/>
      <c r="AK287" s="150"/>
      <c r="AL287" s="143"/>
      <c r="AM287" s="150"/>
      <c r="AN287" s="143"/>
      <c r="AO287" s="150"/>
      <c r="AP287" s="152"/>
      <c r="AQ287" s="150"/>
      <c r="AR287" s="143"/>
      <c r="AS287" s="142"/>
      <c r="AT287" s="143"/>
      <c r="AU287" s="150"/>
      <c r="AV287" s="300"/>
      <c r="AW287" s="150"/>
      <c r="AX287" s="143"/>
      <c r="AY287" s="150"/>
      <c r="AZ287" s="143"/>
      <c r="BA287" s="143"/>
      <c r="BB287" s="143"/>
      <c r="BC287" s="143"/>
      <c r="BD287" s="143"/>
      <c r="BE287" s="143"/>
      <c r="BF287" s="143"/>
      <c r="BG287" s="150"/>
      <c r="BH287" s="143"/>
      <c r="BI287" s="143"/>
      <c r="BJ287" s="143"/>
      <c r="BK287" s="150"/>
      <c r="BL287" s="143"/>
      <c r="BM287" s="150"/>
      <c r="BN287" s="143"/>
      <c r="BO287" s="150"/>
      <c r="BP287" s="143"/>
      <c r="BQ287" s="150"/>
      <c r="BR287" s="143"/>
      <c r="BS287" s="143"/>
      <c r="BT287" s="143"/>
      <c r="BU287" s="150"/>
      <c r="BV287" s="143"/>
      <c r="BW287" s="150"/>
      <c r="BX287" s="143"/>
    </row>
    <row r="288" ht="13.5" customHeight="1">
      <c r="A288" s="312"/>
      <c r="B288" s="36">
        <v>45351.0</v>
      </c>
      <c r="C288" s="313">
        <f t="shared" si="26"/>
        <v>0</v>
      </c>
      <c r="D288" s="314">
        <f t="shared" si="36"/>
        <v>0</v>
      </c>
      <c r="E288" s="143"/>
      <c r="F288" s="143"/>
      <c r="G288" s="268"/>
      <c r="H288" s="167"/>
      <c r="I288" s="268"/>
      <c r="J288" s="167"/>
      <c r="K288" s="167"/>
      <c r="L288" s="225"/>
      <c r="M288" s="315">
        <f t="shared" si="37"/>
        <v>0</v>
      </c>
      <c r="N288" s="275"/>
      <c r="O288" s="143"/>
      <c r="P288" s="151"/>
      <c r="Q288" s="167"/>
      <c r="R288" s="167"/>
      <c r="S288" s="167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225"/>
      <c r="AD288" s="316">
        <f t="shared" si="38"/>
        <v>0</v>
      </c>
      <c r="AE288" s="142"/>
      <c r="AF288" s="143"/>
      <c r="AG288" s="143"/>
      <c r="AH288" s="143"/>
      <c r="AI288" s="150"/>
      <c r="AJ288" s="143"/>
      <c r="AK288" s="150"/>
      <c r="AL288" s="143"/>
      <c r="AM288" s="150"/>
      <c r="AN288" s="143"/>
      <c r="AO288" s="150"/>
      <c r="AP288" s="143"/>
      <c r="AQ288" s="143"/>
      <c r="AR288" s="143"/>
      <c r="AS288" s="150"/>
      <c r="AT288" s="143"/>
      <c r="AU288" s="150"/>
      <c r="AV288" s="143"/>
      <c r="AW288" s="143"/>
      <c r="AX288" s="143"/>
      <c r="AY288" s="143"/>
      <c r="AZ288" s="143"/>
      <c r="BA288" s="206"/>
      <c r="BB288" s="206"/>
      <c r="BC288" s="206"/>
      <c r="BD288" s="206"/>
      <c r="BE288" s="206"/>
      <c r="BF288" s="206"/>
      <c r="BG288" s="238"/>
      <c r="BH288" s="206"/>
      <c r="BI288" s="206"/>
      <c r="BJ288" s="206"/>
      <c r="BK288" s="238"/>
      <c r="BL288" s="206"/>
      <c r="BM288" s="238"/>
      <c r="BN288" s="206"/>
      <c r="BO288" s="238"/>
      <c r="BP288" s="206"/>
      <c r="BQ288" s="238"/>
      <c r="BR288" s="206"/>
      <c r="BS288" s="238"/>
      <c r="BT288" s="206"/>
      <c r="BU288" s="238"/>
      <c r="BV288" s="206"/>
      <c r="BW288" s="238"/>
      <c r="BX288" s="206"/>
    </row>
    <row r="289" ht="13.5" customHeight="1">
      <c r="A289" s="1"/>
      <c r="B289" s="100" t="s">
        <v>20</v>
      </c>
      <c r="C289" s="105">
        <f t="shared" si="26"/>
        <v>200000</v>
      </c>
      <c r="D289" s="278">
        <f>SUM(D260:D288)</f>
        <v>0</v>
      </c>
      <c r="E289" s="246"/>
      <c r="F289" s="183"/>
      <c r="G289" s="183"/>
      <c r="H289" s="183"/>
      <c r="I289" s="183"/>
      <c r="J289" s="183"/>
      <c r="K289" s="183"/>
      <c r="L289" s="247"/>
      <c r="M289" s="249">
        <f>SUM(M260:M288)</f>
        <v>0</v>
      </c>
      <c r="N289" s="246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247"/>
      <c r="AD289" s="249">
        <f>SUM(AD260:AD288)</f>
        <v>200000</v>
      </c>
      <c r="AE289" s="198"/>
      <c r="AF289" s="183"/>
      <c r="AG289" s="183"/>
      <c r="AH289" s="183"/>
      <c r="AI289" s="184"/>
      <c r="AJ289" s="183"/>
      <c r="AK289" s="184"/>
      <c r="AL289" s="183"/>
      <c r="AM289" s="184"/>
      <c r="AN289" s="183"/>
      <c r="AO289" s="184"/>
      <c r="AP289" s="183"/>
      <c r="AQ289" s="184"/>
      <c r="AR289" s="183"/>
      <c r="AS289" s="184"/>
      <c r="AT289" s="183"/>
      <c r="AU289" s="184"/>
      <c r="AV289" s="183"/>
      <c r="AW289" s="184"/>
      <c r="AX289" s="184"/>
      <c r="AY289" s="184"/>
      <c r="AZ289" s="183"/>
      <c r="BA289" s="184"/>
      <c r="BB289" s="184"/>
      <c r="BC289" s="184"/>
      <c r="BD289" s="183"/>
      <c r="BE289" s="184"/>
      <c r="BF289" s="184"/>
      <c r="BG289" s="184"/>
      <c r="BH289" s="184"/>
      <c r="BI289" s="184"/>
      <c r="BJ289" s="184"/>
      <c r="BK289" s="184"/>
      <c r="BL289" s="184"/>
      <c r="BM289" s="184"/>
      <c r="BN289" s="184"/>
      <c r="BO289" s="184"/>
      <c r="BP289" s="184"/>
      <c r="BQ289" s="184"/>
      <c r="BR289" s="183"/>
      <c r="BS289" s="184"/>
      <c r="BT289" s="184"/>
      <c r="BU289" s="184"/>
      <c r="BV289" s="183"/>
      <c r="BW289" s="184"/>
      <c r="BX289" s="184"/>
    </row>
    <row r="290" ht="13.5" customHeight="1">
      <c r="A290" s="222"/>
      <c r="B290" s="22">
        <v>44621.0</v>
      </c>
      <c r="C290" s="307">
        <f t="shared" si="26"/>
        <v>0</v>
      </c>
      <c r="D290" s="253">
        <f t="shared" ref="D290:D320" si="39">F290+H290+J290+L290</f>
        <v>0</v>
      </c>
      <c r="E290" s="254"/>
      <c r="F290" s="163"/>
      <c r="G290" s="163"/>
      <c r="H290" s="163"/>
      <c r="I290" s="163"/>
      <c r="J290" s="163"/>
      <c r="K290" s="163"/>
      <c r="L290" s="255"/>
      <c r="M290" s="256">
        <f t="shared" ref="M290:M320" si="40">O290+Q290+S290+U290+W290+Y290+AA290+AC290</f>
        <v>0</v>
      </c>
      <c r="N290" s="254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255"/>
      <c r="AD290" s="308">
        <f t="shared" ref="AD290:AD320" si="41">AF290+AH290+AJ290+AL290+AN290+AP290+AR290+AT290+AV290+AX290+AZ290+BB290+BD290+BF290+BH290+BJ290+BL290+BN290+BP290+BR290+BT290+BV290+BX290+BZ290+CB290+CD290</f>
        <v>0</v>
      </c>
      <c r="AE290" s="142"/>
      <c r="AF290" s="143"/>
      <c r="AG290" s="143"/>
      <c r="AH290" s="143"/>
      <c r="AI290" s="150"/>
      <c r="AJ290" s="143"/>
      <c r="AK290" s="150"/>
      <c r="AL290" s="143"/>
      <c r="AM290" s="150"/>
      <c r="AN290" s="143"/>
      <c r="AO290" s="150"/>
      <c r="AP290" s="143"/>
      <c r="AQ290" s="150"/>
      <c r="AR290" s="143"/>
      <c r="AS290" s="150"/>
      <c r="AT290" s="143"/>
      <c r="AU290" s="150"/>
      <c r="AV290" s="143"/>
      <c r="AW290" s="150"/>
      <c r="AX290" s="150"/>
      <c r="AY290" s="150"/>
      <c r="AZ290" s="143"/>
      <c r="BA290" s="150"/>
      <c r="BB290" s="150"/>
      <c r="BC290" s="150"/>
      <c r="BD290" s="143"/>
      <c r="BE290" s="150"/>
      <c r="BF290" s="143"/>
      <c r="BG290" s="143"/>
      <c r="BH290" s="143"/>
      <c r="BI290" s="150"/>
      <c r="BJ290" s="143"/>
      <c r="BK290" s="150"/>
      <c r="BL290" s="143"/>
      <c r="BM290" s="150"/>
      <c r="BN290" s="143"/>
      <c r="BO290" s="150"/>
      <c r="BP290" s="143"/>
      <c r="BQ290" s="143"/>
      <c r="BR290" s="143"/>
      <c r="BS290" s="150"/>
      <c r="BT290" s="143"/>
      <c r="BU290" s="150"/>
      <c r="BV290" s="143"/>
      <c r="BW290" s="150"/>
      <c r="BX290" s="143"/>
    </row>
    <row r="291" ht="13.5" customHeight="1">
      <c r="A291" s="222"/>
      <c r="B291" s="32">
        <v>45353.0</v>
      </c>
      <c r="C291" s="271">
        <f t="shared" si="26"/>
        <v>0</v>
      </c>
      <c r="D291" s="260">
        <f t="shared" si="39"/>
        <v>0</v>
      </c>
      <c r="E291" s="236"/>
      <c r="F291" s="143"/>
      <c r="G291" s="143"/>
      <c r="H291" s="143"/>
      <c r="I291" s="143"/>
      <c r="J291" s="143"/>
      <c r="K291" s="143"/>
      <c r="L291" s="225"/>
      <c r="M291" s="256">
        <f t="shared" si="40"/>
        <v>0</v>
      </c>
      <c r="N291" s="236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225"/>
      <c r="AD291" s="262">
        <f t="shared" si="41"/>
        <v>0</v>
      </c>
      <c r="AE291" s="150"/>
      <c r="AF291" s="143"/>
      <c r="AG291" s="150"/>
      <c r="AH291" s="143"/>
      <c r="AI291" s="164"/>
      <c r="AJ291" s="167"/>
      <c r="AK291" s="167"/>
      <c r="AL291" s="167"/>
      <c r="AM291" s="164"/>
      <c r="AN291" s="167"/>
      <c r="AO291" s="167"/>
      <c r="AP291" s="167"/>
      <c r="AQ291" s="150"/>
      <c r="AR291" s="143"/>
      <c r="AS291" s="150"/>
      <c r="AT291" s="143"/>
      <c r="AU291" s="150"/>
      <c r="AV291" s="143"/>
      <c r="AW291" s="150"/>
      <c r="AX291" s="150"/>
      <c r="AY291" s="150"/>
      <c r="AZ291" s="143"/>
      <c r="BA291" s="150"/>
      <c r="BB291" s="150"/>
      <c r="BC291" s="150"/>
      <c r="BD291" s="143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43"/>
      <c r="BS291" s="150"/>
      <c r="BT291" s="150"/>
      <c r="BU291" s="150"/>
      <c r="BV291" s="143"/>
      <c r="BW291" s="150"/>
      <c r="BX291" s="150"/>
    </row>
    <row r="292" ht="13.5" customHeight="1">
      <c r="A292" s="222"/>
      <c r="B292" s="32">
        <v>44623.0</v>
      </c>
      <c r="C292" s="271">
        <f t="shared" si="26"/>
        <v>0</v>
      </c>
      <c r="D292" s="260">
        <f t="shared" si="39"/>
        <v>0</v>
      </c>
      <c r="E292" s="236"/>
      <c r="F292" s="143"/>
      <c r="G292" s="143"/>
      <c r="H292" s="143"/>
      <c r="I292" s="143"/>
      <c r="J292" s="143"/>
      <c r="K292" s="143"/>
      <c r="L292" s="225"/>
      <c r="M292" s="256">
        <f t="shared" si="40"/>
        <v>0</v>
      </c>
      <c r="N292" s="236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225"/>
      <c r="AD292" s="262">
        <f t="shared" si="41"/>
        <v>0</v>
      </c>
      <c r="AE292" s="142"/>
      <c r="AF292" s="143"/>
      <c r="AG292" s="150"/>
      <c r="AH292" s="143"/>
      <c r="AI292" s="150"/>
      <c r="AJ292" s="143"/>
      <c r="AK292" s="150"/>
      <c r="AL292" s="143"/>
      <c r="AM292" s="150"/>
      <c r="AN292" s="143"/>
      <c r="AO292" s="150"/>
      <c r="AP292" s="143"/>
      <c r="AQ292" s="150"/>
      <c r="AR292" s="143"/>
      <c r="AS292" s="150"/>
      <c r="AT292" s="143"/>
      <c r="AU292" s="150"/>
      <c r="AV292" s="143"/>
      <c r="AW292" s="150"/>
      <c r="AX292" s="150"/>
      <c r="AY292" s="150"/>
      <c r="AZ292" s="143"/>
      <c r="BA292" s="150"/>
      <c r="BB292" s="150"/>
      <c r="BC292" s="150"/>
      <c r="BD292" s="143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43"/>
      <c r="BS292" s="150"/>
      <c r="BT292" s="150"/>
      <c r="BU292" s="150"/>
      <c r="BV292" s="143"/>
      <c r="BW292" s="150"/>
      <c r="BX292" s="150"/>
    </row>
    <row r="293" ht="13.5" customHeight="1">
      <c r="A293" s="222"/>
      <c r="B293" s="32">
        <v>45355.0</v>
      </c>
      <c r="C293" s="271">
        <f t="shared" si="26"/>
        <v>0</v>
      </c>
      <c r="D293" s="260">
        <f t="shared" si="39"/>
        <v>0</v>
      </c>
      <c r="E293" s="236"/>
      <c r="F293" s="143"/>
      <c r="G293" s="143"/>
      <c r="H293" s="143"/>
      <c r="I293" s="143"/>
      <c r="J293" s="143"/>
      <c r="K293" s="143"/>
      <c r="L293" s="225"/>
      <c r="M293" s="256">
        <f t="shared" si="40"/>
        <v>0</v>
      </c>
      <c r="N293" s="236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225"/>
      <c r="AD293" s="262">
        <f t="shared" si="41"/>
        <v>0</v>
      </c>
      <c r="AE293" s="142"/>
      <c r="AF293" s="143"/>
      <c r="AG293" s="150"/>
      <c r="AH293" s="143"/>
      <c r="AI293" s="150"/>
      <c r="AJ293" s="143"/>
      <c r="AK293" s="150"/>
      <c r="AL293" s="143"/>
      <c r="AM293" s="150"/>
      <c r="AN293" s="143"/>
      <c r="AO293" s="226"/>
      <c r="AP293" s="143"/>
      <c r="AQ293" s="150"/>
      <c r="AR293" s="143"/>
      <c r="AS293" s="150"/>
      <c r="AT293" s="143"/>
      <c r="AU293" s="150"/>
      <c r="AV293" s="143"/>
      <c r="AW293" s="150"/>
      <c r="AX293" s="150"/>
      <c r="AY293" s="150"/>
      <c r="AZ293" s="143"/>
      <c r="BA293" s="150"/>
      <c r="BB293" s="150"/>
      <c r="BC293" s="150"/>
      <c r="BD293" s="143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43"/>
      <c r="BS293" s="150"/>
      <c r="BT293" s="150"/>
      <c r="BU293" s="150"/>
      <c r="BV293" s="143"/>
      <c r="BW293" s="150"/>
      <c r="BX293" s="150"/>
    </row>
    <row r="294" ht="13.5" customHeight="1">
      <c r="A294" s="222"/>
      <c r="B294" s="32">
        <v>45356.0</v>
      </c>
      <c r="C294" s="271">
        <f t="shared" si="26"/>
        <v>0</v>
      </c>
      <c r="D294" s="260">
        <f t="shared" si="39"/>
        <v>0</v>
      </c>
      <c r="E294" s="236"/>
      <c r="F294" s="143"/>
      <c r="G294" s="143"/>
      <c r="H294" s="143"/>
      <c r="I294" s="143"/>
      <c r="J294" s="143"/>
      <c r="K294" s="143"/>
      <c r="L294" s="225"/>
      <c r="M294" s="256">
        <f t="shared" si="40"/>
        <v>0</v>
      </c>
      <c r="N294" s="236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225"/>
      <c r="AD294" s="262">
        <f t="shared" si="41"/>
        <v>0</v>
      </c>
      <c r="AE294" s="142"/>
      <c r="AF294" s="143"/>
      <c r="AG294" s="150"/>
      <c r="AH294" s="143"/>
      <c r="AI294" s="150"/>
      <c r="AJ294" s="143"/>
      <c r="AK294" s="150"/>
      <c r="AL294" s="143"/>
      <c r="AM294" s="150"/>
      <c r="AN294" s="143"/>
      <c r="AO294" s="150"/>
      <c r="AP294" s="143"/>
      <c r="AQ294" s="150"/>
      <c r="AR294" s="143"/>
      <c r="AS294" s="150"/>
      <c r="AT294" s="143"/>
      <c r="AU294" s="150"/>
      <c r="AV294" s="143"/>
      <c r="AW294" s="150"/>
      <c r="AX294" s="150"/>
      <c r="AY294" s="150"/>
      <c r="AZ294" s="143"/>
      <c r="BA294" s="150"/>
      <c r="BB294" s="150"/>
      <c r="BC294" s="150"/>
      <c r="BD294" s="143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43"/>
      <c r="BS294" s="150"/>
      <c r="BT294" s="150"/>
      <c r="BU294" s="150"/>
      <c r="BV294" s="143"/>
      <c r="BW294" s="150"/>
      <c r="BX294" s="150"/>
    </row>
    <row r="295" ht="13.5" customHeight="1">
      <c r="A295" s="222"/>
      <c r="B295" s="32">
        <v>45357.0</v>
      </c>
      <c r="C295" s="271">
        <f t="shared" si="26"/>
        <v>0</v>
      </c>
      <c r="D295" s="260">
        <f t="shared" si="39"/>
        <v>0</v>
      </c>
      <c r="E295" s="236"/>
      <c r="F295" s="143"/>
      <c r="G295" s="143"/>
      <c r="H295" s="143"/>
      <c r="I295" s="143"/>
      <c r="J295" s="143"/>
      <c r="K295" s="143"/>
      <c r="L295" s="225"/>
      <c r="M295" s="256">
        <f t="shared" si="40"/>
        <v>0</v>
      </c>
      <c r="N295" s="236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225"/>
      <c r="AD295" s="262">
        <f t="shared" si="41"/>
        <v>0</v>
      </c>
      <c r="AE295" s="142"/>
      <c r="AF295" s="143"/>
      <c r="AG295" s="150"/>
      <c r="AH295" s="143"/>
      <c r="AI295" s="150"/>
      <c r="AJ295" s="143"/>
      <c r="AK295" s="150"/>
      <c r="AL295" s="143"/>
      <c r="AM295" s="150"/>
      <c r="AN295" s="143"/>
      <c r="AO295" s="150"/>
      <c r="AP295" s="143"/>
      <c r="AQ295" s="150"/>
      <c r="AR295" s="143"/>
      <c r="AS295" s="150"/>
      <c r="AT295" s="143"/>
      <c r="AU295" s="150"/>
      <c r="AV295" s="143"/>
      <c r="AW295" s="150"/>
      <c r="AX295" s="143"/>
      <c r="AY295" s="150"/>
      <c r="AZ295" s="143"/>
      <c r="BA295" s="150"/>
      <c r="BB295" s="150"/>
      <c r="BC295" s="150"/>
      <c r="BD295" s="143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43"/>
      <c r="BS295" s="150"/>
      <c r="BT295" s="150"/>
      <c r="BU295" s="150"/>
      <c r="BV295" s="143"/>
      <c r="BW295" s="150"/>
      <c r="BX295" s="150"/>
    </row>
    <row r="296" ht="13.5" customHeight="1">
      <c r="A296" s="222"/>
      <c r="B296" s="32">
        <v>45358.0</v>
      </c>
      <c r="C296" s="271">
        <f t="shared" si="26"/>
        <v>0</v>
      </c>
      <c r="D296" s="260">
        <f t="shared" si="39"/>
        <v>0</v>
      </c>
      <c r="E296" s="236"/>
      <c r="F296" s="143"/>
      <c r="G296" s="143"/>
      <c r="H296" s="143"/>
      <c r="I296" s="143"/>
      <c r="J296" s="143"/>
      <c r="K296" s="143"/>
      <c r="L296" s="225"/>
      <c r="M296" s="256">
        <f t="shared" si="40"/>
        <v>0</v>
      </c>
      <c r="N296" s="236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225"/>
      <c r="AD296" s="262">
        <f t="shared" si="41"/>
        <v>0</v>
      </c>
      <c r="AE296" s="142"/>
      <c r="AF296" s="143"/>
      <c r="AG296" s="150"/>
      <c r="AH296" s="143"/>
      <c r="AI296" s="142"/>
      <c r="AJ296" s="143"/>
      <c r="AK296" s="150"/>
      <c r="AL296" s="143"/>
      <c r="AM296" s="150"/>
      <c r="AN296" s="143"/>
      <c r="AO296" s="143"/>
      <c r="AP296" s="143"/>
      <c r="AQ296" s="150"/>
      <c r="AR296" s="143"/>
      <c r="AS296" s="150"/>
      <c r="AT296" s="143"/>
      <c r="AU296" s="150"/>
      <c r="AV296" s="143"/>
      <c r="AW296" s="150"/>
      <c r="AX296" s="150"/>
      <c r="AY296" s="150"/>
      <c r="AZ296" s="143"/>
      <c r="BA296" s="150"/>
      <c r="BB296" s="150"/>
      <c r="BC296" s="150"/>
      <c r="BD296" s="143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43"/>
      <c r="BS296" s="150"/>
      <c r="BT296" s="150"/>
      <c r="BU296" s="150"/>
      <c r="BV296" s="143"/>
      <c r="BW296" s="150"/>
      <c r="BX296" s="150"/>
    </row>
    <row r="297" ht="13.5" customHeight="1">
      <c r="A297" s="222"/>
      <c r="B297" s="32">
        <v>45359.0</v>
      </c>
      <c r="C297" s="271">
        <f t="shared" si="26"/>
        <v>0</v>
      </c>
      <c r="D297" s="260">
        <f t="shared" si="39"/>
        <v>0</v>
      </c>
      <c r="E297" s="236"/>
      <c r="F297" s="143"/>
      <c r="G297" s="143"/>
      <c r="H297" s="143"/>
      <c r="I297" s="143"/>
      <c r="J297" s="143"/>
      <c r="K297" s="143"/>
      <c r="L297" s="225"/>
      <c r="M297" s="256">
        <f t="shared" si="40"/>
        <v>0</v>
      </c>
      <c r="N297" s="236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225"/>
      <c r="AD297" s="262">
        <f t="shared" si="41"/>
        <v>0</v>
      </c>
      <c r="AE297" s="142"/>
      <c r="AF297" s="143"/>
      <c r="AG297" s="150"/>
      <c r="AH297" s="143"/>
      <c r="AI297" s="143"/>
      <c r="AJ297" s="143"/>
      <c r="AK297" s="150"/>
      <c r="AL297" s="143"/>
      <c r="AM297" s="150"/>
      <c r="AN297" s="143"/>
      <c r="AO297" s="150"/>
      <c r="AP297" s="143"/>
      <c r="AQ297" s="150"/>
      <c r="AR297" s="143"/>
      <c r="AS297" s="150"/>
      <c r="AT297" s="143"/>
      <c r="AU297" s="150"/>
      <c r="AV297" s="143"/>
      <c r="AW297" s="150"/>
      <c r="AX297" s="150"/>
      <c r="AY297" s="150"/>
      <c r="AZ297" s="143"/>
      <c r="BA297" s="150"/>
      <c r="BB297" s="143"/>
      <c r="BC297" s="150"/>
      <c r="BD297" s="143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43"/>
      <c r="BS297" s="150"/>
      <c r="BT297" s="150"/>
      <c r="BU297" s="150"/>
      <c r="BV297" s="143"/>
      <c r="BW297" s="150"/>
      <c r="BX297" s="150"/>
    </row>
    <row r="298" ht="13.5" customHeight="1">
      <c r="A298" s="222"/>
      <c r="B298" s="32">
        <v>45360.0</v>
      </c>
      <c r="C298" s="271">
        <f t="shared" si="26"/>
        <v>0</v>
      </c>
      <c r="D298" s="260">
        <f t="shared" si="39"/>
        <v>0</v>
      </c>
      <c r="E298" s="236"/>
      <c r="F298" s="143"/>
      <c r="G298" s="143"/>
      <c r="H298" s="143"/>
      <c r="I298" s="143"/>
      <c r="J298" s="143"/>
      <c r="K298" s="143"/>
      <c r="L298" s="225"/>
      <c r="M298" s="256">
        <f t="shared" si="40"/>
        <v>0</v>
      </c>
      <c r="N298" s="236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225"/>
      <c r="AD298" s="262">
        <f t="shared" si="41"/>
        <v>0</v>
      </c>
      <c r="AE298" s="150"/>
      <c r="AF298" s="143"/>
      <c r="AG298" s="150"/>
      <c r="AH298" s="143"/>
      <c r="AI298" s="150"/>
      <c r="AJ298" s="143"/>
      <c r="AK298" s="150"/>
      <c r="AL298" s="143"/>
      <c r="AM298" s="150"/>
      <c r="AN298" s="143"/>
      <c r="AO298" s="150"/>
      <c r="AP298" s="143"/>
      <c r="AQ298" s="150"/>
      <c r="AR298" s="143"/>
      <c r="AS298" s="150"/>
      <c r="AT298" s="143"/>
      <c r="AU298" s="150"/>
      <c r="AV298" s="143"/>
      <c r="AW298" s="150"/>
      <c r="AX298" s="150"/>
      <c r="AY298" s="150"/>
      <c r="AZ298" s="143"/>
      <c r="BA298" s="150"/>
      <c r="BB298" s="143"/>
      <c r="BC298" s="150"/>
      <c r="BD298" s="143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43"/>
      <c r="BS298" s="150"/>
      <c r="BT298" s="150"/>
      <c r="BU298" s="150"/>
      <c r="BV298" s="143"/>
      <c r="BW298" s="150"/>
      <c r="BX298" s="150"/>
    </row>
    <row r="299" ht="13.5" customHeight="1">
      <c r="A299" s="222"/>
      <c r="B299" s="32">
        <v>45361.0</v>
      </c>
      <c r="C299" s="271">
        <f t="shared" si="26"/>
        <v>0</v>
      </c>
      <c r="D299" s="260">
        <f t="shared" si="39"/>
        <v>0</v>
      </c>
      <c r="E299" s="236"/>
      <c r="F299" s="143"/>
      <c r="G299" s="143"/>
      <c r="H299" s="143"/>
      <c r="I299" s="143"/>
      <c r="J299" s="143"/>
      <c r="K299" s="143"/>
      <c r="L299" s="225"/>
      <c r="M299" s="256">
        <f t="shared" si="40"/>
        <v>0</v>
      </c>
      <c r="N299" s="236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225"/>
      <c r="AD299" s="262">
        <f t="shared" si="41"/>
        <v>0</v>
      </c>
      <c r="AE299" s="150"/>
      <c r="AF299" s="143"/>
      <c r="AG299" s="150"/>
      <c r="AH299" s="143"/>
      <c r="AI299" s="150"/>
      <c r="AJ299" s="143"/>
      <c r="AK299" s="150"/>
      <c r="AL299" s="143"/>
      <c r="AM299" s="150"/>
      <c r="AN299" s="143"/>
      <c r="AO299" s="150"/>
      <c r="AP299" s="143"/>
      <c r="AQ299" s="150"/>
      <c r="AR299" s="143"/>
      <c r="AS299" s="150"/>
      <c r="AT299" s="143"/>
      <c r="AU299" s="150"/>
      <c r="AV299" s="143"/>
      <c r="AW299" s="143"/>
      <c r="AX299" s="143"/>
      <c r="AY299" s="143"/>
      <c r="AZ299" s="143"/>
      <c r="BA299" s="150"/>
      <c r="BB299" s="143"/>
      <c r="BC299" s="143"/>
      <c r="BD299" s="143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43"/>
      <c r="BS299" s="150"/>
      <c r="BT299" s="150"/>
      <c r="BU299" s="150"/>
      <c r="BV299" s="143"/>
      <c r="BW299" s="150"/>
      <c r="BX299" s="150"/>
    </row>
    <row r="300" ht="13.5" customHeight="1">
      <c r="A300" s="222"/>
      <c r="B300" s="32">
        <v>45362.0</v>
      </c>
      <c r="C300" s="271">
        <f t="shared" si="26"/>
        <v>0</v>
      </c>
      <c r="D300" s="260">
        <f t="shared" si="39"/>
        <v>0</v>
      </c>
      <c r="E300" s="317"/>
      <c r="F300" s="143"/>
      <c r="G300" s="143"/>
      <c r="H300" s="143"/>
      <c r="I300" s="143"/>
      <c r="J300" s="143"/>
      <c r="K300" s="143"/>
      <c r="L300" s="225"/>
      <c r="M300" s="256">
        <f t="shared" si="40"/>
        <v>0</v>
      </c>
      <c r="N300" s="236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225"/>
      <c r="AD300" s="262">
        <f t="shared" si="41"/>
        <v>0</v>
      </c>
      <c r="AE300" s="150"/>
      <c r="AF300" s="143"/>
      <c r="AG300" s="142"/>
      <c r="AH300" s="143"/>
      <c r="AI300" s="150"/>
      <c r="AJ300" s="143"/>
      <c r="AK300" s="150"/>
      <c r="AL300" s="143"/>
      <c r="AM300" s="150"/>
      <c r="AN300" s="143"/>
      <c r="AO300" s="150"/>
      <c r="AP300" s="143"/>
      <c r="AQ300" s="150"/>
      <c r="AR300" s="143"/>
      <c r="AS300" s="150"/>
      <c r="AT300" s="143"/>
      <c r="AU300" s="150"/>
      <c r="AV300" s="143"/>
      <c r="AW300" s="150"/>
      <c r="AX300" s="143"/>
      <c r="AY300" s="150"/>
      <c r="AZ300" s="143"/>
      <c r="BA300" s="150"/>
      <c r="BB300" s="143"/>
      <c r="BC300" s="150"/>
      <c r="BD300" s="143"/>
      <c r="BE300" s="150"/>
      <c r="BF300" s="143"/>
      <c r="BG300" s="143"/>
      <c r="BH300" s="143"/>
      <c r="BI300" s="143"/>
      <c r="BJ300" s="143"/>
      <c r="BK300" s="150"/>
      <c r="BL300" s="143"/>
      <c r="BM300" s="143"/>
      <c r="BN300" s="143"/>
      <c r="BO300" s="143"/>
      <c r="BP300" s="143"/>
      <c r="BQ300" s="150"/>
      <c r="BR300" s="150"/>
      <c r="BS300" s="150"/>
      <c r="BT300" s="143"/>
      <c r="BU300" s="150"/>
      <c r="BV300" s="150"/>
      <c r="BW300" s="150"/>
      <c r="BX300" s="150"/>
    </row>
    <row r="301" ht="13.5" customHeight="1">
      <c r="A301" s="222"/>
      <c r="B301" s="32">
        <v>45363.0</v>
      </c>
      <c r="C301" s="271">
        <f t="shared" si="26"/>
        <v>0</v>
      </c>
      <c r="D301" s="260">
        <f t="shared" si="39"/>
        <v>0</v>
      </c>
      <c r="E301" s="236"/>
      <c r="F301" s="143"/>
      <c r="G301" s="143"/>
      <c r="H301" s="143"/>
      <c r="I301" s="143"/>
      <c r="J301" s="143"/>
      <c r="K301" s="143"/>
      <c r="L301" s="225"/>
      <c r="M301" s="256">
        <f t="shared" si="40"/>
        <v>0</v>
      </c>
      <c r="N301" s="236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225"/>
      <c r="AD301" s="262">
        <f t="shared" si="41"/>
        <v>0</v>
      </c>
      <c r="AE301" s="142"/>
      <c r="AF301" s="143"/>
      <c r="AG301" s="150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50"/>
      <c r="AR301" s="143"/>
      <c r="AS301" s="143"/>
      <c r="AT301" s="143"/>
      <c r="AU301" s="143"/>
      <c r="AV301" s="143"/>
      <c r="AW301" s="150"/>
      <c r="AX301" s="150"/>
      <c r="AY301" s="150"/>
      <c r="AZ301" s="143"/>
      <c r="BA301" s="143"/>
      <c r="BB301" s="143"/>
      <c r="BC301" s="143"/>
      <c r="BD301" s="143"/>
      <c r="BE301" s="150"/>
      <c r="BF301" s="143"/>
      <c r="BG301" s="150"/>
      <c r="BH301" s="143"/>
      <c r="BI301" s="150"/>
      <c r="BJ301" s="143"/>
      <c r="BK301" s="150"/>
      <c r="BL301" s="143"/>
      <c r="BM301" s="150"/>
      <c r="BN301" s="143"/>
      <c r="BO301" s="150"/>
      <c r="BP301" s="143"/>
      <c r="BQ301" s="150"/>
      <c r="BR301" s="143"/>
      <c r="BS301" s="150"/>
      <c r="BT301" s="143"/>
      <c r="BU301" s="150"/>
      <c r="BV301" s="143"/>
      <c r="BW301" s="150"/>
      <c r="BX301" s="143"/>
    </row>
    <row r="302" ht="13.5" customHeight="1">
      <c r="A302" s="222"/>
      <c r="B302" s="32">
        <v>45364.0</v>
      </c>
      <c r="C302" s="271">
        <f t="shared" si="26"/>
        <v>0</v>
      </c>
      <c r="D302" s="260">
        <f t="shared" si="39"/>
        <v>0</v>
      </c>
      <c r="E302" s="236"/>
      <c r="F302" s="143"/>
      <c r="G302" s="143"/>
      <c r="H302" s="143"/>
      <c r="I302" s="143"/>
      <c r="J302" s="143"/>
      <c r="K302" s="143"/>
      <c r="L302" s="225"/>
      <c r="M302" s="256">
        <f t="shared" si="40"/>
        <v>0</v>
      </c>
      <c r="N302" s="236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225"/>
      <c r="AD302" s="262">
        <f t="shared" si="41"/>
        <v>0</v>
      </c>
      <c r="AE302" s="142"/>
      <c r="AF302" s="143"/>
      <c r="AG302" s="150"/>
      <c r="AH302" s="143"/>
      <c r="AI302" s="150"/>
      <c r="AJ302" s="143"/>
      <c r="AK302" s="150"/>
      <c r="AL302" s="143"/>
      <c r="AM302" s="150"/>
      <c r="AN302" s="143"/>
      <c r="AO302" s="150"/>
      <c r="AP302" s="143"/>
      <c r="AQ302" s="150"/>
      <c r="AR302" s="143"/>
      <c r="AS302" s="150"/>
      <c r="AT302" s="143"/>
      <c r="AU302" s="150"/>
      <c r="AV302" s="143"/>
      <c r="AW302" s="150"/>
      <c r="AX302" s="143"/>
      <c r="AY302" s="150"/>
      <c r="AZ302" s="143"/>
      <c r="BA302" s="150"/>
      <c r="BB302" s="150"/>
      <c r="BC302" s="150"/>
      <c r="BD302" s="143"/>
      <c r="BE302" s="150"/>
      <c r="BF302" s="150"/>
      <c r="BG302" s="150"/>
      <c r="BH302" s="150"/>
      <c r="BI302" s="150"/>
      <c r="BJ302" s="150"/>
      <c r="BK302" s="150"/>
      <c r="BL302" s="150"/>
      <c r="BM302" s="150"/>
      <c r="BN302" s="150"/>
      <c r="BO302" s="150"/>
      <c r="BP302" s="150"/>
      <c r="BQ302" s="150"/>
      <c r="BR302" s="143"/>
      <c r="BS302" s="150"/>
      <c r="BT302" s="150"/>
      <c r="BU302" s="150"/>
      <c r="BV302" s="143"/>
      <c r="BW302" s="150"/>
      <c r="BX302" s="150"/>
    </row>
    <row r="303" ht="13.5" customHeight="1">
      <c r="A303" s="222"/>
      <c r="B303" s="32">
        <v>45365.0</v>
      </c>
      <c r="C303" s="271">
        <f t="shared" si="26"/>
        <v>0</v>
      </c>
      <c r="D303" s="260">
        <f t="shared" si="39"/>
        <v>0</v>
      </c>
      <c r="E303" s="236"/>
      <c r="F303" s="143"/>
      <c r="G303" s="143"/>
      <c r="H303" s="143"/>
      <c r="I303" s="143"/>
      <c r="J303" s="143"/>
      <c r="K303" s="143"/>
      <c r="L303" s="225"/>
      <c r="M303" s="256">
        <f t="shared" si="40"/>
        <v>0</v>
      </c>
      <c r="N303" s="236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225"/>
      <c r="AD303" s="262">
        <f t="shared" si="41"/>
        <v>0</v>
      </c>
      <c r="AE303" s="142"/>
      <c r="AF303" s="143"/>
      <c r="AG303" s="142"/>
      <c r="AH303" s="143"/>
      <c r="AI303" s="142"/>
      <c r="AJ303" s="143"/>
      <c r="AK303" s="143"/>
      <c r="AL303" s="143"/>
      <c r="AM303" s="143"/>
      <c r="AN303" s="143"/>
      <c r="AO303" s="143"/>
      <c r="AP303" s="143"/>
      <c r="AQ303" s="150"/>
      <c r="AR303" s="143"/>
      <c r="AS303" s="143"/>
      <c r="AT303" s="143"/>
      <c r="AU303" s="143"/>
      <c r="AV303" s="143"/>
      <c r="AW303" s="150"/>
      <c r="AX303" s="150"/>
      <c r="AY303" s="150"/>
      <c r="AZ303" s="143"/>
      <c r="BA303" s="150"/>
      <c r="BB303" s="150"/>
      <c r="BC303" s="150"/>
      <c r="BD303" s="143"/>
      <c r="BE303" s="150"/>
      <c r="BF303" s="143"/>
      <c r="BG303" s="150"/>
      <c r="BH303" s="143"/>
      <c r="BI303" s="150"/>
      <c r="BJ303" s="143"/>
      <c r="BK303" s="150"/>
      <c r="BL303" s="143"/>
      <c r="BM303" s="150"/>
      <c r="BN303" s="143"/>
      <c r="BO303" s="150"/>
      <c r="BP303" s="143"/>
      <c r="BQ303" s="150"/>
      <c r="BR303" s="143"/>
      <c r="BS303" s="150"/>
      <c r="BT303" s="150"/>
      <c r="BU303" s="150"/>
      <c r="BV303" s="143"/>
      <c r="BW303" s="150"/>
      <c r="BX303" s="150"/>
    </row>
    <row r="304" ht="13.5" customHeight="1">
      <c r="A304" s="222"/>
      <c r="B304" s="32">
        <v>45366.0</v>
      </c>
      <c r="C304" s="271">
        <f t="shared" si="26"/>
        <v>0</v>
      </c>
      <c r="D304" s="260">
        <f t="shared" si="39"/>
        <v>0</v>
      </c>
      <c r="E304" s="236"/>
      <c r="F304" s="143"/>
      <c r="G304" s="143"/>
      <c r="H304" s="143"/>
      <c r="I304" s="143"/>
      <c r="J304" s="143"/>
      <c r="K304" s="143"/>
      <c r="L304" s="225"/>
      <c r="M304" s="256">
        <f t="shared" si="40"/>
        <v>0</v>
      </c>
      <c r="N304" s="236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225"/>
      <c r="AD304" s="262">
        <f t="shared" si="41"/>
        <v>0</v>
      </c>
      <c r="AE304" s="142"/>
      <c r="AF304" s="143"/>
      <c r="AG304" s="150"/>
      <c r="AH304" s="143"/>
      <c r="AI304" s="150"/>
      <c r="AJ304" s="143"/>
      <c r="AK304" s="150"/>
      <c r="AL304" s="143"/>
      <c r="AM304" s="150"/>
      <c r="AN304" s="143"/>
      <c r="AO304" s="150"/>
      <c r="AP304" s="143"/>
      <c r="AQ304" s="150"/>
      <c r="AR304" s="143"/>
      <c r="AS304" s="150"/>
      <c r="AT304" s="143"/>
      <c r="AU304" s="150"/>
      <c r="AV304" s="143"/>
      <c r="AW304" s="150"/>
      <c r="AX304" s="150"/>
      <c r="AY304" s="150"/>
      <c r="AZ304" s="143"/>
      <c r="BA304" s="150"/>
      <c r="BB304" s="150"/>
      <c r="BC304" s="150"/>
      <c r="BD304" s="143"/>
      <c r="BE304" s="150"/>
      <c r="BF304" s="150"/>
      <c r="BG304" s="150"/>
      <c r="BH304" s="150"/>
      <c r="BI304" s="150"/>
      <c r="BJ304" s="150"/>
      <c r="BK304" s="150"/>
      <c r="BL304" s="150"/>
      <c r="BM304" s="150"/>
      <c r="BN304" s="150"/>
      <c r="BO304" s="150"/>
      <c r="BP304" s="150"/>
      <c r="BQ304" s="150"/>
      <c r="BR304" s="143"/>
      <c r="BS304" s="150"/>
      <c r="BT304" s="150"/>
      <c r="BU304" s="150"/>
      <c r="BV304" s="143"/>
      <c r="BW304" s="150"/>
      <c r="BX304" s="150"/>
    </row>
    <row r="305" ht="13.5" customHeight="1">
      <c r="A305" s="222"/>
      <c r="B305" s="32">
        <v>45367.0</v>
      </c>
      <c r="C305" s="271">
        <f t="shared" si="26"/>
        <v>0</v>
      </c>
      <c r="D305" s="260">
        <f t="shared" si="39"/>
        <v>0</v>
      </c>
      <c r="E305" s="236"/>
      <c r="F305" s="143"/>
      <c r="G305" s="143"/>
      <c r="H305" s="143"/>
      <c r="I305" s="143"/>
      <c r="J305" s="143"/>
      <c r="K305" s="143"/>
      <c r="L305" s="225"/>
      <c r="M305" s="256">
        <f t="shared" si="40"/>
        <v>0</v>
      </c>
      <c r="N305" s="236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225"/>
      <c r="AD305" s="262">
        <f t="shared" si="41"/>
        <v>0</v>
      </c>
      <c r="AE305" s="142"/>
      <c r="AF305" s="143"/>
      <c r="AG305" s="150"/>
      <c r="AH305" s="143"/>
      <c r="AI305" s="150"/>
      <c r="AJ305" s="143"/>
      <c r="AK305" s="150"/>
      <c r="AL305" s="143"/>
      <c r="AM305" s="150"/>
      <c r="AN305" s="143"/>
      <c r="AO305" s="150"/>
      <c r="AP305" s="143"/>
      <c r="AQ305" s="150"/>
      <c r="AR305" s="143"/>
      <c r="AS305" s="150"/>
      <c r="AT305" s="143"/>
      <c r="AU305" s="150"/>
      <c r="AV305" s="143"/>
      <c r="AW305" s="150"/>
      <c r="AX305" s="150"/>
      <c r="AY305" s="150"/>
      <c r="AZ305" s="143"/>
      <c r="BA305" s="150"/>
      <c r="BB305" s="150"/>
      <c r="BC305" s="150"/>
      <c r="BD305" s="143"/>
      <c r="BE305" s="150"/>
      <c r="BF305" s="150"/>
      <c r="BG305" s="150"/>
      <c r="BH305" s="150"/>
      <c r="BI305" s="150"/>
      <c r="BJ305" s="150"/>
      <c r="BK305" s="150"/>
      <c r="BL305" s="150"/>
      <c r="BM305" s="150"/>
      <c r="BN305" s="150"/>
      <c r="BO305" s="150"/>
      <c r="BP305" s="150"/>
      <c r="BQ305" s="150"/>
      <c r="BR305" s="143"/>
      <c r="BS305" s="150"/>
      <c r="BT305" s="150"/>
      <c r="BU305" s="150"/>
      <c r="BV305" s="143"/>
      <c r="BW305" s="150"/>
      <c r="BX305" s="150"/>
    </row>
    <row r="306" ht="13.5" customHeight="1">
      <c r="A306" s="222"/>
      <c r="B306" s="32">
        <v>45368.0</v>
      </c>
      <c r="C306" s="271">
        <f t="shared" si="26"/>
        <v>0</v>
      </c>
      <c r="D306" s="260">
        <f t="shared" si="39"/>
        <v>0</v>
      </c>
      <c r="E306" s="236"/>
      <c r="F306" s="143"/>
      <c r="G306" s="143"/>
      <c r="H306" s="143"/>
      <c r="I306" s="143"/>
      <c r="J306" s="143"/>
      <c r="K306" s="143"/>
      <c r="L306" s="225"/>
      <c r="M306" s="256">
        <f t="shared" si="40"/>
        <v>0</v>
      </c>
      <c r="N306" s="236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225"/>
      <c r="AD306" s="262">
        <f t="shared" si="41"/>
        <v>0</v>
      </c>
      <c r="AE306" s="142"/>
      <c r="AF306" s="143"/>
      <c r="AG306" s="150"/>
      <c r="AH306" s="143"/>
      <c r="AI306" s="150"/>
      <c r="AJ306" s="143"/>
      <c r="AK306" s="150"/>
      <c r="AL306" s="143"/>
      <c r="AM306" s="150"/>
      <c r="AN306" s="143"/>
      <c r="AO306" s="150"/>
      <c r="AP306" s="143"/>
      <c r="AQ306" s="150"/>
      <c r="AR306" s="143"/>
      <c r="AS306" s="150"/>
      <c r="AT306" s="143"/>
      <c r="AU306" s="150"/>
      <c r="AV306" s="143"/>
      <c r="AW306" s="150"/>
      <c r="AX306" s="150"/>
      <c r="AY306" s="150"/>
      <c r="AZ306" s="143"/>
      <c r="BA306" s="150"/>
      <c r="BB306" s="150"/>
      <c r="BC306" s="150"/>
      <c r="BD306" s="143"/>
      <c r="BE306" s="150"/>
      <c r="BF306" s="150"/>
      <c r="BG306" s="150"/>
      <c r="BH306" s="150"/>
      <c r="BI306" s="150"/>
      <c r="BJ306" s="150"/>
      <c r="BK306" s="150"/>
      <c r="BL306" s="150"/>
      <c r="BM306" s="150"/>
      <c r="BN306" s="150"/>
      <c r="BO306" s="150"/>
      <c r="BP306" s="150"/>
      <c r="BQ306" s="150"/>
      <c r="BR306" s="143"/>
      <c r="BS306" s="150"/>
      <c r="BT306" s="150"/>
      <c r="BU306" s="150"/>
      <c r="BV306" s="143"/>
      <c r="BW306" s="150"/>
      <c r="BX306" s="150"/>
    </row>
    <row r="307" ht="13.5" customHeight="1">
      <c r="A307" s="222"/>
      <c r="B307" s="32">
        <v>45369.0</v>
      </c>
      <c r="C307" s="271">
        <f t="shared" si="26"/>
        <v>0</v>
      </c>
      <c r="D307" s="260">
        <f t="shared" si="39"/>
        <v>0</v>
      </c>
      <c r="E307" s="236"/>
      <c r="F307" s="143"/>
      <c r="G307" s="143"/>
      <c r="H307" s="143"/>
      <c r="I307" s="143"/>
      <c r="J307" s="143"/>
      <c r="K307" s="143"/>
      <c r="L307" s="225"/>
      <c r="M307" s="256">
        <f t="shared" si="40"/>
        <v>0</v>
      </c>
      <c r="N307" s="236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225"/>
      <c r="AD307" s="262">
        <f t="shared" si="41"/>
        <v>0</v>
      </c>
      <c r="AE307" s="142"/>
      <c r="AF307" s="143"/>
      <c r="AG307" s="150"/>
      <c r="AH307" s="143"/>
      <c r="AI307" s="150"/>
      <c r="AJ307" s="143"/>
      <c r="AK307" s="150"/>
      <c r="AL307" s="143"/>
      <c r="AM307" s="150"/>
      <c r="AN307" s="143"/>
      <c r="AO307" s="150"/>
      <c r="AP307" s="143"/>
      <c r="AQ307" s="150"/>
      <c r="AR307" s="143"/>
      <c r="AS307" s="150"/>
      <c r="AT307" s="143"/>
      <c r="AU307" s="150"/>
      <c r="AV307" s="143"/>
      <c r="AW307" s="150"/>
      <c r="AX307" s="150"/>
      <c r="AY307" s="150"/>
      <c r="AZ307" s="143"/>
      <c r="BA307" s="150"/>
      <c r="BB307" s="150"/>
      <c r="BC307" s="150"/>
      <c r="BD307" s="143"/>
      <c r="BE307" s="150"/>
      <c r="BF307" s="150"/>
      <c r="BG307" s="150"/>
      <c r="BH307" s="150"/>
      <c r="BI307" s="150"/>
      <c r="BJ307" s="150"/>
      <c r="BK307" s="150"/>
      <c r="BL307" s="150"/>
      <c r="BM307" s="150"/>
      <c r="BN307" s="150"/>
      <c r="BO307" s="150"/>
      <c r="BP307" s="150"/>
      <c r="BQ307" s="150"/>
      <c r="BR307" s="143"/>
      <c r="BS307" s="150"/>
      <c r="BT307" s="150"/>
      <c r="BU307" s="150"/>
      <c r="BV307" s="143"/>
      <c r="BW307" s="150"/>
      <c r="BX307" s="150"/>
    </row>
    <row r="308" ht="13.5" customHeight="1">
      <c r="A308" s="222"/>
      <c r="B308" s="32">
        <v>45370.0</v>
      </c>
      <c r="C308" s="271">
        <f t="shared" si="26"/>
        <v>0</v>
      </c>
      <c r="D308" s="260">
        <f t="shared" si="39"/>
        <v>0</v>
      </c>
      <c r="E308" s="236"/>
      <c r="F308" s="143"/>
      <c r="G308" s="143"/>
      <c r="H308" s="143"/>
      <c r="I308" s="143"/>
      <c r="J308" s="143"/>
      <c r="K308" s="143"/>
      <c r="L308" s="225"/>
      <c r="M308" s="256">
        <f t="shared" si="40"/>
        <v>0</v>
      </c>
      <c r="N308" s="236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225"/>
      <c r="AD308" s="262">
        <f t="shared" si="41"/>
        <v>0</v>
      </c>
      <c r="AE308" s="142"/>
      <c r="AF308" s="143"/>
      <c r="AG308" s="150"/>
      <c r="AH308" s="143"/>
      <c r="AI308" s="150"/>
      <c r="AJ308" s="143"/>
      <c r="AK308" s="150"/>
      <c r="AL308" s="143"/>
      <c r="AM308" s="150"/>
      <c r="AN308" s="143"/>
      <c r="AO308" s="150"/>
      <c r="AP308" s="143"/>
      <c r="AQ308" s="150"/>
      <c r="AR308" s="143"/>
      <c r="AS308" s="150"/>
      <c r="AT308" s="143"/>
      <c r="AU308" s="150"/>
      <c r="AV308" s="143"/>
      <c r="AW308" s="150"/>
      <c r="AX308" s="150"/>
      <c r="AY308" s="150"/>
      <c r="AZ308" s="143"/>
      <c r="BA308" s="150"/>
      <c r="BB308" s="150"/>
      <c r="BC308" s="150"/>
      <c r="BD308" s="143"/>
      <c r="BE308" s="150"/>
      <c r="BF308" s="150"/>
      <c r="BG308" s="150"/>
      <c r="BH308" s="150"/>
      <c r="BI308" s="150"/>
      <c r="BJ308" s="150"/>
      <c r="BK308" s="150"/>
      <c r="BL308" s="150"/>
      <c r="BM308" s="150"/>
      <c r="BN308" s="150"/>
      <c r="BO308" s="150"/>
      <c r="BP308" s="150"/>
      <c r="BQ308" s="150"/>
      <c r="BR308" s="143"/>
      <c r="BS308" s="150"/>
      <c r="BT308" s="150"/>
      <c r="BU308" s="150"/>
      <c r="BV308" s="143"/>
      <c r="BW308" s="150"/>
      <c r="BX308" s="150"/>
    </row>
    <row r="309" ht="13.5" customHeight="1">
      <c r="A309" s="222"/>
      <c r="B309" s="32">
        <v>45371.0</v>
      </c>
      <c r="C309" s="271">
        <f t="shared" si="26"/>
        <v>0</v>
      </c>
      <c r="D309" s="260">
        <f t="shared" si="39"/>
        <v>0</v>
      </c>
      <c r="E309" s="236"/>
      <c r="F309" s="143"/>
      <c r="G309" s="143"/>
      <c r="H309" s="143"/>
      <c r="I309" s="143"/>
      <c r="J309" s="143"/>
      <c r="K309" s="143"/>
      <c r="L309" s="225"/>
      <c r="M309" s="256">
        <f t="shared" si="40"/>
        <v>0</v>
      </c>
      <c r="N309" s="236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225"/>
      <c r="AD309" s="262">
        <f t="shared" si="41"/>
        <v>0</v>
      </c>
      <c r="AE309" s="142"/>
      <c r="AF309" s="143"/>
      <c r="AG309" s="150"/>
      <c r="AH309" s="143"/>
      <c r="AI309" s="150"/>
      <c r="AJ309" s="143"/>
      <c r="AK309" s="150"/>
      <c r="AL309" s="143"/>
      <c r="AM309" s="150"/>
      <c r="AN309" s="143"/>
      <c r="AO309" s="150"/>
      <c r="AP309" s="143"/>
      <c r="AQ309" s="150"/>
      <c r="AR309" s="143"/>
      <c r="AS309" s="150"/>
      <c r="AT309" s="143"/>
      <c r="AU309" s="150"/>
      <c r="AV309" s="143"/>
      <c r="AW309" s="150"/>
      <c r="AX309" s="150"/>
      <c r="AY309" s="150"/>
      <c r="AZ309" s="143"/>
      <c r="BA309" s="150"/>
      <c r="BB309" s="150"/>
      <c r="BC309" s="150"/>
      <c r="BD309" s="143"/>
      <c r="BE309" s="150"/>
      <c r="BF309" s="150"/>
      <c r="BG309" s="150"/>
      <c r="BH309" s="150"/>
      <c r="BI309" s="150"/>
      <c r="BJ309" s="150"/>
      <c r="BK309" s="150"/>
      <c r="BL309" s="150"/>
      <c r="BM309" s="150"/>
      <c r="BN309" s="150"/>
      <c r="BO309" s="150"/>
      <c r="BP309" s="150"/>
      <c r="BQ309" s="150"/>
      <c r="BR309" s="143"/>
      <c r="BS309" s="150"/>
      <c r="BT309" s="150"/>
      <c r="BU309" s="150"/>
      <c r="BV309" s="143"/>
      <c r="BW309" s="150"/>
      <c r="BX309" s="150"/>
    </row>
    <row r="310" ht="13.5" customHeight="1">
      <c r="A310" s="222"/>
      <c r="B310" s="32">
        <v>45372.0</v>
      </c>
      <c r="C310" s="271">
        <f t="shared" si="26"/>
        <v>0</v>
      </c>
      <c r="D310" s="260">
        <f t="shared" si="39"/>
        <v>0</v>
      </c>
      <c r="E310" s="236"/>
      <c r="F310" s="143"/>
      <c r="G310" s="143"/>
      <c r="H310" s="143"/>
      <c r="I310" s="143"/>
      <c r="J310" s="143"/>
      <c r="K310" s="143"/>
      <c r="L310" s="225"/>
      <c r="M310" s="256">
        <f t="shared" si="40"/>
        <v>0</v>
      </c>
      <c r="N310" s="236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225"/>
      <c r="AD310" s="262">
        <f t="shared" si="41"/>
        <v>0</v>
      </c>
      <c r="AE310" s="142"/>
      <c r="AF310" s="143"/>
      <c r="AG310" s="143"/>
      <c r="AH310" s="143"/>
      <c r="AI310" s="150"/>
      <c r="AJ310" s="143"/>
      <c r="AK310" s="150"/>
      <c r="AL310" s="143"/>
      <c r="AM310" s="150"/>
      <c r="AN310" s="143"/>
      <c r="AO310" s="150"/>
      <c r="AP310" s="143"/>
      <c r="AQ310" s="150"/>
      <c r="AR310" s="143"/>
      <c r="AS310" s="150"/>
      <c r="AT310" s="143"/>
      <c r="AU310" s="150"/>
      <c r="AV310" s="143"/>
      <c r="AW310" s="150"/>
      <c r="AX310" s="150"/>
      <c r="AY310" s="150"/>
      <c r="AZ310" s="143"/>
      <c r="BA310" s="150"/>
      <c r="BB310" s="150"/>
      <c r="BC310" s="150"/>
      <c r="BD310" s="143"/>
      <c r="BE310" s="150"/>
      <c r="BF310" s="150"/>
      <c r="BG310" s="150"/>
      <c r="BH310" s="150"/>
      <c r="BI310" s="150"/>
      <c r="BJ310" s="150"/>
      <c r="BK310" s="150"/>
      <c r="BL310" s="150"/>
      <c r="BM310" s="150"/>
      <c r="BN310" s="150"/>
      <c r="BO310" s="150"/>
      <c r="BP310" s="150"/>
      <c r="BQ310" s="150"/>
      <c r="BR310" s="143"/>
      <c r="BS310" s="150"/>
      <c r="BT310" s="150"/>
      <c r="BU310" s="150"/>
      <c r="BV310" s="143"/>
      <c r="BW310" s="150"/>
      <c r="BX310" s="150"/>
    </row>
    <row r="311" ht="13.5" customHeight="1">
      <c r="A311" s="222"/>
      <c r="B311" s="32">
        <v>45373.0</v>
      </c>
      <c r="C311" s="271">
        <f t="shared" si="26"/>
        <v>0</v>
      </c>
      <c r="D311" s="260">
        <f t="shared" si="39"/>
        <v>0</v>
      </c>
      <c r="E311" s="236"/>
      <c r="F311" s="143"/>
      <c r="G311" s="143"/>
      <c r="H311" s="143"/>
      <c r="I311" s="143"/>
      <c r="J311" s="143"/>
      <c r="K311" s="143"/>
      <c r="L311" s="225"/>
      <c r="M311" s="256">
        <f t="shared" si="40"/>
        <v>0</v>
      </c>
      <c r="N311" s="236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225"/>
      <c r="AD311" s="262">
        <f t="shared" si="41"/>
        <v>0</v>
      </c>
      <c r="AE311" s="142"/>
      <c r="AF311" s="143"/>
      <c r="AG311" s="143"/>
      <c r="AH311" s="143"/>
      <c r="AI311" s="150"/>
      <c r="AJ311" s="143"/>
      <c r="AK311" s="150"/>
      <c r="AL311" s="143"/>
      <c r="AM311" s="150"/>
      <c r="AN311" s="143"/>
      <c r="AO311" s="150"/>
      <c r="AP311" s="143"/>
      <c r="AQ311" s="150"/>
      <c r="AR311" s="143"/>
      <c r="AS311" s="150"/>
      <c r="AT311" s="143"/>
      <c r="AU311" s="150"/>
      <c r="AV311" s="143"/>
      <c r="AW311" s="150"/>
      <c r="AX311" s="150"/>
      <c r="AY311" s="150"/>
      <c r="AZ311" s="143"/>
      <c r="BA311" s="150"/>
      <c r="BB311" s="150"/>
      <c r="BC311" s="150"/>
      <c r="BD311" s="143"/>
      <c r="BE311" s="150"/>
      <c r="BF311" s="150"/>
      <c r="BG311" s="150"/>
      <c r="BH311" s="150"/>
      <c r="BI311" s="150"/>
      <c r="BJ311" s="150"/>
      <c r="BK311" s="150"/>
      <c r="BL311" s="150"/>
      <c r="BM311" s="150"/>
      <c r="BN311" s="150"/>
      <c r="BO311" s="150"/>
      <c r="BP311" s="150"/>
      <c r="BQ311" s="150"/>
      <c r="BR311" s="143"/>
      <c r="BS311" s="150"/>
      <c r="BT311" s="150"/>
      <c r="BU311" s="150"/>
      <c r="BV311" s="143"/>
      <c r="BW311" s="150"/>
      <c r="BX311" s="150"/>
    </row>
    <row r="312" ht="13.5" customHeight="1">
      <c r="A312" s="222"/>
      <c r="B312" s="32">
        <v>45374.0</v>
      </c>
      <c r="C312" s="271">
        <f t="shared" si="26"/>
        <v>0</v>
      </c>
      <c r="D312" s="260">
        <f t="shared" si="39"/>
        <v>0</v>
      </c>
      <c r="E312" s="236"/>
      <c r="F312" s="143"/>
      <c r="G312" s="143"/>
      <c r="H312" s="143"/>
      <c r="I312" s="143"/>
      <c r="J312" s="143"/>
      <c r="K312" s="143"/>
      <c r="L312" s="225"/>
      <c r="M312" s="256">
        <f t="shared" si="40"/>
        <v>0</v>
      </c>
      <c r="N312" s="236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225"/>
      <c r="AD312" s="262">
        <f t="shared" si="41"/>
        <v>0</v>
      </c>
      <c r="AE312" s="150"/>
      <c r="AF312" s="143"/>
      <c r="AG312" s="150"/>
      <c r="AH312" s="143"/>
      <c r="AI312" s="150"/>
      <c r="AJ312" s="143"/>
      <c r="AK312" s="150"/>
      <c r="AL312" s="143"/>
      <c r="AM312" s="150"/>
      <c r="AN312" s="143"/>
      <c r="AO312" s="150"/>
      <c r="AP312" s="143"/>
      <c r="AQ312" s="150"/>
      <c r="AR312" s="143"/>
      <c r="AS312" s="150"/>
      <c r="AT312" s="143"/>
      <c r="AU312" s="150"/>
      <c r="AV312" s="143"/>
      <c r="AW312" s="150"/>
      <c r="AX312" s="150"/>
      <c r="AY312" s="150"/>
      <c r="AZ312" s="143"/>
      <c r="BA312" s="150"/>
      <c r="BB312" s="150"/>
      <c r="BC312" s="150"/>
      <c r="BD312" s="143"/>
      <c r="BE312" s="150"/>
      <c r="BF312" s="150"/>
      <c r="BG312" s="150"/>
      <c r="BH312" s="150"/>
      <c r="BI312" s="150"/>
      <c r="BJ312" s="150"/>
      <c r="BK312" s="150"/>
      <c r="BL312" s="150"/>
      <c r="BM312" s="150"/>
      <c r="BN312" s="150"/>
      <c r="BO312" s="150"/>
      <c r="BP312" s="150"/>
      <c r="BQ312" s="150"/>
      <c r="BR312" s="143"/>
      <c r="BS312" s="150"/>
      <c r="BT312" s="150"/>
      <c r="BU312" s="150"/>
      <c r="BV312" s="143"/>
      <c r="BW312" s="150"/>
      <c r="BX312" s="150"/>
    </row>
    <row r="313" ht="13.5" customHeight="1">
      <c r="A313" s="222"/>
      <c r="B313" s="32">
        <v>45375.0</v>
      </c>
      <c r="C313" s="271">
        <f t="shared" si="26"/>
        <v>0</v>
      </c>
      <c r="D313" s="260">
        <f t="shared" si="39"/>
        <v>0</v>
      </c>
      <c r="E313" s="236"/>
      <c r="F313" s="143"/>
      <c r="G313" s="143"/>
      <c r="H313" s="143"/>
      <c r="I313" s="143"/>
      <c r="J313" s="143"/>
      <c r="K313" s="143"/>
      <c r="L313" s="225"/>
      <c r="M313" s="256">
        <f t="shared" si="40"/>
        <v>0</v>
      </c>
      <c r="N313" s="236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225"/>
      <c r="AD313" s="262">
        <f t="shared" si="41"/>
        <v>0</v>
      </c>
      <c r="AE313" s="142"/>
      <c r="AF313" s="167"/>
      <c r="AG313" s="150"/>
      <c r="AH313" s="143"/>
      <c r="AI313" s="150"/>
      <c r="AJ313" s="143"/>
      <c r="AK313" s="150"/>
      <c r="AL313" s="143"/>
      <c r="AM313" s="150"/>
      <c r="AN313" s="143"/>
      <c r="AO313" s="150"/>
      <c r="AP313" s="143"/>
      <c r="AQ313" s="150"/>
      <c r="AR313" s="143"/>
      <c r="AS313" s="150"/>
      <c r="AT313" s="143"/>
      <c r="AU313" s="150"/>
      <c r="AV313" s="143"/>
      <c r="AW313" s="150"/>
      <c r="AX313" s="150"/>
      <c r="AY313" s="150"/>
      <c r="AZ313" s="143"/>
      <c r="BA313" s="150"/>
      <c r="BB313" s="150"/>
      <c r="BC313" s="150"/>
      <c r="BD313" s="143"/>
      <c r="BE313" s="150"/>
      <c r="BF313" s="150"/>
      <c r="BG313" s="150"/>
      <c r="BH313" s="150"/>
      <c r="BI313" s="150"/>
      <c r="BJ313" s="150"/>
      <c r="BK313" s="150"/>
      <c r="BL313" s="150"/>
      <c r="BM313" s="150"/>
      <c r="BN313" s="150"/>
      <c r="BO313" s="150"/>
      <c r="BP313" s="150"/>
      <c r="BQ313" s="150"/>
      <c r="BR313" s="143"/>
      <c r="BS313" s="150"/>
      <c r="BT313" s="150"/>
      <c r="BU313" s="150"/>
      <c r="BV313" s="143"/>
      <c r="BW313" s="150"/>
      <c r="BX313" s="150"/>
    </row>
    <row r="314" ht="13.5" customHeight="1">
      <c r="A314" s="222"/>
      <c r="B314" s="32">
        <v>45376.0</v>
      </c>
      <c r="C314" s="271">
        <f t="shared" si="26"/>
        <v>200000</v>
      </c>
      <c r="D314" s="260">
        <f t="shared" si="39"/>
        <v>0</v>
      </c>
      <c r="E314" s="236"/>
      <c r="F314" s="143"/>
      <c r="G314" s="143"/>
      <c r="H314" s="143"/>
      <c r="I314" s="143"/>
      <c r="J314" s="143"/>
      <c r="K314" s="143"/>
      <c r="L314" s="225"/>
      <c r="M314" s="256">
        <f t="shared" si="40"/>
        <v>0</v>
      </c>
      <c r="N314" s="224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225"/>
      <c r="AD314" s="262">
        <f t="shared" si="41"/>
        <v>200000</v>
      </c>
      <c r="AE314" s="143" t="s">
        <v>68</v>
      </c>
      <c r="AF314" s="143">
        <v>200000.0</v>
      </c>
      <c r="AG314" s="150"/>
      <c r="AH314" s="152"/>
      <c r="AI314" s="143"/>
      <c r="AJ314" s="143"/>
      <c r="AK314" s="143"/>
      <c r="AL314" s="143"/>
      <c r="AM314" s="150"/>
      <c r="AN314" s="143"/>
      <c r="AO314" s="150"/>
      <c r="AP314" s="143"/>
      <c r="AQ314" s="150"/>
      <c r="AR314" s="143"/>
      <c r="AS314" s="150"/>
      <c r="AT314" s="143"/>
      <c r="AU314" s="150"/>
      <c r="AV314" s="143"/>
      <c r="AW314" s="150"/>
      <c r="AX314" s="150"/>
      <c r="AY314" s="150"/>
      <c r="AZ314" s="143"/>
      <c r="BA314" s="150"/>
      <c r="BB314" s="143"/>
      <c r="BC314" s="143"/>
      <c r="BD314" s="143"/>
      <c r="BE314" s="150"/>
      <c r="BF314" s="150"/>
      <c r="BG314" s="150"/>
      <c r="BH314" s="150"/>
      <c r="BI314" s="150"/>
      <c r="BJ314" s="150"/>
      <c r="BK314" s="150"/>
      <c r="BL314" s="150"/>
      <c r="BM314" s="150"/>
      <c r="BN314" s="150"/>
      <c r="BO314" s="150"/>
      <c r="BP314" s="150"/>
      <c r="BQ314" s="150"/>
      <c r="BR314" s="143"/>
      <c r="BS314" s="150"/>
      <c r="BT314" s="150"/>
      <c r="BU314" s="150"/>
      <c r="BV314" s="143"/>
      <c r="BW314" s="150"/>
      <c r="BX314" s="150"/>
    </row>
    <row r="315" ht="13.5" customHeight="1">
      <c r="A315" s="222"/>
      <c r="B315" s="32">
        <v>45377.0</v>
      </c>
      <c r="C315" s="271">
        <f t="shared" si="26"/>
        <v>0</v>
      </c>
      <c r="D315" s="260">
        <f t="shared" si="39"/>
        <v>0</v>
      </c>
      <c r="E315" s="236"/>
      <c r="F315" s="143"/>
      <c r="G315" s="143"/>
      <c r="H315" s="143"/>
      <c r="I315" s="143"/>
      <c r="J315" s="143"/>
      <c r="K315" s="143"/>
      <c r="L315" s="225"/>
      <c r="M315" s="256">
        <f t="shared" si="40"/>
        <v>0</v>
      </c>
      <c r="N315" s="236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225"/>
      <c r="AD315" s="262">
        <f t="shared" si="41"/>
        <v>0</v>
      </c>
      <c r="AE315" s="150"/>
      <c r="AF315" s="143"/>
      <c r="AG315" s="150"/>
      <c r="AH315" s="150"/>
      <c r="AI315" s="150"/>
      <c r="AJ315" s="143"/>
      <c r="AK315" s="143"/>
      <c r="AL315" s="143"/>
      <c r="AM315" s="150"/>
      <c r="AN315" s="143"/>
      <c r="AO315" s="150"/>
      <c r="AP315" s="143"/>
      <c r="AQ315" s="150"/>
      <c r="AR315" s="143"/>
      <c r="AS315" s="150"/>
      <c r="AT315" s="143"/>
      <c r="AU315" s="150"/>
      <c r="AV315" s="143"/>
      <c r="AW315" s="150"/>
      <c r="AX315" s="143"/>
      <c r="AY315" s="150"/>
      <c r="AZ315" s="143"/>
      <c r="BA315" s="150"/>
      <c r="BB315" s="143"/>
      <c r="BC315" s="143"/>
      <c r="BD315" s="143"/>
      <c r="BE315" s="150"/>
      <c r="BF315" s="150"/>
      <c r="BG315" s="150"/>
      <c r="BH315" s="150"/>
      <c r="BI315" s="150"/>
      <c r="BJ315" s="150"/>
      <c r="BK315" s="150"/>
      <c r="BL315" s="150"/>
      <c r="BM315" s="150"/>
      <c r="BN315" s="150"/>
      <c r="BO315" s="150"/>
      <c r="BP315" s="150"/>
      <c r="BQ315" s="150"/>
      <c r="BR315" s="143"/>
      <c r="BS315" s="150"/>
      <c r="BT315" s="150"/>
      <c r="BU315" s="150"/>
      <c r="BV315" s="143"/>
      <c r="BW315" s="150"/>
      <c r="BX315" s="150"/>
    </row>
    <row r="316" ht="13.5" customHeight="1">
      <c r="A316" s="222"/>
      <c r="B316" s="32">
        <v>45378.0</v>
      </c>
      <c r="C316" s="271">
        <f t="shared" si="26"/>
        <v>0</v>
      </c>
      <c r="D316" s="260">
        <f t="shared" si="39"/>
        <v>0</v>
      </c>
      <c r="E316" s="236"/>
      <c r="F316" s="143"/>
      <c r="G316" s="143"/>
      <c r="H316" s="143"/>
      <c r="I316" s="143"/>
      <c r="J316" s="143"/>
      <c r="K316" s="143"/>
      <c r="L316" s="225"/>
      <c r="M316" s="256">
        <f t="shared" si="40"/>
        <v>0</v>
      </c>
      <c r="N316" s="236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225"/>
      <c r="AD316" s="262">
        <f t="shared" si="41"/>
        <v>0</v>
      </c>
      <c r="AE316" s="142"/>
      <c r="AF316" s="143"/>
      <c r="AG316" s="143"/>
      <c r="AH316" s="143"/>
      <c r="AI316" s="142"/>
      <c r="AJ316" s="143"/>
      <c r="AK316" s="150"/>
      <c r="AL316" s="143"/>
      <c r="AM316" s="150"/>
      <c r="AN316" s="143"/>
      <c r="AO316" s="150"/>
      <c r="AP316" s="143"/>
      <c r="AQ316" s="143"/>
      <c r="AR316" s="143"/>
      <c r="AS316" s="150"/>
      <c r="AT316" s="143"/>
      <c r="AU316" s="150"/>
      <c r="AV316" s="143"/>
      <c r="AW316" s="143"/>
      <c r="AX316" s="143"/>
      <c r="AY316" s="143"/>
      <c r="AZ316" s="143"/>
      <c r="BA316" s="143"/>
      <c r="BB316" s="143"/>
      <c r="BC316" s="143"/>
      <c r="BD316" s="143"/>
      <c r="BE316" s="150"/>
      <c r="BF316" s="150"/>
      <c r="BG316" s="150"/>
      <c r="BH316" s="150"/>
      <c r="BI316" s="150"/>
      <c r="BJ316" s="150"/>
      <c r="BK316" s="150"/>
      <c r="BL316" s="150"/>
      <c r="BM316" s="150"/>
      <c r="BN316" s="150"/>
      <c r="BO316" s="150"/>
      <c r="BP316" s="150"/>
      <c r="BQ316" s="150"/>
      <c r="BR316" s="143"/>
      <c r="BS316" s="150"/>
      <c r="BT316" s="150"/>
      <c r="BU316" s="150"/>
      <c r="BV316" s="143"/>
      <c r="BW316" s="150"/>
      <c r="BX316" s="150"/>
    </row>
    <row r="317" ht="13.5" customHeight="1">
      <c r="A317" s="222"/>
      <c r="B317" s="32">
        <v>45379.0</v>
      </c>
      <c r="C317" s="271">
        <f t="shared" si="26"/>
        <v>0</v>
      </c>
      <c r="D317" s="260">
        <f t="shared" si="39"/>
        <v>0</v>
      </c>
      <c r="E317" s="236"/>
      <c r="F317" s="143"/>
      <c r="G317" s="143"/>
      <c r="H317" s="143"/>
      <c r="I317" s="143"/>
      <c r="J317" s="143"/>
      <c r="K317" s="143"/>
      <c r="L317" s="225"/>
      <c r="M317" s="256">
        <f t="shared" si="40"/>
        <v>0</v>
      </c>
      <c r="N317" s="236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225"/>
      <c r="AD317" s="262">
        <f t="shared" si="41"/>
        <v>0</v>
      </c>
      <c r="AE317" s="150"/>
      <c r="AF317" s="143"/>
      <c r="AG317" s="150"/>
      <c r="AH317" s="150"/>
      <c r="AI317" s="150"/>
      <c r="AJ317" s="143"/>
      <c r="AK317" s="150"/>
      <c r="AL317" s="143"/>
      <c r="AM317" s="150"/>
      <c r="AN317" s="143"/>
      <c r="AO317" s="150"/>
      <c r="AP317" s="152"/>
      <c r="AQ317" s="150"/>
      <c r="AR317" s="143"/>
      <c r="AS317" s="142"/>
      <c r="AT317" s="143"/>
      <c r="AU317" s="150"/>
      <c r="AV317" s="300"/>
      <c r="AW317" s="150"/>
      <c r="AX317" s="143"/>
      <c r="AY317" s="150"/>
      <c r="AZ317" s="143"/>
      <c r="BA317" s="143"/>
      <c r="BB317" s="143"/>
      <c r="BC317" s="143"/>
      <c r="BD317" s="143"/>
      <c r="BE317" s="150"/>
      <c r="BF317" s="143"/>
      <c r="BG317" s="143"/>
      <c r="BH317" s="143"/>
      <c r="BI317" s="150"/>
      <c r="BJ317" s="143"/>
      <c r="BK317" s="143"/>
      <c r="BL317" s="143"/>
      <c r="BM317" s="143"/>
      <c r="BN317" s="143"/>
      <c r="BO317" s="143"/>
      <c r="BP317" s="143"/>
      <c r="BQ317" s="143"/>
      <c r="BR317" s="143"/>
      <c r="BS317" s="143"/>
      <c r="BT317" s="143"/>
      <c r="BU317" s="143"/>
      <c r="BV317" s="143"/>
      <c r="BW317" s="150"/>
      <c r="BX317" s="150"/>
    </row>
    <row r="318" ht="13.5" customHeight="1">
      <c r="A318" s="222"/>
      <c r="B318" s="32">
        <v>45380.0</v>
      </c>
      <c r="C318" s="271">
        <f t="shared" si="26"/>
        <v>0</v>
      </c>
      <c r="D318" s="260">
        <f t="shared" si="39"/>
        <v>0</v>
      </c>
      <c r="E318" s="273"/>
      <c r="F318" s="231"/>
      <c r="G318" s="143"/>
      <c r="H318" s="143"/>
      <c r="I318" s="268"/>
      <c r="J318" s="167"/>
      <c r="K318" s="167"/>
      <c r="L318" s="225"/>
      <c r="M318" s="256">
        <f t="shared" si="40"/>
        <v>0</v>
      </c>
      <c r="N318" s="236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225"/>
      <c r="AD318" s="262">
        <f t="shared" si="41"/>
        <v>0</v>
      </c>
      <c r="AE318" s="150"/>
      <c r="AF318" s="143"/>
      <c r="AG318" s="143"/>
      <c r="AH318" s="143"/>
      <c r="AI318" s="150"/>
      <c r="AJ318" s="143"/>
      <c r="AK318" s="150"/>
      <c r="AL318" s="143"/>
      <c r="AM318" s="150"/>
      <c r="AN318" s="143"/>
      <c r="AO318" s="150"/>
      <c r="AP318" s="143"/>
      <c r="AQ318" s="143"/>
      <c r="AR318" s="143"/>
      <c r="AS318" s="150"/>
      <c r="AT318" s="143"/>
      <c r="AU318" s="150"/>
      <c r="AV318" s="143"/>
      <c r="AW318" s="143"/>
      <c r="AX318" s="143"/>
      <c r="AY318" s="143"/>
      <c r="AZ318" s="143"/>
      <c r="BA318" s="143"/>
      <c r="BB318" s="143"/>
      <c r="BC318" s="143"/>
      <c r="BD318" s="143"/>
      <c r="BE318" s="143"/>
      <c r="BF318" s="143"/>
      <c r="BG318" s="143"/>
      <c r="BH318" s="143"/>
      <c r="BI318" s="150"/>
      <c r="BJ318" s="143"/>
      <c r="BK318" s="150"/>
      <c r="BL318" s="143"/>
      <c r="BM318" s="150"/>
      <c r="BN318" s="143"/>
      <c r="BO318" s="143"/>
      <c r="BP318" s="143"/>
      <c r="BQ318" s="150"/>
      <c r="BR318" s="143"/>
      <c r="BS318" s="150"/>
      <c r="BT318" s="143"/>
      <c r="BU318" s="143"/>
      <c r="BV318" s="143"/>
      <c r="BW318" s="150"/>
      <c r="BX318" s="143"/>
    </row>
    <row r="319" ht="13.5" customHeight="1">
      <c r="A319" s="222"/>
      <c r="B319" s="32">
        <v>45381.0</v>
      </c>
      <c r="C319" s="271">
        <f t="shared" si="26"/>
        <v>0</v>
      </c>
      <c r="D319" s="272">
        <f t="shared" si="39"/>
        <v>0</v>
      </c>
      <c r="E319" s="236"/>
      <c r="F319" s="143"/>
      <c r="G319" s="143"/>
      <c r="H319" s="143"/>
      <c r="I319" s="143"/>
      <c r="J319" s="143"/>
      <c r="K319" s="143"/>
      <c r="L319" s="225"/>
      <c r="M319" s="256">
        <f t="shared" si="40"/>
        <v>0</v>
      </c>
      <c r="N319" s="236"/>
      <c r="O319" s="143"/>
      <c r="P319" s="143"/>
      <c r="Q319" s="143"/>
      <c r="R319" s="143"/>
      <c r="S319" s="143"/>
      <c r="T319" s="143"/>
      <c r="U319" s="143"/>
      <c r="V319" s="167"/>
      <c r="W319" s="167"/>
      <c r="X319" s="167"/>
      <c r="Y319" s="167"/>
      <c r="Z319" s="167"/>
      <c r="AA319" s="167"/>
      <c r="AB319" s="167"/>
      <c r="AC319" s="276"/>
      <c r="AD319" s="310">
        <f t="shared" si="41"/>
        <v>0</v>
      </c>
      <c r="AE319" s="200"/>
      <c r="AF319" s="163"/>
      <c r="AG319" s="162"/>
      <c r="AH319" s="163"/>
      <c r="AI319" s="163"/>
      <c r="AJ319" s="163"/>
      <c r="AK319" s="163"/>
      <c r="AL319" s="163"/>
      <c r="AM319" s="163"/>
      <c r="AN319" s="163"/>
      <c r="AO319" s="163"/>
      <c r="AP319" s="163"/>
      <c r="AQ319" s="162"/>
      <c r="AR319" s="163"/>
      <c r="AS319" s="163"/>
      <c r="AT319" s="163"/>
      <c r="AU319" s="163"/>
      <c r="AV319" s="163"/>
      <c r="AW319" s="163"/>
      <c r="AX319" s="163"/>
      <c r="AY319" s="163"/>
      <c r="AZ319" s="163"/>
      <c r="BA319" s="163"/>
      <c r="BB319" s="163"/>
      <c r="BC319" s="163"/>
      <c r="BD319" s="163"/>
      <c r="BE319" s="150"/>
      <c r="BF319" s="143"/>
      <c r="BG319" s="143"/>
      <c r="BH319" s="143"/>
      <c r="BI319" s="150"/>
      <c r="BJ319" s="143"/>
      <c r="BK319" s="150"/>
      <c r="BL319" s="143"/>
      <c r="BM319" s="150"/>
      <c r="BN319" s="143"/>
      <c r="BO319" s="150"/>
      <c r="BP319" s="143"/>
      <c r="BQ319" s="143"/>
      <c r="BR319" s="143"/>
      <c r="BS319" s="150"/>
      <c r="BT319" s="143"/>
      <c r="BU319" s="150"/>
      <c r="BV319" s="143"/>
      <c r="BW319" s="150"/>
      <c r="BX319" s="143"/>
    </row>
    <row r="320" ht="13.5" customHeight="1">
      <c r="A320" s="222"/>
      <c r="B320" s="36">
        <v>45382.0</v>
      </c>
      <c r="C320" s="271">
        <f t="shared" si="26"/>
        <v>0</v>
      </c>
      <c r="D320" s="272">
        <f t="shared" si="39"/>
        <v>0</v>
      </c>
      <c r="E320" s="236"/>
      <c r="F320" s="143"/>
      <c r="G320" s="268"/>
      <c r="H320" s="167"/>
      <c r="I320" s="268"/>
      <c r="J320" s="167"/>
      <c r="K320" s="143"/>
      <c r="L320" s="225"/>
      <c r="M320" s="256">
        <f t="shared" si="40"/>
        <v>0</v>
      </c>
      <c r="N320" s="275"/>
      <c r="O320" s="143"/>
      <c r="P320" s="151"/>
      <c r="Q320" s="167"/>
      <c r="R320" s="167"/>
      <c r="S320" s="167"/>
      <c r="T320" s="167"/>
      <c r="U320" s="167"/>
      <c r="V320" s="167"/>
      <c r="W320" s="167"/>
      <c r="X320" s="167"/>
      <c r="Y320" s="167"/>
      <c r="Z320" s="167"/>
      <c r="AA320" s="167"/>
      <c r="AB320" s="167"/>
      <c r="AC320" s="276"/>
      <c r="AD320" s="303">
        <f t="shared" si="41"/>
        <v>0</v>
      </c>
      <c r="AE320" s="142"/>
      <c r="AF320" s="143"/>
      <c r="AG320" s="150"/>
      <c r="AH320" s="143"/>
      <c r="AI320" s="143"/>
      <c r="AJ320" s="143"/>
      <c r="AK320" s="143"/>
      <c r="AL320" s="143"/>
      <c r="AM320" s="206"/>
      <c r="AN320" s="206"/>
      <c r="AO320" s="206"/>
      <c r="AP320" s="206"/>
      <c r="AQ320" s="206"/>
      <c r="AR320" s="206"/>
      <c r="AS320" s="206"/>
      <c r="AT320" s="206"/>
      <c r="AU320" s="238"/>
      <c r="AV320" s="206"/>
      <c r="AW320" s="238"/>
      <c r="AX320" s="206"/>
      <c r="AY320" s="238"/>
      <c r="AZ320" s="206"/>
      <c r="BA320" s="206"/>
      <c r="BB320" s="206"/>
      <c r="BC320" s="206"/>
      <c r="BD320" s="206"/>
      <c r="BE320" s="206"/>
      <c r="BF320" s="206"/>
      <c r="BG320" s="238"/>
      <c r="BH320" s="206"/>
      <c r="BI320" s="206"/>
      <c r="BJ320" s="206"/>
      <c r="BK320" s="238"/>
      <c r="BL320" s="206"/>
      <c r="BM320" s="238"/>
      <c r="BN320" s="206"/>
      <c r="BO320" s="238"/>
      <c r="BP320" s="206"/>
      <c r="BQ320" s="238"/>
      <c r="BR320" s="206"/>
      <c r="BS320" s="238"/>
      <c r="BT320" s="206"/>
      <c r="BU320" s="238"/>
      <c r="BV320" s="206"/>
      <c r="BW320" s="238"/>
      <c r="BX320" s="206"/>
    </row>
    <row r="321" ht="13.5" customHeight="1">
      <c r="A321" s="1"/>
      <c r="B321" s="100" t="s">
        <v>21</v>
      </c>
      <c r="C321" s="105">
        <f t="shared" si="26"/>
        <v>200000</v>
      </c>
      <c r="D321" s="278">
        <f>SUM(D290:D320)</f>
        <v>0</v>
      </c>
      <c r="E321" s="246"/>
      <c r="F321" s="183"/>
      <c r="G321" s="183"/>
      <c r="H321" s="183"/>
      <c r="I321" s="183"/>
      <c r="J321" s="183"/>
      <c r="K321" s="183"/>
      <c r="L321" s="247"/>
      <c r="M321" s="248">
        <f>SUM(M290:M320)</f>
        <v>0</v>
      </c>
      <c r="N321" s="246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247"/>
      <c r="AD321" s="249">
        <f>SUM(AD290:AD320)</f>
        <v>200000</v>
      </c>
      <c r="AE321" s="198"/>
      <c r="AF321" s="183"/>
      <c r="AG321" s="183"/>
      <c r="AH321" s="183"/>
      <c r="AI321" s="184"/>
      <c r="AJ321" s="183"/>
      <c r="AK321" s="184"/>
      <c r="AL321" s="183"/>
      <c r="AM321" s="184"/>
      <c r="AN321" s="183"/>
      <c r="AO321" s="184"/>
      <c r="AP321" s="183"/>
      <c r="AQ321" s="184"/>
      <c r="AR321" s="183"/>
      <c r="AS321" s="184"/>
      <c r="AT321" s="183"/>
      <c r="AU321" s="184"/>
      <c r="AV321" s="183"/>
      <c r="AW321" s="184"/>
      <c r="AX321" s="184"/>
      <c r="AY321" s="184"/>
      <c r="AZ321" s="183"/>
      <c r="BA321" s="184"/>
      <c r="BB321" s="184"/>
      <c r="BC321" s="184"/>
      <c r="BD321" s="183"/>
      <c r="BE321" s="184"/>
      <c r="BF321" s="184"/>
      <c r="BG321" s="184"/>
      <c r="BH321" s="184"/>
      <c r="BI321" s="184"/>
      <c r="BJ321" s="184"/>
      <c r="BK321" s="184"/>
      <c r="BL321" s="184"/>
      <c r="BM321" s="184"/>
      <c r="BN321" s="184"/>
      <c r="BO321" s="184"/>
      <c r="BP321" s="184"/>
      <c r="BQ321" s="184"/>
      <c r="BR321" s="183"/>
      <c r="BS321" s="184"/>
      <c r="BT321" s="184"/>
      <c r="BU321" s="184"/>
      <c r="BV321" s="183"/>
      <c r="BW321" s="184"/>
      <c r="BX321" s="184"/>
    </row>
    <row r="322" ht="13.5" customHeight="1">
      <c r="A322" s="222"/>
      <c r="B322" s="22">
        <v>45383.0</v>
      </c>
      <c r="C322" s="307">
        <f t="shared" si="26"/>
        <v>0</v>
      </c>
      <c r="D322" s="253">
        <f t="shared" ref="D322:D351" si="42">F322+H322+J322+L322</f>
        <v>0</v>
      </c>
      <c r="E322" s="268"/>
      <c r="F322" s="167"/>
      <c r="G322" s="268"/>
      <c r="H322" s="167"/>
      <c r="I322" s="167"/>
      <c r="J322" s="134"/>
      <c r="K322" s="196"/>
      <c r="L322" s="255"/>
      <c r="M322" s="256">
        <f t="shared" ref="M322:M351" si="43">O322+Q322+S322+U322+W322+Y322+AA322+AC322</f>
        <v>0</v>
      </c>
      <c r="N322" s="257"/>
      <c r="O322" s="143"/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255"/>
      <c r="AD322" s="308">
        <f t="shared" ref="AD322:AD351" si="44">AF322+AH322+AJ322+AL322+AN322+AP322+AR322+AT322+AV322+AX322+AZ322+BB322+BD322+BF322+BH322+BJ322+BL322+BN322+BP322+BR322+BT322+BV322+BX322+BZ322+CB322+CD322</f>
        <v>0</v>
      </c>
      <c r="AE322" s="142"/>
      <c r="AF322" s="143"/>
      <c r="AG322" s="143"/>
      <c r="AH322" s="143"/>
      <c r="AI322" s="150"/>
      <c r="AJ322" s="143"/>
      <c r="AK322" s="150"/>
      <c r="AL322" s="143"/>
      <c r="AM322" s="150"/>
      <c r="AN322" s="143"/>
      <c r="AO322" s="150"/>
      <c r="AP322" s="143"/>
      <c r="AQ322" s="150"/>
      <c r="AR322" s="143"/>
      <c r="AS322" s="150"/>
      <c r="AT322" s="143"/>
      <c r="AU322" s="150"/>
      <c r="AV322" s="143"/>
      <c r="AW322" s="150"/>
      <c r="AX322" s="150"/>
      <c r="AY322" s="150"/>
      <c r="AZ322" s="143"/>
      <c r="BA322" s="150"/>
      <c r="BB322" s="150"/>
      <c r="BC322" s="150"/>
      <c r="BD322" s="143"/>
      <c r="BE322" s="143"/>
      <c r="BF322" s="143"/>
      <c r="BG322" s="150"/>
      <c r="BH322" s="143"/>
      <c r="BI322" s="143"/>
      <c r="BJ322" s="143"/>
      <c r="BK322" s="150"/>
      <c r="BL322" s="143"/>
      <c r="BM322" s="150"/>
      <c r="BN322" s="143"/>
      <c r="BO322" s="150"/>
      <c r="BP322" s="143"/>
      <c r="BQ322" s="150"/>
      <c r="BR322" s="143"/>
      <c r="BS322" s="143"/>
      <c r="BT322" s="143"/>
      <c r="BU322" s="150"/>
      <c r="BV322" s="143"/>
      <c r="BW322" s="150"/>
      <c r="BX322" s="143"/>
    </row>
    <row r="323" ht="13.5" customHeight="1">
      <c r="A323" s="222"/>
      <c r="B323" s="32">
        <v>45384.0</v>
      </c>
      <c r="C323" s="271">
        <f t="shared" si="26"/>
        <v>0</v>
      </c>
      <c r="D323" s="260">
        <f t="shared" si="42"/>
        <v>0</v>
      </c>
      <c r="E323" s="236"/>
      <c r="F323" s="143"/>
      <c r="G323" s="143"/>
      <c r="H323" s="143"/>
      <c r="I323" s="143"/>
      <c r="J323" s="143"/>
      <c r="K323" s="143"/>
      <c r="L323" s="225"/>
      <c r="M323" s="256">
        <f t="shared" si="43"/>
        <v>0</v>
      </c>
      <c r="N323" s="236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225"/>
      <c r="AD323" s="262">
        <f t="shared" si="44"/>
        <v>0</v>
      </c>
      <c r="AE323" s="150"/>
      <c r="AF323" s="143"/>
      <c r="AG323" s="150"/>
      <c r="AH323" s="143"/>
      <c r="AI323" s="164"/>
      <c r="AJ323" s="167"/>
      <c r="AK323" s="167"/>
      <c r="AL323" s="167"/>
      <c r="AM323" s="164"/>
      <c r="AN323" s="167"/>
      <c r="AO323" s="167"/>
      <c r="AP323" s="167"/>
      <c r="AQ323" s="150"/>
      <c r="AR323" s="143"/>
      <c r="AS323" s="150"/>
      <c r="AT323" s="143"/>
      <c r="AU323" s="150"/>
      <c r="AV323" s="143"/>
      <c r="AW323" s="150"/>
      <c r="AX323" s="150"/>
      <c r="AY323" s="150"/>
      <c r="AZ323" s="143"/>
      <c r="BA323" s="150"/>
      <c r="BB323" s="150"/>
      <c r="BC323" s="150"/>
      <c r="BD323" s="143"/>
      <c r="BE323" s="150"/>
      <c r="BF323" s="150"/>
      <c r="BG323" s="150"/>
      <c r="BH323" s="150"/>
      <c r="BI323" s="150"/>
      <c r="BJ323" s="150"/>
      <c r="BK323" s="150"/>
      <c r="BL323" s="150"/>
      <c r="BM323" s="150"/>
      <c r="BN323" s="150"/>
      <c r="BO323" s="150"/>
      <c r="BP323" s="150"/>
      <c r="BQ323" s="150"/>
      <c r="BR323" s="143"/>
      <c r="BS323" s="150"/>
      <c r="BT323" s="150"/>
      <c r="BU323" s="150"/>
      <c r="BV323" s="143"/>
      <c r="BW323" s="150"/>
      <c r="BX323" s="150"/>
    </row>
    <row r="324" ht="13.5" customHeight="1">
      <c r="A324" s="222"/>
      <c r="B324" s="32">
        <v>45385.0</v>
      </c>
      <c r="C324" s="271">
        <f t="shared" si="26"/>
        <v>0</v>
      </c>
      <c r="D324" s="260">
        <f t="shared" si="42"/>
        <v>0</v>
      </c>
      <c r="E324" s="236"/>
      <c r="F324" s="143"/>
      <c r="G324" s="143"/>
      <c r="H324" s="143"/>
      <c r="I324" s="143"/>
      <c r="J324" s="143"/>
      <c r="K324" s="143"/>
      <c r="L324" s="225"/>
      <c r="M324" s="256">
        <f t="shared" si="43"/>
        <v>0</v>
      </c>
      <c r="N324" s="236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225"/>
      <c r="AD324" s="262">
        <f t="shared" si="44"/>
        <v>0</v>
      </c>
      <c r="AE324" s="142"/>
      <c r="AF324" s="143"/>
      <c r="AG324" s="150"/>
      <c r="AH324" s="143"/>
      <c r="AI324" s="150"/>
      <c r="AJ324" s="143"/>
      <c r="AK324" s="150"/>
      <c r="AL324" s="143"/>
      <c r="AM324" s="150"/>
      <c r="AN324" s="143"/>
      <c r="AO324" s="150"/>
      <c r="AP324" s="143"/>
      <c r="AQ324" s="150"/>
      <c r="AR324" s="143"/>
      <c r="AS324" s="150"/>
      <c r="AT324" s="143"/>
      <c r="AU324" s="150"/>
      <c r="AV324" s="143"/>
      <c r="AW324" s="150"/>
      <c r="AX324" s="150"/>
      <c r="AY324" s="150"/>
      <c r="AZ324" s="143"/>
      <c r="BA324" s="150"/>
      <c r="BB324" s="150"/>
      <c r="BC324" s="150"/>
      <c r="BD324" s="143"/>
      <c r="BE324" s="150"/>
      <c r="BF324" s="150"/>
      <c r="BG324" s="150"/>
      <c r="BH324" s="150"/>
      <c r="BI324" s="150"/>
      <c r="BJ324" s="150"/>
      <c r="BK324" s="150"/>
      <c r="BL324" s="150"/>
      <c r="BM324" s="150"/>
      <c r="BN324" s="150"/>
      <c r="BO324" s="150"/>
      <c r="BP324" s="150"/>
      <c r="BQ324" s="150"/>
      <c r="BR324" s="143"/>
      <c r="BS324" s="150"/>
      <c r="BT324" s="150"/>
      <c r="BU324" s="150"/>
      <c r="BV324" s="143"/>
      <c r="BW324" s="150"/>
      <c r="BX324" s="150"/>
    </row>
    <row r="325" ht="13.5" customHeight="1">
      <c r="A325" s="222"/>
      <c r="B325" s="32">
        <v>45386.0</v>
      </c>
      <c r="C325" s="271">
        <f t="shared" si="26"/>
        <v>0</v>
      </c>
      <c r="D325" s="260">
        <f t="shared" si="42"/>
        <v>0</v>
      </c>
      <c r="E325" s="236"/>
      <c r="F325" s="143"/>
      <c r="G325" s="143"/>
      <c r="H325" s="143"/>
      <c r="I325" s="143"/>
      <c r="J325" s="143"/>
      <c r="K325" s="143"/>
      <c r="L325" s="225"/>
      <c r="M325" s="256">
        <f t="shared" si="43"/>
        <v>0</v>
      </c>
      <c r="N325" s="236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225"/>
      <c r="AD325" s="262">
        <f t="shared" si="44"/>
        <v>0</v>
      </c>
      <c r="AE325" s="142"/>
      <c r="AF325" s="143"/>
      <c r="AG325" s="150"/>
      <c r="AH325" s="143"/>
      <c r="AI325" s="150"/>
      <c r="AJ325" s="143"/>
      <c r="AK325" s="150"/>
      <c r="AL325" s="143"/>
      <c r="AM325" s="150"/>
      <c r="AN325" s="143"/>
      <c r="AO325" s="226"/>
      <c r="AP325" s="143"/>
      <c r="AQ325" s="150"/>
      <c r="AR325" s="143"/>
      <c r="AS325" s="150"/>
      <c r="AT325" s="143"/>
      <c r="AU325" s="150"/>
      <c r="AV325" s="143"/>
      <c r="AW325" s="150"/>
      <c r="AX325" s="150"/>
      <c r="AY325" s="150"/>
      <c r="AZ325" s="143"/>
      <c r="BA325" s="150"/>
      <c r="BB325" s="150"/>
      <c r="BC325" s="150"/>
      <c r="BD325" s="143"/>
      <c r="BE325" s="150"/>
      <c r="BF325" s="150"/>
      <c r="BG325" s="150"/>
      <c r="BH325" s="150"/>
      <c r="BI325" s="150"/>
      <c r="BJ325" s="150"/>
      <c r="BK325" s="150"/>
      <c r="BL325" s="150"/>
      <c r="BM325" s="150"/>
      <c r="BN325" s="150"/>
      <c r="BO325" s="150"/>
      <c r="BP325" s="150"/>
      <c r="BQ325" s="150"/>
      <c r="BR325" s="143"/>
      <c r="BS325" s="150"/>
      <c r="BT325" s="150"/>
      <c r="BU325" s="150"/>
      <c r="BV325" s="143"/>
      <c r="BW325" s="150"/>
      <c r="BX325" s="150"/>
    </row>
    <row r="326" ht="13.5" customHeight="1">
      <c r="A326" s="222"/>
      <c r="B326" s="32">
        <v>45387.0</v>
      </c>
      <c r="C326" s="271">
        <f t="shared" si="26"/>
        <v>0</v>
      </c>
      <c r="D326" s="260">
        <f t="shared" si="42"/>
        <v>0</v>
      </c>
      <c r="E326" s="236"/>
      <c r="F326" s="143"/>
      <c r="G326" s="143"/>
      <c r="H326" s="143"/>
      <c r="I326" s="143"/>
      <c r="J326" s="143"/>
      <c r="K326" s="143"/>
      <c r="L326" s="225"/>
      <c r="M326" s="256">
        <f t="shared" si="43"/>
        <v>0</v>
      </c>
      <c r="N326" s="236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225"/>
      <c r="AD326" s="262">
        <f t="shared" si="44"/>
        <v>0</v>
      </c>
      <c r="AE326" s="142"/>
      <c r="AF326" s="143"/>
      <c r="AG326" s="150"/>
      <c r="AH326" s="143"/>
      <c r="AI326" s="150"/>
      <c r="AJ326" s="143"/>
      <c r="AK326" s="150"/>
      <c r="AL326" s="143"/>
      <c r="AM326" s="150"/>
      <c r="AN326" s="143"/>
      <c r="AO326" s="150"/>
      <c r="AP326" s="143"/>
      <c r="AQ326" s="150"/>
      <c r="AR326" s="143"/>
      <c r="AS326" s="150"/>
      <c r="AT326" s="143"/>
      <c r="AU326" s="150"/>
      <c r="AV326" s="143"/>
      <c r="AW326" s="150"/>
      <c r="AX326" s="150"/>
      <c r="AY326" s="150"/>
      <c r="AZ326" s="143"/>
      <c r="BA326" s="150"/>
      <c r="BB326" s="150"/>
      <c r="BC326" s="150"/>
      <c r="BD326" s="143"/>
      <c r="BE326" s="150"/>
      <c r="BF326" s="150"/>
      <c r="BG326" s="150"/>
      <c r="BH326" s="150"/>
      <c r="BI326" s="150"/>
      <c r="BJ326" s="150"/>
      <c r="BK326" s="150"/>
      <c r="BL326" s="150"/>
      <c r="BM326" s="150"/>
      <c r="BN326" s="150"/>
      <c r="BO326" s="150"/>
      <c r="BP326" s="150"/>
      <c r="BQ326" s="150"/>
      <c r="BR326" s="143"/>
      <c r="BS326" s="150"/>
      <c r="BT326" s="150"/>
      <c r="BU326" s="150"/>
      <c r="BV326" s="143"/>
      <c r="BW326" s="150"/>
      <c r="BX326" s="150"/>
    </row>
    <row r="327" ht="13.5" customHeight="1">
      <c r="A327" s="222"/>
      <c r="B327" s="32">
        <v>45388.0</v>
      </c>
      <c r="C327" s="271">
        <f t="shared" si="26"/>
        <v>0</v>
      </c>
      <c r="D327" s="260">
        <f t="shared" si="42"/>
        <v>0</v>
      </c>
      <c r="E327" s="236"/>
      <c r="F327" s="143"/>
      <c r="G327" s="143"/>
      <c r="H327" s="143"/>
      <c r="I327" s="143"/>
      <c r="J327" s="143"/>
      <c r="K327" s="143"/>
      <c r="L327" s="225"/>
      <c r="M327" s="256">
        <f t="shared" si="43"/>
        <v>0</v>
      </c>
      <c r="N327" s="236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225"/>
      <c r="AD327" s="262">
        <f t="shared" si="44"/>
        <v>0</v>
      </c>
      <c r="AE327" s="142"/>
      <c r="AF327" s="143"/>
      <c r="AG327" s="150"/>
      <c r="AH327" s="143"/>
      <c r="AI327" s="150"/>
      <c r="AJ327" s="143"/>
      <c r="AK327" s="150"/>
      <c r="AL327" s="143"/>
      <c r="AM327" s="150"/>
      <c r="AN327" s="143"/>
      <c r="AO327" s="150"/>
      <c r="AP327" s="143"/>
      <c r="AQ327" s="150"/>
      <c r="AR327" s="143"/>
      <c r="AS327" s="150"/>
      <c r="AT327" s="143"/>
      <c r="AU327" s="150"/>
      <c r="AV327" s="143"/>
      <c r="AW327" s="150"/>
      <c r="AX327" s="143"/>
      <c r="AY327" s="150"/>
      <c r="AZ327" s="143"/>
      <c r="BA327" s="150"/>
      <c r="BB327" s="150"/>
      <c r="BC327" s="150"/>
      <c r="BD327" s="143"/>
      <c r="BE327" s="150"/>
      <c r="BF327" s="150"/>
      <c r="BG327" s="150"/>
      <c r="BH327" s="150"/>
      <c r="BI327" s="150"/>
      <c r="BJ327" s="150"/>
      <c r="BK327" s="150"/>
      <c r="BL327" s="150"/>
      <c r="BM327" s="150"/>
      <c r="BN327" s="150"/>
      <c r="BO327" s="150"/>
      <c r="BP327" s="150"/>
      <c r="BQ327" s="150"/>
      <c r="BR327" s="143"/>
      <c r="BS327" s="150"/>
      <c r="BT327" s="150"/>
      <c r="BU327" s="150"/>
      <c r="BV327" s="143"/>
      <c r="BW327" s="150"/>
      <c r="BX327" s="150"/>
    </row>
    <row r="328" ht="13.5" customHeight="1">
      <c r="A328" s="222"/>
      <c r="B328" s="32">
        <v>45389.0</v>
      </c>
      <c r="C328" s="271">
        <f t="shared" si="26"/>
        <v>0</v>
      </c>
      <c r="D328" s="260">
        <f t="shared" si="42"/>
        <v>0</v>
      </c>
      <c r="E328" s="236"/>
      <c r="F328" s="143"/>
      <c r="G328" s="143"/>
      <c r="H328" s="143"/>
      <c r="I328" s="143"/>
      <c r="J328" s="143"/>
      <c r="K328" s="143"/>
      <c r="L328" s="225"/>
      <c r="M328" s="256">
        <f t="shared" si="43"/>
        <v>0</v>
      </c>
      <c r="N328" s="236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225"/>
      <c r="AD328" s="262">
        <f t="shared" si="44"/>
        <v>0</v>
      </c>
      <c r="AE328" s="142"/>
      <c r="AF328" s="143"/>
      <c r="AG328" s="150"/>
      <c r="AH328" s="143"/>
      <c r="AI328" s="142"/>
      <c r="AJ328" s="143"/>
      <c r="AK328" s="150"/>
      <c r="AL328" s="143"/>
      <c r="AM328" s="150"/>
      <c r="AN328" s="143"/>
      <c r="AO328" s="143"/>
      <c r="AP328" s="143"/>
      <c r="AQ328" s="150"/>
      <c r="AR328" s="143"/>
      <c r="AS328" s="150"/>
      <c r="AT328" s="143"/>
      <c r="AU328" s="150"/>
      <c r="AV328" s="143"/>
      <c r="AW328" s="150"/>
      <c r="AX328" s="150"/>
      <c r="AY328" s="150"/>
      <c r="AZ328" s="143"/>
      <c r="BA328" s="150"/>
      <c r="BB328" s="150"/>
      <c r="BC328" s="150"/>
      <c r="BD328" s="143"/>
      <c r="BE328" s="150"/>
      <c r="BF328" s="150"/>
      <c r="BG328" s="150"/>
      <c r="BH328" s="150"/>
      <c r="BI328" s="150"/>
      <c r="BJ328" s="150"/>
      <c r="BK328" s="150"/>
      <c r="BL328" s="150"/>
      <c r="BM328" s="150"/>
      <c r="BN328" s="150"/>
      <c r="BO328" s="150"/>
      <c r="BP328" s="150"/>
      <c r="BQ328" s="150"/>
      <c r="BR328" s="143"/>
      <c r="BS328" s="150"/>
      <c r="BT328" s="150"/>
      <c r="BU328" s="150"/>
      <c r="BV328" s="143"/>
      <c r="BW328" s="150"/>
      <c r="BX328" s="150"/>
    </row>
    <row r="329" ht="13.5" customHeight="1">
      <c r="A329" s="222"/>
      <c r="B329" s="32">
        <v>45390.0</v>
      </c>
      <c r="C329" s="271">
        <f t="shared" si="26"/>
        <v>0</v>
      </c>
      <c r="D329" s="260">
        <f t="shared" si="42"/>
        <v>0</v>
      </c>
      <c r="E329" s="236"/>
      <c r="F329" s="143"/>
      <c r="G329" s="143"/>
      <c r="H329" s="143"/>
      <c r="I329" s="143"/>
      <c r="J329" s="143"/>
      <c r="K329" s="143"/>
      <c r="L329" s="225"/>
      <c r="M329" s="256">
        <f t="shared" si="43"/>
        <v>0</v>
      </c>
      <c r="N329" s="236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225"/>
      <c r="AD329" s="262">
        <f t="shared" si="44"/>
        <v>0</v>
      </c>
      <c r="AE329" s="142"/>
      <c r="AF329" s="143"/>
      <c r="AG329" s="150"/>
      <c r="AH329" s="143"/>
      <c r="AI329" s="143"/>
      <c r="AJ329" s="143"/>
      <c r="AK329" s="150"/>
      <c r="AL329" s="143"/>
      <c r="AM329" s="150"/>
      <c r="AN329" s="143"/>
      <c r="AO329" s="150"/>
      <c r="AP329" s="143"/>
      <c r="AQ329" s="150"/>
      <c r="AR329" s="143"/>
      <c r="AS329" s="150"/>
      <c r="AT329" s="143"/>
      <c r="AU329" s="150"/>
      <c r="AV329" s="143"/>
      <c r="AW329" s="150"/>
      <c r="AX329" s="150"/>
      <c r="AY329" s="150"/>
      <c r="AZ329" s="143"/>
      <c r="BA329" s="150"/>
      <c r="BB329" s="143"/>
      <c r="BC329" s="150"/>
      <c r="BD329" s="143"/>
      <c r="BE329" s="150"/>
      <c r="BF329" s="150"/>
      <c r="BG329" s="150"/>
      <c r="BH329" s="150"/>
      <c r="BI329" s="150"/>
      <c r="BJ329" s="150"/>
      <c r="BK329" s="150"/>
      <c r="BL329" s="150"/>
      <c r="BM329" s="150"/>
      <c r="BN329" s="150"/>
      <c r="BO329" s="150"/>
      <c r="BP329" s="150"/>
      <c r="BQ329" s="150"/>
      <c r="BR329" s="143"/>
      <c r="BS329" s="150"/>
      <c r="BT329" s="150"/>
      <c r="BU329" s="150"/>
      <c r="BV329" s="143"/>
      <c r="BW329" s="150"/>
      <c r="BX329" s="150"/>
    </row>
    <row r="330" ht="13.5" customHeight="1">
      <c r="A330" s="222"/>
      <c r="B330" s="32">
        <v>45391.0</v>
      </c>
      <c r="C330" s="271">
        <f t="shared" si="26"/>
        <v>0</v>
      </c>
      <c r="D330" s="260">
        <f t="shared" si="42"/>
        <v>0</v>
      </c>
      <c r="E330" s="236"/>
      <c r="F330" s="143"/>
      <c r="G330" s="143"/>
      <c r="H330" s="143"/>
      <c r="I330" s="143"/>
      <c r="J330" s="143"/>
      <c r="K330" s="143"/>
      <c r="L330" s="225"/>
      <c r="M330" s="256">
        <f t="shared" si="43"/>
        <v>0</v>
      </c>
      <c r="N330" s="236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225"/>
      <c r="AD330" s="262">
        <f t="shared" si="44"/>
        <v>0</v>
      </c>
      <c r="AE330" s="150"/>
      <c r="AF330" s="143"/>
      <c r="AG330" s="150"/>
      <c r="AH330" s="143"/>
      <c r="AI330" s="150"/>
      <c r="AJ330" s="143"/>
      <c r="AK330" s="150"/>
      <c r="AL330" s="143"/>
      <c r="AM330" s="150"/>
      <c r="AN330" s="143"/>
      <c r="AO330" s="150"/>
      <c r="AP330" s="143"/>
      <c r="AQ330" s="150"/>
      <c r="AR330" s="143"/>
      <c r="AS330" s="150"/>
      <c r="AT330" s="143"/>
      <c r="AU330" s="150"/>
      <c r="AV330" s="143"/>
      <c r="AW330" s="150"/>
      <c r="AX330" s="150"/>
      <c r="AY330" s="150"/>
      <c r="AZ330" s="143"/>
      <c r="BA330" s="150"/>
      <c r="BB330" s="143"/>
      <c r="BC330" s="150"/>
      <c r="BD330" s="143"/>
      <c r="BE330" s="150"/>
      <c r="BF330" s="150"/>
      <c r="BG330" s="150"/>
      <c r="BH330" s="150"/>
      <c r="BI330" s="150"/>
      <c r="BJ330" s="150"/>
      <c r="BK330" s="150"/>
      <c r="BL330" s="150"/>
      <c r="BM330" s="150"/>
      <c r="BN330" s="150"/>
      <c r="BO330" s="150"/>
      <c r="BP330" s="150"/>
      <c r="BQ330" s="150"/>
      <c r="BR330" s="143"/>
      <c r="BS330" s="150"/>
      <c r="BT330" s="150"/>
      <c r="BU330" s="150"/>
      <c r="BV330" s="143"/>
      <c r="BW330" s="150"/>
      <c r="BX330" s="150"/>
    </row>
    <row r="331" ht="13.5" customHeight="1">
      <c r="A331" s="222"/>
      <c r="B331" s="32">
        <v>45392.0</v>
      </c>
      <c r="C331" s="271">
        <f t="shared" si="26"/>
        <v>0</v>
      </c>
      <c r="D331" s="260">
        <f t="shared" si="42"/>
        <v>0</v>
      </c>
      <c r="E331" s="236"/>
      <c r="F331" s="152"/>
      <c r="G331" s="143"/>
      <c r="H331" s="143"/>
      <c r="I331" s="143"/>
      <c r="J331" s="143"/>
      <c r="K331" s="143"/>
      <c r="L331" s="225"/>
      <c r="M331" s="256">
        <f t="shared" si="43"/>
        <v>0</v>
      </c>
      <c r="N331" s="236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225"/>
      <c r="AD331" s="262">
        <f t="shared" si="44"/>
        <v>0</v>
      </c>
      <c r="AE331" s="142"/>
      <c r="AF331" s="143"/>
      <c r="AG331" s="150"/>
      <c r="AH331" s="143"/>
      <c r="AI331" s="142"/>
      <c r="AJ331" s="143"/>
      <c r="AK331" s="150"/>
      <c r="AL331" s="143"/>
      <c r="AM331" s="150"/>
      <c r="AN331" s="143"/>
      <c r="AO331" s="150"/>
      <c r="AP331" s="143"/>
      <c r="AQ331" s="142"/>
      <c r="AR331" s="143"/>
      <c r="AS331" s="150"/>
      <c r="AT331" s="143"/>
      <c r="AU331" s="143"/>
      <c r="AV331" s="143"/>
      <c r="AW331" s="143"/>
      <c r="AX331" s="143"/>
      <c r="AY331" s="143"/>
      <c r="AZ331" s="143"/>
      <c r="BA331" s="150"/>
      <c r="BB331" s="143"/>
      <c r="BC331" s="143"/>
      <c r="BD331" s="143"/>
      <c r="BE331" s="150"/>
      <c r="BF331" s="150"/>
      <c r="BG331" s="150"/>
      <c r="BH331" s="150"/>
      <c r="BI331" s="150"/>
      <c r="BJ331" s="150"/>
      <c r="BK331" s="150"/>
      <c r="BL331" s="150"/>
      <c r="BM331" s="150"/>
      <c r="BN331" s="150"/>
      <c r="BO331" s="150"/>
      <c r="BP331" s="150"/>
      <c r="BQ331" s="150"/>
      <c r="BR331" s="143"/>
      <c r="BS331" s="150"/>
      <c r="BT331" s="150"/>
      <c r="BU331" s="150"/>
      <c r="BV331" s="143"/>
      <c r="BW331" s="150"/>
      <c r="BX331" s="150"/>
    </row>
    <row r="332" ht="13.5" customHeight="1">
      <c r="A332" s="222"/>
      <c r="B332" s="32">
        <v>45393.0</v>
      </c>
      <c r="C332" s="271">
        <f t="shared" si="26"/>
        <v>0</v>
      </c>
      <c r="D332" s="260">
        <f t="shared" si="42"/>
        <v>0</v>
      </c>
      <c r="E332" s="236"/>
      <c r="F332" s="143"/>
      <c r="G332" s="143"/>
      <c r="H332" s="143"/>
      <c r="I332" s="143"/>
      <c r="J332" s="143"/>
      <c r="K332" s="143"/>
      <c r="L332" s="225"/>
      <c r="M332" s="256">
        <f t="shared" si="43"/>
        <v>0</v>
      </c>
      <c r="N332" s="236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225"/>
      <c r="AD332" s="262">
        <f t="shared" si="44"/>
        <v>0</v>
      </c>
      <c r="AE332" s="150"/>
      <c r="AF332" s="143"/>
      <c r="AG332" s="142"/>
      <c r="AH332" s="143"/>
      <c r="AI332" s="150"/>
      <c r="AJ332" s="143"/>
      <c r="AK332" s="150"/>
      <c r="AL332" s="143"/>
      <c r="AM332" s="150"/>
      <c r="AN332" s="143"/>
      <c r="AO332" s="150"/>
      <c r="AP332" s="143"/>
      <c r="AQ332" s="150"/>
      <c r="AR332" s="143"/>
      <c r="AS332" s="150"/>
      <c r="AT332" s="143"/>
      <c r="AU332" s="150"/>
      <c r="AV332" s="143"/>
      <c r="AW332" s="150"/>
      <c r="AX332" s="143"/>
      <c r="AY332" s="150"/>
      <c r="AZ332" s="143"/>
      <c r="BA332" s="150"/>
      <c r="BB332" s="143"/>
      <c r="BC332" s="150"/>
      <c r="BD332" s="143"/>
      <c r="BE332" s="150"/>
      <c r="BF332" s="150"/>
      <c r="BG332" s="150"/>
      <c r="BH332" s="150"/>
      <c r="BI332" s="150"/>
      <c r="BJ332" s="150"/>
      <c r="BK332" s="150"/>
      <c r="BL332" s="150"/>
      <c r="BM332" s="150"/>
      <c r="BN332" s="150"/>
      <c r="BO332" s="150"/>
      <c r="BP332" s="150"/>
      <c r="BQ332" s="150"/>
      <c r="BR332" s="143"/>
      <c r="BS332" s="150"/>
      <c r="BT332" s="150"/>
      <c r="BU332" s="150"/>
      <c r="BV332" s="143"/>
      <c r="BW332" s="150"/>
      <c r="BX332" s="150"/>
    </row>
    <row r="333" ht="13.5" customHeight="1">
      <c r="A333" s="222"/>
      <c r="B333" s="32">
        <v>45394.0</v>
      </c>
      <c r="C333" s="271">
        <f t="shared" si="26"/>
        <v>0</v>
      </c>
      <c r="D333" s="260">
        <f t="shared" si="42"/>
        <v>0</v>
      </c>
      <c r="E333" s="236"/>
      <c r="F333" s="143"/>
      <c r="G333" s="143"/>
      <c r="H333" s="143"/>
      <c r="I333" s="143"/>
      <c r="J333" s="143"/>
      <c r="K333" s="143"/>
      <c r="L333" s="225"/>
      <c r="M333" s="256">
        <f t="shared" si="43"/>
        <v>0</v>
      </c>
      <c r="N333" s="236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225"/>
      <c r="AD333" s="262">
        <f t="shared" si="44"/>
        <v>0</v>
      </c>
      <c r="AE333" s="142"/>
      <c r="AF333" s="143"/>
      <c r="AG333" s="150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50"/>
      <c r="AR333" s="143"/>
      <c r="AS333" s="143"/>
      <c r="AT333" s="143"/>
      <c r="AU333" s="143"/>
      <c r="AV333" s="143"/>
      <c r="AW333" s="150"/>
      <c r="AX333" s="150"/>
      <c r="AY333" s="150"/>
      <c r="AZ333" s="143"/>
      <c r="BA333" s="143"/>
      <c r="BB333" s="143"/>
      <c r="BC333" s="143"/>
      <c r="BD333" s="143"/>
      <c r="BE333" s="150"/>
      <c r="BF333" s="143"/>
      <c r="BG333" s="150"/>
      <c r="BH333" s="143"/>
      <c r="BI333" s="150"/>
      <c r="BJ333" s="143"/>
      <c r="BK333" s="150"/>
      <c r="BL333" s="143"/>
      <c r="BM333" s="150"/>
      <c r="BN333" s="143"/>
      <c r="BO333" s="150"/>
      <c r="BP333" s="143"/>
      <c r="BQ333" s="143"/>
      <c r="BR333" s="143"/>
      <c r="BS333" s="150"/>
      <c r="BT333" s="150"/>
      <c r="BU333" s="150"/>
      <c r="BV333" s="143"/>
      <c r="BW333" s="150"/>
      <c r="BX333" s="150"/>
    </row>
    <row r="334" ht="13.5" customHeight="1">
      <c r="A334" s="222"/>
      <c r="B334" s="32">
        <v>45395.0</v>
      </c>
      <c r="C334" s="271">
        <f t="shared" si="26"/>
        <v>0</v>
      </c>
      <c r="D334" s="260">
        <f t="shared" si="42"/>
        <v>0</v>
      </c>
      <c r="E334" s="236"/>
      <c r="F334" s="143"/>
      <c r="G334" s="143"/>
      <c r="H334" s="143"/>
      <c r="I334" s="143"/>
      <c r="J334" s="143"/>
      <c r="K334" s="143"/>
      <c r="L334" s="225"/>
      <c r="M334" s="256">
        <f t="shared" si="43"/>
        <v>0</v>
      </c>
      <c r="N334" s="236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225"/>
      <c r="AD334" s="262">
        <f t="shared" si="44"/>
        <v>0</v>
      </c>
      <c r="AE334" s="142"/>
      <c r="AF334" s="143"/>
      <c r="AG334" s="150"/>
      <c r="AH334" s="143"/>
      <c r="AI334" s="150"/>
      <c r="AJ334" s="143"/>
      <c r="AK334" s="150"/>
      <c r="AL334" s="143"/>
      <c r="AM334" s="150"/>
      <c r="AN334" s="143"/>
      <c r="AO334" s="150"/>
      <c r="AP334" s="143"/>
      <c r="AQ334" s="150"/>
      <c r="AR334" s="143"/>
      <c r="AS334" s="150"/>
      <c r="AT334" s="143"/>
      <c r="AU334" s="150"/>
      <c r="AV334" s="143"/>
      <c r="AW334" s="150"/>
      <c r="AX334" s="143"/>
      <c r="AY334" s="150"/>
      <c r="AZ334" s="143"/>
      <c r="BA334" s="150"/>
      <c r="BB334" s="150"/>
      <c r="BC334" s="150"/>
      <c r="BD334" s="143"/>
      <c r="BE334" s="150"/>
      <c r="BF334" s="143"/>
      <c r="BG334" s="150"/>
      <c r="BH334" s="143"/>
      <c r="BI334" s="150"/>
      <c r="BJ334" s="143"/>
      <c r="BK334" s="150"/>
      <c r="BL334" s="143"/>
      <c r="BM334" s="150"/>
      <c r="BN334" s="143"/>
      <c r="BO334" s="150"/>
      <c r="BP334" s="143"/>
      <c r="BQ334" s="150"/>
      <c r="BR334" s="143"/>
      <c r="BS334" s="150"/>
      <c r="BT334" s="143"/>
      <c r="BU334" s="150"/>
      <c r="BV334" s="143"/>
      <c r="BW334" s="150"/>
      <c r="BX334" s="143"/>
    </row>
    <row r="335" ht="13.5" customHeight="1">
      <c r="A335" s="222"/>
      <c r="B335" s="32">
        <v>45396.0</v>
      </c>
      <c r="C335" s="271">
        <f t="shared" si="26"/>
        <v>0</v>
      </c>
      <c r="D335" s="260">
        <f t="shared" si="42"/>
        <v>0</v>
      </c>
      <c r="E335" s="236"/>
      <c r="F335" s="143"/>
      <c r="G335" s="143"/>
      <c r="H335" s="143"/>
      <c r="I335" s="143"/>
      <c r="J335" s="143"/>
      <c r="K335" s="143"/>
      <c r="L335" s="225"/>
      <c r="M335" s="256">
        <f t="shared" si="43"/>
        <v>0</v>
      </c>
      <c r="N335" s="236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225"/>
      <c r="AD335" s="262">
        <f t="shared" si="44"/>
        <v>0</v>
      </c>
      <c r="AE335" s="142"/>
      <c r="AF335" s="143"/>
      <c r="AG335" s="142"/>
      <c r="AH335" s="143"/>
      <c r="AI335" s="142"/>
      <c r="AJ335" s="143"/>
      <c r="AK335" s="143"/>
      <c r="AL335" s="143"/>
      <c r="AM335" s="143"/>
      <c r="AN335" s="143"/>
      <c r="AO335" s="143"/>
      <c r="AP335" s="143"/>
      <c r="AQ335" s="150"/>
      <c r="AR335" s="143"/>
      <c r="AS335" s="143"/>
      <c r="AT335" s="143"/>
      <c r="AU335" s="143"/>
      <c r="AV335" s="143"/>
      <c r="AW335" s="150"/>
      <c r="AX335" s="150"/>
      <c r="AY335" s="150"/>
      <c r="AZ335" s="143"/>
      <c r="BA335" s="150"/>
      <c r="BB335" s="150"/>
      <c r="BC335" s="150"/>
      <c r="BD335" s="143"/>
      <c r="BE335" s="150"/>
      <c r="BF335" s="143"/>
      <c r="BG335" s="143"/>
      <c r="BH335" s="143"/>
      <c r="BI335" s="143"/>
      <c r="BJ335" s="143"/>
      <c r="BK335" s="150"/>
      <c r="BL335" s="150"/>
      <c r="BM335" s="150"/>
      <c r="BN335" s="150"/>
      <c r="BO335" s="150"/>
      <c r="BP335" s="150"/>
      <c r="BQ335" s="150"/>
      <c r="BR335" s="143"/>
      <c r="BS335" s="150"/>
      <c r="BT335" s="150"/>
      <c r="BU335" s="150"/>
      <c r="BV335" s="143"/>
      <c r="BW335" s="150"/>
      <c r="BX335" s="150"/>
    </row>
    <row r="336" ht="13.5" customHeight="1">
      <c r="A336" s="222"/>
      <c r="B336" s="32">
        <v>45397.0</v>
      </c>
      <c r="C336" s="271">
        <f t="shared" si="26"/>
        <v>0</v>
      </c>
      <c r="D336" s="260">
        <f t="shared" si="42"/>
        <v>0</v>
      </c>
      <c r="E336" s="236"/>
      <c r="F336" s="143"/>
      <c r="G336" s="143"/>
      <c r="H336" s="143"/>
      <c r="I336" s="143"/>
      <c r="J336" s="143"/>
      <c r="K336" s="143"/>
      <c r="L336" s="225"/>
      <c r="M336" s="256">
        <f t="shared" si="43"/>
        <v>0</v>
      </c>
      <c r="N336" s="236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225"/>
      <c r="AD336" s="262">
        <f t="shared" si="44"/>
        <v>0</v>
      </c>
      <c r="AE336" s="142"/>
      <c r="AF336" s="143"/>
      <c r="AG336" s="150"/>
      <c r="AH336" s="143"/>
      <c r="AI336" s="150"/>
      <c r="AJ336" s="143"/>
      <c r="AK336" s="150"/>
      <c r="AL336" s="143"/>
      <c r="AM336" s="150"/>
      <c r="AN336" s="143"/>
      <c r="AO336" s="150"/>
      <c r="AP336" s="143"/>
      <c r="AQ336" s="150"/>
      <c r="AR336" s="143"/>
      <c r="AS336" s="150"/>
      <c r="AT336" s="143"/>
      <c r="AU336" s="150"/>
      <c r="AV336" s="143"/>
      <c r="AW336" s="150"/>
      <c r="AX336" s="150"/>
      <c r="AY336" s="150"/>
      <c r="AZ336" s="143"/>
      <c r="BA336" s="150"/>
      <c r="BB336" s="150"/>
      <c r="BC336" s="150"/>
      <c r="BD336" s="143"/>
      <c r="BE336" s="150"/>
      <c r="BF336" s="143"/>
      <c r="BG336" s="150"/>
      <c r="BH336" s="143"/>
      <c r="BI336" s="150"/>
      <c r="BJ336" s="143"/>
      <c r="BK336" s="150"/>
      <c r="BL336" s="143"/>
      <c r="BM336" s="150"/>
      <c r="BN336" s="143"/>
      <c r="BO336" s="150"/>
      <c r="BP336" s="143"/>
      <c r="BQ336" s="150"/>
      <c r="BR336" s="143"/>
      <c r="BS336" s="150"/>
      <c r="BT336" s="150"/>
      <c r="BU336" s="150"/>
      <c r="BV336" s="143"/>
      <c r="BW336" s="150"/>
      <c r="BX336" s="150"/>
    </row>
    <row r="337" ht="13.5" customHeight="1">
      <c r="A337" s="222"/>
      <c r="B337" s="32">
        <v>45398.0</v>
      </c>
      <c r="C337" s="271">
        <f t="shared" si="26"/>
        <v>0</v>
      </c>
      <c r="D337" s="260">
        <f t="shared" si="42"/>
        <v>0</v>
      </c>
      <c r="E337" s="236"/>
      <c r="F337" s="143"/>
      <c r="G337" s="143"/>
      <c r="H337" s="143"/>
      <c r="I337" s="143"/>
      <c r="J337" s="143"/>
      <c r="K337" s="143"/>
      <c r="L337" s="225"/>
      <c r="M337" s="256">
        <f t="shared" si="43"/>
        <v>0</v>
      </c>
      <c r="N337" s="236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225"/>
      <c r="AD337" s="262">
        <f t="shared" si="44"/>
        <v>0</v>
      </c>
      <c r="AE337" s="142"/>
      <c r="AF337" s="143"/>
      <c r="AG337" s="150"/>
      <c r="AH337" s="143"/>
      <c r="AI337" s="150"/>
      <c r="AJ337" s="143"/>
      <c r="AK337" s="150"/>
      <c r="AL337" s="143"/>
      <c r="AM337" s="150"/>
      <c r="AN337" s="143"/>
      <c r="AO337" s="150"/>
      <c r="AP337" s="143"/>
      <c r="AQ337" s="150"/>
      <c r="AR337" s="143"/>
      <c r="AS337" s="150"/>
      <c r="AT337" s="143"/>
      <c r="AU337" s="150"/>
      <c r="AV337" s="143"/>
      <c r="AW337" s="150"/>
      <c r="AX337" s="150"/>
      <c r="AY337" s="150"/>
      <c r="AZ337" s="143"/>
      <c r="BA337" s="150"/>
      <c r="BB337" s="150"/>
      <c r="BC337" s="150"/>
      <c r="BD337" s="143"/>
      <c r="BE337" s="150"/>
      <c r="BF337" s="150"/>
      <c r="BG337" s="150"/>
      <c r="BH337" s="150"/>
      <c r="BI337" s="150"/>
      <c r="BJ337" s="150"/>
      <c r="BK337" s="150"/>
      <c r="BL337" s="150"/>
      <c r="BM337" s="150"/>
      <c r="BN337" s="150"/>
      <c r="BO337" s="150"/>
      <c r="BP337" s="150"/>
      <c r="BQ337" s="150"/>
      <c r="BR337" s="143"/>
      <c r="BS337" s="150"/>
      <c r="BT337" s="150"/>
      <c r="BU337" s="150"/>
      <c r="BV337" s="143"/>
      <c r="BW337" s="150"/>
      <c r="BX337" s="150"/>
    </row>
    <row r="338" ht="13.5" customHeight="1">
      <c r="A338" s="222"/>
      <c r="B338" s="32">
        <v>45399.0</v>
      </c>
      <c r="C338" s="271">
        <f t="shared" si="26"/>
        <v>0</v>
      </c>
      <c r="D338" s="260">
        <f t="shared" si="42"/>
        <v>0</v>
      </c>
      <c r="E338" s="236"/>
      <c r="F338" s="143"/>
      <c r="G338" s="143"/>
      <c r="H338" s="143"/>
      <c r="I338" s="143"/>
      <c r="J338" s="143"/>
      <c r="K338" s="143"/>
      <c r="L338" s="225"/>
      <c r="M338" s="256">
        <f t="shared" si="43"/>
        <v>0</v>
      </c>
      <c r="N338" s="236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225"/>
      <c r="AD338" s="262">
        <f t="shared" si="44"/>
        <v>0</v>
      </c>
      <c r="AE338" s="142"/>
      <c r="AF338" s="143"/>
      <c r="AG338" s="150"/>
      <c r="AH338" s="143"/>
      <c r="AI338" s="150"/>
      <c r="AJ338" s="143"/>
      <c r="AK338" s="150"/>
      <c r="AL338" s="143"/>
      <c r="AM338" s="150"/>
      <c r="AN338" s="143"/>
      <c r="AO338" s="150"/>
      <c r="AP338" s="143"/>
      <c r="AQ338" s="150"/>
      <c r="AR338" s="143"/>
      <c r="AS338" s="150"/>
      <c r="AT338" s="143"/>
      <c r="AU338" s="150"/>
      <c r="AV338" s="143"/>
      <c r="AW338" s="150"/>
      <c r="AX338" s="150"/>
      <c r="AY338" s="150"/>
      <c r="AZ338" s="143"/>
      <c r="BA338" s="150"/>
      <c r="BB338" s="150"/>
      <c r="BC338" s="150"/>
      <c r="BD338" s="143"/>
      <c r="BE338" s="150"/>
      <c r="BF338" s="150"/>
      <c r="BG338" s="150"/>
      <c r="BH338" s="150"/>
      <c r="BI338" s="150"/>
      <c r="BJ338" s="150"/>
      <c r="BK338" s="150"/>
      <c r="BL338" s="150"/>
      <c r="BM338" s="150"/>
      <c r="BN338" s="150"/>
      <c r="BO338" s="150"/>
      <c r="BP338" s="150"/>
      <c r="BQ338" s="150"/>
      <c r="BR338" s="143"/>
      <c r="BS338" s="150"/>
      <c r="BT338" s="150"/>
      <c r="BU338" s="150"/>
      <c r="BV338" s="143"/>
      <c r="BW338" s="150"/>
      <c r="BX338" s="150"/>
    </row>
    <row r="339" ht="13.5" customHeight="1">
      <c r="A339" s="222"/>
      <c r="B339" s="32">
        <v>45400.0</v>
      </c>
      <c r="C339" s="271">
        <f t="shared" si="26"/>
        <v>0</v>
      </c>
      <c r="D339" s="260">
        <f t="shared" si="42"/>
        <v>0</v>
      </c>
      <c r="E339" s="236"/>
      <c r="F339" s="143"/>
      <c r="G339" s="143"/>
      <c r="H339" s="143"/>
      <c r="I339" s="143"/>
      <c r="J339" s="143"/>
      <c r="K339" s="143"/>
      <c r="L339" s="225"/>
      <c r="M339" s="256">
        <f t="shared" si="43"/>
        <v>0</v>
      </c>
      <c r="N339" s="236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225"/>
      <c r="AD339" s="262">
        <f t="shared" si="44"/>
        <v>0</v>
      </c>
      <c r="AE339" s="142"/>
      <c r="AF339" s="143"/>
      <c r="AG339" s="150"/>
      <c r="AH339" s="143"/>
      <c r="AI339" s="150"/>
      <c r="AJ339" s="143"/>
      <c r="AK339" s="150"/>
      <c r="AL339" s="143"/>
      <c r="AM339" s="150"/>
      <c r="AN339" s="143"/>
      <c r="AO339" s="150"/>
      <c r="AP339" s="143"/>
      <c r="AQ339" s="150"/>
      <c r="AR339" s="143"/>
      <c r="AS339" s="150"/>
      <c r="AT339" s="143"/>
      <c r="AU339" s="150"/>
      <c r="AV339" s="143"/>
      <c r="AW339" s="150"/>
      <c r="AX339" s="150"/>
      <c r="AY339" s="150"/>
      <c r="AZ339" s="143"/>
      <c r="BA339" s="150"/>
      <c r="BB339" s="150"/>
      <c r="BC339" s="150"/>
      <c r="BD339" s="143"/>
      <c r="BE339" s="150"/>
      <c r="BF339" s="150"/>
      <c r="BG339" s="150"/>
      <c r="BH339" s="150"/>
      <c r="BI339" s="150"/>
      <c r="BJ339" s="150"/>
      <c r="BK339" s="150"/>
      <c r="BL339" s="150"/>
      <c r="BM339" s="150"/>
      <c r="BN339" s="150"/>
      <c r="BO339" s="150"/>
      <c r="BP339" s="150"/>
      <c r="BQ339" s="150"/>
      <c r="BR339" s="143"/>
      <c r="BS339" s="150"/>
      <c r="BT339" s="150"/>
      <c r="BU339" s="150"/>
      <c r="BV339" s="143"/>
      <c r="BW339" s="150"/>
      <c r="BX339" s="150"/>
    </row>
    <row r="340" ht="13.5" customHeight="1">
      <c r="A340" s="222"/>
      <c r="B340" s="32">
        <v>45401.0</v>
      </c>
      <c r="C340" s="271">
        <f t="shared" si="26"/>
        <v>0</v>
      </c>
      <c r="D340" s="260">
        <f t="shared" si="42"/>
        <v>0</v>
      </c>
      <c r="E340" s="236"/>
      <c r="F340" s="143"/>
      <c r="G340" s="143"/>
      <c r="H340" s="143"/>
      <c r="I340" s="143"/>
      <c r="J340" s="143"/>
      <c r="K340" s="143"/>
      <c r="L340" s="225"/>
      <c r="M340" s="256">
        <f t="shared" si="43"/>
        <v>0</v>
      </c>
      <c r="N340" s="236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225"/>
      <c r="AD340" s="262">
        <f t="shared" si="44"/>
        <v>0</v>
      </c>
      <c r="AE340" s="142"/>
      <c r="AF340" s="143"/>
      <c r="AG340" s="150"/>
      <c r="AH340" s="143"/>
      <c r="AI340" s="150"/>
      <c r="AJ340" s="143"/>
      <c r="AK340" s="150"/>
      <c r="AL340" s="143"/>
      <c r="AM340" s="150"/>
      <c r="AN340" s="143"/>
      <c r="AO340" s="150"/>
      <c r="AP340" s="143"/>
      <c r="AQ340" s="150"/>
      <c r="AR340" s="143"/>
      <c r="AS340" s="150"/>
      <c r="AT340" s="143"/>
      <c r="AU340" s="150"/>
      <c r="AV340" s="143"/>
      <c r="AW340" s="150"/>
      <c r="AX340" s="150"/>
      <c r="AY340" s="150"/>
      <c r="AZ340" s="143"/>
      <c r="BA340" s="150"/>
      <c r="BB340" s="150"/>
      <c r="BC340" s="150"/>
      <c r="BD340" s="143"/>
      <c r="BE340" s="150"/>
      <c r="BF340" s="150"/>
      <c r="BG340" s="150"/>
      <c r="BH340" s="150"/>
      <c r="BI340" s="150"/>
      <c r="BJ340" s="150"/>
      <c r="BK340" s="150"/>
      <c r="BL340" s="150"/>
      <c r="BM340" s="150"/>
      <c r="BN340" s="150"/>
      <c r="BO340" s="150"/>
      <c r="BP340" s="150"/>
      <c r="BQ340" s="150"/>
      <c r="BR340" s="143"/>
      <c r="BS340" s="150"/>
      <c r="BT340" s="150"/>
      <c r="BU340" s="150"/>
      <c r="BV340" s="143"/>
      <c r="BW340" s="150"/>
      <c r="BX340" s="150"/>
    </row>
    <row r="341" ht="13.5" customHeight="1">
      <c r="A341" s="222"/>
      <c r="B341" s="32">
        <v>45402.0</v>
      </c>
      <c r="C341" s="271">
        <f t="shared" si="26"/>
        <v>0</v>
      </c>
      <c r="D341" s="260">
        <f t="shared" si="42"/>
        <v>0</v>
      </c>
      <c r="E341" s="236"/>
      <c r="F341" s="143"/>
      <c r="G341" s="143"/>
      <c r="H341" s="143"/>
      <c r="I341" s="143"/>
      <c r="J341" s="143"/>
      <c r="K341" s="143"/>
      <c r="L341" s="225"/>
      <c r="M341" s="256">
        <f t="shared" si="43"/>
        <v>0</v>
      </c>
      <c r="N341" s="236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225"/>
      <c r="AD341" s="262">
        <f t="shared" si="44"/>
        <v>0</v>
      </c>
      <c r="AE341" s="142"/>
      <c r="AF341" s="143"/>
      <c r="AG341" s="150"/>
      <c r="AH341" s="143"/>
      <c r="AI341" s="150"/>
      <c r="AJ341" s="143"/>
      <c r="AK341" s="150"/>
      <c r="AL341" s="143"/>
      <c r="AM341" s="150"/>
      <c r="AN341" s="143"/>
      <c r="AO341" s="150"/>
      <c r="AP341" s="143"/>
      <c r="AQ341" s="150"/>
      <c r="AR341" s="143"/>
      <c r="AS341" s="150"/>
      <c r="AT341" s="143"/>
      <c r="AU341" s="150"/>
      <c r="AV341" s="143"/>
      <c r="AW341" s="150"/>
      <c r="AX341" s="150"/>
      <c r="AY341" s="150"/>
      <c r="AZ341" s="143"/>
      <c r="BA341" s="150"/>
      <c r="BB341" s="150"/>
      <c r="BC341" s="150"/>
      <c r="BD341" s="143"/>
      <c r="BE341" s="150"/>
      <c r="BF341" s="150"/>
      <c r="BG341" s="150"/>
      <c r="BH341" s="150"/>
      <c r="BI341" s="150"/>
      <c r="BJ341" s="150"/>
      <c r="BK341" s="150"/>
      <c r="BL341" s="150"/>
      <c r="BM341" s="150"/>
      <c r="BN341" s="150"/>
      <c r="BO341" s="150"/>
      <c r="BP341" s="150"/>
      <c r="BQ341" s="150"/>
      <c r="BR341" s="143"/>
      <c r="BS341" s="150"/>
      <c r="BT341" s="150"/>
      <c r="BU341" s="150"/>
      <c r="BV341" s="143"/>
      <c r="BW341" s="150"/>
      <c r="BX341" s="150"/>
    </row>
    <row r="342" ht="13.5" customHeight="1">
      <c r="A342" s="222"/>
      <c r="B342" s="32">
        <v>45403.0</v>
      </c>
      <c r="C342" s="271">
        <f t="shared" si="26"/>
        <v>0</v>
      </c>
      <c r="D342" s="260">
        <f t="shared" si="42"/>
        <v>0</v>
      </c>
      <c r="E342" s="236"/>
      <c r="F342" s="143"/>
      <c r="G342" s="143"/>
      <c r="H342" s="143"/>
      <c r="I342" s="143"/>
      <c r="J342" s="143"/>
      <c r="K342" s="143"/>
      <c r="L342" s="225"/>
      <c r="M342" s="256">
        <f t="shared" si="43"/>
        <v>0</v>
      </c>
      <c r="N342" s="236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225"/>
      <c r="AD342" s="262">
        <f t="shared" si="44"/>
        <v>0</v>
      </c>
      <c r="AE342" s="142"/>
      <c r="AF342" s="143"/>
      <c r="AG342" s="143"/>
      <c r="AH342" s="143"/>
      <c r="AI342" s="150"/>
      <c r="AJ342" s="143"/>
      <c r="AK342" s="150"/>
      <c r="AL342" s="143"/>
      <c r="AM342" s="150"/>
      <c r="AN342" s="143"/>
      <c r="AO342" s="150"/>
      <c r="AP342" s="143"/>
      <c r="AQ342" s="150"/>
      <c r="AR342" s="143"/>
      <c r="AS342" s="150"/>
      <c r="AT342" s="143"/>
      <c r="AU342" s="150"/>
      <c r="AV342" s="143"/>
      <c r="AW342" s="150"/>
      <c r="AX342" s="150"/>
      <c r="AY342" s="150"/>
      <c r="AZ342" s="143"/>
      <c r="BA342" s="150"/>
      <c r="BB342" s="150"/>
      <c r="BC342" s="150"/>
      <c r="BD342" s="143"/>
      <c r="BE342" s="150"/>
      <c r="BF342" s="150"/>
      <c r="BG342" s="150"/>
      <c r="BH342" s="150"/>
      <c r="BI342" s="150"/>
      <c r="BJ342" s="150"/>
      <c r="BK342" s="150"/>
      <c r="BL342" s="150"/>
      <c r="BM342" s="150"/>
      <c r="BN342" s="150"/>
      <c r="BO342" s="150"/>
      <c r="BP342" s="150"/>
      <c r="BQ342" s="150"/>
      <c r="BR342" s="143"/>
      <c r="BS342" s="150"/>
      <c r="BT342" s="150"/>
      <c r="BU342" s="150"/>
      <c r="BV342" s="143"/>
      <c r="BW342" s="150"/>
      <c r="BX342" s="150"/>
    </row>
    <row r="343" ht="13.5" customHeight="1">
      <c r="A343" s="222"/>
      <c r="B343" s="32">
        <v>45404.0</v>
      </c>
      <c r="C343" s="271">
        <f t="shared" si="26"/>
        <v>0</v>
      </c>
      <c r="D343" s="260">
        <f t="shared" si="42"/>
        <v>0</v>
      </c>
      <c r="E343" s="236"/>
      <c r="F343" s="143"/>
      <c r="G343" s="143"/>
      <c r="H343" s="143"/>
      <c r="I343" s="143"/>
      <c r="J343" s="143"/>
      <c r="K343" s="143"/>
      <c r="L343" s="225"/>
      <c r="M343" s="256">
        <f t="shared" si="43"/>
        <v>0</v>
      </c>
      <c r="N343" s="236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225"/>
      <c r="AD343" s="262">
        <f t="shared" si="44"/>
        <v>0</v>
      </c>
      <c r="AE343" s="142"/>
      <c r="AF343" s="143"/>
      <c r="AG343" s="143"/>
      <c r="AH343" s="143"/>
      <c r="AI343" s="150"/>
      <c r="AJ343" s="143"/>
      <c r="AK343" s="150"/>
      <c r="AL343" s="143"/>
      <c r="AM343" s="150"/>
      <c r="AN343" s="143"/>
      <c r="AO343" s="150"/>
      <c r="AP343" s="143"/>
      <c r="AQ343" s="150"/>
      <c r="AR343" s="143"/>
      <c r="AS343" s="150"/>
      <c r="AT343" s="143"/>
      <c r="AU343" s="150"/>
      <c r="AV343" s="143"/>
      <c r="AW343" s="150"/>
      <c r="AX343" s="150"/>
      <c r="AY343" s="150"/>
      <c r="AZ343" s="143"/>
      <c r="BA343" s="150"/>
      <c r="BB343" s="150"/>
      <c r="BC343" s="150"/>
      <c r="BD343" s="143"/>
      <c r="BE343" s="150"/>
      <c r="BF343" s="150"/>
      <c r="BG343" s="150"/>
      <c r="BH343" s="150"/>
      <c r="BI343" s="150"/>
      <c r="BJ343" s="150"/>
      <c r="BK343" s="150"/>
      <c r="BL343" s="150"/>
      <c r="BM343" s="150"/>
      <c r="BN343" s="150"/>
      <c r="BO343" s="150"/>
      <c r="BP343" s="150"/>
      <c r="BQ343" s="150"/>
      <c r="BR343" s="143"/>
      <c r="BS343" s="150"/>
      <c r="BT343" s="150"/>
      <c r="BU343" s="150"/>
      <c r="BV343" s="143"/>
      <c r="BW343" s="150"/>
      <c r="BX343" s="150"/>
    </row>
    <row r="344" ht="13.5" customHeight="1">
      <c r="A344" s="222"/>
      <c r="B344" s="32">
        <v>45405.0</v>
      </c>
      <c r="C344" s="271">
        <f t="shared" si="26"/>
        <v>0</v>
      </c>
      <c r="D344" s="260">
        <f t="shared" si="42"/>
        <v>0</v>
      </c>
      <c r="E344" s="236"/>
      <c r="F344" s="143"/>
      <c r="G344" s="143"/>
      <c r="H344" s="143"/>
      <c r="I344" s="143"/>
      <c r="J344" s="143"/>
      <c r="K344" s="143"/>
      <c r="L344" s="225"/>
      <c r="M344" s="256">
        <f t="shared" si="43"/>
        <v>0</v>
      </c>
      <c r="N344" s="236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225"/>
      <c r="AD344" s="262">
        <f t="shared" si="44"/>
        <v>0</v>
      </c>
      <c r="AE344" s="150"/>
      <c r="AF344" s="143"/>
      <c r="AG344" s="150"/>
      <c r="AH344" s="143"/>
      <c r="AI344" s="150"/>
      <c r="AJ344" s="143"/>
      <c r="AK344" s="150"/>
      <c r="AL344" s="143"/>
      <c r="AM344" s="150"/>
      <c r="AN344" s="143"/>
      <c r="AO344" s="150"/>
      <c r="AP344" s="143"/>
      <c r="AQ344" s="150"/>
      <c r="AR344" s="143"/>
      <c r="AS344" s="150"/>
      <c r="AT344" s="143"/>
      <c r="AU344" s="150"/>
      <c r="AV344" s="143"/>
      <c r="AW344" s="150"/>
      <c r="AX344" s="150"/>
      <c r="AY344" s="150"/>
      <c r="AZ344" s="143"/>
      <c r="BA344" s="150"/>
      <c r="BB344" s="150"/>
      <c r="BC344" s="150"/>
      <c r="BD344" s="143"/>
      <c r="BE344" s="150"/>
      <c r="BF344" s="150"/>
      <c r="BG344" s="150"/>
      <c r="BH344" s="150"/>
      <c r="BI344" s="150"/>
      <c r="BJ344" s="150"/>
      <c r="BK344" s="150"/>
      <c r="BL344" s="150"/>
      <c r="BM344" s="150"/>
      <c r="BN344" s="150"/>
      <c r="BO344" s="150"/>
      <c r="BP344" s="150"/>
      <c r="BQ344" s="150"/>
      <c r="BR344" s="143"/>
      <c r="BS344" s="150"/>
      <c r="BT344" s="150"/>
      <c r="BU344" s="150"/>
      <c r="BV344" s="143"/>
      <c r="BW344" s="150"/>
      <c r="BX344" s="150"/>
    </row>
    <row r="345" ht="13.5" customHeight="1">
      <c r="A345" s="222"/>
      <c r="B345" s="32">
        <v>45406.0</v>
      </c>
      <c r="C345" s="271">
        <f t="shared" si="26"/>
        <v>0</v>
      </c>
      <c r="D345" s="260">
        <f t="shared" si="42"/>
        <v>0</v>
      </c>
      <c r="E345" s="236"/>
      <c r="F345" s="143"/>
      <c r="G345" s="143"/>
      <c r="H345" s="143"/>
      <c r="I345" s="143"/>
      <c r="J345" s="143"/>
      <c r="K345" s="143"/>
      <c r="L345" s="225"/>
      <c r="M345" s="256">
        <f t="shared" si="43"/>
        <v>0</v>
      </c>
      <c r="N345" s="236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225"/>
      <c r="AD345" s="262">
        <f t="shared" si="44"/>
        <v>0</v>
      </c>
      <c r="AE345" s="150"/>
      <c r="AF345" s="143"/>
      <c r="AG345" s="150"/>
      <c r="AH345" s="143"/>
      <c r="AI345" s="150"/>
      <c r="AJ345" s="143"/>
      <c r="AK345" s="150"/>
      <c r="AL345" s="143"/>
      <c r="AM345" s="150"/>
      <c r="AN345" s="143"/>
      <c r="AO345" s="150"/>
      <c r="AP345" s="143"/>
      <c r="AQ345" s="150"/>
      <c r="AR345" s="143"/>
      <c r="AS345" s="150"/>
      <c r="AT345" s="143"/>
      <c r="AU345" s="150"/>
      <c r="AV345" s="143"/>
      <c r="AW345" s="150"/>
      <c r="AX345" s="150"/>
      <c r="AY345" s="150"/>
      <c r="AZ345" s="143"/>
      <c r="BA345" s="150"/>
      <c r="BB345" s="150"/>
      <c r="BC345" s="150"/>
      <c r="BD345" s="143"/>
      <c r="BE345" s="150"/>
      <c r="BF345" s="150"/>
      <c r="BG345" s="150"/>
      <c r="BH345" s="150"/>
      <c r="BI345" s="150"/>
      <c r="BJ345" s="150"/>
      <c r="BK345" s="150"/>
      <c r="BL345" s="150"/>
      <c r="BM345" s="150"/>
      <c r="BN345" s="150"/>
      <c r="BO345" s="150"/>
      <c r="BP345" s="150"/>
      <c r="BQ345" s="150"/>
      <c r="BR345" s="143"/>
      <c r="BS345" s="150"/>
      <c r="BT345" s="150"/>
      <c r="BU345" s="150"/>
      <c r="BV345" s="143"/>
      <c r="BW345" s="150"/>
      <c r="BX345" s="150"/>
    </row>
    <row r="346" ht="13.5" customHeight="1">
      <c r="A346" s="222"/>
      <c r="B346" s="32">
        <v>45407.0</v>
      </c>
      <c r="C346" s="271">
        <f t="shared" si="26"/>
        <v>0</v>
      </c>
      <c r="D346" s="260">
        <f t="shared" si="42"/>
        <v>0</v>
      </c>
      <c r="E346" s="236"/>
      <c r="F346" s="152"/>
      <c r="G346" s="151"/>
      <c r="H346" s="143"/>
      <c r="I346" s="143"/>
      <c r="J346" s="143"/>
      <c r="K346" s="143"/>
      <c r="L346" s="225"/>
      <c r="M346" s="256">
        <f t="shared" si="43"/>
        <v>0</v>
      </c>
      <c r="N346" s="236"/>
      <c r="O346" s="143"/>
      <c r="P346" s="150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225"/>
      <c r="AD346" s="262">
        <f t="shared" si="44"/>
        <v>0</v>
      </c>
      <c r="AE346" s="143"/>
      <c r="AF346" s="143"/>
      <c r="AG346" s="150"/>
      <c r="AH346" s="152"/>
      <c r="AI346" s="143"/>
      <c r="AJ346" s="143"/>
      <c r="AK346" s="143"/>
      <c r="AL346" s="143"/>
      <c r="AM346" s="150"/>
      <c r="AN346" s="143"/>
      <c r="AO346" s="150"/>
      <c r="AP346" s="143"/>
      <c r="AQ346" s="150"/>
      <c r="AR346" s="143"/>
      <c r="AS346" s="150"/>
      <c r="AT346" s="143"/>
      <c r="AU346" s="150"/>
      <c r="AV346" s="143"/>
      <c r="AW346" s="150"/>
      <c r="AX346" s="150"/>
      <c r="AY346" s="150"/>
      <c r="AZ346" s="143"/>
      <c r="BA346" s="150"/>
      <c r="BB346" s="143"/>
      <c r="BC346" s="143"/>
      <c r="BD346" s="143"/>
      <c r="BE346" s="150"/>
      <c r="BF346" s="150"/>
      <c r="BG346" s="150"/>
      <c r="BH346" s="150"/>
      <c r="BI346" s="150"/>
      <c r="BJ346" s="150"/>
      <c r="BK346" s="150"/>
      <c r="BL346" s="150"/>
      <c r="BM346" s="150"/>
      <c r="BN346" s="150"/>
      <c r="BO346" s="150"/>
      <c r="BP346" s="150"/>
      <c r="BQ346" s="150"/>
      <c r="BR346" s="143"/>
      <c r="BS346" s="150"/>
      <c r="BT346" s="150"/>
      <c r="BU346" s="150"/>
      <c r="BV346" s="143"/>
      <c r="BW346" s="150"/>
      <c r="BX346" s="150"/>
    </row>
    <row r="347" ht="13.5" customHeight="1">
      <c r="A347" s="222"/>
      <c r="B347" s="32">
        <v>45408.0</v>
      </c>
      <c r="C347" s="271">
        <f t="shared" si="26"/>
        <v>4985000</v>
      </c>
      <c r="D347" s="260">
        <f t="shared" si="42"/>
        <v>0</v>
      </c>
      <c r="E347" s="236"/>
      <c r="F347" s="143"/>
      <c r="G347" s="143"/>
      <c r="H347" s="143"/>
      <c r="I347" s="143"/>
      <c r="J347" s="143"/>
      <c r="K347" s="143"/>
      <c r="L347" s="225"/>
      <c r="M347" s="256">
        <f t="shared" si="43"/>
        <v>0</v>
      </c>
      <c r="N347" s="236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225"/>
      <c r="AD347" s="262">
        <f t="shared" si="44"/>
        <v>4985000</v>
      </c>
      <c r="AE347" s="150" t="s">
        <v>68</v>
      </c>
      <c r="AF347" s="143">
        <v>4985000.0</v>
      </c>
      <c r="AG347" s="150"/>
      <c r="AH347" s="150"/>
      <c r="AI347" s="150"/>
      <c r="AJ347" s="143"/>
      <c r="AK347" s="143"/>
      <c r="AL347" s="143"/>
      <c r="AM347" s="150"/>
      <c r="AN347" s="143"/>
      <c r="AO347" s="150"/>
      <c r="AP347" s="143"/>
      <c r="AQ347" s="150"/>
      <c r="AR347" s="143"/>
      <c r="AS347" s="150"/>
      <c r="AT347" s="143"/>
      <c r="AU347" s="150"/>
      <c r="AV347" s="143"/>
      <c r="AW347" s="150"/>
      <c r="AX347" s="143"/>
      <c r="AY347" s="150"/>
      <c r="AZ347" s="143"/>
      <c r="BA347" s="150"/>
      <c r="BB347" s="143"/>
      <c r="BC347" s="143"/>
      <c r="BD347" s="143"/>
      <c r="BE347" s="150"/>
      <c r="BF347" s="150"/>
      <c r="BG347" s="150"/>
      <c r="BH347" s="150"/>
      <c r="BI347" s="150"/>
      <c r="BJ347" s="150"/>
      <c r="BK347" s="150"/>
      <c r="BL347" s="150"/>
      <c r="BM347" s="150"/>
      <c r="BN347" s="150"/>
      <c r="BO347" s="150"/>
      <c r="BP347" s="150"/>
      <c r="BQ347" s="150"/>
      <c r="BR347" s="143"/>
      <c r="BS347" s="150"/>
      <c r="BT347" s="150"/>
      <c r="BU347" s="150"/>
      <c r="BV347" s="143"/>
      <c r="BW347" s="150"/>
      <c r="BX347" s="150"/>
    </row>
    <row r="348" ht="13.5" customHeight="1">
      <c r="A348" s="222"/>
      <c r="B348" s="32">
        <v>45409.0</v>
      </c>
      <c r="C348" s="271">
        <f t="shared" si="26"/>
        <v>0</v>
      </c>
      <c r="D348" s="260">
        <f t="shared" si="42"/>
        <v>0</v>
      </c>
      <c r="E348" s="236"/>
      <c r="F348" s="143"/>
      <c r="G348" s="143"/>
      <c r="H348" s="143"/>
      <c r="I348" s="143"/>
      <c r="J348" s="143"/>
      <c r="K348" s="143"/>
      <c r="L348" s="225"/>
      <c r="M348" s="256">
        <f t="shared" si="43"/>
        <v>0</v>
      </c>
      <c r="N348" s="236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225"/>
      <c r="AD348" s="262">
        <f t="shared" si="44"/>
        <v>0</v>
      </c>
      <c r="AE348" s="142"/>
      <c r="AF348" s="143"/>
      <c r="AG348" s="143"/>
      <c r="AH348" s="143"/>
      <c r="AI348" s="142"/>
      <c r="AJ348" s="143"/>
      <c r="AK348" s="150"/>
      <c r="AL348" s="143"/>
      <c r="AM348" s="150"/>
      <c r="AN348" s="143"/>
      <c r="AO348" s="150"/>
      <c r="AP348" s="143"/>
      <c r="AQ348" s="143"/>
      <c r="AR348" s="143"/>
      <c r="AS348" s="150"/>
      <c r="AT348" s="143"/>
      <c r="AU348" s="150"/>
      <c r="AV348" s="143"/>
      <c r="AW348" s="143"/>
      <c r="AX348" s="143"/>
      <c r="AY348" s="143"/>
      <c r="AZ348" s="143"/>
      <c r="BA348" s="143"/>
      <c r="BB348" s="143"/>
      <c r="BC348" s="143"/>
      <c r="BD348" s="143"/>
      <c r="BE348" s="150"/>
      <c r="BF348" s="150"/>
      <c r="BG348" s="150"/>
      <c r="BH348" s="150"/>
      <c r="BI348" s="150"/>
      <c r="BJ348" s="150"/>
      <c r="BK348" s="150"/>
      <c r="BL348" s="150"/>
      <c r="BM348" s="150"/>
      <c r="BN348" s="150"/>
      <c r="BO348" s="150"/>
      <c r="BP348" s="150"/>
      <c r="BQ348" s="150"/>
      <c r="BR348" s="143"/>
      <c r="BS348" s="150"/>
      <c r="BT348" s="150"/>
      <c r="BU348" s="150"/>
      <c r="BV348" s="143"/>
      <c r="BW348" s="150"/>
      <c r="BX348" s="150"/>
    </row>
    <row r="349" ht="13.5" customHeight="1">
      <c r="A349" s="222"/>
      <c r="B349" s="32">
        <v>45410.0</v>
      </c>
      <c r="C349" s="271">
        <f t="shared" si="26"/>
        <v>0</v>
      </c>
      <c r="D349" s="260">
        <f t="shared" si="42"/>
        <v>0</v>
      </c>
      <c r="E349" s="236"/>
      <c r="F349" s="143"/>
      <c r="G349" s="143"/>
      <c r="H349" s="143"/>
      <c r="I349" s="143"/>
      <c r="J349" s="143"/>
      <c r="K349" s="143"/>
      <c r="L349" s="225"/>
      <c r="M349" s="256">
        <f t="shared" si="43"/>
        <v>0</v>
      </c>
      <c r="N349" s="236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225"/>
      <c r="AD349" s="262">
        <f t="shared" si="44"/>
        <v>0</v>
      </c>
      <c r="AE349" s="150"/>
      <c r="AF349" s="143"/>
      <c r="AG349" s="150"/>
      <c r="AH349" s="150"/>
      <c r="AI349" s="150"/>
      <c r="AJ349" s="143"/>
      <c r="AK349" s="150"/>
      <c r="AL349" s="143"/>
      <c r="AM349" s="150"/>
      <c r="AN349" s="143"/>
      <c r="AO349" s="150"/>
      <c r="AP349" s="152"/>
      <c r="AQ349" s="150"/>
      <c r="AR349" s="143"/>
      <c r="AS349" s="142"/>
      <c r="AT349" s="143"/>
      <c r="AU349" s="150"/>
      <c r="AV349" s="300"/>
      <c r="AW349" s="150"/>
      <c r="AX349" s="143"/>
      <c r="AY349" s="150"/>
      <c r="AZ349" s="143"/>
      <c r="BA349" s="143"/>
      <c r="BB349" s="143"/>
      <c r="BC349" s="143"/>
      <c r="BD349" s="143"/>
      <c r="BE349" s="150"/>
      <c r="BF349" s="150"/>
      <c r="BG349" s="150"/>
      <c r="BH349" s="150"/>
      <c r="BI349" s="150"/>
      <c r="BJ349" s="150"/>
      <c r="BK349" s="150"/>
      <c r="BL349" s="150"/>
      <c r="BM349" s="150"/>
      <c r="BN349" s="150"/>
      <c r="BO349" s="150"/>
      <c r="BP349" s="150"/>
      <c r="BQ349" s="150"/>
      <c r="BR349" s="143"/>
      <c r="BS349" s="150"/>
      <c r="BT349" s="150"/>
      <c r="BU349" s="150"/>
      <c r="BV349" s="143"/>
      <c r="BW349" s="150"/>
      <c r="BX349" s="150"/>
    </row>
    <row r="350" ht="13.5" customHeight="1">
      <c r="A350" s="222"/>
      <c r="B350" s="32">
        <v>45411.0</v>
      </c>
      <c r="C350" s="271">
        <f t="shared" si="26"/>
        <v>0</v>
      </c>
      <c r="D350" s="260">
        <f t="shared" si="42"/>
        <v>0</v>
      </c>
      <c r="E350" s="143"/>
      <c r="F350" s="143"/>
      <c r="G350" s="143"/>
      <c r="H350" s="143"/>
      <c r="I350" s="143"/>
      <c r="J350" s="143"/>
      <c r="K350" s="143"/>
      <c r="L350" s="225"/>
      <c r="M350" s="256">
        <f t="shared" si="43"/>
        <v>0</v>
      </c>
      <c r="N350" s="236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225"/>
      <c r="AD350" s="262">
        <f t="shared" si="44"/>
        <v>0</v>
      </c>
      <c r="AE350" s="142"/>
      <c r="AF350" s="143"/>
      <c r="AG350" s="143"/>
      <c r="AH350" s="143"/>
      <c r="AI350" s="150"/>
      <c r="AJ350" s="143"/>
      <c r="AK350" s="150"/>
      <c r="AL350" s="143"/>
      <c r="AM350" s="150"/>
      <c r="AN350" s="143"/>
      <c r="AO350" s="150"/>
      <c r="AP350" s="143"/>
      <c r="AQ350" s="143"/>
      <c r="AR350" s="143"/>
      <c r="AS350" s="150"/>
      <c r="AT350" s="143"/>
      <c r="AU350" s="150"/>
      <c r="AV350" s="143"/>
      <c r="AW350" s="143"/>
      <c r="AX350" s="143"/>
      <c r="AY350" s="143"/>
      <c r="AZ350" s="143"/>
      <c r="BA350" s="206"/>
      <c r="BB350" s="206"/>
      <c r="BC350" s="206"/>
      <c r="BD350" s="206"/>
      <c r="BE350" s="150"/>
      <c r="BF350" s="143"/>
      <c r="BG350" s="143"/>
      <c r="BH350" s="143"/>
      <c r="BI350" s="150"/>
      <c r="BJ350" s="143"/>
      <c r="BK350" s="150"/>
      <c r="BL350" s="143"/>
      <c r="BM350" s="150"/>
      <c r="BN350" s="143"/>
      <c r="BO350" s="150"/>
      <c r="BP350" s="143"/>
      <c r="BQ350" s="150"/>
      <c r="BR350" s="143"/>
      <c r="BS350" s="150"/>
      <c r="BT350" s="150"/>
      <c r="BU350" s="150"/>
      <c r="BV350" s="143"/>
      <c r="BW350" s="150"/>
      <c r="BX350" s="150"/>
    </row>
    <row r="351" ht="13.5" customHeight="1">
      <c r="A351" s="222"/>
      <c r="B351" s="36">
        <v>45412.0</v>
      </c>
      <c r="C351" s="271">
        <f t="shared" si="26"/>
        <v>0</v>
      </c>
      <c r="D351" s="272">
        <f t="shared" si="42"/>
        <v>0</v>
      </c>
      <c r="E351" s="236"/>
      <c r="F351" s="143"/>
      <c r="G351" s="268"/>
      <c r="H351" s="167"/>
      <c r="I351" s="268"/>
      <c r="J351" s="167"/>
      <c r="K351" s="143"/>
      <c r="L351" s="225"/>
      <c r="M351" s="256">
        <f t="shared" si="43"/>
        <v>0</v>
      </c>
      <c r="N351" s="275"/>
      <c r="O351" s="143"/>
      <c r="P351" s="151"/>
      <c r="Q351" s="167"/>
      <c r="R351" s="167"/>
      <c r="S351" s="167"/>
      <c r="T351" s="167"/>
      <c r="U351" s="167"/>
      <c r="V351" s="167"/>
      <c r="W351" s="167"/>
      <c r="X351" s="167"/>
      <c r="Y351" s="167"/>
      <c r="Z351" s="167"/>
      <c r="AA351" s="167"/>
      <c r="AB351" s="167"/>
      <c r="AC351" s="276"/>
      <c r="AD351" s="310">
        <f t="shared" si="44"/>
        <v>0</v>
      </c>
      <c r="AE351" s="142"/>
      <c r="AF351" s="143"/>
      <c r="AG351" s="150"/>
      <c r="AH351" s="143"/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50"/>
      <c r="AV351" s="143"/>
      <c r="AW351" s="150"/>
      <c r="AX351" s="143"/>
      <c r="AY351" s="150"/>
      <c r="AZ351" s="143"/>
      <c r="BA351" s="143"/>
      <c r="BB351" s="143"/>
      <c r="BC351" s="143"/>
      <c r="BD351" s="143"/>
      <c r="BE351" s="206"/>
      <c r="BF351" s="206"/>
      <c r="BG351" s="238"/>
      <c r="BH351" s="206"/>
      <c r="BI351" s="206"/>
      <c r="BJ351" s="206"/>
      <c r="BK351" s="238"/>
      <c r="BL351" s="206"/>
      <c r="BM351" s="238"/>
      <c r="BN351" s="206"/>
      <c r="BO351" s="238"/>
      <c r="BP351" s="206"/>
      <c r="BQ351" s="238"/>
      <c r="BR351" s="206"/>
      <c r="BS351" s="238"/>
      <c r="BT351" s="206"/>
      <c r="BU351" s="238"/>
      <c r="BV351" s="206"/>
      <c r="BW351" s="238"/>
      <c r="BX351" s="206"/>
    </row>
    <row r="352" ht="13.5" customHeight="1">
      <c r="A352" s="1"/>
      <c r="B352" s="100" t="s">
        <v>22</v>
      </c>
      <c r="C352" s="105">
        <f t="shared" si="26"/>
        <v>4985000</v>
      </c>
      <c r="D352" s="278">
        <f>SUM(D322:D351)</f>
        <v>0</v>
      </c>
      <c r="E352" s="246"/>
      <c r="F352" s="183"/>
      <c r="G352" s="183"/>
      <c r="H352" s="183"/>
      <c r="I352" s="183"/>
      <c r="J352" s="183"/>
      <c r="K352" s="183"/>
      <c r="L352" s="247"/>
      <c r="M352" s="306">
        <f>SUM(M322:M351)</f>
        <v>0</v>
      </c>
      <c r="N352" s="246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247"/>
      <c r="AD352" s="249">
        <f>SUM(AD322:AD351)</f>
        <v>4985000</v>
      </c>
      <c r="AE352" s="198"/>
      <c r="AF352" s="183"/>
      <c r="AG352" s="183"/>
      <c r="AH352" s="183"/>
      <c r="AI352" s="184"/>
      <c r="AJ352" s="183"/>
      <c r="AK352" s="184"/>
      <c r="AL352" s="183"/>
      <c r="AM352" s="184"/>
      <c r="AN352" s="183"/>
      <c r="AO352" s="184"/>
      <c r="AP352" s="183"/>
      <c r="AQ352" s="184"/>
      <c r="AR352" s="183"/>
      <c r="AS352" s="184"/>
      <c r="AT352" s="183"/>
      <c r="AU352" s="184"/>
      <c r="AV352" s="183"/>
      <c r="AW352" s="184"/>
      <c r="AX352" s="184"/>
      <c r="AY352" s="184"/>
      <c r="AZ352" s="183"/>
      <c r="BA352" s="184"/>
      <c r="BB352" s="184"/>
      <c r="BC352" s="184"/>
      <c r="BD352" s="183"/>
      <c r="BE352" s="184"/>
      <c r="BF352" s="184"/>
      <c r="BG352" s="184"/>
      <c r="BH352" s="184"/>
      <c r="BI352" s="184"/>
      <c r="BJ352" s="184"/>
      <c r="BK352" s="184"/>
      <c r="BL352" s="184"/>
      <c r="BM352" s="184"/>
      <c r="BN352" s="184"/>
      <c r="BO352" s="184"/>
      <c r="BP352" s="184"/>
      <c r="BQ352" s="184"/>
      <c r="BR352" s="183"/>
      <c r="BS352" s="184"/>
      <c r="BT352" s="184"/>
      <c r="BU352" s="184"/>
      <c r="BV352" s="183"/>
      <c r="BW352" s="184"/>
      <c r="BX352" s="184"/>
    </row>
    <row r="353" ht="13.5" customHeight="1">
      <c r="A353" s="222"/>
      <c r="B353" s="22">
        <v>45413.0</v>
      </c>
      <c r="C353" s="307">
        <f t="shared" si="26"/>
        <v>0</v>
      </c>
      <c r="D353" s="253">
        <f t="shared" ref="D353:D383" si="45">F353+H353+J353+L353</f>
        <v>0</v>
      </c>
      <c r="E353" s="254"/>
      <c r="F353" s="163"/>
      <c r="G353" s="163"/>
      <c r="H353" s="163"/>
      <c r="I353" s="163"/>
      <c r="J353" s="163"/>
      <c r="K353" s="163"/>
      <c r="L353" s="255"/>
      <c r="M353" s="256">
        <f t="shared" ref="M353:M383" si="46">O353+Q353+S353+U353+W353+Y353+AA353+AC353</f>
        <v>0</v>
      </c>
      <c r="N353" s="254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255"/>
      <c r="AD353" s="308">
        <f t="shared" ref="AD353:AD383" si="47">AF353+AH353+AJ353+AL353+AN353+AP353+AR353+AT353+AV353+AX353+AZ353+BB353+BD353+BF353+BH353+BJ353+BL353+BN353+BP353+BR353+BT353+BV353+BX353+BZ353+CB353+CD353</f>
        <v>0</v>
      </c>
      <c r="AE353" s="142"/>
      <c r="AF353" s="143"/>
      <c r="AG353" s="143"/>
      <c r="AH353" s="143"/>
      <c r="AI353" s="150"/>
      <c r="AJ353" s="143"/>
      <c r="AK353" s="150"/>
      <c r="AL353" s="143"/>
      <c r="AM353" s="150"/>
      <c r="AN353" s="143"/>
      <c r="AO353" s="150"/>
      <c r="AP353" s="143"/>
      <c r="AQ353" s="150"/>
      <c r="AR353" s="143"/>
      <c r="AS353" s="150"/>
      <c r="AT353" s="143"/>
      <c r="AU353" s="150"/>
      <c r="AV353" s="143"/>
      <c r="AW353" s="150"/>
      <c r="AX353" s="150"/>
      <c r="AY353" s="150"/>
      <c r="AZ353" s="143"/>
      <c r="BA353" s="150"/>
      <c r="BB353" s="150"/>
      <c r="BC353" s="150"/>
      <c r="BD353" s="143"/>
      <c r="BE353" s="143"/>
      <c r="BF353" s="143"/>
      <c r="BG353" s="143"/>
      <c r="BH353" s="143"/>
      <c r="BI353" s="150"/>
      <c r="BJ353" s="143"/>
      <c r="BK353" s="150"/>
      <c r="BL353" s="143"/>
      <c r="BM353" s="150"/>
      <c r="BN353" s="143"/>
      <c r="BO353" s="150"/>
      <c r="BP353" s="150"/>
      <c r="BQ353" s="150"/>
      <c r="BR353" s="143"/>
      <c r="BS353" s="150"/>
      <c r="BT353" s="150"/>
      <c r="BU353" s="150"/>
      <c r="BV353" s="143"/>
      <c r="BW353" s="150"/>
      <c r="BX353" s="150"/>
    </row>
    <row r="354" ht="13.5" customHeight="1">
      <c r="A354" s="222"/>
      <c r="B354" s="32">
        <v>45414.0</v>
      </c>
      <c r="C354" s="271">
        <f t="shared" si="26"/>
        <v>0</v>
      </c>
      <c r="D354" s="260">
        <f t="shared" si="45"/>
        <v>0</v>
      </c>
      <c r="E354" s="236"/>
      <c r="F354" s="143"/>
      <c r="G354" s="143"/>
      <c r="H354" s="143"/>
      <c r="I354" s="143"/>
      <c r="J354" s="143"/>
      <c r="K354" s="143"/>
      <c r="L354" s="225"/>
      <c r="M354" s="256">
        <f t="shared" si="46"/>
        <v>0</v>
      </c>
      <c r="N354" s="236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225"/>
      <c r="AD354" s="262">
        <f t="shared" si="47"/>
        <v>0</v>
      </c>
      <c r="AE354" s="150"/>
      <c r="AF354" s="143"/>
      <c r="AG354" s="150"/>
      <c r="AH354" s="143"/>
      <c r="AI354" s="164"/>
      <c r="AJ354" s="167"/>
      <c r="AK354" s="167"/>
      <c r="AL354" s="167"/>
      <c r="AM354" s="164"/>
      <c r="AN354" s="167"/>
      <c r="AO354" s="167"/>
      <c r="AP354" s="167"/>
      <c r="AQ354" s="150"/>
      <c r="AR354" s="143"/>
      <c r="AS354" s="150"/>
      <c r="AT354" s="143"/>
      <c r="AU354" s="150"/>
      <c r="AV354" s="143"/>
      <c r="AW354" s="150"/>
      <c r="AX354" s="150"/>
      <c r="AY354" s="150"/>
      <c r="AZ354" s="143"/>
      <c r="BA354" s="150"/>
      <c r="BB354" s="150"/>
      <c r="BC354" s="150"/>
      <c r="BD354" s="143"/>
      <c r="BE354" s="150"/>
      <c r="BF354" s="143"/>
      <c r="BG354" s="143"/>
      <c r="BH354" s="143"/>
      <c r="BI354" s="150"/>
      <c r="BJ354" s="143"/>
      <c r="BK354" s="150"/>
      <c r="BL354" s="143"/>
      <c r="BM354" s="150"/>
      <c r="BN354" s="143"/>
      <c r="BO354" s="150"/>
      <c r="BP354" s="143"/>
      <c r="BQ354" s="143"/>
      <c r="BR354" s="143"/>
      <c r="BS354" s="150"/>
      <c r="BT354" s="143"/>
      <c r="BU354" s="150"/>
      <c r="BV354" s="143"/>
      <c r="BW354" s="150"/>
      <c r="BX354" s="143"/>
    </row>
    <row r="355" ht="13.5" customHeight="1">
      <c r="A355" s="222"/>
      <c r="B355" s="32">
        <v>45415.0</v>
      </c>
      <c r="C355" s="271">
        <f t="shared" si="26"/>
        <v>0</v>
      </c>
      <c r="D355" s="260">
        <f t="shared" si="45"/>
        <v>0</v>
      </c>
      <c r="E355" s="236"/>
      <c r="F355" s="143"/>
      <c r="G355" s="143"/>
      <c r="H355" s="143"/>
      <c r="I355" s="143"/>
      <c r="J355" s="143"/>
      <c r="K355" s="143"/>
      <c r="L355" s="225"/>
      <c r="M355" s="256">
        <f t="shared" si="46"/>
        <v>0</v>
      </c>
      <c r="N355" s="236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225"/>
      <c r="AD355" s="262">
        <f t="shared" si="47"/>
        <v>0</v>
      </c>
      <c r="AE355" s="142"/>
      <c r="AF355" s="143"/>
      <c r="AG355" s="150"/>
      <c r="AH355" s="143"/>
      <c r="AI355" s="150"/>
      <c r="AJ355" s="143"/>
      <c r="AK355" s="150"/>
      <c r="AL355" s="143"/>
      <c r="AM355" s="150"/>
      <c r="AN355" s="143"/>
      <c r="AO355" s="150"/>
      <c r="AP355" s="143"/>
      <c r="AQ355" s="150"/>
      <c r="AR355" s="143"/>
      <c r="AS355" s="150"/>
      <c r="AT355" s="143"/>
      <c r="AU355" s="150"/>
      <c r="AV355" s="143"/>
      <c r="AW355" s="150"/>
      <c r="AX355" s="150"/>
      <c r="AY355" s="150"/>
      <c r="AZ355" s="143"/>
      <c r="BA355" s="150"/>
      <c r="BB355" s="150"/>
      <c r="BC355" s="150"/>
      <c r="BD355" s="143"/>
      <c r="BE355" s="150"/>
      <c r="BF355" s="143"/>
      <c r="BG355" s="143"/>
      <c r="BH355" s="143"/>
      <c r="BI355" s="150"/>
      <c r="BJ355" s="143"/>
      <c r="BK355" s="150"/>
      <c r="BL355" s="143"/>
      <c r="BM355" s="150"/>
      <c r="BN355" s="143"/>
      <c r="BO355" s="150"/>
      <c r="BP355" s="143"/>
      <c r="BQ355" s="143"/>
      <c r="BR355" s="143"/>
      <c r="BS355" s="150"/>
      <c r="BT355" s="143"/>
      <c r="BU355" s="150"/>
      <c r="BV355" s="143"/>
      <c r="BW355" s="150"/>
      <c r="BX355" s="143"/>
    </row>
    <row r="356" ht="13.5" customHeight="1">
      <c r="A356" s="222"/>
      <c r="B356" s="32">
        <v>45416.0</v>
      </c>
      <c r="C356" s="271">
        <f t="shared" si="26"/>
        <v>0</v>
      </c>
      <c r="D356" s="260">
        <f t="shared" si="45"/>
        <v>0</v>
      </c>
      <c r="E356" s="236"/>
      <c r="F356" s="143"/>
      <c r="G356" s="143"/>
      <c r="H356" s="143"/>
      <c r="I356" s="143"/>
      <c r="J356" s="143"/>
      <c r="K356" s="143"/>
      <c r="L356" s="225"/>
      <c r="M356" s="256">
        <f t="shared" si="46"/>
        <v>0</v>
      </c>
      <c r="N356" s="236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225"/>
      <c r="AD356" s="262">
        <f t="shared" si="47"/>
        <v>0</v>
      </c>
      <c r="AE356" s="142"/>
      <c r="AF356" s="143"/>
      <c r="AG356" s="150"/>
      <c r="AH356" s="143"/>
      <c r="AI356" s="150"/>
      <c r="AJ356" s="143"/>
      <c r="AK356" s="150"/>
      <c r="AL356" s="143"/>
      <c r="AM356" s="150"/>
      <c r="AN356" s="143"/>
      <c r="AO356" s="226"/>
      <c r="AP356" s="143"/>
      <c r="AQ356" s="150"/>
      <c r="AR356" s="143"/>
      <c r="AS356" s="150"/>
      <c r="AT356" s="143"/>
      <c r="AU356" s="150"/>
      <c r="AV356" s="143"/>
      <c r="AW356" s="150"/>
      <c r="AX356" s="150"/>
      <c r="AY356" s="150"/>
      <c r="AZ356" s="143"/>
      <c r="BA356" s="150"/>
      <c r="BB356" s="150"/>
      <c r="BC356" s="150"/>
      <c r="BD356" s="143"/>
      <c r="BE356" s="150"/>
      <c r="BF356" s="150"/>
      <c r="BG356" s="150"/>
      <c r="BH356" s="150"/>
      <c r="BI356" s="150"/>
      <c r="BJ356" s="150"/>
      <c r="BK356" s="150"/>
      <c r="BL356" s="150"/>
      <c r="BM356" s="150"/>
      <c r="BN356" s="150"/>
      <c r="BO356" s="150"/>
      <c r="BP356" s="150"/>
      <c r="BQ356" s="150"/>
      <c r="BR356" s="143"/>
      <c r="BS356" s="150"/>
      <c r="BT356" s="150"/>
      <c r="BU356" s="150"/>
      <c r="BV356" s="143"/>
      <c r="BW356" s="150"/>
      <c r="BX356" s="150"/>
    </row>
    <row r="357" ht="13.5" customHeight="1">
      <c r="A357" s="222"/>
      <c r="B357" s="32">
        <v>45417.0</v>
      </c>
      <c r="C357" s="271">
        <f t="shared" si="26"/>
        <v>0</v>
      </c>
      <c r="D357" s="260">
        <f t="shared" si="45"/>
        <v>0</v>
      </c>
      <c r="E357" s="236"/>
      <c r="F357" s="143"/>
      <c r="G357" s="143"/>
      <c r="H357" s="143"/>
      <c r="I357" s="143"/>
      <c r="J357" s="143"/>
      <c r="K357" s="143"/>
      <c r="L357" s="225"/>
      <c r="M357" s="256">
        <f t="shared" si="46"/>
        <v>0</v>
      </c>
      <c r="N357" s="236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225"/>
      <c r="AD357" s="262">
        <f t="shared" si="47"/>
        <v>0</v>
      </c>
      <c r="AE357" s="142"/>
      <c r="AF357" s="143"/>
      <c r="AG357" s="150"/>
      <c r="AH357" s="143"/>
      <c r="AI357" s="150"/>
      <c r="AJ357" s="143"/>
      <c r="AK357" s="150"/>
      <c r="AL357" s="143"/>
      <c r="AM357" s="150"/>
      <c r="AN357" s="143"/>
      <c r="AO357" s="150"/>
      <c r="AP357" s="143"/>
      <c r="AQ357" s="150"/>
      <c r="AR357" s="143"/>
      <c r="AS357" s="150"/>
      <c r="AT357" s="143"/>
      <c r="AU357" s="150"/>
      <c r="AV357" s="143"/>
      <c r="AW357" s="150"/>
      <c r="AX357" s="150"/>
      <c r="AY357" s="150"/>
      <c r="AZ357" s="143"/>
      <c r="BA357" s="150"/>
      <c r="BB357" s="150"/>
      <c r="BC357" s="150"/>
      <c r="BD357" s="143"/>
      <c r="BE357" s="150"/>
      <c r="BF357" s="150"/>
      <c r="BG357" s="150"/>
      <c r="BH357" s="150"/>
      <c r="BI357" s="150"/>
      <c r="BJ357" s="150"/>
      <c r="BK357" s="150"/>
      <c r="BL357" s="150"/>
      <c r="BM357" s="150"/>
      <c r="BN357" s="150"/>
      <c r="BO357" s="150"/>
      <c r="BP357" s="150"/>
      <c r="BQ357" s="150"/>
      <c r="BR357" s="143"/>
      <c r="BS357" s="150"/>
      <c r="BT357" s="150"/>
      <c r="BU357" s="150"/>
      <c r="BV357" s="143"/>
      <c r="BW357" s="150"/>
      <c r="BX357" s="150"/>
    </row>
    <row r="358" ht="13.5" customHeight="1">
      <c r="A358" s="222"/>
      <c r="B358" s="32">
        <v>45418.0</v>
      </c>
      <c r="C358" s="271">
        <f t="shared" si="26"/>
        <v>0</v>
      </c>
      <c r="D358" s="260">
        <f t="shared" si="45"/>
        <v>0</v>
      </c>
      <c r="E358" s="236"/>
      <c r="F358" s="143"/>
      <c r="G358" s="143"/>
      <c r="H358" s="143"/>
      <c r="I358" s="143"/>
      <c r="J358" s="143"/>
      <c r="K358" s="143"/>
      <c r="L358" s="225"/>
      <c r="M358" s="256">
        <f t="shared" si="46"/>
        <v>0</v>
      </c>
      <c r="N358" s="236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225"/>
      <c r="AD358" s="262">
        <f t="shared" si="47"/>
        <v>0</v>
      </c>
      <c r="AE358" s="142"/>
      <c r="AF358" s="143"/>
      <c r="AG358" s="150"/>
      <c r="AH358" s="143"/>
      <c r="AI358" s="150"/>
      <c r="AJ358" s="143"/>
      <c r="AK358" s="150"/>
      <c r="AL358" s="143"/>
      <c r="AM358" s="150"/>
      <c r="AN358" s="143"/>
      <c r="AO358" s="150"/>
      <c r="AP358" s="143"/>
      <c r="AQ358" s="150"/>
      <c r="AR358" s="143"/>
      <c r="AS358" s="150"/>
      <c r="AT358" s="143"/>
      <c r="AU358" s="150"/>
      <c r="AV358" s="143"/>
      <c r="AW358" s="150"/>
      <c r="AX358" s="143"/>
      <c r="AY358" s="150"/>
      <c r="AZ358" s="143"/>
      <c r="BA358" s="150"/>
      <c r="BB358" s="150"/>
      <c r="BC358" s="150"/>
      <c r="BD358" s="143"/>
      <c r="BE358" s="150"/>
      <c r="BF358" s="150"/>
      <c r="BG358" s="150"/>
      <c r="BH358" s="150"/>
      <c r="BI358" s="150"/>
      <c r="BJ358" s="150"/>
      <c r="BK358" s="150"/>
      <c r="BL358" s="150"/>
      <c r="BM358" s="150"/>
      <c r="BN358" s="150"/>
      <c r="BO358" s="150"/>
      <c r="BP358" s="150"/>
      <c r="BQ358" s="150"/>
      <c r="BR358" s="143"/>
      <c r="BS358" s="150"/>
      <c r="BT358" s="150"/>
      <c r="BU358" s="150"/>
      <c r="BV358" s="143"/>
      <c r="BW358" s="150"/>
      <c r="BX358" s="150"/>
    </row>
    <row r="359" ht="13.5" customHeight="1">
      <c r="A359" s="222"/>
      <c r="B359" s="32">
        <v>45419.0</v>
      </c>
      <c r="C359" s="271">
        <f t="shared" si="26"/>
        <v>0</v>
      </c>
      <c r="D359" s="260">
        <f t="shared" si="45"/>
        <v>0</v>
      </c>
      <c r="E359" s="236"/>
      <c r="F359" s="143"/>
      <c r="G359" s="143"/>
      <c r="H359" s="143"/>
      <c r="I359" s="143"/>
      <c r="J359" s="143"/>
      <c r="K359" s="143"/>
      <c r="L359" s="225"/>
      <c r="M359" s="256">
        <f t="shared" si="46"/>
        <v>0</v>
      </c>
      <c r="N359" s="236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225"/>
      <c r="AD359" s="262">
        <f t="shared" si="47"/>
        <v>0</v>
      </c>
      <c r="AE359" s="142"/>
      <c r="AF359" s="143"/>
      <c r="AG359" s="150"/>
      <c r="AH359" s="143"/>
      <c r="AI359" s="142"/>
      <c r="AJ359" s="143"/>
      <c r="AK359" s="150"/>
      <c r="AL359" s="143"/>
      <c r="AM359" s="150"/>
      <c r="AN359" s="143"/>
      <c r="AO359" s="143"/>
      <c r="AP359" s="143"/>
      <c r="AQ359" s="150"/>
      <c r="AR359" s="143"/>
      <c r="AS359" s="150"/>
      <c r="AT359" s="143"/>
      <c r="AU359" s="150"/>
      <c r="AV359" s="143"/>
      <c r="AW359" s="150"/>
      <c r="AX359" s="150"/>
      <c r="AY359" s="150"/>
      <c r="AZ359" s="143"/>
      <c r="BA359" s="150"/>
      <c r="BB359" s="150"/>
      <c r="BC359" s="150"/>
      <c r="BD359" s="143"/>
      <c r="BE359" s="150"/>
      <c r="BF359" s="150"/>
      <c r="BG359" s="150"/>
      <c r="BH359" s="150"/>
      <c r="BI359" s="150"/>
      <c r="BJ359" s="150"/>
      <c r="BK359" s="150"/>
      <c r="BL359" s="150"/>
      <c r="BM359" s="150"/>
      <c r="BN359" s="150"/>
      <c r="BO359" s="150"/>
      <c r="BP359" s="150"/>
      <c r="BQ359" s="150"/>
      <c r="BR359" s="143"/>
      <c r="BS359" s="150"/>
      <c r="BT359" s="150"/>
      <c r="BU359" s="150"/>
      <c r="BV359" s="143"/>
      <c r="BW359" s="150"/>
      <c r="BX359" s="150"/>
    </row>
    <row r="360" ht="13.5" customHeight="1">
      <c r="A360" s="222"/>
      <c r="B360" s="32">
        <v>45420.0</v>
      </c>
      <c r="C360" s="271">
        <f t="shared" si="26"/>
        <v>0</v>
      </c>
      <c r="D360" s="260">
        <f t="shared" si="45"/>
        <v>0</v>
      </c>
      <c r="E360" s="236"/>
      <c r="F360" s="143"/>
      <c r="G360" s="143"/>
      <c r="H360" s="143"/>
      <c r="I360" s="143"/>
      <c r="J360" s="143"/>
      <c r="K360" s="143"/>
      <c r="L360" s="225"/>
      <c r="M360" s="256">
        <f t="shared" si="46"/>
        <v>0</v>
      </c>
      <c r="N360" s="236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225"/>
      <c r="AD360" s="262">
        <f t="shared" si="47"/>
        <v>0</v>
      </c>
      <c r="AE360" s="142"/>
      <c r="AF360" s="143"/>
      <c r="AG360" s="150"/>
      <c r="AH360" s="143"/>
      <c r="AI360" s="143"/>
      <c r="AJ360" s="143"/>
      <c r="AK360" s="150"/>
      <c r="AL360" s="143"/>
      <c r="AM360" s="150"/>
      <c r="AN360" s="143"/>
      <c r="AO360" s="150"/>
      <c r="AP360" s="143"/>
      <c r="AQ360" s="150"/>
      <c r="AR360" s="143"/>
      <c r="AS360" s="150"/>
      <c r="AT360" s="143"/>
      <c r="AU360" s="150"/>
      <c r="AV360" s="143"/>
      <c r="AW360" s="150"/>
      <c r="AX360" s="150"/>
      <c r="AY360" s="150"/>
      <c r="AZ360" s="143"/>
      <c r="BA360" s="150"/>
      <c r="BB360" s="143"/>
      <c r="BC360" s="150"/>
      <c r="BD360" s="143"/>
      <c r="BE360" s="150"/>
      <c r="BF360" s="150"/>
      <c r="BG360" s="150"/>
      <c r="BH360" s="150"/>
      <c r="BI360" s="150"/>
      <c r="BJ360" s="150"/>
      <c r="BK360" s="150"/>
      <c r="BL360" s="150"/>
      <c r="BM360" s="150"/>
      <c r="BN360" s="150"/>
      <c r="BO360" s="150"/>
      <c r="BP360" s="150"/>
      <c r="BQ360" s="150"/>
      <c r="BR360" s="143"/>
      <c r="BS360" s="150"/>
      <c r="BT360" s="150"/>
      <c r="BU360" s="150"/>
      <c r="BV360" s="143"/>
      <c r="BW360" s="150"/>
      <c r="BX360" s="150"/>
    </row>
    <row r="361" ht="13.5" customHeight="1">
      <c r="A361" s="222"/>
      <c r="B361" s="32">
        <v>45421.0</v>
      </c>
      <c r="C361" s="271">
        <f t="shared" si="26"/>
        <v>0</v>
      </c>
      <c r="D361" s="260">
        <f t="shared" si="45"/>
        <v>0</v>
      </c>
      <c r="E361" s="236"/>
      <c r="F361" s="143"/>
      <c r="G361" s="143"/>
      <c r="H361" s="143"/>
      <c r="I361" s="143"/>
      <c r="J361" s="143"/>
      <c r="K361" s="143"/>
      <c r="L361" s="225"/>
      <c r="M361" s="256">
        <f t="shared" si="46"/>
        <v>0</v>
      </c>
      <c r="N361" s="236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225"/>
      <c r="AD361" s="262">
        <f t="shared" si="47"/>
        <v>0</v>
      </c>
      <c r="AE361" s="142"/>
      <c r="AF361" s="143"/>
      <c r="AG361" s="150"/>
      <c r="AH361" s="143"/>
      <c r="AI361" s="143"/>
      <c r="AJ361" s="143"/>
      <c r="AK361" s="150"/>
      <c r="AL361" s="143"/>
      <c r="AM361" s="150"/>
      <c r="AN361" s="143"/>
      <c r="AO361" s="150"/>
      <c r="AP361" s="143"/>
      <c r="AQ361" s="150"/>
      <c r="AR361" s="143"/>
      <c r="AS361" s="150"/>
      <c r="AT361" s="143"/>
      <c r="AU361" s="150"/>
      <c r="AV361" s="143"/>
      <c r="AW361" s="150"/>
      <c r="AX361" s="150"/>
      <c r="AY361" s="150"/>
      <c r="AZ361" s="143"/>
      <c r="BA361" s="150"/>
      <c r="BB361" s="143"/>
      <c r="BC361" s="150"/>
      <c r="BD361" s="143"/>
      <c r="BE361" s="150"/>
      <c r="BF361" s="150"/>
      <c r="BG361" s="150"/>
      <c r="BH361" s="150"/>
      <c r="BI361" s="150"/>
      <c r="BJ361" s="150"/>
      <c r="BK361" s="150"/>
      <c r="BL361" s="150"/>
      <c r="BM361" s="150"/>
      <c r="BN361" s="150"/>
      <c r="BO361" s="150"/>
      <c r="BP361" s="150"/>
      <c r="BQ361" s="150"/>
      <c r="BR361" s="143"/>
      <c r="BS361" s="150"/>
      <c r="BT361" s="150"/>
      <c r="BU361" s="150"/>
      <c r="BV361" s="143"/>
      <c r="BW361" s="150"/>
      <c r="BX361" s="150"/>
    </row>
    <row r="362" ht="13.5" customHeight="1">
      <c r="A362" s="222"/>
      <c r="B362" s="32">
        <v>45422.0</v>
      </c>
      <c r="C362" s="271">
        <f t="shared" si="26"/>
        <v>0</v>
      </c>
      <c r="D362" s="260">
        <f t="shared" si="45"/>
        <v>0</v>
      </c>
      <c r="E362" s="236"/>
      <c r="F362" s="152"/>
      <c r="G362" s="143"/>
      <c r="H362" s="143"/>
      <c r="I362" s="143"/>
      <c r="J362" s="143"/>
      <c r="K362" s="143"/>
      <c r="L362" s="225"/>
      <c r="M362" s="256">
        <f t="shared" si="46"/>
        <v>0</v>
      </c>
      <c r="N362" s="236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225"/>
      <c r="AD362" s="262">
        <f t="shared" si="47"/>
        <v>0</v>
      </c>
      <c r="AE362" s="142"/>
      <c r="AF362" s="143"/>
      <c r="AG362" s="150"/>
      <c r="AH362" s="143"/>
      <c r="AI362" s="143"/>
      <c r="AJ362" s="143"/>
      <c r="AK362" s="150"/>
      <c r="AL362" s="143"/>
      <c r="AM362" s="150"/>
      <c r="AN362" s="143"/>
      <c r="AO362" s="150"/>
      <c r="AP362" s="143"/>
      <c r="AQ362" s="142"/>
      <c r="AR362" s="143"/>
      <c r="AS362" s="150"/>
      <c r="AT362" s="143"/>
      <c r="AU362" s="150"/>
      <c r="AV362" s="143"/>
      <c r="AW362" s="143"/>
      <c r="AX362" s="143"/>
      <c r="AY362" s="143"/>
      <c r="AZ362" s="143"/>
      <c r="BA362" s="150"/>
      <c r="BB362" s="143"/>
      <c r="BC362" s="143"/>
      <c r="BD362" s="143"/>
      <c r="BE362" s="150"/>
      <c r="BF362" s="150"/>
      <c r="BG362" s="150"/>
      <c r="BH362" s="150"/>
      <c r="BI362" s="150"/>
      <c r="BJ362" s="150"/>
      <c r="BK362" s="150"/>
      <c r="BL362" s="150"/>
      <c r="BM362" s="150"/>
      <c r="BN362" s="150"/>
      <c r="BO362" s="150"/>
      <c r="BP362" s="150"/>
      <c r="BQ362" s="150"/>
      <c r="BR362" s="143"/>
      <c r="BS362" s="150"/>
      <c r="BT362" s="150"/>
      <c r="BU362" s="150"/>
      <c r="BV362" s="143"/>
      <c r="BW362" s="150"/>
      <c r="BX362" s="150"/>
    </row>
    <row r="363" ht="13.5" customHeight="1">
      <c r="A363" s="222"/>
      <c r="B363" s="32">
        <v>45423.0</v>
      </c>
      <c r="C363" s="271">
        <f t="shared" si="26"/>
        <v>0</v>
      </c>
      <c r="D363" s="260">
        <f t="shared" si="45"/>
        <v>0</v>
      </c>
      <c r="E363" s="236"/>
      <c r="F363" s="143"/>
      <c r="G363" s="143"/>
      <c r="H363" s="143"/>
      <c r="I363" s="143"/>
      <c r="J363" s="143"/>
      <c r="K363" s="143"/>
      <c r="L363" s="225"/>
      <c r="M363" s="256">
        <f t="shared" si="46"/>
        <v>0</v>
      </c>
      <c r="N363" s="236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225"/>
      <c r="AD363" s="262">
        <f t="shared" si="47"/>
        <v>0</v>
      </c>
      <c r="AE363" s="150"/>
      <c r="AF363" s="143"/>
      <c r="AG363" s="150"/>
      <c r="AH363" s="143"/>
      <c r="AI363" s="150"/>
      <c r="AJ363" s="143"/>
      <c r="AK363" s="150"/>
      <c r="AL363" s="143"/>
      <c r="AM363" s="150"/>
      <c r="AN363" s="143"/>
      <c r="AO363" s="150"/>
      <c r="AP363" s="143"/>
      <c r="AQ363" s="150"/>
      <c r="AR363" s="143"/>
      <c r="AS363" s="150"/>
      <c r="AT363" s="143"/>
      <c r="AU363" s="150"/>
      <c r="AV363" s="143"/>
      <c r="AW363" s="150"/>
      <c r="AX363" s="143"/>
      <c r="AY363" s="150"/>
      <c r="AZ363" s="143"/>
      <c r="BA363" s="150"/>
      <c r="BB363" s="143"/>
      <c r="BC363" s="150"/>
      <c r="BD363" s="143"/>
      <c r="BE363" s="150"/>
      <c r="BF363" s="150"/>
      <c r="BG363" s="150"/>
      <c r="BH363" s="150"/>
      <c r="BI363" s="150"/>
      <c r="BJ363" s="150"/>
      <c r="BK363" s="150"/>
      <c r="BL363" s="150"/>
      <c r="BM363" s="150"/>
      <c r="BN363" s="150"/>
      <c r="BO363" s="150"/>
      <c r="BP363" s="150"/>
      <c r="BQ363" s="150"/>
      <c r="BR363" s="143"/>
      <c r="BS363" s="150"/>
      <c r="BT363" s="150"/>
      <c r="BU363" s="150"/>
      <c r="BV363" s="143"/>
      <c r="BW363" s="150"/>
      <c r="BX363" s="150"/>
    </row>
    <row r="364" ht="13.5" customHeight="1">
      <c r="A364" s="222"/>
      <c r="B364" s="32">
        <v>45424.0</v>
      </c>
      <c r="C364" s="271">
        <f t="shared" si="26"/>
        <v>0</v>
      </c>
      <c r="D364" s="260">
        <f t="shared" si="45"/>
        <v>0</v>
      </c>
      <c r="E364" s="236"/>
      <c r="F364" s="143"/>
      <c r="G364" s="143"/>
      <c r="H364" s="143"/>
      <c r="I364" s="143"/>
      <c r="J364" s="143"/>
      <c r="K364" s="143"/>
      <c r="L364" s="225"/>
      <c r="M364" s="256">
        <f t="shared" si="46"/>
        <v>0</v>
      </c>
      <c r="N364" s="236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225"/>
      <c r="AD364" s="262">
        <f t="shared" si="47"/>
        <v>0</v>
      </c>
      <c r="AE364" s="142"/>
      <c r="AF364" s="143"/>
      <c r="AG364" s="150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50"/>
      <c r="AR364" s="143"/>
      <c r="AS364" s="150"/>
      <c r="AT364" s="143"/>
      <c r="AU364" s="150"/>
      <c r="AV364" s="143"/>
      <c r="AW364" s="150"/>
      <c r="AX364" s="150"/>
      <c r="AY364" s="150"/>
      <c r="AZ364" s="143"/>
      <c r="BA364" s="143"/>
      <c r="BB364" s="143"/>
      <c r="BC364" s="143"/>
      <c r="BD364" s="143"/>
      <c r="BE364" s="150"/>
      <c r="BF364" s="143"/>
      <c r="BG364" s="150"/>
      <c r="BH364" s="143"/>
      <c r="BI364" s="150"/>
      <c r="BJ364" s="143"/>
      <c r="BK364" s="150"/>
      <c r="BL364" s="143"/>
      <c r="BM364" s="150"/>
      <c r="BN364" s="143"/>
      <c r="BO364" s="150"/>
      <c r="BP364" s="143"/>
      <c r="BQ364" s="150"/>
      <c r="BR364" s="143"/>
      <c r="BS364" s="150"/>
      <c r="BT364" s="150"/>
      <c r="BU364" s="150"/>
      <c r="BV364" s="143"/>
      <c r="BW364" s="150"/>
      <c r="BX364" s="150"/>
    </row>
    <row r="365" ht="13.5" customHeight="1">
      <c r="A365" s="222"/>
      <c r="B365" s="32">
        <v>45425.0</v>
      </c>
      <c r="C365" s="271">
        <f t="shared" si="26"/>
        <v>0</v>
      </c>
      <c r="D365" s="260">
        <f t="shared" si="45"/>
        <v>0</v>
      </c>
      <c r="E365" s="236"/>
      <c r="F365" s="143"/>
      <c r="G365" s="143"/>
      <c r="H365" s="143"/>
      <c r="I365" s="143"/>
      <c r="J365" s="143"/>
      <c r="K365" s="143"/>
      <c r="L365" s="225"/>
      <c r="M365" s="256">
        <f t="shared" si="46"/>
        <v>0</v>
      </c>
      <c r="N365" s="236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225"/>
      <c r="AD365" s="262">
        <f t="shared" si="47"/>
        <v>0</v>
      </c>
      <c r="AE365" s="142"/>
      <c r="AF365" s="143"/>
      <c r="AG365" s="150"/>
      <c r="AH365" s="143"/>
      <c r="AI365" s="150"/>
      <c r="AJ365" s="143"/>
      <c r="AK365" s="150"/>
      <c r="AL365" s="143"/>
      <c r="AM365" s="150"/>
      <c r="AN365" s="143"/>
      <c r="AO365" s="150"/>
      <c r="AP365" s="143"/>
      <c r="AQ365" s="150"/>
      <c r="AR365" s="143"/>
      <c r="AS365" s="150"/>
      <c r="AT365" s="143"/>
      <c r="AU365" s="150"/>
      <c r="AV365" s="143"/>
      <c r="AW365" s="150"/>
      <c r="AX365" s="143"/>
      <c r="AY365" s="150"/>
      <c r="AZ365" s="143"/>
      <c r="BA365" s="150"/>
      <c r="BB365" s="150"/>
      <c r="BC365" s="150"/>
      <c r="BD365" s="143"/>
      <c r="BE365" s="150"/>
      <c r="BF365" s="143"/>
      <c r="BG365" s="143"/>
      <c r="BH365" s="143"/>
      <c r="BI365" s="143"/>
      <c r="BJ365" s="143"/>
      <c r="BK365" s="150"/>
      <c r="BL365" s="143"/>
      <c r="BM365" s="150"/>
      <c r="BN365" s="143"/>
      <c r="BO365" s="150"/>
      <c r="BP365" s="143"/>
      <c r="BQ365" s="150"/>
      <c r="BR365" s="143"/>
      <c r="BS365" s="143"/>
      <c r="BT365" s="143"/>
      <c r="BU365" s="150"/>
      <c r="BV365" s="143"/>
      <c r="BW365" s="150"/>
      <c r="BX365" s="143"/>
    </row>
    <row r="366" ht="13.5" customHeight="1">
      <c r="A366" s="222"/>
      <c r="B366" s="32">
        <v>45426.0</v>
      </c>
      <c r="C366" s="271">
        <f t="shared" si="26"/>
        <v>0</v>
      </c>
      <c r="D366" s="260">
        <f t="shared" si="45"/>
        <v>0</v>
      </c>
      <c r="E366" s="236"/>
      <c r="F366" s="143"/>
      <c r="G366" s="143"/>
      <c r="H366" s="143"/>
      <c r="I366" s="143"/>
      <c r="J366" s="143"/>
      <c r="K366" s="143"/>
      <c r="L366" s="225"/>
      <c r="M366" s="256">
        <f t="shared" si="46"/>
        <v>0</v>
      </c>
      <c r="N366" s="236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225"/>
      <c r="AD366" s="262">
        <f t="shared" si="47"/>
        <v>0</v>
      </c>
      <c r="AE366" s="142"/>
      <c r="AF366" s="143"/>
      <c r="AG366" s="142"/>
      <c r="AH366" s="143"/>
      <c r="AI366" s="142"/>
      <c r="AJ366" s="143"/>
      <c r="AK366" s="143"/>
      <c r="AL366" s="143"/>
      <c r="AM366" s="143"/>
      <c r="AN366" s="143"/>
      <c r="AO366" s="143"/>
      <c r="AP366" s="143"/>
      <c r="AQ366" s="150"/>
      <c r="AR366" s="143"/>
      <c r="AS366" s="143"/>
      <c r="AT366" s="143"/>
      <c r="AU366" s="143"/>
      <c r="AV366" s="143"/>
      <c r="AW366" s="150"/>
      <c r="AX366" s="150"/>
      <c r="AY366" s="150"/>
      <c r="AZ366" s="143"/>
      <c r="BA366" s="150"/>
      <c r="BB366" s="150"/>
      <c r="BC366" s="150"/>
      <c r="BD366" s="143"/>
      <c r="BE366" s="150"/>
      <c r="BF366" s="150"/>
      <c r="BG366" s="150"/>
      <c r="BH366" s="150"/>
      <c r="BI366" s="150"/>
      <c r="BJ366" s="150"/>
      <c r="BK366" s="150"/>
      <c r="BL366" s="150"/>
      <c r="BM366" s="150"/>
      <c r="BN366" s="150"/>
      <c r="BO366" s="150"/>
      <c r="BP366" s="150"/>
      <c r="BQ366" s="150"/>
      <c r="BR366" s="143"/>
      <c r="BS366" s="150"/>
      <c r="BT366" s="150"/>
      <c r="BU366" s="150"/>
      <c r="BV366" s="143"/>
      <c r="BW366" s="150"/>
      <c r="BX366" s="150"/>
    </row>
    <row r="367" ht="13.5" customHeight="1">
      <c r="A367" s="222"/>
      <c r="B367" s="32">
        <v>45427.0</v>
      </c>
      <c r="C367" s="271">
        <f t="shared" si="26"/>
        <v>0</v>
      </c>
      <c r="D367" s="260">
        <f t="shared" si="45"/>
        <v>0</v>
      </c>
      <c r="E367" s="236"/>
      <c r="F367" s="143"/>
      <c r="G367" s="143"/>
      <c r="H367" s="143"/>
      <c r="I367" s="143"/>
      <c r="J367" s="143"/>
      <c r="K367" s="143"/>
      <c r="L367" s="225"/>
      <c r="M367" s="256">
        <f t="shared" si="46"/>
        <v>0</v>
      </c>
      <c r="N367" s="236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225"/>
      <c r="AD367" s="262">
        <f t="shared" si="47"/>
        <v>0</v>
      </c>
      <c r="AE367" s="142"/>
      <c r="AF367" s="143"/>
      <c r="AG367" s="150"/>
      <c r="AH367" s="143"/>
      <c r="AI367" s="150"/>
      <c r="AJ367" s="143"/>
      <c r="AK367" s="150"/>
      <c r="AL367" s="143"/>
      <c r="AM367" s="150"/>
      <c r="AN367" s="143"/>
      <c r="AO367" s="150"/>
      <c r="AP367" s="143"/>
      <c r="AQ367" s="150"/>
      <c r="AR367" s="143"/>
      <c r="AS367" s="150"/>
      <c r="AT367" s="143"/>
      <c r="AU367" s="150"/>
      <c r="AV367" s="143"/>
      <c r="AW367" s="150"/>
      <c r="AX367" s="150"/>
      <c r="AY367" s="150"/>
      <c r="AZ367" s="143"/>
      <c r="BA367" s="150"/>
      <c r="BB367" s="150"/>
      <c r="BC367" s="150"/>
      <c r="BD367" s="143"/>
      <c r="BE367" s="150"/>
      <c r="BF367" s="143"/>
      <c r="BG367" s="150"/>
      <c r="BH367" s="143"/>
      <c r="BI367" s="150"/>
      <c r="BJ367" s="143"/>
      <c r="BK367" s="150"/>
      <c r="BL367" s="143"/>
      <c r="BM367" s="150"/>
      <c r="BN367" s="143"/>
      <c r="BO367" s="150"/>
      <c r="BP367" s="143"/>
      <c r="BQ367" s="150"/>
      <c r="BR367" s="143"/>
      <c r="BS367" s="150"/>
      <c r="BT367" s="150"/>
      <c r="BU367" s="150"/>
      <c r="BV367" s="143"/>
      <c r="BW367" s="150"/>
      <c r="BX367" s="150"/>
    </row>
    <row r="368" ht="13.5" customHeight="1">
      <c r="A368" s="222"/>
      <c r="B368" s="32">
        <v>45428.0</v>
      </c>
      <c r="C368" s="271">
        <f t="shared" si="26"/>
        <v>0</v>
      </c>
      <c r="D368" s="260">
        <f t="shared" si="45"/>
        <v>0</v>
      </c>
      <c r="E368" s="236"/>
      <c r="F368" s="143"/>
      <c r="G368" s="143"/>
      <c r="H368" s="143"/>
      <c r="I368" s="143"/>
      <c r="J368" s="143"/>
      <c r="K368" s="143"/>
      <c r="L368" s="225"/>
      <c r="M368" s="256">
        <f t="shared" si="46"/>
        <v>0</v>
      </c>
      <c r="N368" s="236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225"/>
      <c r="AD368" s="262">
        <f t="shared" si="47"/>
        <v>0</v>
      </c>
      <c r="AE368" s="142"/>
      <c r="AF368" s="143"/>
      <c r="AG368" s="150"/>
      <c r="AH368" s="143"/>
      <c r="AI368" s="150"/>
      <c r="AJ368" s="143"/>
      <c r="AK368" s="150"/>
      <c r="AL368" s="143"/>
      <c r="AM368" s="150"/>
      <c r="AN368" s="143"/>
      <c r="AO368" s="150"/>
      <c r="AP368" s="143"/>
      <c r="AQ368" s="150"/>
      <c r="AR368" s="143"/>
      <c r="AS368" s="150"/>
      <c r="AT368" s="143"/>
      <c r="AU368" s="150"/>
      <c r="AV368" s="143"/>
      <c r="AW368" s="150"/>
      <c r="AX368" s="150"/>
      <c r="AY368" s="150"/>
      <c r="AZ368" s="143"/>
      <c r="BA368" s="150"/>
      <c r="BB368" s="150"/>
      <c r="BC368" s="150"/>
      <c r="BD368" s="143"/>
      <c r="BE368" s="150"/>
      <c r="BF368" s="150"/>
      <c r="BG368" s="150"/>
      <c r="BH368" s="150"/>
      <c r="BI368" s="150"/>
      <c r="BJ368" s="150"/>
      <c r="BK368" s="150"/>
      <c r="BL368" s="150"/>
      <c r="BM368" s="150"/>
      <c r="BN368" s="150"/>
      <c r="BO368" s="150"/>
      <c r="BP368" s="150"/>
      <c r="BQ368" s="150"/>
      <c r="BR368" s="143"/>
      <c r="BS368" s="150"/>
      <c r="BT368" s="150"/>
      <c r="BU368" s="150"/>
      <c r="BV368" s="143"/>
      <c r="BW368" s="150"/>
      <c r="BX368" s="150"/>
    </row>
    <row r="369" ht="13.5" customHeight="1">
      <c r="A369" s="222"/>
      <c r="B369" s="32">
        <v>45429.0</v>
      </c>
      <c r="C369" s="271">
        <f t="shared" si="26"/>
        <v>0</v>
      </c>
      <c r="D369" s="260">
        <f t="shared" si="45"/>
        <v>0</v>
      </c>
      <c r="E369" s="236"/>
      <c r="F369" s="143"/>
      <c r="G369" s="143"/>
      <c r="H369" s="143"/>
      <c r="I369" s="143"/>
      <c r="J369" s="143"/>
      <c r="K369" s="143"/>
      <c r="L369" s="225"/>
      <c r="M369" s="256">
        <f t="shared" si="46"/>
        <v>0</v>
      </c>
      <c r="N369" s="236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225"/>
      <c r="AD369" s="262">
        <f t="shared" si="47"/>
        <v>0</v>
      </c>
      <c r="AE369" s="142"/>
      <c r="AF369" s="143"/>
      <c r="AG369" s="150"/>
      <c r="AH369" s="143"/>
      <c r="AI369" s="150"/>
      <c r="AJ369" s="143"/>
      <c r="AK369" s="150"/>
      <c r="AL369" s="143"/>
      <c r="AM369" s="150"/>
      <c r="AN369" s="143"/>
      <c r="AO369" s="150"/>
      <c r="AP369" s="143"/>
      <c r="AQ369" s="150"/>
      <c r="AR369" s="143"/>
      <c r="AS369" s="150"/>
      <c r="AT369" s="143"/>
      <c r="AU369" s="150"/>
      <c r="AV369" s="143"/>
      <c r="AW369" s="150"/>
      <c r="AX369" s="150"/>
      <c r="AY369" s="150"/>
      <c r="AZ369" s="143"/>
      <c r="BA369" s="150"/>
      <c r="BB369" s="150"/>
      <c r="BC369" s="150"/>
      <c r="BD369" s="143"/>
      <c r="BE369" s="150"/>
      <c r="BF369" s="150"/>
      <c r="BG369" s="150"/>
      <c r="BH369" s="150"/>
      <c r="BI369" s="150"/>
      <c r="BJ369" s="150"/>
      <c r="BK369" s="150"/>
      <c r="BL369" s="150"/>
      <c r="BM369" s="150"/>
      <c r="BN369" s="150"/>
      <c r="BO369" s="150"/>
      <c r="BP369" s="150"/>
      <c r="BQ369" s="150"/>
      <c r="BR369" s="143"/>
      <c r="BS369" s="150"/>
      <c r="BT369" s="150"/>
      <c r="BU369" s="150"/>
      <c r="BV369" s="143"/>
      <c r="BW369" s="150"/>
      <c r="BX369" s="150"/>
    </row>
    <row r="370" ht="13.5" customHeight="1">
      <c r="A370" s="222"/>
      <c r="B370" s="32">
        <v>45430.0</v>
      </c>
      <c r="C370" s="271">
        <f t="shared" si="26"/>
        <v>0</v>
      </c>
      <c r="D370" s="260">
        <f t="shared" si="45"/>
        <v>0</v>
      </c>
      <c r="E370" s="236"/>
      <c r="F370" s="143"/>
      <c r="G370" s="143"/>
      <c r="H370" s="143"/>
      <c r="I370" s="143"/>
      <c r="J370" s="143"/>
      <c r="K370" s="143"/>
      <c r="L370" s="225"/>
      <c r="M370" s="256">
        <f t="shared" si="46"/>
        <v>0</v>
      </c>
      <c r="N370" s="236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225"/>
      <c r="AD370" s="262">
        <f t="shared" si="47"/>
        <v>0</v>
      </c>
      <c r="AE370" s="142"/>
      <c r="AF370" s="143"/>
      <c r="AG370" s="150"/>
      <c r="AH370" s="143"/>
      <c r="AI370" s="150"/>
      <c r="AJ370" s="143"/>
      <c r="AK370" s="150"/>
      <c r="AL370" s="143"/>
      <c r="AM370" s="150"/>
      <c r="AN370" s="143"/>
      <c r="AO370" s="150"/>
      <c r="AP370" s="143"/>
      <c r="AQ370" s="150"/>
      <c r="AR370" s="143"/>
      <c r="AS370" s="150"/>
      <c r="AT370" s="143"/>
      <c r="AU370" s="150"/>
      <c r="AV370" s="143"/>
      <c r="AW370" s="150"/>
      <c r="AX370" s="150"/>
      <c r="AY370" s="150"/>
      <c r="AZ370" s="143"/>
      <c r="BA370" s="150"/>
      <c r="BB370" s="150"/>
      <c r="BC370" s="150"/>
      <c r="BD370" s="143"/>
      <c r="BE370" s="150"/>
      <c r="BF370" s="150"/>
      <c r="BG370" s="150"/>
      <c r="BH370" s="150"/>
      <c r="BI370" s="150"/>
      <c r="BJ370" s="150"/>
      <c r="BK370" s="150"/>
      <c r="BL370" s="150"/>
      <c r="BM370" s="150"/>
      <c r="BN370" s="150"/>
      <c r="BO370" s="150"/>
      <c r="BP370" s="150"/>
      <c r="BQ370" s="150"/>
      <c r="BR370" s="143"/>
      <c r="BS370" s="150"/>
      <c r="BT370" s="150"/>
      <c r="BU370" s="150"/>
      <c r="BV370" s="143"/>
      <c r="BW370" s="150"/>
      <c r="BX370" s="150"/>
    </row>
    <row r="371" ht="13.5" customHeight="1">
      <c r="A371" s="222"/>
      <c r="B371" s="32">
        <v>45431.0</v>
      </c>
      <c r="C371" s="271">
        <f t="shared" si="26"/>
        <v>0</v>
      </c>
      <c r="D371" s="260">
        <f t="shared" si="45"/>
        <v>0</v>
      </c>
      <c r="E371" s="236"/>
      <c r="F371" s="143"/>
      <c r="G371" s="143"/>
      <c r="H371" s="143"/>
      <c r="I371" s="143"/>
      <c r="J371" s="143"/>
      <c r="K371" s="143"/>
      <c r="L371" s="225"/>
      <c r="M371" s="256">
        <f t="shared" si="46"/>
        <v>0</v>
      </c>
      <c r="N371" s="236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225"/>
      <c r="AD371" s="262">
        <f t="shared" si="47"/>
        <v>0</v>
      </c>
      <c r="AE371" s="142"/>
      <c r="AF371" s="143"/>
      <c r="AG371" s="150"/>
      <c r="AH371" s="143"/>
      <c r="AI371" s="150"/>
      <c r="AJ371" s="143"/>
      <c r="AK371" s="150"/>
      <c r="AL371" s="143"/>
      <c r="AM371" s="150"/>
      <c r="AN371" s="143"/>
      <c r="AO371" s="150"/>
      <c r="AP371" s="143"/>
      <c r="AQ371" s="150"/>
      <c r="AR371" s="143"/>
      <c r="AS371" s="150"/>
      <c r="AT371" s="143"/>
      <c r="AU371" s="150"/>
      <c r="AV371" s="143"/>
      <c r="AW371" s="150"/>
      <c r="AX371" s="150"/>
      <c r="AY371" s="150"/>
      <c r="AZ371" s="143"/>
      <c r="BA371" s="150"/>
      <c r="BB371" s="150"/>
      <c r="BC371" s="150"/>
      <c r="BD371" s="143"/>
      <c r="BE371" s="150"/>
      <c r="BF371" s="150"/>
      <c r="BG371" s="150"/>
      <c r="BH371" s="150"/>
      <c r="BI371" s="150"/>
      <c r="BJ371" s="150"/>
      <c r="BK371" s="150"/>
      <c r="BL371" s="150"/>
      <c r="BM371" s="150"/>
      <c r="BN371" s="150"/>
      <c r="BO371" s="150"/>
      <c r="BP371" s="150"/>
      <c r="BQ371" s="150"/>
      <c r="BR371" s="143"/>
      <c r="BS371" s="150"/>
      <c r="BT371" s="150"/>
      <c r="BU371" s="150"/>
      <c r="BV371" s="143"/>
      <c r="BW371" s="150"/>
      <c r="BX371" s="150"/>
    </row>
    <row r="372" ht="13.5" customHeight="1">
      <c r="A372" s="222"/>
      <c r="B372" s="32">
        <v>45432.0</v>
      </c>
      <c r="C372" s="271">
        <f t="shared" si="26"/>
        <v>0</v>
      </c>
      <c r="D372" s="260">
        <f t="shared" si="45"/>
        <v>0</v>
      </c>
      <c r="E372" s="236"/>
      <c r="F372" s="143"/>
      <c r="G372" s="143"/>
      <c r="H372" s="143"/>
      <c r="I372" s="143"/>
      <c r="J372" s="143"/>
      <c r="K372" s="143"/>
      <c r="L372" s="225"/>
      <c r="M372" s="256">
        <f t="shared" si="46"/>
        <v>0</v>
      </c>
      <c r="N372" s="236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225"/>
      <c r="AD372" s="262">
        <f t="shared" si="47"/>
        <v>0</v>
      </c>
      <c r="AE372" s="142"/>
      <c r="AF372" s="143"/>
      <c r="AG372" s="150"/>
      <c r="AH372" s="143"/>
      <c r="AI372" s="150"/>
      <c r="AJ372" s="143"/>
      <c r="AK372" s="150"/>
      <c r="AL372" s="143"/>
      <c r="AM372" s="150"/>
      <c r="AN372" s="143"/>
      <c r="AO372" s="150"/>
      <c r="AP372" s="143"/>
      <c r="AQ372" s="150"/>
      <c r="AR372" s="143"/>
      <c r="AS372" s="150"/>
      <c r="AT372" s="143"/>
      <c r="AU372" s="150"/>
      <c r="AV372" s="143"/>
      <c r="AW372" s="150"/>
      <c r="AX372" s="150"/>
      <c r="AY372" s="150"/>
      <c r="AZ372" s="143"/>
      <c r="BA372" s="150"/>
      <c r="BB372" s="150"/>
      <c r="BC372" s="150"/>
      <c r="BD372" s="143"/>
      <c r="BE372" s="150"/>
      <c r="BF372" s="150"/>
      <c r="BG372" s="150"/>
      <c r="BH372" s="150"/>
      <c r="BI372" s="150"/>
      <c r="BJ372" s="150"/>
      <c r="BK372" s="150"/>
      <c r="BL372" s="150"/>
      <c r="BM372" s="150"/>
      <c r="BN372" s="150"/>
      <c r="BO372" s="150"/>
      <c r="BP372" s="150"/>
      <c r="BQ372" s="150"/>
      <c r="BR372" s="143"/>
      <c r="BS372" s="150"/>
      <c r="BT372" s="150"/>
      <c r="BU372" s="150"/>
      <c r="BV372" s="143"/>
      <c r="BW372" s="150"/>
      <c r="BX372" s="150"/>
    </row>
    <row r="373" ht="13.5" customHeight="1">
      <c r="A373" s="222"/>
      <c r="B373" s="32">
        <v>45433.0</v>
      </c>
      <c r="C373" s="271">
        <f t="shared" si="26"/>
        <v>0</v>
      </c>
      <c r="D373" s="260">
        <f t="shared" si="45"/>
        <v>0</v>
      </c>
      <c r="E373" s="236"/>
      <c r="F373" s="143"/>
      <c r="G373" s="143"/>
      <c r="H373" s="143"/>
      <c r="I373" s="143"/>
      <c r="J373" s="143"/>
      <c r="K373" s="143"/>
      <c r="L373" s="225"/>
      <c r="M373" s="256">
        <f t="shared" si="46"/>
        <v>0</v>
      </c>
      <c r="N373" s="236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225"/>
      <c r="AD373" s="262">
        <f t="shared" si="47"/>
        <v>0</v>
      </c>
      <c r="AE373" s="142"/>
      <c r="AF373" s="143"/>
      <c r="AG373" s="143"/>
      <c r="AH373" s="143"/>
      <c r="AI373" s="150"/>
      <c r="AJ373" s="143"/>
      <c r="AK373" s="150"/>
      <c r="AL373" s="143"/>
      <c r="AM373" s="150"/>
      <c r="AN373" s="143"/>
      <c r="AO373" s="150"/>
      <c r="AP373" s="143"/>
      <c r="AQ373" s="150"/>
      <c r="AR373" s="143"/>
      <c r="AS373" s="150"/>
      <c r="AT373" s="143"/>
      <c r="AU373" s="150"/>
      <c r="AV373" s="143"/>
      <c r="AW373" s="150"/>
      <c r="AX373" s="150"/>
      <c r="AY373" s="150"/>
      <c r="AZ373" s="143"/>
      <c r="BA373" s="150"/>
      <c r="BB373" s="150"/>
      <c r="BC373" s="150"/>
      <c r="BD373" s="143"/>
      <c r="BE373" s="150"/>
      <c r="BF373" s="150"/>
      <c r="BG373" s="150"/>
      <c r="BH373" s="150"/>
      <c r="BI373" s="150"/>
      <c r="BJ373" s="150"/>
      <c r="BK373" s="150"/>
      <c r="BL373" s="150"/>
      <c r="BM373" s="150"/>
      <c r="BN373" s="150"/>
      <c r="BO373" s="150"/>
      <c r="BP373" s="150"/>
      <c r="BQ373" s="150"/>
      <c r="BR373" s="143"/>
      <c r="BS373" s="150"/>
      <c r="BT373" s="150"/>
      <c r="BU373" s="150"/>
      <c r="BV373" s="143"/>
      <c r="BW373" s="150"/>
      <c r="BX373" s="150"/>
    </row>
    <row r="374" ht="13.5" customHeight="1">
      <c r="A374" s="222"/>
      <c r="B374" s="32">
        <v>45434.0</v>
      </c>
      <c r="C374" s="271">
        <f t="shared" si="26"/>
        <v>0</v>
      </c>
      <c r="D374" s="260">
        <f t="shared" si="45"/>
        <v>0</v>
      </c>
      <c r="E374" s="236"/>
      <c r="F374" s="143"/>
      <c r="G374" s="143"/>
      <c r="H374" s="143"/>
      <c r="I374" s="143"/>
      <c r="J374" s="143"/>
      <c r="K374" s="143"/>
      <c r="L374" s="225"/>
      <c r="M374" s="256">
        <f t="shared" si="46"/>
        <v>0</v>
      </c>
      <c r="N374" s="236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225"/>
      <c r="AD374" s="262">
        <f t="shared" si="47"/>
        <v>0</v>
      </c>
      <c r="AE374" s="142"/>
      <c r="AF374" s="143"/>
      <c r="AG374" s="143"/>
      <c r="AH374" s="143"/>
      <c r="AI374" s="150"/>
      <c r="AJ374" s="143"/>
      <c r="AK374" s="150"/>
      <c r="AL374" s="143"/>
      <c r="AM374" s="150"/>
      <c r="AN374" s="143"/>
      <c r="AO374" s="150"/>
      <c r="AP374" s="143"/>
      <c r="AQ374" s="150"/>
      <c r="AR374" s="143"/>
      <c r="AS374" s="150"/>
      <c r="AT374" s="143"/>
      <c r="AU374" s="150"/>
      <c r="AV374" s="143"/>
      <c r="AW374" s="150"/>
      <c r="AX374" s="150"/>
      <c r="AY374" s="150"/>
      <c r="AZ374" s="143"/>
      <c r="BA374" s="150"/>
      <c r="BB374" s="150"/>
      <c r="BC374" s="150"/>
      <c r="BD374" s="143"/>
      <c r="BE374" s="150"/>
      <c r="BF374" s="150"/>
      <c r="BG374" s="150"/>
      <c r="BH374" s="150"/>
      <c r="BI374" s="150"/>
      <c r="BJ374" s="150"/>
      <c r="BK374" s="150"/>
      <c r="BL374" s="150"/>
      <c r="BM374" s="150"/>
      <c r="BN374" s="150"/>
      <c r="BO374" s="150"/>
      <c r="BP374" s="150"/>
      <c r="BQ374" s="150"/>
      <c r="BR374" s="143"/>
      <c r="BS374" s="150"/>
      <c r="BT374" s="150"/>
      <c r="BU374" s="150"/>
      <c r="BV374" s="143"/>
      <c r="BW374" s="150"/>
      <c r="BX374" s="150"/>
    </row>
    <row r="375" ht="13.5" customHeight="1">
      <c r="A375" s="222"/>
      <c r="B375" s="32">
        <v>45435.0</v>
      </c>
      <c r="C375" s="271">
        <f t="shared" si="26"/>
        <v>0</v>
      </c>
      <c r="D375" s="260">
        <f t="shared" si="45"/>
        <v>0</v>
      </c>
      <c r="E375" s="236"/>
      <c r="F375" s="143"/>
      <c r="G375" s="143"/>
      <c r="H375" s="143"/>
      <c r="I375" s="143"/>
      <c r="J375" s="143"/>
      <c r="K375" s="143"/>
      <c r="L375" s="225"/>
      <c r="M375" s="256">
        <f t="shared" si="46"/>
        <v>0</v>
      </c>
      <c r="N375" s="236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225"/>
      <c r="AD375" s="262">
        <f t="shared" si="47"/>
        <v>0</v>
      </c>
      <c r="AE375" s="150"/>
      <c r="AF375" s="143"/>
      <c r="AG375" s="150"/>
      <c r="AH375" s="143"/>
      <c r="AI375" s="150"/>
      <c r="AJ375" s="143"/>
      <c r="AK375" s="150"/>
      <c r="AL375" s="143"/>
      <c r="AM375" s="150"/>
      <c r="AN375" s="143"/>
      <c r="AO375" s="150"/>
      <c r="AP375" s="143"/>
      <c r="AQ375" s="150"/>
      <c r="AR375" s="143"/>
      <c r="AS375" s="150"/>
      <c r="AT375" s="143"/>
      <c r="AU375" s="150"/>
      <c r="AV375" s="143"/>
      <c r="AW375" s="150"/>
      <c r="AX375" s="150"/>
      <c r="AY375" s="150"/>
      <c r="AZ375" s="143"/>
      <c r="BA375" s="150"/>
      <c r="BB375" s="150"/>
      <c r="BC375" s="150"/>
      <c r="BD375" s="143"/>
      <c r="BE375" s="150"/>
      <c r="BF375" s="150"/>
      <c r="BG375" s="150"/>
      <c r="BH375" s="150"/>
      <c r="BI375" s="150"/>
      <c r="BJ375" s="150"/>
      <c r="BK375" s="150"/>
      <c r="BL375" s="150"/>
      <c r="BM375" s="150"/>
      <c r="BN375" s="150"/>
      <c r="BO375" s="150"/>
      <c r="BP375" s="150"/>
      <c r="BQ375" s="150"/>
      <c r="BR375" s="143"/>
      <c r="BS375" s="150"/>
      <c r="BT375" s="150"/>
      <c r="BU375" s="150"/>
      <c r="BV375" s="143"/>
      <c r="BW375" s="150"/>
      <c r="BX375" s="150"/>
    </row>
    <row r="376" ht="13.5" customHeight="1">
      <c r="A376" s="222"/>
      <c r="B376" s="32">
        <v>45436.0</v>
      </c>
      <c r="C376" s="271">
        <f t="shared" si="26"/>
        <v>0</v>
      </c>
      <c r="D376" s="260">
        <f t="shared" si="45"/>
        <v>0</v>
      </c>
      <c r="E376" s="236"/>
      <c r="F376" s="143"/>
      <c r="G376" s="143"/>
      <c r="H376" s="143"/>
      <c r="I376" s="143"/>
      <c r="J376" s="143"/>
      <c r="K376" s="143"/>
      <c r="L376" s="225"/>
      <c r="M376" s="256">
        <f t="shared" si="46"/>
        <v>0</v>
      </c>
      <c r="N376" s="236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225"/>
      <c r="AD376" s="262">
        <f t="shared" si="47"/>
        <v>0</v>
      </c>
      <c r="AE376" s="142"/>
      <c r="AF376" s="167"/>
      <c r="AG376" s="150"/>
      <c r="AH376" s="143"/>
      <c r="AI376" s="150"/>
      <c r="AJ376" s="143"/>
      <c r="AK376" s="150"/>
      <c r="AL376" s="143"/>
      <c r="AM376" s="150"/>
      <c r="AN376" s="143"/>
      <c r="AO376" s="150"/>
      <c r="AP376" s="143"/>
      <c r="AQ376" s="150"/>
      <c r="AR376" s="143"/>
      <c r="AS376" s="150"/>
      <c r="AT376" s="143"/>
      <c r="AU376" s="150"/>
      <c r="AV376" s="143"/>
      <c r="AW376" s="150"/>
      <c r="AX376" s="150"/>
      <c r="AY376" s="150"/>
      <c r="AZ376" s="143"/>
      <c r="BA376" s="150"/>
      <c r="BB376" s="150"/>
      <c r="BC376" s="150"/>
      <c r="BD376" s="143"/>
      <c r="BE376" s="150"/>
      <c r="BF376" s="150"/>
      <c r="BG376" s="150"/>
      <c r="BH376" s="150"/>
      <c r="BI376" s="150"/>
      <c r="BJ376" s="150"/>
      <c r="BK376" s="150"/>
      <c r="BL376" s="150"/>
      <c r="BM376" s="150"/>
      <c r="BN376" s="150"/>
      <c r="BO376" s="150"/>
      <c r="BP376" s="150"/>
      <c r="BQ376" s="150"/>
      <c r="BR376" s="143"/>
      <c r="BS376" s="150"/>
      <c r="BT376" s="150"/>
      <c r="BU376" s="150"/>
      <c r="BV376" s="143"/>
      <c r="BW376" s="150"/>
      <c r="BX376" s="150"/>
    </row>
    <row r="377" ht="13.5" customHeight="1">
      <c r="A377" s="222"/>
      <c r="B377" s="32">
        <v>45437.0</v>
      </c>
      <c r="C377" s="271">
        <f t="shared" si="26"/>
        <v>0</v>
      </c>
      <c r="D377" s="260">
        <f t="shared" si="45"/>
        <v>0</v>
      </c>
      <c r="E377" s="236"/>
      <c r="F377" s="143"/>
      <c r="G377" s="143"/>
      <c r="H377" s="143"/>
      <c r="I377" s="143"/>
      <c r="J377" s="143"/>
      <c r="K377" s="143"/>
      <c r="L377" s="225"/>
      <c r="M377" s="256">
        <f t="shared" si="46"/>
        <v>0</v>
      </c>
      <c r="N377" s="236"/>
      <c r="O377" s="143"/>
      <c r="P377" s="150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225"/>
      <c r="AD377" s="262">
        <f t="shared" si="47"/>
        <v>0</v>
      </c>
      <c r="AE377" s="143"/>
      <c r="AF377" s="143"/>
      <c r="AG377" s="150"/>
      <c r="AH377" s="152"/>
      <c r="AI377" s="143"/>
      <c r="AJ377" s="143"/>
      <c r="AK377" s="143"/>
      <c r="AL377" s="143"/>
      <c r="AM377" s="150"/>
      <c r="AN377" s="143"/>
      <c r="AO377" s="150"/>
      <c r="AP377" s="143"/>
      <c r="AQ377" s="150"/>
      <c r="AR377" s="143"/>
      <c r="AS377" s="150"/>
      <c r="AT377" s="143"/>
      <c r="AU377" s="150"/>
      <c r="AV377" s="143"/>
      <c r="AW377" s="150"/>
      <c r="AX377" s="150"/>
      <c r="AY377" s="150"/>
      <c r="AZ377" s="143"/>
      <c r="BA377" s="150"/>
      <c r="BB377" s="143"/>
      <c r="BC377" s="143"/>
      <c r="BD377" s="143"/>
      <c r="BE377" s="150"/>
      <c r="BF377" s="150"/>
      <c r="BG377" s="150"/>
      <c r="BH377" s="150"/>
      <c r="BI377" s="150"/>
      <c r="BJ377" s="150"/>
      <c r="BK377" s="150"/>
      <c r="BL377" s="150"/>
      <c r="BM377" s="150"/>
      <c r="BN377" s="150"/>
      <c r="BO377" s="150"/>
      <c r="BP377" s="150"/>
      <c r="BQ377" s="150"/>
      <c r="BR377" s="143"/>
      <c r="BS377" s="150"/>
      <c r="BT377" s="150"/>
      <c r="BU377" s="150"/>
      <c r="BV377" s="143"/>
      <c r="BW377" s="150"/>
      <c r="BX377" s="150"/>
    </row>
    <row r="378" ht="13.5" customHeight="1">
      <c r="A378" s="222"/>
      <c r="B378" s="32">
        <v>45438.0</v>
      </c>
      <c r="C378" s="271">
        <f t="shared" si="26"/>
        <v>0</v>
      </c>
      <c r="D378" s="260">
        <f t="shared" si="45"/>
        <v>0</v>
      </c>
      <c r="E378" s="236"/>
      <c r="F378" s="143"/>
      <c r="G378" s="143"/>
      <c r="H378" s="143"/>
      <c r="I378" s="143"/>
      <c r="J378" s="143"/>
      <c r="K378" s="143"/>
      <c r="L378" s="225"/>
      <c r="M378" s="256">
        <f t="shared" si="46"/>
        <v>0</v>
      </c>
      <c r="N378" s="236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225"/>
      <c r="AD378" s="262">
        <f t="shared" si="47"/>
        <v>0</v>
      </c>
      <c r="AE378" s="150"/>
      <c r="AF378" s="143"/>
      <c r="AG378" s="150"/>
      <c r="AH378" s="150"/>
      <c r="AI378" s="150"/>
      <c r="AJ378" s="143"/>
      <c r="AK378" s="143"/>
      <c r="AL378" s="143"/>
      <c r="AM378" s="150"/>
      <c r="AN378" s="143"/>
      <c r="AO378" s="150"/>
      <c r="AP378" s="143"/>
      <c r="AQ378" s="150"/>
      <c r="AR378" s="143"/>
      <c r="AS378" s="150"/>
      <c r="AT378" s="143"/>
      <c r="AU378" s="150"/>
      <c r="AV378" s="143"/>
      <c r="AW378" s="150"/>
      <c r="AX378" s="143"/>
      <c r="AY378" s="150"/>
      <c r="AZ378" s="143"/>
      <c r="BA378" s="150"/>
      <c r="BB378" s="143"/>
      <c r="BC378" s="143"/>
      <c r="BD378" s="143"/>
      <c r="BE378" s="150"/>
      <c r="BF378" s="150"/>
      <c r="BG378" s="150"/>
      <c r="BH378" s="150"/>
      <c r="BI378" s="150"/>
      <c r="BJ378" s="150"/>
      <c r="BK378" s="150"/>
      <c r="BL378" s="150"/>
      <c r="BM378" s="150"/>
      <c r="BN378" s="150"/>
      <c r="BO378" s="150"/>
      <c r="BP378" s="150"/>
      <c r="BQ378" s="150"/>
      <c r="BR378" s="143"/>
      <c r="BS378" s="150"/>
      <c r="BT378" s="150"/>
      <c r="BU378" s="150"/>
      <c r="BV378" s="143"/>
      <c r="BW378" s="150"/>
      <c r="BX378" s="150"/>
    </row>
    <row r="379" ht="13.5" customHeight="1">
      <c r="A379" s="222"/>
      <c r="B379" s="32">
        <v>45439.0</v>
      </c>
      <c r="C379" s="271">
        <f t="shared" si="26"/>
        <v>0</v>
      </c>
      <c r="D379" s="260">
        <f t="shared" si="45"/>
        <v>0</v>
      </c>
      <c r="E379" s="236"/>
      <c r="F379" s="143"/>
      <c r="G379" s="143"/>
      <c r="H379" s="143"/>
      <c r="I379" s="143"/>
      <c r="J379" s="143"/>
      <c r="K379" s="143"/>
      <c r="L379" s="225"/>
      <c r="M379" s="256">
        <f t="shared" si="46"/>
        <v>0</v>
      </c>
      <c r="N379" s="236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225"/>
      <c r="AD379" s="262">
        <f t="shared" si="47"/>
        <v>0</v>
      </c>
      <c r="AE379" s="142"/>
      <c r="AF379" s="143"/>
      <c r="AG379" s="143"/>
      <c r="AH379" s="143"/>
      <c r="AI379" s="142"/>
      <c r="AJ379" s="143"/>
      <c r="AK379" s="150"/>
      <c r="AL379" s="143"/>
      <c r="AM379" s="150"/>
      <c r="AN379" s="143"/>
      <c r="AO379" s="150"/>
      <c r="AP379" s="143"/>
      <c r="AQ379" s="143"/>
      <c r="AR379" s="143"/>
      <c r="AS379" s="150"/>
      <c r="AT379" s="143"/>
      <c r="AU379" s="150"/>
      <c r="AV379" s="143"/>
      <c r="AW379" s="143"/>
      <c r="AX379" s="143"/>
      <c r="AY379" s="143"/>
      <c r="AZ379" s="143"/>
      <c r="BA379" s="143"/>
      <c r="BB379" s="143"/>
      <c r="BC379" s="143"/>
      <c r="BD379" s="143"/>
      <c r="BE379" s="150"/>
      <c r="BF379" s="150"/>
      <c r="BG379" s="150"/>
      <c r="BH379" s="150"/>
      <c r="BI379" s="150"/>
      <c r="BJ379" s="150"/>
      <c r="BK379" s="150"/>
      <c r="BL379" s="150"/>
      <c r="BM379" s="150"/>
      <c r="BN379" s="150"/>
      <c r="BO379" s="150"/>
      <c r="BP379" s="150"/>
      <c r="BQ379" s="150"/>
      <c r="BR379" s="143"/>
      <c r="BS379" s="150"/>
      <c r="BT379" s="150"/>
      <c r="BU379" s="150"/>
      <c r="BV379" s="143"/>
      <c r="BW379" s="150"/>
      <c r="BX379" s="150"/>
    </row>
    <row r="380" ht="13.5" customHeight="1">
      <c r="A380" s="222"/>
      <c r="B380" s="32">
        <v>45440.0</v>
      </c>
      <c r="C380" s="271">
        <f t="shared" si="26"/>
        <v>0</v>
      </c>
      <c r="D380" s="260">
        <f t="shared" si="45"/>
        <v>0</v>
      </c>
      <c r="E380" s="236"/>
      <c r="F380" s="143"/>
      <c r="G380" s="143"/>
      <c r="H380" s="143"/>
      <c r="I380" s="143"/>
      <c r="J380" s="143"/>
      <c r="K380" s="143"/>
      <c r="L380" s="225"/>
      <c r="M380" s="256">
        <f t="shared" si="46"/>
        <v>0</v>
      </c>
      <c r="N380" s="236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225"/>
      <c r="AD380" s="262">
        <f t="shared" si="47"/>
        <v>0</v>
      </c>
      <c r="AE380" s="150"/>
      <c r="AF380" s="143"/>
      <c r="AG380" s="150"/>
      <c r="AH380" s="150"/>
      <c r="AI380" s="150"/>
      <c r="AJ380" s="143"/>
      <c r="AK380" s="150"/>
      <c r="AL380" s="143"/>
      <c r="AM380" s="150"/>
      <c r="AN380" s="143"/>
      <c r="AO380" s="150"/>
      <c r="AP380" s="152"/>
      <c r="AQ380" s="150"/>
      <c r="AR380" s="143"/>
      <c r="AS380" s="142"/>
      <c r="AT380" s="143"/>
      <c r="AU380" s="150"/>
      <c r="AV380" s="300"/>
      <c r="AW380" s="150"/>
      <c r="AX380" s="143"/>
      <c r="AY380" s="150"/>
      <c r="AZ380" s="143"/>
      <c r="BA380" s="143"/>
      <c r="BB380" s="143"/>
      <c r="BC380" s="143"/>
      <c r="BD380" s="143"/>
      <c r="BE380" s="150"/>
      <c r="BF380" s="150"/>
      <c r="BG380" s="150"/>
      <c r="BH380" s="150"/>
      <c r="BI380" s="150"/>
      <c r="BJ380" s="150"/>
      <c r="BK380" s="150"/>
      <c r="BL380" s="150"/>
      <c r="BM380" s="150"/>
      <c r="BN380" s="150"/>
      <c r="BO380" s="150"/>
      <c r="BP380" s="150"/>
      <c r="BQ380" s="150"/>
      <c r="BR380" s="143"/>
      <c r="BS380" s="150"/>
      <c r="BT380" s="150"/>
      <c r="BU380" s="150"/>
      <c r="BV380" s="143"/>
      <c r="BW380" s="150"/>
      <c r="BX380" s="150"/>
    </row>
    <row r="381" ht="13.5" customHeight="1">
      <c r="A381" s="222"/>
      <c r="B381" s="32">
        <v>45441.0</v>
      </c>
      <c r="C381" s="271">
        <f t="shared" si="26"/>
        <v>0</v>
      </c>
      <c r="D381" s="260">
        <f t="shared" si="45"/>
        <v>0</v>
      </c>
      <c r="E381" s="236"/>
      <c r="F381" s="143"/>
      <c r="G381" s="143"/>
      <c r="H381" s="143"/>
      <c r="I381" s="143"/>
      <c r="J381" s="143"/>
      <c r="K381" s="143"/>
      <c r="L381" s="225"/>
      <c r="M381" s="256">
        <f t="shared" si="46"/>
        <v>0</v>
      </c>
      <c r="N381" s="236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225"/>
      <c r="AD381" s="262">
        <f t="shared" si="47"/>
        <v>0</v>
      </c>
      <c r="AE381" s="142"/>
      <c r="AF381" s="143"/>
      <c r="AG381" s="143"/>
      <c r="AH381" s="143"/>
      <c r="AI381" s="150"/>
      <c r="AJ381" s="143"/>
      <c r="AK381" s="150"/>
      <c r="AL381" s="143"/>
      <c r="AM381" s="150"/>
      <c r="AN381" s="143"/>
      <c r="AO381" s="150"/>
      <c r="AP381" s="143"/>
      <c r="AQ381" s="143"/>
      <c r="AR381" s="143"/>
      <c r="AS381" s="150"/>
      <c r="AT381" s="143"/>
      <c r="AU381" s="150"/>
      <c r="AV381" s="143"/>
      <c r="AW381" s="143"/>
      <c r="AX381" s="143"/>
      <c r="AY381" s="143"/>
      <c r="AZ381" s="143"/>
      <c r="BA381" s="206"/>
      <c r="BB381" s="206"/>
      <c r="BC381" s="206"/>
      <c r="BD381" s="206"/>
      <c r="BE381" s="143"/>
      <c r="BF381" s="143"/>
      <c r="BG381" s="143"/>
      <c r="BH381" s="143"/>
      <c r="BI381" s="150"/>
      <c r="BJ381" s="143"/>
      <c r="BK381" s="150"/>
      <c r="BL381" s="143"/>
      <c r="BM381" s="150"/>
      <c r="BN381" s="143"/>
      <c r="BO381" s="150"/>
      <c r="BP381" s="143"/>
      <c r="BQ381" s="150"/>
      <c r="BR381" s="143"/>
      <c r="BS381" s="150"/>
      <c r="BT381" s="150"/>
      <c r="BU381" s="150"/>
      <c r="BV381" s="143"/>
      <c r="BW381" s="150"/>
      <c r="BX381" s="150"/>
    </row>
    <row r="382" ht="13.5" customHeight="1">
      <c r="A382" s="222"/>
      <c r="B382" s="32">
        <v>45442.0</v>
      </c>
      <c r="C382" s="271">
        <f t="shared" si="26"/>
        <v>0</v>
      </c>
      <c r="D382" s="272">
        <f t="shared" si="45"/>
        <v>0</v>
      </c>
      <c r="E382" s="236"/>
      <c r="F382" s="143"/>
      <c r="G382" s="143"/>
      <c r="H382" s="143"/>
      <c r="I382" s="143"/>
      <c r="J382" s="143"/>
      <c r="K382" s="143"/>
      <c r="L382" s="225"/>
      <c r="M382" s="256">
        <f t="shared" si="46"/>
        <v>0</v>
      </c>
      <c r="N382" s="236"/>
      <c r="O382" s="143"/>
      <c r="P382" s="143"/>
      <c r="Q382" s="143"/>
      <c r="R382" s="143"/>
      <c r="S382" s="143"/>
      <c r="T382" s="143"/>
      <c r="U382" s="143"/>
      <c r="V382" s="167"/>
      <c r="W382" s="167"/>
      <c r="X382" s="167"/>
      <c r="Y382" s="167"/>
      <c r="Z382" s="167"/>
      <c r="AA382" s="167"/>
      <c r="AB382" s="167"/>
      <c r="AC382" s="276"/>
      <c r="AD382" s="310">
        <f t="shared" si="47"/>
        <v>0</v>
      </c>
      <c r="AE382" s="150"/>
      <c r="AF382" s="143"/>
      <c r="AG382" s="150"/>
      <c r="AH382" s="150"/>
      <c r="AI382" s="150"/>
      <c r="AJ382" s="143"/>
      <c r="AK382" s="143"/>
      <c r="AL382" s="143"/>
      <c r="AM382" s="150"/>
      <c r="AN382" s="143"/>
      <c r="AO382" s="150"/>
      <c r="AP382" s="143"/>
      <c r="AQ382" s="143"/>
      <c r="AR382" s="143"/>
      <c r="AS382" s="143"/>
      <c r="AT382" s="143"/>
      <c r="AU382" s="143"/>
      <c r="AV382" s="143"/>
      <c r="AW382" s="143"/>
      <c r="AX382" s="143"/>
      <c r="AY382" s="150"/>
      <c r="AZ382" s="143"/>
      <c r="BA382" s="150"/>
      <c r="BB382" s="143"/>
      <c r="BC382" s="143"/>
      <c r="BD382" s="143"/>
      <c r="BE382" s="143"/>
      <c r="BF382" s="143"/>
      <c r="BG382" s="143"/>
      <c r="BH382" s="143"/>
      <c r="BI382" s="150"/>
      <c r="BJ382" s="143"/>
      <c r="BK382" s="150"/>
      <c r="BL382" s="143"/>
      <c r="BM382" s="150"/>
      <c r="BN382" s="143"/>
      <c r="BO382" s="143"/>
      <c r="BP382" s="143"/>
      <c r="BQ382" s="150"/>
      <c r="BR382" s="143"/>
      <c r="BS382" s="150"/>
      <c r="BT382" s="143"/>
      <c r="BU382" s="143"/>
      <c r="BV382" s="143"/>
      <c r="BW382" s="150"/>
      <c r="BX382" s="143"/>
    </row>
    <row r="383" ht="13.5" customHeight="1">
      <c r="A383" s="222"/>
      <c r="B383" s="36">
        <v>45443.0</v>
      </c>
      <c r="C383" s="271">
        <f t="shared" si="26"/>
        <v>0</v>
      </c>
      <c r="D383" s="272">
        <f t="shared" si="45"/>
        <v>0</v>
      </c>
      <c r="E383" s="236"/>
      <c r="F383" s="143"/>
      <c r="G383" s="268"/>
      <c r="H383" s="167"/>
      <c r="I383" s="268"/>
      <c r="J383" s="167"/>
      <c r="K383" s="143"/>
      <c r="L383" s="225"/>
      <c r="M383" s="256">
        <f t="shared" si="46"/>
        <v>0</v>
      </c>
      <c r="N383" s="275"/>
      <c r="O383" s="143"/>
      <c r="P383" s="151"/>
      <c r="Q383" s="167"/>
      <c r="R383" s="167"/>
      <c r="S383" s="167"/>
      <c r="T383" s="167"/>
      <c r="U383" s="167"/>
      <c r="V383" s="167"/>
      <c r="W383" s="167"/>
      <c r="X383" s="167"/>
      <c r="Y383" s="167"/>
      <c r="Z383" s="167"/>
      <c r="AA383" s="167"/>
      <c r="AB383" s="167"/>
      <c r="AC383" s="276"/>
      <c r="AD383" s="303">
        <f t="shared" si="47"/>
        <v>0</v>
      </c>
      <c r="AE383" s="142"/>
      <c r="AF383" s="143"/>
      <c r="AG383" s="150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50"/>
      <c r="AV383" s="143"/>
      <c r="AW383" s="150"/>
      <c r="AX383" s="143"/>
      <c r="AY383" s="150"/>
      <c r="AZ383" s="143"/>
      <c r="BA383" s="143"/>
      <c r="BB383" s="143"/>
      <c r="BC383" s="143"/>
      <c r="BD383" s="143"/>
      <c r="BE383" s="206"/>
      <c r="BF383" s="206"/>
      <c r="BG383" s="238"/>
      <c r="BH383" s="206"/>
      <c r="BI383" s="206"/>
      <c r="BJ383" s="206"/>
      <c r="BK383" s="238"/>
      <c r="BL383" s="206"/>
      <c r="BM383" s="238"/>
      <c r="BN383" s="206"/>
      <c r="BO383" s="238"/>
      <c r="BP383" s="206"/>
      <c r="BQ383" s="238"/>
      <c r="BR383" s="206"/>
      <c r="BS383" s="238"/>
      <c r="BT383" s="206"/>
      <c r="BU383" s="238"/>
      <c r="BV383" s="206"/>
      <c r="BW383" s="238"/>
      <c r="BX383" s="206"/>
    </row>
    <row r="384" ht="13.5" customHeight="1">
      <c r="A384" s="1"/>
      <c r="B384" s="100" t="s">
        <v>97</v>
      </c>
      <c r="C384" s="105">
        <f t="shared" si="26"/>
        <v>0</v>
      </c>
      <c r="D384" s="278">
        <f>SUM(D353:D383)</f>
        <v>0</v>
      </c>
      <c r="E384" s="246"/>
      <c r="F384" s="183"/>
      <c r="G384" s="183"/>
      <c r="H384" s="183"/>
      <c r="I384" s="183"/>
      <c r="J384" s="183"/>
      <c r="K384" s="183"/>
      <c r="L384" s="247"/>
      <c r="M384" s="248">
        <f>SUM(M353:M383)</f>
        <v>0</v>
      </c>
      <c r="N384" s="246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247"/>
      <c r="AD384" s="249">
        <f>SUM(AD353:AD383)</f>
        <v>0</v>
      </c>
      <c r="AE384" s="198"/>
      <c r="AF384" s="183"/>
      <c r="AG384" s="183"/>
      <c r="AH384" s="183"/>
      <c r="AI384" s="184"/>
      <c r="AJ384" s="183"/>
      <c r="AK384" s="184"/>
      <c r="AL384" s="183"/>
      <c r="AM384" s="184"/>
      <c r="AN384" s="183"/>
      <c r="AO384" s="184"/>
      <c r="AP384" s="183"/>
      <c r="AQ384" s="184"/>
      <c r="AR384" s="183"/>
      <c r="AS384" s="184"/>
      <c r="AT384" s="183"/>
      <c r="AU384" s="184"/>
      <c r="AV384" s="183"/>
      <c r="AW384" s="184"/>
      <c r="AX384" s="184"/>
      <c r="AY384" s="184"/>
      <c r="AZ384" s="183"/>
      <c r="BA384" s="184"/>
      <c r="BB384" s="184"/>
      <c r="BC384" s="184"/>
      <c r="BD384" s="183"/>
      <c r="BE384" s="184"/>
      <c r="BF384" s="184"/>
      <c r="BG384" s="184"/>
      <c r="BH384" s="184"/>
      <c r="BI384" s="184"/>
      <c r="BJ384" s="250"/>
      <c r="BK384" s="250"/>
      <c r="BL384" s="250"/>
      <c r="BM384" s="250"/>
      <c r="BN384" s="250"/>
      <c r="BO384" s="250"/>
      <c r="BP384" s="250"/>
      <c r="BQ384" s="250"/>
      <c r="BR384" s="251"/>
      <c r="BS384" s="250"/>
      <c r="BT384" s="250"/>
      <c r="BU384" s="250"/>
      <c r="BV384" s="251"/>
      <c r="BW384" s="250"/>
      <c r="BX384" s="250"/>
    </row>
    <row r="385" ht="13.5" customHeight="1">
      <c r="A385" s="1"/>
      <c r="B385" s="20"/>
      <c r="C385" s="318"/>
      <c r="D385" s="318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20"/>
      <c r="R385" s="319"/>
      <c r="S385" s="319"/>
      <c r="T385" s="319"/>
      <c r="U385" s="319"/>
      <c r="V385" s="319"/>
      <c r="W385" s="319"/>
      <c r="X385" s="319"/>
      <c r="Y385" s="319"/>
      <c r="Z385" s="319"/>
      <c r="AA385" s="319"/>
      <c r="AB385" s="319"/>
      <c r="AC385" s="319"/>
      <c r="AD385" s="319"/>
      <c r="AE385" s="319"/>
      <c r="AF385" s="319"/>
      <c r="AG385" s="319"/>
      <c r="AH385" s="319"/>
      <c r="AI385" s="319"/>
      <c r="AJ385" s="319"/>
      <c r="AK385" s="319"/>
      <c r="AL385" s="319"/>
      <c r="AM385" s="319"/>
      <c r="AN385" s="319"/>
      <c r="AO385" s="319"/>
      <c r="AP385" s="319"/>
      <c r="AQ385" s="319"/>
      <c r="AR385" s="319"/>
      <c r="AS385" s="319"/>
      <c r="AT385" s="319"/>
      <c r="AU385" s="319"/>
      <c r="AV385" s="319"/>
      <c r="AW385" s="319"/>
      <c r="AX385" s="319"/>
      <c r="AY385" s="319"/>
      <c r="AZ385" s="319"/>
      <c r="BA385" s="319"/>
      <c r="BB385" s="319"/>
      <c r="BC385" s="319"/>
      <c r="BD385" s="319"/>
      <c r="BE385" s="319"/>
      <c r="BF385" s="319"/>
      <c r="BG385" s="319"/>
      <c r="BH385" s="319"/>
      <c r="BI385" s="319"/>
      <c r="BJ385" s="318"/>
      <c r="BK385" s="318"/>
      <c r="BL385" s="318"/>
      <c r="BM385" s="318"/>
      <c r="BN385" s="318"/>
      <c r="BO385" s="318"/>
      <c r="BP385" s="318"/>
      <c r="BQ385" s="318"/>
      <c r="BR385" s="318"/>
      <c r="BS385" s="318"/>
      <c r="BT385" s="318"/>
      <c r="BU385" s="318"/>
      <c r="BV385" s="318"/>
      <c r="BW385" s="318"/>
      <c r="BX385" s="318"/>
    </row>
    <row r="386" ht="13.5" customHeight="1">
      <c r="A386" s="1"/>
      <c r="B386" s="20"/>
      <c r="C386" s="318"/>
      <c r="D386" s="318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20"/>
      <c r="R386" s="319"/>
      <c r="S386" s="319"/>
      <c r="T386" s="319"/>
      <c r="U386" s="319"/>
      <c r="V386" s="319"/>
      <c r="W386" s="319"/>
      <c r="X386" s="319"/>
      <c r="Y386" s="319"/>
      <c r="Z386" s="319"/>
      <c r="AA386" s="319"/>
      <c r="AB386" s="319"/>
      <c r="AC386" s="319"/>
      <c r="AD386" s="319"/>
      <c r="AE386" s="319"/>
      <c r="AF386" s="319"/>
      <c r="AG386" s="319"/>
      <c r="AH386" s="319"/>
      <c r="AI386" s="319"/>
      <c r="AJ386" s="319"/>
      <c r="AK386" s="319"/>
      <c r="AL386" s="319"/>
      <c r="AM386" s="319"/>
      <c r="AN386" s="319"/>
      <c r="AO386" s="319"/>
      <c r="AP386" s="319"/>
      <c r="AQ386" s="319"/>
      <c r="AR386" s="319"/>
      <c r="AS386" s="319"/>
      <c r="AT386" s="319"/>
      <c r="AU386" s="319"/>
      <c r="AV386" s="319"/>
      <c r="AW386" s="319"/>
      <c r="AX386" s="319"/>
      <c r="AY386" s="319"/>
      <c r="AZ386" s="319"/>
      <c r="BA386" s="319"/>
      <c r="BB386" s="319"/>
      <c r="BC386" s="319"/>
      <c r="BD386" s="319"/>
      <c r="BE386" s="319"/>
      <c r="BF386" s="319"/>
      <c r="BG386" s="319"/>
      <c r="BH386" s="319"/>
      <c r="BI386" s="319"/>
      <c r="BJ386" s="318"/>
      <c r="BK386" s="318"/>
      <c r="BL386" s="318"/>
      <c r="BM386" s="318"/>
      <c r="BN386" s="318"/>
      <c r="BO386" s="318"/>
      <c r="BP386" s="318"/>
      <c r="BQ386" s="318"/>
      <c r="BR386" s="318"/>
      <c r="BS386" s="318"/>
      <c r="BT386" s="318"/>
      <c r="BU386" s="318"/>
      <c r="BV386" s="318"/>
      <c r="BW386" s="318"/>
      <c r="BX386" s="318"/>
    </row>
    <row r="387" ht="21.0" customHeight="1">
      <c r="A387" s="1"/>
      <c r="B387" s="20"/>
      <c r="C387" s="318"/>
      <c r="D387" s="318"/>
      <c r="E387" s="318" t="s">
        <v>98</v>
      </c>
      <c r="F387" s="318"/>
      <c r="G387" s="318"/>
      <c r="H387" s="318"/>
      <c r="I387" s="318"/>
      <c r="J387" s="319"/>
      <c r="K387" s="319"/>
      <c r="L387" s="319"/>
      <c r="M387" s="319"/>
      <c r="N387" s="319"/>
      <c r="O387" s="319"/>
      <c r="P387" s="319"/>
      <c r="Q387" s="320"/>
      <c r="R387" s="319"/>
      <c r="S387" s="319"/>
      <c r="T387" s="319"/>
      <c r="U387" s="319"/>
      <c r="V387" s="319"/>
      <c r="W387" s="319"/>
      <c r="X387" s="319"/>
      <c r="Y387" s="319"/>
      <c r="Z387" s="319"/>
      <c r="AA387" s="319" t="s">
        <v>99</v>
      </c>
      <c r="AB387" s="319"/>
      <c r="AC387" s="319"/>
      <c r="AD387" s="319"/>
      <c r="AE387" s="319"/>
      <c r="AF387" s="319"/>
      <c r="AG387" s="319"/>
      <c r="AH387" s="319"/>
      <c r="AI387" s="319"/>
      <c r="AJ387" s="319"/>
      <c r="AK387" s="319"/>
      <c r="AL387" s="319"/>
      <c r="AM387" s="319"/>
      <c r="AN387" s="319"/>
      <c r="AO387" s="319"/>
      <c r="AP387" s="319"/>
      <c r="AQ387" s="319"/>
      <c r="AR387" s="319"/>
      <c r="AS387" s="319"/>
      <c r="AT387" s="319"/>
      <c r="AU387" s="319"/>
      <c r="AV387" s="319"/>
      <c r="AW387" s="319"/>
      <c r="AX387" s="319"/>
      <c r="AY387" s="319"/>
      <c r="AZ387" s="319"/>
      <c r="BA387" s="319"/>
      <c r="BB387" s="319"/>
      <c r="BC387" s="319"/>
      <c r="BD387" s="319"/>
      <c r="BE387" s="319"/>
      <c r="BF387" s="319"/>
      <c r="BG387" s="319"/>
      <c r="BH387" s="319"/>
      <c r="BI387" s="319"/>
      <c r="BJ387" s="318"/>
      <c r="BK387" s="318"/>
      <c r="BL387" s="318"/>
      <c r="BM387" s="318"/>
      <c r="BN387" s="318"/>
      <c r="BO387" s="318"/>
      <c r="BP387" s="318"/>
      <c r="BQ387" s="318"/>
      <c r="BR387" s="318"/>
      <c r="BS387" s="318"/>
      <c r="BT387" s="318"/>
      <c r="BU387" s="318"/>
      <c r="BV387" s="318"/>
      <c r="BW387" s="318"/>
      <c r="BX387" s="318"/>
    </row>
    <row r="388" ht="13.5" customHeight="1">
      <c r="A388" s="1"/>
      <c r="B388" s="20"/>
      <c r="C388" s="318"/>
      <c r="D388" s="318"/>
      <c r="E388" s="318" t="s">
        <v>100</v>
      </c>
      <c r="F388" s="318"/>
      <c r="G388" s="318"/>
      <c r="H388" s="318"/>
      <c r="I388" s="318"/>
      <c r="J388" s="319"/>
      <c r="K388" s="319"/>
      <c r="L388" s="319"/>
      <c r="M388" s="319"/>
      <c r="N388" s="319"/>
      <c r="O388" s="319"/>
      <c r="P388" s="319"/>
      <c r="Q388" s="320"/>
      <c r="R388" s="319"/>
      <c r="S388" s="319"/>
      <c r="T388" s="319"/>
      <c r="U388" s="319"/>
      <c r="V388" s="319"/>
      <c r="W388" s="319"/>
      <c r="X388" s="319"/>
      <c r="Y388" s="319"/>
      <c r="Z388" s="319"/>
      <c r="AA388" s="319" t="s">
        <v>100</v>
      </c>
      <c r="AB388" s="319"/>
      <c r="AC388" s="319"/>
      <c r="AD388" s="319"/>
      <c r="AE388" s="319"/>
      <c r="AF388" s="319"/>
      <c r="AG388" s="319"/>
      <c r="AH388" s="319"/>
      <c r="AI388" s="319"/>
      <c r="AJ388" s="319"/>
      <c r="AK388" s="319"/>
      <c r="AL388" s="319"/>
      <c r="AM388" s="319"/>
      <c r="AN388" s="319"/>
      <c r="AO388" s="319"/>
      <c r="AP388" s="319"/>
      <c r="AQ388" s="319"/>
      <c r="AR388" s="319"/>
      <c r="AS388" s="319"/>
      <c r="AT388" s="319"/>
      <c r="AU388" s="319"/>
      <c r="AV388" s="319"/>
      <c r="AW388" s="319"/>
      <c r="AX388" s="319"/>
      <c r="AY388" s="319"/>
      <c r="AZ388" s="319"/>
      <c r="BA388" s="319"/>
      <c r="BB388" s="319"/>
      <c r="BC388" s="319"/>
      <c r="BD388" s="319"/>
      <c r="BE388" s="319"/>
      <c r="BF388" s="319"/>
      <c r="BG388" s="319"/>
      <c r="BH388" s="319"/>
      <c r="BI388" s="319"/>
      <c r="BJ388" s="318"/>
      <c r="BK388" s="318"/>
      <c r="BL388" s="318"/>
      <c r="BM388" s="318"/>
      <c r="BN388" s="318"/>
      <c r="BO388" s="318"/>
      <c r="BP388" s="318"/>
      <c r="BQ388" s="318"/>
      <c r="BR388" s="318"/>
      <c r="BS388" s="318"/>
      <c r="BT388" s="318"/>
      <c r="BU388" s="318"/>
      <c r="BV388" s="318"/>
      <c r="BW388" s="318"/>
      <c r="BX388" s="318"/>
    </row>
    <row r="389" ht="13.5" customHeight="1">
      <c r="A389" s="1"/>
      <c r="B389" s="20"/>
      <c r="C389" s="318"/>
      <c r="D389" s="318"/>
      <c r="E389" s="318"/>
      <c r="F389" s="318"/>
      <c r="G389" s="318"/>
      <c r="H389" s="318"/>
      <c r="I389" s="318"/>
      <c r="J389" s="319"/>
      <c r="K389" s="319"/>
      <c r="L389" s="319"/>
      <c r="M389" s="319"/>
      <c r="N389" s="319"/>
      <c r="O389" s="319"/>
      <c r="P389" s="319"/>
      <c r="Q389" s="320"/>
      <c r="R389" s="319"/>
      <c r="S389" s="319"/>
      <c r="T389" s="319"/>
      <c r="U389" s="319"/>
      <c r="V389" s="319"/>
      <c r="W389" s="319"/>
      <c r="X389" s="319"/>
      <c r="Y389" s="319"/>
      <c r="Z389" s="319"/>
      <c r="AA389" s="319"/>
      <c r="AB389" s="319"/>
      <c r="AC389" s="319"/>
      <c r="AD389" s="319"/>
      <c r="AE389" s="319"/>
      <c r="AF389" s="319"/>
      <c r="AG389" s="319"/>
      <c r="AH389" s="319"/>
      <c r="AI389" s="319"/>
      <c r="AJ389" s="319"/>
      <c r="AK389" s="319"/>
      <c r="AL389" s="319"/>
      <c r="AM389" s="319"/>
      <c r="AN389" s="319"/>
      <c r="AO389" s="319"/>
      <c r="AP389" s="319"/>
      <c r="AQ389" s="319"/>
      <c r="AR389" s="319"/>
      <c r="AS389" s="319"/>
      <c r="AT389" s="319"/>
      <c r="AU389" s="319"/>
      <c r="AV389" s="319"/>
      <c r="AW389" s="319"/>
      <c r="AX389" s="319"/>
      <c r="AY389" s="319"/>
      <c r="AZ389" s="319"/>
      <c r="BA389" s="319"/>
      <c r="BB389" s="319"/>
      <c r="BC389" s="319"/>
      <c r="BD389" s="319"/>
      <c r="BE389" s="319"/>
      <c r="BF389" s="319"/>
      <c r="BG389" s="319"/>
      <c r="BH389" s="319"/>
      <c r="BI389" s="319"/>
      <c r="BJ389" s="318"/>
      <c r="BK389" s="318"/>
      <c r="BL389" s="318"/>
      <c r="BM389" s="318"/>
      <c r="BN389" s="318"/>
      <c r="BO389" s="318"/>
      <c r="BP389" s="318"/>
      <c r="BQ389" s="318"/>
      <c r="BR389" s="318"/>
      <c r="BS389" s="318"/>
      <c r="BT389" s="318"/>
      <c r="BU389" s="318"/>
      <c r="BV389" s="318"/>
      <c r="BW389" s="318"/>
      <c r="BX389" s="318"/>
    </row>
    <row r="390" ht="13.5" customHeight="1">
      <c r="A390" s="1"/>
      <c r="B390" s="20"/>
      <c r="C390" s="318"/>
      <c r="D390" s="318"/>
      <c r="E390" s="321" t="s">
        <v>101</v>
      </c>
      <c r="F390" s="322">
        <v>220000.0</v>
      </c>
      <c r="G390" s="318" t="s">
        <v>102</v>
      </c>
      <c r="H390" s="318"/>
      <c r="I390" s="318"/>
      <c r="J390" s="319"/>
      <c r="K390" s="319"/>
      <c r="L390" s="319"/>
      <c r="M390" s="319"/>
      <c r="N390" s="319"/>
      <c r="O390" s="319"/>
      <c r="P390" s="319"/>
      <c r="Q390" s="320"/>
      <c r="R390" s="319"/>
      <c r="S390" s="319"/>
      <c r="T390" s="319"/>
      <c r="U390" s="319"/>
      <c r="V390" s="319"/>
      <c r="W390" s="319"/>
      <c r="X390" s="319"/>
      <c r="Y390" s="319"/>
      <c r="Z390" s="319"/>
      <c r="AA390" s="151" t="s">
        <v>101</v>
      </c>
      <c r="AB390" s="143">
        <v>220000.0</v>
      </c>
      <c r="AC390" s="319" t="s">
        <v>102</v>
      </c>
      <c r="AD390" s="319"/>
      <c r="AE390" s="319"/>
      <c r="AF390" s="319"/>
      <c r="AG390" s="319"/>
      <c r="AH390" s="319"/>
      <c r="AI390" s="319"/>
      <c r="AJ390" s="319"/>
      <c r="AK390" s="319"/>
      <c r="AL390" s="319"/>
      <c r="AM390" s="319"/>
      <c r="AN390" s="319"/>
      <c r="AO390" s="319"/>
      <c r="AP390" s="319"/>
      <c r="AQ390" s="319"/>
      <c r="AR390" s="319"/>
      <c r="AS390" s="319"/>
      <c r="AT390" s="319"/>
      <c r="AU390" s="319"/>
      <c r="AV390" s="319"/>
      <c r="AW390" s="319"/>
      <c r="AX390" s="319"/>
      <c r="AY390" s="319"/>
      <c r="AZ390" s="319"/>
      <c r="BA390" s="319"/>
      <c r="BB390" s="319"/>
      <c r="BC390" s="319"/>
      <c r="BD390" s="319"/>
      <c r="BE390" s="319"/>
      <c r="BF390" s="319"/>
      <c r="BG390" s="319"/>
      <c r="BH390" s="319"/>
      <c r="BI390" s="319"/>
      <c r="BJ390" s="318"/>
      <c r="BK390" s="318"/>
      <c r="BL390" s="318"/>
      <c r="BM390" s="318"/>
      <c r="BN390" s="318"/>
      <c r="BO390" s="318"/>
      <c r="BP390" s="318"/>
      <c r="BQ390" s="318"/>
      <c r="BR390" s="318"/>
      <c r="BS390" s="318"/>
      <c r="BT390" s="318"/>
      <c r="BU390" s="318"/>
      <c r="BV390" s="318"/>
      <c r="BW390" s="318"/>
      <c r="BX390" s="318"/>
    </row>
    <row r="391" ht="13.5" customHeight="1">
      <c r="A391" s="1"/>
      <c r="B391" s="20"/>
      <c r="C391" s="318"/>
      <c r="D391" s="318"/>
      <c r="E391" s="236" t="s">
        <v>64</v>
      </c>
      <c r="F391" s="143">
        <v>55000.0</v>
      </c>
      <c r="G391" s="319" t="s">
        <v>103</v>
      </c>
      <c r="H391" s="319"/>
      <c r="I391" s="319"/>
      <c r="J391" s="319"/>
      <c r="K391" s="319"/>
      <c r="L391" s="319"/>
      <c r="M391" s="319"/>
      <c r="N391" s="319"/>
      <c r="O391" s="319"/>
      <c r="P391" s="319"/>
      <c r="Q391" s="320"/>
      <c r="R391" s="319"/>
      <c r="S391" s="319"/>
      <c r="T391" s="319"/>
      <c r="U391" s="319"/>
      <c r="V391" s="319"/>
      <c r="W391" s="319"/>
      <c r="X391" s="319"/>
      <c r="Y391" s="319"/>
      <c r="Z391" s="319"/>
      <c r="AA391" s="319" t="s">
        <v>104</v>
      </c>
      <c r="AB391" s="319"/>
      <c r="AC391" s="319"/>
      <c r="AD391" s="319" t="s">
        <v>105</v>
      </c>
      <c r="AE391" s="319"/>
      <c r="AF391" s="319"/>
      <c r="AG391" s="319"/>
      <c r="AH391" s="319"/>
      <c r="AI391" s="319"/>
      <c r="AJ391" s="319"/>
      <c r="AK391" s="319"/>
      <c r="AL391" s="319"/>
      <c r="AM391" s="319"/>
      <c r="AN391" s="319"/>
      <c r="AO391" s="319"/>
      <c r="AP391" s="319"/>
      <c r="AQ391" s="319"/>
      <c r="AR391" s="319"/>
      <c r="AS391" s="319"/>
      <c r="AT391" s="319"/>
      <c r="AU391" s="319"/>
      <c r="AV391" s="319"/>
      <c r="AW391" s="319"/>
      <c r="AX391" s="319"/>
      <c r="AY391" s="319"/>
      <c r="AZ391" s="319"/>
      <c r="BA391" s="319"/>
      <c r="BB391" s="319"/>
      <c r="BC391" s="319"/>
      <c r="BD391" s="319"/>
      <c r="BE391" s="319"/>
      <c r="BF391" s="319"/>
      <c r="BG391" s="319"/>
      <c r="BH391" s="319"/>
      <c r="BI391" s="319"/>
      <c r="BJ391" s="318"/>
      <c r="BK391" s="318"/>
      <c r="BL391" s="318"/>
      <c r="BM391" s="318"/>
      <c r="BN391" s="318"/>
      <c r="BO391" s="318"/>
      <c r="BP391" s="318"/>
      <c r="BQ391" s="318"/>
      <c r="BR391" s="318"/>
      <c r="BS391" s="318"/>
      <c r="BT391" s="318"/>
      <c r="BU391" s="318"/>
      <c r="BV391" s="318"/>
      <c r="BW391" s="318"/>
      <c r="BX391" s="318"/>
    </row>
    <row r="392" ht="13.5" customHeight="1">
      <c r="A392" s="1"/>
      <c r="B392" s="20"/>
      <c r="C392" s="318"/>
      <c r="D392" s="318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20"/>
      <c r="R392" s="319"/>
      <c r="S392" s="319"/>
      <c r="T392" s="319"/>
      <c r="U392" s="319"/>
      <c r="V392" s="319"/>
      <c r="W392" s="319"/>
      <c r="X392" s="319"/>
      <c r="Y392" s="319"/>
      <c r="Z392" s="319"/>
      <c r="AA392" s="319" t="s">
        <v>106</v>
      </c>
      <c r="AB392" s="319"/>
      <c r="AC392" s="319"/>
      <c r="AD392" s="319"/>
      <c r="AE392" s="319"/>
      <c r="AF392" s="319"/>
      <c r="AG392" s="319"/>
      <c r="AH392" s="319"/>
      <c r="AI392" s="319"/>
      <c r="AJ392" s="319"/>
      <c r="AK392" s="319"/>
      <c r="AL392" s="319"/>
      <c r="AM392" s="319"/>
      <c r="AN392" s="319"/>
      <c r="AO392" s="319"/>
      <c r="AP392" s="319"/>
      <c r="AQ392" s="319"/>
      <c r="AR392" s="319"/>
      <c r="AS392" s="319"/>
      <c r="AT392" s="319"/>
      <c r="AU392" s="319"/>
      <c r="AV392" s="319"/>
      <c r="AW392" s="319"/>
      <c r="AX392" s="319"/>
      <c r="AY392" s="319"/>
      <c r="AZ392" s="319"/>
      <c r="BA392" s="319"/>
      <c r="BB392" s="319"/>
      <c r="BC392" s="319"/>
      <c r="BD392" s="319"/>
      <c r="BE392" s="319"/>
      <c r="BF392" s="319"/>
      <c r="BG392" s="319"/>
      <c r="BH392" s="319"/>
      <c r="BI392" s="319"/>
      <c r="BJ392" s="318"/>
      <c r="BK392" s="318"/>
      <c r="BL392" s="318"/>
      <c r="BM392" s="318"/>
      <c r="BN392" s="318"/>
      <c r="BO392" s="318"/>
      <c r="BP392" s="318"/>
      <c r="BQ392" s="318"/>
      <c r="BR392" s="318"/>
      <c r="BS392" s="318"/>
      <c r="BT392" s="318"/>
      <c r="BU392" s="318"/>
      <c r="BV392" s="318"/>
      <c r="BW392" s="318"/>
      <c r="BX392" s="318"/>
    </row>
    <row r="393" ht="13.5" customHeight="1">
      <c r="A393" s="1"/>
      <c r="B393" s="20"/>
      <c r="C393" s="318"/>
      <c r="D393" s="318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20"/>
      <c r="R393" s="319"/>
      <c r="S393" s="319"/>
      <c r="T393" s="319"/>
      <c r="U393" s="319"/>
      <c r="V393" s="319"/>
      <c r="W393" s="319"/>
      <c r="X393" s="319"/>
      <c r="Y393" s="319"/>
      <c r="Z393" s="319"/>
      <c r="AA393" s="319" t="s">
        <v>107</v>
      </c>
      <c r="AB393" s="319"/>
      <c r="AC393" s="319"/>
      <c r="AD393" s="319"/>
      <c r="AE393" s="319"/>
      <c r="AF393" s="319"/>
      <c r="AG393" s="319"/>
      <c r="AH393" s="319"/>
      <c r="AI393" s="319"/>
      <c r="AJ393" s="319"/>
      <c r="AK393" s="319"/>
      <c r="AL393" s="319"/>
      <c r="AM393" s="319"/>
      <c r="AN393" s="319"/>
      <c r="AO393" s="319"/>
      <c r="AP393" s="319"/>
      <c r="AQ393" s="319"/>
      <c r="AR393" s="319"/>
      <c r="AS393" s="319"/>
      <c r="AT393" s="319"/>
      <c r="AU393" s="319"/>
      <c r="AV393" s="319"/>
      <c r="AW393" s="319"/>
      <c r="AX393" s="319"/>
      <c r="AY393" s="319"/>
      <c r="AZ393" s="319"/>
      <c r="BA393" s="319"/>
      <c r="BB393" s="319"/>
      <c r="BC393" s="319"/>
      <c r="BD393" s="319"/>
      <c r="BE393" s="319"/>
      <c r="BF393" s="319"/>
      <c r="BG393" s="319"/>
      <c r="BH393" s="319"/>
      <c r="BI393" s="319"/>
      <c r="BJ393" s="318"/>
      <c r="BK393" s="318"/>
      <c r="BL393" s="318"/>
      <c r="BM393" s="318"/>
      <c r="BN393" s="318"/>
      <c r="BO393" s="318"/>
      <c r="BP393" s="318"/>
      <c r="BQ393" s="318"/>
      <c r="BR393" s="318"/>
      <c r="BS393" s="318"/>
      <c r="BT393" s="318"/>
      <c r="BU393" s="318"/>
      <c r="BV393" s="318"/>
      <c r="BW393" s="318"/>
      <c r="BX393" s="318"/>
    </row>
    <row r="394" ht="18.0" customHeight="1">
      <c r="A394" s="1"/>
      <c r="B394" s="20"/>
      <c r="C394" s="318"/>
      <c r="D394" s="318"/>
      <c r="E394" s="319" t="s">
        <v>108</v>
      </c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20"/>
      <c r="R394" s="319"/>
      <c r="S394" s="319"/>
      <c r="T394" s="319"/>
      <c r="U394" s="319"/>
      <c r="V394" s="319"/>
      <c r="W394" s="319"/>
      <c r="X394" s="319"/>
      <c r="Y394" s="319"/>
      <c r="Z394" s="319"/>
      <c r="AA394" s="323" t="s">
        <v>109</v>
      </c>
      <c r="AH394" s="319"/>
      <c r="AI394" s="319"/>
      <c r="AJ394" s="319"/>
      <c r="AK394" s="319"/>
      <c r="AL394" s="319"/>
      <c r="AM394" s="319"/>
      <c r="AN394" s="319"/>
      <c r="AO394" s="319"/>
      <c r="AP394" s="319"/>
      <c r="AQ394" s="319"/>
      <c r="AR394" s="319"/>
      <c r="AS394" s="319"/>
      <c r="AT394" s="319"/>
      <c r="AU394" s="319"/>
      <c r="AV394" s="319"/>
      <c r="AW394" s="319"/>
      <c r="AX394" s="319"/>
      <c r="AY394" s="319"/>
      <c r="AZ394" s="319"/>
      <c r="BA394" s="319"/>
      <c r="BB394" s="319"/>
      <c r="BC394" s="319"/>
      <c r="BD394" s="319"/>
      <c r="BE394" s="319"/>
      <c r="BF394" s="319"/>
      <c r="BG394" s="319"/>
      <c r="BH394" s="319"/>
      <c r="BI394" s="319"/>
      <c r="BJ394" s="318"/>
      <c r="BK394" s="318"/>
      <c r="BL394" s="318"/>
      <c r="BM394" s="318"/>
      <c r="BN394" s="318"/>
      <c r="BO394" s="318"/>
      <c r="BP394" s="318"/>
      <c r="BQ394" s="318"/>
      <c r="BR394" s="318"/>
      <c r="BS394" s="318"/>
      <c r="BT394" s="318"/>
      <c r="BU394" s="318"/>
      <c r="BV394" s="318"/>
      <c r="BW394" s="318"/>
      <c r="BX394" s="318"/>
    </row>
    <row r="395" ht="13.5" customHeight="1">
      <c r="A395" s="1"/>
      <c r="B395" s="20"/>
      <c r="C395" s="318"/>
      <c r="D395" s="318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20"/>
      <c r="R395" s="319"/>
      <c r="S395" s="319"/>
      <c r="T395" s="319"/>
      <c r="U395" s="319"/>
      <c r="V395" s="319"/>
      <c r="W395" s="319"/>
      <c r="X395" s="319"/>
      <c r="Y395" s="319"/>
      <c r="Z395" s="319"/>
      <c r="AA395" s="319"/>
      <c r="AB395" s="319"/>
      <c r="AC395" s="319"/>
      <c r="AD395" s="319"/>
      <c r="AE395" s="319"/>
      <c r="AF395" s="319"/>
      <c r="AG395" s="319"/>
      <c r="AH395" s="319"/>
      <c r="AI395" s="319"/>
      <c r="AJ395" s="319"/>
      <c r="AK395" s="319"/>
      <c r="AL395" s="319"/>
      <c r="AM395" s="319"/>
      <c r="AN395" s="319"/>
      <c r="AO395" s="319"/>
      <c r="AP395" s="319"/>
      <c r="AQ395" s="319"/>
      <c r="AR395" s="319"/>
      <c r="AS395" s="319"/>
      <c r="AT395" s="319"/>
      <c r="AU395" s="319"/>
      <c r="AV395" s="319"/>
      <c r="AW395" s="319"/>
      <c r="AX395" s="319"/>
      <c r="AY395" s="319"/>
      <c r="AZ395" s="319"/>
      <c r="BA395" s="319"/>
      <c r="BB395" s="319"/>
      <c r="BC395" s="319"/>
      <c r="BD395" s="319"/>
      <c r="BE395" s="319"/>
      <c r="BF395" s="319"/>
      <c r="BG395" s="319"/>
      <c r="BH395" s="319"/>
      <c r="BI395" s="319"/>
      <c r="BJ395" s="318"/>
      <c r="BK395" s="318"/>
      <c r="BL395" s="318"/>
      <c r="BM395" s="318"/>
      <c r="BN395" s="318"/>
      <c r="BO395" s="318"/>
      <c r="BP395" s="318"/>
      <c r="BQ395" s="318"/>
      <c r="BR395" s="318"/>
      <c r="BS395" s="318"/>
      <c r="BT395" s="318"/>
      <c r="BU395" s="318"/>
      <c r="BV395" s="318"/>
      <c r="BW395" s="318"/>
      <c r="BX395" s="318"/>
    </row>
    <row r="396" ht="24.0" customHeight="1">
      <c r="A396" s="1"/>
      <c r="B396" s="20"/>
      <c r="C396" s="318"/>
      <c r="D396" s="318"/>
      <c r="E396" s="324" t="s">
        <v>110</v>
      </c>
      <c r="F396" s="319"/>
      <c r="G396" s="319"/>
      <c r="H396" s="319"/>
      <c r="I396" s="319"/>
      <c r="J396" s="319"/>
      <c r="K396" s="319"/>
      <c r="L396" s="324" t="s">
        <v>111</v>
      </c>
      <c r="M396" s="319"/>
      <c r="N396" s="319"/>
      <c r="O396" s="319"/>
      <c r="P396" s="319"/>
      <c r="Q396" s="320"/>
      <c r="R396" s="319"/>
      <c r="S396" s="319"/>
      <c r="T396" s="319"/>
      <c r="U396" s="319"/>
      <c r="V396" s="319"/>
      <c r="W396" s="319"/>
      <c r="X396" s="319"/>
      <c r="Y396" s="319"/>
      <c r="Z396" s="319"/>
      <c r="AA396" s="319" t="s">
        <v>112</v>
      </c>
      <c r="AB396" s="319"/>
      <c r="AC396" s="319"/>
      <c r="AD396" s="319"/>
      <c r="AE396" s="319"/>
      <c r="AF396" s="319"/>
      <c r="AG396" s="319"/>
      <c r="AH396" s="319"/>
      <c r="AI396" s="319"/>
      <c r="AJ396" s="319"/>
      <c r="AK396" s="319"/>
      <c r="AL396" s="319"/>
      <c r="AM396" s="319"/>
      <c r="AN396" s="319"/>
      <c r="AO396" s="319"/>
      <c r="AP396" s="319"/>
      <c r="AQ396" s="319"/>
      <c r="AR396" s="319"/>
      <c r="AS396" s="319"/>
      <c r="AT396" s="319"/>
      <c r="AU396" s="319"/>
      <c r="AV396" s="319"/>
      <c r="AW396" s="319"/>
      <c r="AX396" s="319"/>
      <c r="AY396" s="319"/>
      <c r="AZ396" s="319"/>
      <c r="BA396" s="319"/>
      <c r="BB396" s="319"/>
      <c r="BC396" s="319"/>
      <c r="BD396" s="319"/>
      <c r="BE396" s="319"/>
      <c r="BF396" s="319"/>
      <c r="BG396" s="319"/>
      <c r="BH396" s="319"/>
      <c r="BI396" s="319"/>
      <c r="BJ396" s="318"/>
      <c r="BK396" s="318"/>
      <c r="BL396" s="318"/>
      <c r="BM396" s="318"/>
      <c r="BN396" s="318"/>
      <c r="BO396" s="318"/>
      <c r="BP396" s="318"/>
      <c r="BQ396" s="318"/>
      <c r="BR396" s="318"/>
      <c r="BS396" s="318"/>
      <c r="BT396" s="318"/>
      <c r="BU396" s="318"/>
      <c r="BV396" s="318"/>
      <c r="BW396" s="318"/>
      <c r="BX396" s="318"/>
    </row>
    <row r="397" ht="13.5" customHeight="1">
      <c r="A397" s="1"/>
      <c r="B397" s="20"/>
      <c r="C397" s="318"/>
      <c r="D397" s="318"/>
      <c r="E397" s="324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20"/>
      <c r="R397" s="319"/>
      <c r="S397" s="319"/>
      <c r="T397" s="319"/>
      <c r="U397" s="319"/>
      <c r="V397" s="319"/>
      <c r="W397" s="319"/>
      <c r="X397" s="319"/>
      <c r="Y397" s="319"/>
      <c r="Z397" s="319"/>
      <c r="AA397" s="319"/>
      <c r="AB397" s="319"/>
      <c r="AC397" s="319"/>
      <c r="AD397" s="319"/>
      <c r="AE397" s="319"/>
      <c r="AF397" s="319"/>
      <c r="AG397" s="319"/>
      <c r="AH397" s="319"/>
      <c r="AI397" s="319"/>
      <c r="AJ397" s="319"/>
      <c r="AK397" s="319"/>
      <c r="AL397" s="319"/>
      <c r="AM397" s="319"/>
      <c r="AN397" s="319"/>
      <c r="AO397" s="319"/>
      <c r="AP397" s="319"/>
      <c r="AQ397" s="319"/>
      <c r="AR397" s="319"/>
      <c r="AS397" s="319"/>
      <c r="AT397" s="319"/>
      <c r="AU397" s="319"/>
      <c r="AV397" s="319"/>
      <c r="AW397" s="319"/>
      <c r="AX397" s="319"/>
      <c r="AY397" s="319"/>
      <c r="AZ397" s="319"/>
      <c r="BA397" s="319"/>
      <c r="BB397" s="319"/>
      <c r="BC397" s="319"/>
      <c r="BD397" s="319"/>
      <c r="BE397" s="319"/>
      <c r="BF397" s="319"/>
      <c r="BG397" s="319"/>
      <c r="BH397" s="319"/>
      <c r="BI397" s="319"/>
      <c r="BJ397" s="318"/>
      <c r="BK397" s="318"/>
      <c r="BL397" s="318"/>
      <c r="BM397" s="318"/>
      <c r="BN397" s="318"/>
      <c r="BO397" s="318"/>
      <c r="BP397" s="318"/>
      <c r="BQ397" s="318"/>
      <c r="BR397" s="318"/>
      <c r="BS397" s="318"/>
      <c r="BT397" s="318"/>
      <c r="BU397" s="318"/>
      <c r="BV397" s="318"/>
      <c r="BW397" s="318"/>
      <c r="BX397" s="318"/>
    </row>
    <row r="398" ht="13.5" customHeight="1">
      <c r="A398" s="1"/>
      <c r="B398" s="20"/>
      <c r="C398" s="318"/>
      <c r="D398" s="318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20"/>
      <c r="R398" s="319"/>
      <c r="S398" s="319"/>
      <c r="T398" s="319"/>
      <c r="U398" s="319"/>
      <c r="V398" s="319"/>
      <c r="W398" s="319"/>
      <c r="X398" s="319"/>
      <c r="Y398" s="319"/>
      <c r="Z398" s="319"/>
      <c r="AA398" s="319"/>
      <c r="AB398" s="319"/>
      <c r="AC398" s="319"/>
      <c r="AD398" s="319"/>
      <c r="AE398" s="319"/>
      <c r="AF398" s="319"/>
      <c r="AG398" s="319"/>
      <c r="AH398" s="319"/>
      <c r="AI398" s="319"/>
      <c r="AJ398" s="319"/>
      <c r="AK398" s="319"/>
      <c r="AL398" s="319"/>
      <c r="AM398" s="319"/>
      <c r="AN398" s="319"/>
      <c r="AO398" s="319"/>
      <c r="AP398" s="319"/>
      <c r="AQ398" s="319"/>
      <c r="AR398" s="319"/>
      <c r="AS398" s="319"/>
      <c r="AT398" s="319"/>
      <c r="AU398" s="319"/>
      <c r="AV398" s="319"/>
      <c r="AW398" s="319"/>
      <c r="AX398" s="319"/>
      <c r="AY398" s="319"/>
      <c r="AZ398" s="319"/>
      <c r="BA398" s="319"/>
      <c r="BB398" s="319"/>
      <c r="BC398" s="319"/>
      <c r="BD398" s="319"/>
      <c r="BE398" s="319"/>
      <c r="BF398" s="319"/>
      <c r="BG398" s="319"/>
      <c r="BH398" s="319"/>
      <c r="BI398" s="319"/>
      <c r="BJ398" s="318"/>
      <c r="BK398" s="318"/>
      <c r="BL398" s="318"/>
      <c r="BM398" s="318"/>
      <c r="BN398" s="318"/>
      <c r="BO398" s="318"/>
      <c r="BP398" s="318"/>
      <c r="BQ398" s="318"/>
      <c r="BR398" s="318"/>
      <c r="BS398" s="318"/>
      <c r="BT398" s="318"/>
      <c r="BU398" s="318"/>
      <c r="BV398" s="318"/>
      <c r="BW398" s="318"/>
      <c r="BX398" s="318"/>
    </row>
    <row r="399" ht="13.5" customHeight="1">
      <c r="A399" s="1"/>
      <c r="B399" s="20"/>
      <c r="C399" s="318"/>
      <c r="D399" s="318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20"/>
      <c r="R399" s="319"/>
      <c r="S399" s="319"/>
      <c r="T399" s="319"/>
      <c r="U399" s="319"/>
      <c r="V399" s="319"/>
      <c r="W399" s="319"/>
      <c r="X399" s="319"/>
      <c r="Y399" s="319"/>
      <c r="Z399" s="319"/>
      <c r="AA399" s="319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19"/>
      <c r="AL399" s="319"/>
      <c r="AM399" s="319"/>
      <c r="AN399" s="319"/>
      <c r="AO399" s="319"/>
      <c r="AP399" s="319"/>
      <c r="AQ399" s="319"/>
      <c r="AR399" s="319"/>
      <c r="AS399" s="319"/>
      <c r="AT399" s="319"/>
      <c r="AU399" s="319"/>
      <c r="AV399" s="319"/>
      <c r="AW399" s="319"/>
      <c r="AX399" s="319"/>
      <c r="AY399" s="319"/>
      <c r="AZ399" s="319"/>
      <c r="BA399" s="319"/>
      <c r="BB399" s="319"/>
      <c r="BC399" s="319"/>
      <c r="BD399" s="319"/>
      <c r="BE399" s="319"/>
      <c r="BF399" s="319"/>
      <c r="BG399" s="319"/>
      <c r="BH399" s="319"/>
      <c r="BI399" s="319"/>
      <c r="BJ399" s="318"/>
      <c r="BK399" s="318"/>
      <c r="BL399" s="318"/>
      <c r="BM399" s="318"/>
      <c r="BN399" s="318"/>
      <c r="BO399" s="318"/>
      <c r="BP399" s="318"/>
      <c r="BQ399" s="318"/>
      <c r="BR399" s="318"/>
      <c r="BS399" s="318"/>
      <c r="BT399" s="318"/>
      <c r="BU399" s="318"/>
      <c r="BV399" s="318"/>
      <c r="BW399" s="318"/>
      <c r="BX399" s="318"/>
    </row>
    <row r="400" ht="13.5" customHeight="1">
      <c r="A400" s="1"/>
      <c r="B400" s="20"/>
      <c r="C400" s="318"/>
      <c r="D400" s="318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20"/>
      <c r="R400" s="319"/>
      <c r="S400" s="319"/>
      <c r="T400" s="319"/>
      <c r="U400" s="319"/>
      <c r="V400" s="319"/>
      <c r="W400" s="319"/>
      <c r="X400" s="319"/>
      <c r="Y400" s="319"/>
      <c r="Z400" s="319"/>
      <c r="AA400" s="319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19"/>
      <c r="AL400" s="319"/>
      <c r="AM400" s="319"/>
      <c r="AN400" s="319"/>
      <c r="AO400" s="319"/>
      <c r="AP400" s="319"/>
      <c r="AQ400" s="319"/>
      <c r="AR400" s="319"/>
      <c r="AS400" s="319"/>
      <c r="AT400" s="319"/>
      <c r="AU400" s="319"/>
      <c r="AV400" s="319"/>
      <c r="AW400" s="319"/>
      <c r="AX400" s="319"/>
      <c r="AY400" s="319"/>
      <c r="AZ400" s="319"/>
      <c r="BA400" s="319"/>
      <c r="BB400" s="319"/>
      <c r="BC400" s="319"/>
      <c r="BD400" s="319"/>
      <c r="BE400" s="319"/>
      <c r="BF400" s="319"/>
      <c r="BG400" s="319"/>
      <c r="BH400" s="319"/>
      <c r="BI400" s="319"/>
      <c r="BJ400" s="318"/>
      <c r="BK400" s="318"/>
      <c r="BL400" s="318"/>
      <c r="BM400" s="318"/>
      <c r="BN400" s="318"/>
      <c r="BO400" s="318"/>
      <c r="BP400" s="318"/>
      <c r="BQ400" s="318"/>
      <c r="BR400" s="318"/>
      <c r="BS400" s="318"/>
      <c r="BT400" s="318"/>
      <c r="BU400" s="318"/>
      <c r="BV400" s="318"/>
      <c r="BW400" s="318"/>
      <c r="BX400" s="318"/>
    </row>
    <row r="401" ht="13.5" customHeight="1">
      <c r="A401" s="1"/>
      <c r="B401" s="20"/>
      <c r="C401" s="318"/>
      <c r="D401" s="318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20"/>
      <c r="R401" s="319"/>
      <c r="S401" s="319"/>
      <c r="T401" s="319"/>
      <c r="U401" s="319"/>
      <c r="V401" s="319"/>
      <c r="W401" s="319"/>
      <c r="X401" s="319"/>
      <c r="Y401" s="319"/>
      <c r="Z401" s="319"/>
      <c r="AA401" s="319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19"/>
      <c r="AL401" s="319"/>
      <c r="AM401" s="319"/>
      <c r="AN401" s="319"/>
      <c r="AO401" s="319"/>
      <c r="AP401" s="319"/>
      <c r="AQ401" s="319"/>
      <c r="AR401" s="319"/>
      <c r="AS401" s="319"/>
      <c r="AT401" s="319"/>
      <c r="AU401" s="319"/>
      <c r="AV401" s="319"/>
      <c r="AW401" s="319"/>
      <c r="AX401" s="319"/>
      <c r="AY401" s="319"/>
      <c r="AZ401" s="319"/>
      <c r="BA401" s="319"/>
      <c r="BB401" s="319"/>
      <c r="BC401" s="319"/>
      <c r="BD401" s="319"/>
      <c r="BE401" s="319"/>
      <c r="BF401" s="319"/>
      <c r="BG401" s="319"/>
      <c r="BH401" s="319"/>
      <c r="BI401" s="319"/>
      <c r="BJ401" s="318"/>
      <c r="BK401" s="318"/>
      <c r="BL401" s="318"/>
      <c r="BM401" s="318"/>
      <c r="BN401" s="318"/>
      <c r="BO401" s="318"/>
      <c r="BP401" s="318"/>
      <c r="BQ401" s="318"/>
      <c r="BR401" s="318"/>
      <c r="BS401" s="318"/>
      <c r="BT401" s="318"/>
      <c r="BU401" s="318"/>
      <c r="BV401" s="318"/>
      <c r="BW401" s="318"/>
      <c r="BX401" s="318"/>
    </row>
    <row r="402" ht="13.5" customHeight="1">
      <c r="A402" s="1"/>
      <c r="B402" s="20"/>
      <c r="C402" s="318"/>
      <c r="D402" s="318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20"/>
      <c r="R402" s="319"/>
      <c r="S402" s="319"/>
      <c r="T402" s="319"/>
      <c r="U402" s="319"/>
      <c r="V402" s="319"/>
      <c r="W402" s="319"/>
      <c r="X402" s="319"/>
      <c r="Y402" s="319"/>
      <c r="Z402" s="319"/>
      <c r="AA402" s="319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19"/>
      <c r="AL402" s="319"/>
      <c r="AM402" s="319"/>
      <c r="AN402" s="319"/>
      <c r="AO402" s="319"/>
      <c r="AP402" s="319"/>
      <c r="AQ402" s="319"/>
      <c r="AR402" s="319"/>
      <c r="AS402" s="319"/>
      <c r="AT402" s="319"/>
      <c r="AU402" s="319"/>
      <c r="AV402" s="319"/>
      <c r="AW402" s="319"/>
      <c r="AX402" s="319"/>
      <c r="AY402" s="319"/>
      <c r="AZ402" s="319"/>
      <c r="BA402" s="319"/>
      <c r="BB402" s="319"/>
      <c r="BC402" s="319"/>
      <c r="BD402" s="319"/>
      <c r="BE402" s="319"/>
      <c r="BF402" s="319"/>
      <c r="BG402" s="319"/>
      <c r="BH402" s="319"/>
      <c r="BI402" s="319"/>
      <c r="BJ402" s="318"/>
      <c r="BK402" s="318"/>
      <c r="BL402" s="318"/>
      <c r="BM402" s="318"/>
      <c r="BN402" s="318"/>
      <c r="BO402" s="318"/>
      <c r="BP402" s="318"/>
      <c r="BQ402" s="318"/>
      <c r="BR402" s="318"/>
      <c r="BS402" s="318"/>
      <c r="BT402" s="318"/>
      <c r="BU402" s="318"/>
      <c r="BV402" s="318"/>
      <c r="BW402" s="318"/>
      <c r="BX402" s="318"/>
    </row>
    <row r="403" ht="13.5" customHeight="1">
      <c r="A403" s="1"/>
      <c r="B403" s="20"/>
      <c r="C403" s="318"/>
      <c r="D403" s="318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20"/>
      <c r="R403" s="319"/>
      <c r="S403" s="319"/>
      <c r="T403" s="319"/>
      <c r="U403" s="319"/>
      <c r="V403" s="319"/>
      <c r="W403" s="319"/>
      <c r="X403" s="319"/>
      <c r="Y403" s="319"/>
      <c r="Z403" s="319"/>
      <c r="AA403" s="319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19"/>
      <c r="AL403" s="319"/>
      <c r="AM403" s="319"/>
      <c r="AN403" s="319"/>
      <c r="AO403" s="319"/>
      <c r="AP403" s="319"/>
      <c r="AQ403" s="319"/>
      <c r="AR403" s="319"/>
      <c r="AS403" s="319"/>
      <c r="AT403" s="319"/>
      <c r="AU403" s="319"/>
      <c r="AV403" s="319"/>
      <c r="AW403" s="319"/>
      <c r="AX403" s="319"/>
      <c r="AY403" s="319"/>
      <c r="AZ403" s="319"/>
      <c r="BA403" s="319"/>
      <c r="BB403" s="319"/>
      <c r="BC403" s="319"/>
      <c r="BD403" s="319"/>
      <c r="BE403" s="319"/>
      <c r="BF403" s="319"/>
      <c r="BG403" s="319"/>
      <c r="BH403" s="319"/>
      <c r="BI403" s="319"/>
      <c r="BJ403" s="318"/>
      <c r="BK403" s="318"/>
      <c r="BL403" s="318"/>
      <c r="BM403" s="318"/>
      <c r="BN403" s="318"/>
      <c r="BO403" s="318"/>
      <c r="BP403" s="318"/>
      <c r="BQ403" s="318"/>
      <c r="BR403" s="318"/>
      <c r="BS403" s="318"/>
      <c r="BT403" s="318"/>
      <c r="BU403" s="318"/>
      <c r="BV403" s="318"/>
      <c r="BW403" s="318"/>
      <c r="BX403" s="318"/>
    </row>
    <row r="404" ht="13.5" customHeight="1">
      <c r="A404" s="1"/>
      <c r="B404" s="20"/>
      <c r="C404" s="318"/>
      <c r="D404" s="318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20"/>
      <c r="R404" s="319"/>
      <c r="S404" s="319"/>
      <c r="T404" s="319"/>
      <c r="U404" s="319"/>
      <c r="V404" s="319"/>
      <c r="W404" s="319"/>
      <c r="X404" s="319"/>
      <c r="Y404" s="319"/>
      <c r="Z404" s="319"/>
      <c r="AA404" s="319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19"/>
      <c r="AL404" s="319"/>
      <c r="AM404" s="319"/>
      <c r="AN404" s="319"/>
      <c r="AO404" s="319"/>
      <c r="AP404" s="319"/>
      <c r="AQ404" s="319"/>
      <c r="AR404" s="319"/>
      <c r="AS404" s="319"/>
      <c r="AT404" s="319"/>
      <c r="AU404" s="319"/>
      <c r="AV404" s="319"/>
      <c r="AW404" s="319"/>
      <c r="AX404" s="319"/>
      <c r="AY404" s="319"/>
      <c r="AZ404" s="319"/>
      <c r="BA404" s="319"/>
      <c r="BB404" s="319"/>
      <c r="BC404" s="319"/>
      <c r="BD404" s="319"/>
      <c r="BE404" s="319"/>
      <c r="BF404" s="319"/>
      <c r="BG404" s="319"/>
      <c r="BH404" s="319"/>
      <c r="BI404" s="319"/>
      <c r="BJ404" s="318"/>
      <c r="BK404" s="318"/>
      <c r="BL404" s="318"/>
      <c r="BM404" s="318"/>
      <c r="BN404" s="318"/>
      <c r="BO404" s="318"/>
      <c r="BP404" s="318"/>
      <c r="BQ404" s="318"/>
      <c r="BR404" s="318"/>
      <c r="BS404" s="318"/>
      <c r="BT404" s="318"/>
      <c r="BU404" s="318"/>
      <c r="BV404" s="318"/>
      <c r="BW404" s="318"/>
      <c r="BX404" s="318"/>
    </row>
    <row r="405" ht="13.5" customHeight="1">
      <c r="A405" s="1"/>
      <c r="B405" s="20"/>
      <c r="C405" s="318"/>
      <c r="D405" s="318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20"/>
      <c r="R405" s="319"/>
      <c r="S405" s="319"/>
      <c r="T405" s="319"/>
      <c r="U405" s="319"/>
      <c r="V405" s="319"/>
      <c r="W405" s="319"/>
      <c r="X405" s="319"/>
      <c r="Y405" s="319"/>
      <c r="Z405" s="319"/>
      <c r="AA405" s="319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19"/>
      <c r="AL405" s="319"/>
      <c r="AM405" s="319"/>
      <c r="AN405" s="319"/>
      <c r="AO405" s="319"/>
      <c r="AP405" s="319"/>
      <c r="AQ405" s="319"/>
      <c r="AR405" s="319"/>
      <c r="AS405" s="319"/>
      <c r="AT405" s="319"/>
      <c r="AU405" s="319"/>
      <c r="AV405" s="319"/>
      <c r="AW405" s="319"/>
      <c r="AX405" s="319"/>
      <c r="AY405" s="319"/>
      <c r="AZ405" s="319"/>
      <c r="BA405" s="319"/>
      <c r="BB405" s="319"/>
      <c r="BC405" s="319"/>
      <c r="BD405" s="319"/>
      <c r="BE405" s="319"/>
      <c r="BF405" s="319"/>
      <c r="BG405" s="319"/>
      <c r="BH405" s="319"/>
      <c r="BI405" s="319"/>
      <c r="BJ405" s="318"/>
      <c r="BK405" s="318"/>
      <c r="BL405" s="318"/>
      <c r="BM405" s="318"/>
      <c r="BN405" s="318"/>
      <c r="BO405" s="318"/>
      <c r="BP405" s="318"/>
      <c r="BQ405" s="318"/>
      <c r="BR405" s="318"/>
      <c r="BS405" s="318"/>
      <c r="BT405" s="318"/>
      <c r="BU405" s="318"/>
      <c r="BV405" s="318"/>
      <c r="BW405" s="318"/>
      <c r="BX405" s="318"/>
    </row>
    <row r="406" ht="13.5" customHeight="1">
      <c r="A406" s="1"/>
      <c r="B406" s="20"/>
      <c r="C406" s="318"/>
      <c r="D406" s="318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20"/>
      <c r="R406" s="319"/>
      <c r="S406" s="319"/>
      <c r="T406" s="319"/>
      <c r="U406" s="319"/>
      <c r="V406" s="319"/>
      <c r="W406" s="319"/>
      <c r="X406" s="319"/>
      <c r="Y406" s="319"/>
      <c r="Z406" s="319"/>
      <c r="AA406" s="319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19"/>
      <c r="AL406" s="319"/>
      <c r="AM406" s="319"/>
      <c r="AN406" s="319"/>
      <c r="AO406" s="319"/>
      <c r="AP406" s="319"/>
      <c r="AQ406" s="319"/>
      <c r="AR406" s="319"/>
      <c r="AS406" s="319"/>
      <c r="AT406" s="319"/>
      <c r="AU406" s="319"/>
      <c r="AV406" s="319"/>
      <c r="AW406" s="319"/>
      <c r="AX406" s="319"/>
      <c r="AY406" s="319"/>
      <c r="AZ406" s="319"/>
      <c r="BA406" s="319"/>
      <c r="BB406" s="319"/>
      <c r="BC406" s="319"/>
      <c r="BD406" s="319"/>
      <c r="BE406" s="319"/>
      <c r="BF406" s="319"/>
      <c r="BG406" s="319"/>
      <c r="BH406" s="319"/>
      <c r="BI406" s="319"/>
      <c r="BJ406" s="318"/>
      <c r="BK406" s="318"/>
      <c r="BL406" s="318"/>
      <c r="BM406" s="318"/>
      <c r="BN406" s="318"/>
      <c r="BO406" s="318"/>
      <c r="BP406" s="318"/>
      <c r="BQ406" s="318"/>
      <c r="BR406" s="318"/>
      <c r="BS406" s="318"/>
      <c r="BT406" s="318"/>
      <c r="BU406" s="318"/>
      <c r="BV406" s="318"/>
      <c r="BW406" s="318"/>
      <c r="BX406" s="318"/>
    </row>
    <row r="407" ht="13.5" customHeight="1">
      <c r="A407" s="1"/>
      <c r="B407" s="20"/>
      <c r="C407" s="318"/>
      <c r="D407" s="318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20"/>
      <c r="R407" s="319"/>
      <c r="S407" s="319"/>
      <c r="T407" s="319"/>
      <c r="U407" s="319"/>
      <c r="V407" s="319"/>
      <c r="W407" s="319"/>
      <c r="X407" s="319"/>
      <c r="Y407" s="319"/>
      <c r="Z407" s="319"/>
      <c r="AA407" s="319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19"/>
      <c r="AL407" s="319"/>
      <c r="AM407" s="319"/>
      <c r="AN407" s="319"/>
      <c r="AO407" s="319"/>
      <c r="AP407" s="319"/>
      <c r="AQ407" s="319"/>
      <c r="AR407" s="319"/>
      <c r="AS407" s="319"/>
      <c r="AT407" s="319"/>
      <c r="AU407" s="319"/>
      <c r="AV407" s="319"/>
      <c r="AW407" s="319"/>
      <c r="AX407" s="319"/>
      <c r="AY407" s="319"/>
      <c r="AZ407" s="319"/>
      <c r="BA407" s="319"/>
      <c r="BB407" s="319"/>
      <c r="BC407" s="319"/>
      <c r="BD407" s="319"/>
      <c r="BE407" s="319"/>
      <c r="BF407" s="319"/>
      <c r="BG407" s="319"/>
      <c r="BH407" s="319"/>
      <c r="BI407" s="319"/>
      <c r="BJ407" s="318"/>
      <c r="BK407" s="318"/>
      <c r="BL407" s="318"/>
      <c r="BM407" s="318"/>
      <c r="BN407" s="318"/>
      <c r="BO407" s="318"/>
      <c r="BP407" s="318"/>
      <c r="BQ407" s="318"/>
      <c r="BR407" s="318"/>
      <c r="BS407" s="318"/>
      <c r="BT407" s="318"/>
      <c r="BU407" s="318"/>
      <c r="BV407" s="318"/>
      <c r="BW407" s="318"/>
      <c r="BX407" s="318"/>
    </row>
    <row r="408" ht="13.5" customHeight="1">
      <c r="A408" s="1"/>
      <c r="B408" s="20"/>
      <c r="C408" s="318"/>
      <c r="D408" s="318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20"/>
      <c r="R408" s="319"/>
      <c r="S408" s="319"/>
      <c r="T408" s="319"/>
      <c r="U408" s="319"/>
      <c r="V408" s="319"/>
      <c r="W408" s="319"/>
      <c r="X408" s="319"/>
      <c r="Y408" s="319"/>
      <c r="Z408" s="319"/>
      <c r="AA408" s="319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19"/>
      <c r="AL408" s="319"/>
      <c r="AM408" s="319"/>
      <c r="AN408" s="319"/>
      <c r="AO408" s="319"/>
      <c r="AP408" s="319"/>
      <c r="AQ408" s="319"/>
      <c r="AR408" s="319"/>
      <c r="AS408" s="319"/>
      <c r="AT408" s="319"/>
      <c r="AU408" s="319"/>
      <c r="AV408" s="319"/>
      <c r="AW408" s="319"/>
      <c r="AX408" s="319"/>
      <c r="AY408" s="319"/>
      <c r="AZ408" s="319"/>
      <c r="BA408" s="319"/>
      <c r="BB408" s="319"/>
      <c r="BC408" s="319"/>
      <c r="BD408" s="319"/>
      <c r="BE408" s="319"/>
      <c r="BF408" s="319"/>
      <c r="BG408" s="319"/>
      <c r="BH408" s="319"/>
      <c r="BI408" s="319"/>
      <c r="BJ408" s="318"/>
      <c r="BK408" s="318"/>
      <c r="BL408" s="318"/>
      <c r="BM408" s="318"/>
      <c r="BN408" s="318"/>
      <c r="BO408" s="318"/>
      <c r="BP408" s="318"/>
      <c r="BQ408" s="318"/>
      <c r="BR408" s="318"/>
      <c r="BS408" s="318"/>
      <c r="BT408" s="318"/>
      <c r="BU408" s="318"/>
      <c r="BV408" s="318"/>
      <c r="BW408" s="318"/>
      <c r="BX408" s="318"/>
    </row>
    <row r="409" ht="13.5" customHeight="1">
      <c r="A409" s="1"/>
      <c r="B409" s="20"/>
      <c r="C409" s="318"/>
      <c r="D409" s="318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20"/>
      <c r="R409" s="319"/>
      <c r="S409" s="319"/>
      <c r="T409" s="319"/>
      <c r="U409" s="319"/>
      <c r="V409" s="319"/>
      <c r="W409" s="319"/>
      <c r="X409" s="319"/>
      <c r="Y409" s="319"/>
      <c r="Z409" s="319"/>
      <c r="AA409" s="319"/>
      <c r="AB409" s="319"/>
      <c r="AC409" s="319"/>
      <c r="AD409" s="319"/>
      <c r="AE409" s="319"/>
      <c r="AF409" s="319"/>
      <c r="AG409" s="319"/>
      <c r="AH409" s="319"/>
      <c r="AI409" s="319"/>
      <c r="AJ409" s="319"/>
      <c r="AK409" s="319"/>
      <c r="AL409" s="319"/>
      <c r="AM409" s="319"/>
      <c r="AN409" s="319"/>
      <c r="AO409" s="319"/>
      <c r="AP409" s="319"/>
      <c r="AQ409" s="319"/>
      <c r="AR409" s="319"/>
      <c r="AS409" s="319"/>
      <c r="AT409" s="319"/>
      <c r="AU409" s="319"/>
      <c r="AV409" s="319"/>
      <c r="AW409" s="319"/>
      <c r="AX409" s="319"/>
      <c r="AY409" s="319"/>
      <c r="AZ409" s="319"/>
      <c r="BA409" s="319"/>
      <c r="BB409" s="319"/>
      <c r="BC409" s="319"/>
      <c r="BD409" s="319"/>
      <c r="BE409" s="319"/>
      <c r="BF409" s="319"/>
      <c r="BG409" s="319"/>
      <c r="BH409" s="319"/>
      <c r="BI409" s="319"/>
      <c r="BJ409" s="318"/>
      <c r="BK409" s="318"/>
      <c r="BL409" s="318"/>
      <c r="BM409" s="318"/>
      <c r="BN409" s="318"/>
      <c r="BO409" s="318"/>
      <c r="BP409" s="318"/>
      <c r="BQ409" s="318"/>
      <c r="BR409" s="318"/>
      <c r="BS409" s="318"/>
      <c r="BT409" s="318"/>
      <c r="BU409" s="318"/>
      <c r="BV409" s="318"/>
      <c r="BW409" s="318"/>
      <c r="BX409" s="318"/>
    </row>
    <row r="410" ht="13.5" customHeight="1">
      <c r="A410" s="1"/>
      <c r="B410" s="20"/>
      <c r="C410" s="318"/>
      <c r="D410" s="318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20"/>
      <c r="R410" s="319"/>
      <c r="S410" s="319"/>
      <c r="T410" s="319"/>
      <c r="U410" s="319"/>
      <c r="V410" s="319"/>
      <c r="W410" s="319"/>
      <c r="X410" s="319"/>
      <c r="Y410" s="319"/>
      <c r="Z410" s="319"/>
      <c r="AA410" s="319"/>
      <c r="AB410" s="319"/>
      <c r="AC410" s="319"/>
      <c r="AD410" s="319"/>
      <c r="AE410" s="319"/>
      <c r="AF410" s="319"/>
      <c r="AG410" s="319"/>
      <c r="AH410" s="319"/>
      <c r="AI410" s="319"/>
      <c r="AJ410" s="319"/>
      <c r="AK410" s="319"/>
      <c r="AL410" s="319"/>
      <c r="AM410" s="319"/>
      <c r="AN410" s="319"/>
      <c r="AO410" s="319"/>
      <c r="AP410" s="319"/>
      <c r="AQ410" s="319"/>
      <c r="AR410" s="319"/>
      <c r="AS410" s="319"/>
      <c r="AT410" s="319"/>
      <c r="AU410" s="319"/>
      <c r="AV410" s="319"/>
      <c r="AW410" s="319"/>
      <c r="AX410" s="319"/>
      <c r="AY410" s="319"/>
      <c r="AZ410" s="319"/>
      <c r="BA410" s="319"/>
      <c r="BB410" s="319"/>
      <c r="BC410" s="319"/>
      <c r="BD410" s="319"/>
      <c r="BE410" s="319"/>
      <c r="BF410" s="319"/>
      <c r="BG410" s="319"/>
      <c r="BH410" s="319"/>
      <c r="BI410" s="319"/>
      <c r="BJ410" s="318"/>
      <c r="BK410" s="318"/>
      <c r="BL410" s="318"/>
      <c r="BM410" s="318"/>
      <c r="BN410" s="318"/>
      <c r="BO410" s="318"/>
      <c r="BP410" s="318"/>
      <c r="BQ410" s="318"/>
      <c r="BR410" s="318"/>
      <c r="BS410" s="318"/>
      <c r="BT410" s="318"/>
      <c r="BU410" s="318"/>
      <c r="BV410" s="318"/>
      <c r="BW410" s="318"/>
      <c r="BX410" s="318"/>
    </row>
    <row r="411" ht="13.5" customHeight="1">
      <c r="A411" s="1"/>
      <c r="B411" s="20"/>
      <c r="C411" s="318"/>
      <c r="D411" s="318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20"/>
      <c r="R411" s="319"/>
      <c r="S411" s="319"/>
      <c r="T411" s="319"/>
      <c r="U411" s="319"/>
      <c r="V411" s="319"/>
      <c r="W411" s="319"/>
      <c r="X411" s="319"/>
      <c r="Y411" s="319"/>
      <c r="Z411" s="319"/>
      <c r="AA411" s="319"/>
      <c r="AB411" s="319"/>
      <c r="AC411" s="319"/>
      <c r="AD411" s="319"/>
      <c r="AE411" s="319"/>
      <c r="AF411" s="319"/>
      <c r="AG411" s="319"/>
      <c r="AH411" s="319"/>
      <c r="AI411" s="319"/>
      <c r="AJ411" s="319"/>
      <c r="AK411" s="319"/>
      <c r="AL411" s="319"/>
      <c r="AM411" s="319"/>
      <c r="AN411" s="319"/>
      <c r="AO411" s="319"/>
      <c r="AP411" s="319"/>
      <c r="AQ411" s="319"/>
      <c r="AR411" s="319"/>
      <c r="AS411" s="319"/>
      <c r="AT411" s="319"/>
      <c r="AU411" s="319"/>
      <c r="AV411" s="319"/>
      <c r="AW411" s="319"/>
      <c r="AX411" s="319"/>
      <c r="AY411" s="319"/>
      <c r="AZ411" s="319"/>
      <c r="BA411" s="319"/>
      <c r="BB411" s="319"/>
      <c r="BC411" s="319"/>
      <c r="BD411" s="319"/>
      <c r="BE411" s="319"/>
      <c r="BF411" s="319"/>
      <c r="BG411" s="319"/>
      <c r="BH411" s="319"/>
      <c r="BI411" s="319"/>
      <c r="BJ411" s="318"/>
      <c r="BK411" s="318"/>
      <c r="BL411" s="318"/>
      <c r="BM411" s="318"/>
      <c r="BN411" s="318"/>
      <c r="BO411" s="318"/>
      <c r="BP411" s="318"/>
      <c r="BQ411" s="318"/>
      <c r="BR411" s="318"/>
      <c r="BS411" s="318"/>
      <c r="BT411" s="318"/>
      <c r="BU411" s="318"/>
      <c r="BV411" s="318"/>
      <c r="BW411" s="318"/>
      <c r="BX411" s="318"/>
    </row>
    <row r="412" ht="13.5" customHeight="1">
      <c r="A412" s="1"/>
      <c r="B412" s="20"/>
      <c r="C412" s="318"/>
      <c r="D412" s="318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20"/>
      <c r="R412" s="319"/>
      <c r="S412" s="319"/>
      <c r="T412" s="319"/>
      <c r="U412" s="319"/>
      <c r="V412" s="319"/>
      <c r="W412" s="319"/>
      <c r="X412" s="319"/>
      <c r="Y412" s="319"/>
      <c r="Z412" s="319"/>
      <c r="AA412" s="319"/>
      <c r="AB412" s="319"/>
      <c r="AC412" s="319"/>
      <c r="AD412" s="319"/>
      <c r="AE412" s="319"/>
      <c r="AF412" s="319"/>
      <c r="AG412" s="319"/>
      <c r="AH412" s="319"/>
      <c r="AI412" s="319"/>
      <c r="AJ412" s="319"/>
      <c r="AK412" s="319"/>
      <c r="AL412" s="319"/>
      <c r="AM412" s="319"/>
      <c r="AN412" s="319"/>
      <c r="AO412" s="319"/>
      <c r="AP412" s="319"/>
      <c r="AQ412" s="319"/>
      <c r="AR412" s="319"/>
      <c r="AS412" s="319"/>
      <c r="AT412" s="319"/>
      <c r="AU412" s="319"/>
      <c r="AV412" s="319"/>
      <c r="AW412" s="319"/>
      <c r="AX412" s="319"/>
      <c r="AY412" s="319"/>
      <c r="AZ412" s="319"/>
      <c r="BA412" s="319"/>
      <c r="BB412" s="319"/>
      <c r="BC412" s="319"/>
      <c r="BD412" s="319"/>
      <c r="BE412" s="319"/>
      <c r="BF412" s="319"/>
      <c r="BG412" s="319"/>
      <c r="BH412" s="319"/>
      <c r="BI412" s="319"/>
      <c r="BJ412" s="318"/>
      <c r="BK412" s="318"/>
      <c r="BL412" s="318"/>
      <c r="BM412" s="318"/>
      <c r="BN412" s="318"/>
      <c r="BO412" s="318"/>
      <c r="BP412" s="318"/>
      <c r="BQ412" s="318"/>
      <c r="BR412" s="318"/>
      <c r="BS412" s="318"/>
      <c r="BT412" s="318"/>
      <c r="BU412" s="318"/>
      <c r="BV412" s="318"/>
      <c r="BW412" s="318"/>
      <c r="BX412" s="318"/>
    </row>
    <row r="413" ht="13.5" customHeight="1">
      <c r="A413" s="1"/>
      <c r="B413" s="20"/>
      <c r="C413" s="318"/>
      <c r="D413" s="318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20"/>
      <c r="R413" s="319"/>
      <c r="S413" s="319"/>
      <c r="T413" s="319"/>
      <c r="U413" s="319"/>
      <c r="V413" s="319"/>
      <c r="W413" s="319"/>
      <c r="X413" s="319"/>
      <c r="Y413" s="319"/>
      <c r="Z413" s="319"/>
      <c r="AA413" s="319"/>
      <c r="AB413" s="319"/>
      <c r="AC413" s="319"/>
      <c r="AD413" s="319"/>
      <c r="AE413" s="319"/>
      <c r="AF413" s="319"/>
      <c r="AG413" s="319"/>
      <c r="AH413" s="319"/>
      <c r="AI413" s="319"/>
      <c r="AJ413" s="319"/>
      <c r="AK413" s="319"/>
      <c r="AL413" s="319"/>
      <c r="AM413" s="319"/>
      <c r="AN413" s="319"/>
      <c r="AO413" s="319"/>
      <c r="AP413" s="319"/>
      <c r="AQ413" s="319"/>
      <c r="AR413" s="319"/>
      <c r="AS413" s="319"/>
      <c r="AT413" s="319"/>
      <c r="AU413" s="319"/>
      <c r="AV413" s="319"/>
      <c r="AW413" s="319"/>
      <c r="AX413" s="319"/>
      <c r="AY413" s="319"/>
      <c r="AZ413" s="319"/>
      <c r="BA413" s="319"/>
      <c r="BB413" s="319"/>
      <c r="BC413" s="319"/>
      <c r="BD413" s="319"/>
      <c r="BE413" s="319"/>
      <c r="BF413" s="319"/>
      <c r="BG413" s="319"/>
      <c r="BH413" s="319"/>
      <c r="BI413" s="319"/>
      <c r="BJ413" s="318"/>
      <c r="BK413" s="318"/>
      <c r="BL413" s="318"/>
      <c r="BM413" s="318"/>
      <c r="BN413" s="318"/>
      <c r="BO413" s="318"/>
      <c r="BP413" s="318"/>
      <c r="BQ413" s="318"/>
      <c r="BR413" s="318"/>
      <c r="BS413" s="318"/>
      <c r="BT413" s="318"/>
      <c r="BU413" s="318"/>
      <c r="BV413" s="318"/>
      <c r="BW413" s="318"/>
      <c r="BX413" s="318"/>
    </row>
    <row r="414" ht="13.5" customHeight="1">
      <c r="A414" s="1"/>
      <c r="B414" s="20"/>
      <c r="C414" s="318"/>
      <c r="D414" s="318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20"/>
      <c r="R414" s="319"/>
      <c r="S414" s="319"/>
      <c r="T414" s="319"/>
      <c r="U414" s="319"/>
      <c r="V414" s="319"/>
      <c r="W414" s="319"/>
      <c r="X414" s="319"/>
      <c r="Y414" s="319"/>
      <c r="Z414" s="319"/>
      <c r="AA414" s="319"/>
      <c r="AB414" s="319"/>
      <c r="AC414" s="319"/>
      <c r="AD414" s="319"/>
      <c r="AE414" s="319"/>
      <c r="AF414" s="319"/>
      <c r="AG414" s="319"/>
      <c r="AH414" s="319"/>
      <c r="AI414" s="319"/>
      <c r="AJ414" s="319"/>
      <c r="AK414" s="319"/>
      <c r="AL414" s="319"/>
      <c r="AM414" s="319"/>
      <c r="AN414" s="319"/>
      <c r="AO414" s="319"/>
      <c r="AP414" s="319"/>
      <c r="AQ414" s="319"/>
      <c r="AR414" s="319"/>
      <c r="AS414" s="319"/>
      <c r="AT414" s="319"/>
      <c r="AU414" s="319"/>
      <c r="AV414" s="319"/>
      <c r="AW414" s="319"/>
      <c r="AX414" s="319"/>
      <c r="AY414" s="319"/>
      <c r="AZ414" s="319"/>
      <c r="BA414" s="319"/>
      <c r="BB414" s="319"/>
      <c r="BC414" s="319"/>
      <c r="BD414" s="319"/>
      <c r="BE414" s="319"/>
      <c r="BF414" s="319"/>
      <c r="BG414" s="319"/>
      <c r="BH414" s="319"/>
      <c r="BI414" s="319"/>
      <c r="BJ414" s="318"/>
      <c r="BK414" s="318"/>
      <c r="BL414" s="318"/>
      <c r="BM414" s="318"/>
      <c r="BN414" s="318"/>
      <c r="BO414" s="318"/>
      <c r="BP414" s="318"/>
      <c r="BQ414" s="318"/>
      <c r="BR414" s="318"/>
      <c r="BS414" s="318"/>
      <c r="BT414" s="318"/>
      <c r="BU414" s="318"/>
      <c r="BV414" s="318"/>
      <c r="BW414" s="318"/>
      <c r="BX414" s="318"/>
    </row>
    <row r="415" ht="13.5" customHeight="1">
      <c r="A415" s="1"/>
      <c r="B415" s="20"/>
      <c r="C415" s="318"/>
      <c r="D415" s="318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20"/>
      <c r="R415" s="319"/>
      <c r="S415" s="319"/>
      <c r="T415" s="319"/>
      <c r="U415" s="319"/>
      <c r="V415" s="319"/>
      <c r="W415" s="319"/>
      <c r="X415" s="319"/>
      <c r="Y415" s="319"/>
      <c r="Z415" s="319"/>
      <c r="AA415" s="319"/>
      <c r="AB415" s="319"/>
      <c r="AC415" s="319"/>
      <c r="AD415" s="319"/>
      <c r="AE415" s="319"/>
      <c r="AF415" s="319"/>
      <c r="AG415" s="319"/>
      <c r="AH415" s="319"/>
      <c r="AI415" s="319"/>
      <c r="AJ415" s="319"/>
      <c r="AK415" s="319"/>
      <c r="AL415" s="319"/>
      <c r="AM415" s="319"/>
      <c r="AN415" s="319"/>
      <c r="AO415" s="319"/>
      <c r="AP415" s="319"/>
      <c r="AQ415" s="319"/>
      <c r="AR415" s="319"/>
      <c r="AS415" s="319"/>
      <c r="AT415" s="319"/>
      <c r="AU415" s="319"/>
      <c r="AV415" s="319"/>
      <c r="AW415" s="319"/>
      <c r="AX415" s="319"/>
      <c r="AY415" s="319"/>
      <c r="AZ415" s="319"/>
      <c r="BA415" s="319"/>
      <c r="BB415" s="319"/>
      <c r="BC415" s="319"/>
      <c r="BD415" s="319"/>
      <c r="BE415" s="319"/>
      <c r="BF415" s="319"/>
      <c r="BG415" s="319"/>
      <c r="BH415" s="319"/>
      <c r="BI415" s="319"/>
      <c r="BJ415" s="318"/>
      <c r="BK415" s="318"/>
      <c r="BL415" s="318"/>
      <c r="BM415" s="318"/>
      <c r="BN415" s="318"/>
      <c r="BO415" s="318"/>
      <c r="BP415" s="318"/>
      <c r="BQ415" s="318"/>
      <c r="BR415" s="318"/>
      <c r="BS415" s="318"/>
      <c r="BT415" s="318"/>
      <c r="BU415" s="318"/>
      <c r="BV415" s="318"/>
      <c r="BW415" s="318"/>
      <c r="BX415" s="318"/>
    </row>
    <row r="416" ht="13.5" customHeight="1">
      <c r="A416" s="1"/>
      <c r="B416" s="20"/>
      <c r="C416" s="318"/>
      <c r="D416" s="318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20"/>
      <c r="R416" s="319"/>
      <c r="S416" s="319"/>
      <c r="T416" s="319"/>
      <c r="U416" s="319"/>
      <c r="V416" s="319"/>
      <c r="W416" s="319"/>
      <c r="X416" s="319"/>
      <c r="Y416" s="319"/>
      <c r="Z416" s="319"/>
      <c r="AA416" s="319"/>
      <c r="AB416" s="319"/>
      <c r="AC416" s="319"/>
      <c r="AD416" s="319"/>
      <c r="AE416" s="319"/>
      <c r="AF416" s="319"/>
      <c r="AG416" s="319"/>
      <c r="AH416" s="319"/>
      <c r="AI416" s="319"/>
      <c r="AJ416" s="319"/>
      <c r="AK416" s="319"/>
      <c r="AL416" s="319"/>
      <c r="AM416" s="319"/>
      <c r="AN416" s="319"/>
      <c r="AO416" s="319"/>
      <c r="AP416" s="319"/>
      <c r="AQ416" s="319"/>
      <c r="AR416" s="319"/>
      <c r="AS416" s="319"/>
      <c r="AT416" s="319"/>
      <c r="AU416" s="319"/>
      <c r="AV416" s="319"/>
      <c r="AW416" s="319"/>
      <c r="AX416" s="319"/>
      <c r="AY416" s="319"/>
      <c r="AZ416" s="319"/>
      <c r="BA416" s="319"/>
      <c r="BB416" s="319"/>
      <c r="BC416" s="319"/>
      <c r="BD416" s="319"/>
      <c r="BE416" s="319"/>
      <c r="BF416" s="319"/>
      <c r="BG416" s="319"/>
      <c r="BH416" s="319"/>
      <c r="BI416" s="319"/>
      <c r="BJ416" s="318"/>
      <c r="BK416" s="318"/>
      <c r="BL416" s="318"/>
      <c r="BM416" s="318"/>
      <c r="BN416" s="318"/>
      <c r="BO416" s="318"/>
      <c r="BP416" s="318"/>
      <c r="BQ416" s="318"/>
      <c r="BR416" s="318"/>
      <c r="BS416" s="318"/>
      <c r="BT416" s="318"/>
      <c r="BU416" s="318"/>
      <c r="BV416" s="318"/>
      <c r="BW416" s="318"/>
      <c r="BX416" s="318"/>
    </row>
    <row r="417" ht="13.5" customHeight="1">
      <c r="A417" s="1"/>
      <c r="B417" s="20"/>
      <c r="C417" s="318"/>
      <c r="D417" s="318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20"/>
      <c r="R417" s="319"/>
      <c r="S417" s="319"/>
      <c r="T417" s="319"/>
      <c r="U417" s="319"/>
      <c r="V417" s="319"/>
      <c r="W417" s="319"/>
      <c r="X417" s="319"/>
      <c r="Y417" s="319"/>
      <c r="Z417" s="319"/>
      <c r="AA417" s="319"/>
      <c r="AB417" s="319"/>
      <c r="AC417" s="319"/>
      <c r="AD417" s="319"/>
      <c r="AE417" s="319"/>
      <c r="AF417" s="319"/>
      <c r="AG417" s="319"/>
      <c r="AH417" s="319"/>
      <c r="AI417" s="319"/>
      <c r="AJ417" s="319"/>
      <c r="AK417" s="319"/>
      <c r="AL417" s="319"/>
      <c r="AM417" s="319"/>
      <c r="AN417" s="319"/>
      <c r="AO417" s="319"/>
      <c r="AP417" s="319"/>
      <c r="AQ417" s="319"/>
      <c r="AR417" s="319"/>
      <c r="AS417" s="319"/>
      <c r="AT417" s="319"/>
      <c r="AU417" s="319"/>
      <c r="AV417" s="319"/>
      <c r="AW417" s="319"/>
      <c r="AX417" s="319"/>
      <c r="AY417" s="319"/>
      <c r="AZ417" s="319"/>
      <c r="BA417" s="319"/>
      <c r="BB417" s="319"/>
      <c r="BC417" s="319"/>
      <c r="BD417" s="319"/>
      <c r="BE417" s="319"/>
      <c r="BF417" s="319"/>
      <c r="BG417" s="319"/>
      <c r="BH417" s="319"/>
      <c r="BI417" s="319"/>
      <c r="BJ417" s="318"/>
      <c r="BK417" s="318"/>
      <c r="BL417" s="318"/>
      <c r="BM417" s="318"/>
      <c r="BN417" s="318"/>
      <c r="BO417" s="318"/>
      <c r="BP417" s="318"/>
      <c r="BQ417" s="318"/>
      <c r="BR417" s="318"/>
      <c r="BS417" s="318"/>
      <c r="BT417" s="318"/>
      <c r="BU417" s="318"/>
      <c r="BV417" s="318"/>
      <c r="BW417" s="318"/>
      <c r="BX417" s="318"/>
    </row>
    <row r="418" ht="13.5" customHeight="1">
      <c r="A418" s="1"/>
      <c r="B418" s="20"/>
      <c r="C418" s="318"/>
      <c r="D418" s="318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20"/>
      <c r="R418" s="319"/>
      <c r="S418" s="319"/>
      <c r="T418" s="319"/>
      <c r="U418" s="319"/>
      <c r="V418" s="319"/>
      <c r="W418" s="319"/>
      <c r="X418" s="319"/>
      <c r="Y418" s="319"/>
      <c r="Z418" s="319"/>
      <c r="AA418" s="319"/>
      <c r="AB418" s="319"/>
      <c r="AC418" s="319"/>
      <c r="AD418" s="319"/>
      <c r="AE418" s="319"/>
      <c r="AF418" s="319"/>
      <c r="AG418" s="319"/>
      <c r="AH418" s="319"/>
      <c r="AI418" s="319"/>
      <c r="AJ418" s="319"/>
      <c r="AK418" s="319"/>
      <c r="AL418" s="319"/>
      <c r="AM418" s="319"/>
      <c r="AN418" s="319"/>
      <c r="AO418" s="319"/>
      <c r="AP418" s="319"/>
      <c r="AQ418" s="319"/>
      <c r="AR418" s="319"/>
      <c r="AS418" s="319"/>
      <c r="AT418" s="319"/>
      <c r="AU418" s="319"/>
      <c r="AV418" s="319"/>
      <c r="AW418" s="319"/>
      <c r="AX418" s="319"/>
      <c r="AY418" s="319"/>
      <c r="AZ418" s="319"/>
      <c r="BA418" s="319"/>
      <c r="BB418" s="319"/>
      <c r="BC418" s="319"/>
      <c r="BD418" s="319"/>
      <c r="BE418" s="319"/>
      <c r="BF418" s="319"/>
      <c r="BG418" s="319"/>
      <c r="BH418" s="319"/>
      <c r="BI418" s="319"/>
      <c r="BJ418" s="318"/>
      <c r="BK418" s="318"/>
      <c r="BL418" s="318"/>
      <c r="BM418" s="318"/>
      <c r="BN418" s="318"/>
      <c r="BO418" s="318"/>
      <c r="BP418" s="318"/>
      <c r="BQ418" s="318"/>
      <c r="BR418" s="318"/>
      <c r="BS418" s="318"/>
      <c r="BT418" s="318"/>
      <c r="BU418" s="318"/>
      <c r="BV418" s="318"/>
      <c r="BW418" s="318"/>
      <c r="BX418" s="318"/>
    </row>
    <row r="419" ht="13.5" customHeight="1">
      <c r="A419" s="1"/>
      <c r="B419" s="20"/>
      <c r="C419" s="318"/>
      <c r="D419" s="318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20"/>
      <c r="R419" s="319"/>
      <c r="S419" s="319"/>
      <c r="T419" s="319"/>
      <c r="U419" s="319"/>
      <c r="V419" s="319"/>
      <c r="W419" s="319"/>
      <c r="X419" s="319"/>
      <c r="Y419" s="319"/>
      <c r="Z419" s="319"/>
      <c r="AA419" s="319"/>
      <c r="AB419" s="319"/>
      <c r="AC419" s="319"/>
      <c r="AD419" s="319"/>
      <c r="AE419" s="319"/>
      <c r="AF419" s="319"/>
      <c r="AG419" s="319"/>
      <c r="AH419" s="319"/>
      <c r="AI419" s="319"/>
      <c r="AJ419" s="319"/>
      <c r="AK419" s="319"/>
      <c r="AL419" s="319"/>
      <c r="AM419" s="319"/>
      <c r="AN419" s="319"/>
      <c r="AO419" s="319"/>
      <c r="AP419" s="319"/>
      <c r="AQ419" s="319"/>
      <c r="AR419" s="319"/>
      <c r="AS419" s="319"/>
      <c r="AT419" s="319"/>
      <c r="AU419" s="319"/>
      <c r="AV419" s="319"/>
      <c r="AW419" s="319"/>
      <c r="AX419" s="319"/>
      <c r="AY419" s="319"/>
      <c r="AZ419" s="319"/>
      <c r="BA419" s="319"/>
      <c r="BB419" s="319"/>
      <c r="BC419" s="319"/>
      <c r="BD419" s="319"/>
      <c r="BE419" s="319"/>
      <c r="BF419" s="319"/>
      <c r="BG419" s="319"/>
      <c r="BH419" s="319"/>
      <c r="BI419" s="319"/>
      <c r="BJ419" s="318"/>
      <c r="BK419" s="318"/>
      <c r="BL419" s="318"/>
      <c r="BM419" s="318"/>
      <c r="BN419" s="318"/>
      <c r="BO419" s="318"/>
      <c r="BP419" s="318"/>
      <c r="BQ419" s="318"/>
      <c r="BR419" s="318"/>
      <c r="BS419" s="318"/>
      <c r="BT419" s="318"/>
      <c r="BU419" s="318"/>
      <c r="BV419" s="318"/>
      <c r="BW419" s="318"/>
      <c r="BX419" s="318"/>
    </row>
    <row r="420" ht="13.5" customHeight="1">
      <c r="A420" s="1"/>
      <c r="B420" s="20"/>
      <c r="C420" s="318"/>
      <c r="D420" s="318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20"/>
      <c r="R420" s="319"/>
      <c r="S420" s="319"/>
      <c r="T420" s="319"/>
      <c r="U420" s="319"/>
      <c r="V420" s="319"/>
      <c r="W420" s="319"/>
      <c r="X420" s="319"/>
      <c r="Y420" s="319"/>
      <c r="Z420" s="319"/>
      <c r="AA420" s="319"/>
      <c r="AB420" s="319"/>
      <c r="AC420" s="319"/>
      <c r="AD420" s="319"/>
      <c r="AE420" s="319"/>
      <c r="AF420" s="319"/>
      <c r="AG420" s="319"/>
      <c r="AH420" s="319"/>
      <c r="AI420" s="319"/>
      <c r="AJ420" s="319"/>
      <c r="AK420" s="319"/>
      <c r="AL420" s="319"/>
      <c r="AM420" s="319"/>
      <c r="AN420" s="319"/>
      <c r="AO420" s="319"/>
      <c r="AP420" s="319"/>
      <c r="AQ420" s="319"/>
      <c r="AR420" s="319"/>
      <c r="AS420" s="319"/>
      <c r="AT420" s="319"/>
      <c r="AU420" s="319"/>
      <c r="AV420" s="319"/>
      <c r="AW420" s="319"/>
      <c r="AX420" s="319"/>
      <c r="AY420" s="319"/>
      <c r="AZ420" s="319"/>
      <c r="BA420" s="319"/>
      <c r="BB420" s="319"/>
      <c r="BC420" s="319"/>
      <c r="BD420" s="319"/>
      <c r="BE420" s="319"/>
      <c r="BF420" s="319"/>
      <c r="BG420" s="319"/>
      <c r="BH420" s="319"/>
      <c r="BI420" s="319"/>
      <c r="BJ420" s="318"/>
      <c r="BK420" s="318"/>
      <c r="BL420" s="318"/>
      <c r="BM420" s="318"/>
      <c r="BN420" s="318"/>
      <c r="BO420" s="318"/>
      <c r="BP420" s="318"/>
      <c r="BQ420" s="318"/>
      <c r="BR420" s="318"/>
      <c r="BS420" s="318"/>
      <c r="BT420" s="318"/>
      <c r="BU420" s="318"/>
      <c r="BV420" s="318"/>
      <c r="BW420" s="318"/>
      <c r="BX420" s="318"/>
    </row>
    <row r="421" ht="13.5" customHeight="1">
      <c r="A421" s="1"/>
      <c r="B421" s="20"/>
      <c r="C421" s="318"/>
      <c r="D421" s="318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20"/>
      <c r="R421" s="319"/>
      <c r="S421" s="319"/>
      <c r="T421" s="319"/>
      <c r="U421" s="319"/>
      <c r="V421" s="319"/>
      <c r="W421" s="319"/>
      <c r="X421" s="319"/>
      <c r="Y421" s="319"/>
      <c r="Z421" s="319"/>
      <c r="AA421" s="319"/>
      <c r="AB421" s="319"/>
      <c r="AC421" s="319"/>
      <c r="AD421" s="319"/>
      <c r="AE421" s="319"/>
      <c r="AF421" s="319"/>
      <c r="AG421" s="319"/>
      <c r="AH421" s="319"/>
      <c r="AI421" s="319"/>
      <c r="AJ421" s="319"/>
      <c r="AK421" s="319"/>
      <c r="AL421" s="319"/>
      <c r="AM421" s="319"/>
      <c r="AN421" s="319"/>
      <c r="AO421" s="319"/>
      <c r="AP421" s="319"/>
      <c r="AQ421" s="319"/>
      <c r="AR421" s="319"/>
      <c r="AS421" s="319"/>
      <c r="AT421" s="319"/>
      <c r="AU421" s="319"/>
      <c r="AV421" s="319"/>
      <c r="AW421" s="319"/>
      <c r="AX421" s="319"/>
      <c r="AY421" s="319"/>
      <c r="AZ421" s="319"/>
      <c r="BA421" s="319"/>
      <c r="BB421" s="319"/>
      <c r="BC421" s="319"/>
      <c r="BD421" s="319"/>
      <c r="BE421" s="319"/>
      <c r="BF421" s="319"/>
      <c r="BG421" s="319"/>
      <c r="BH421" s="319"/>
      <c r="BI421" s="319"/>
      <c r="BJ421" s="318"/>
      <c r="BK421" s="318"/>
      <c r="BL421" s="318"/>
      <c r="BM421" s="318"/>
      <c r="BN421" s="318"/>
      <c r="BO421" s="318"/>
      <c r="BP421" s="318"/>
      <c r="BQ421" s="318"/>
      <c r="BR421" s="318"/>
      <c r="BS421" s="318"/>
      <c r="BT421" s="318"/>
      <c r="BU421" s="318"/>
      <c r="BV421" s="318"/>
      <c r="BW421" s="318"/>
      <c r="BX421" s="318"/>
    </row>
    <row r="422" ht="13.5" customHeight="1">
      <c r="A422" s="1"/>
      <c r="B422" s="20"/>
      <c r="C422" s="318"/>
      <c r="D422" s="318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20"/>
      <c r="R422" s="319"/>
      <c r="S422" s="319"/>
      <c r="T422" s="319"/>
      <c r="U422" s="319"/>
      <c r="V422" s="319"/>
      <c r="W422" s="319"/>
      <c r="X422" s="319"/>
      <c r="Y422" s="319"/>
      <c r="Z422" s="319"/>
      <c r="AA422" s="319"/>
      <c r="AB422" s="319"/>
      <c r="AC422" s="319"/>
      <c r="AD422" s="319"/>
      <c r="AE422" s="319"/>
      <c r="AF422" s="319"/>
      <c r="AG422" s="319"/>
      <c r="AH422" s="319"/>
      <c r="AI422" s="319"/>
      <c r="AJ422" s="319"/>
      <c r="AK422" s="319"/>
      <c r="AL422" s="319"/>
      <c r="AM422" s="319"/>
      <c r="AN422" s="319"/>
      <c r="AO422" s="319"/>
      <c r="AP422" s="319"/>
      <c r="AQ422" s="319"/>
      <c r="AR422" s="319"/>
      <c r="AS422" s="319"/>
      <c r="AT422" s="319"/>
      <c r="AU422" s="319"/>
      <c r="AV422" s="319"/>
      <c r="AW422" s="319"/>
      <c r="AX422" s="319"/>
      <c r="AY422" s="319"/>
      <c r="AZ422" s="319"/>
      <c r="BA422" s="319"/>
      <c r="BB422" s="319"/>
      <c r="BC422" s="319"/>
      <c r="BD422" s="319"/>
      <c r="BE422" s="319"/>
      <c r="BF422" s="319"/>
      <c r="BG422" s="319"/>
      <c r="BH422" s="319"/>
      <c r="BI422" s="319"/>
      <c r="BJ422" s="318"/>
      <c r="BK422" s="318"/>
      <c r="BL422" s="318"/>
      <c r="BM422" s="318"/>
      <c r="BN422" s="318"/>
      <c r="BO422" s="318"/>
      <c r="BP422" s="318"/>
      <c r="BQ422" s="318"/>
      <c r="BR422" s="318"/>
      <c r="BS422" s="318"/>
      <c r="BT422" s="318"/>
      <c r="BU422" s="318"/>
      <c r="BV422" s="318"/>
      <c r="BW422" s="318"/>
      <c r="BX422" s="318"/>
    </row>
    <row r="423" ht="13.5" customHeight="1">
      <c r="A423" s="1"/>
      <c r="B423" s="20"/>
      <c r="C423" s="318"/>
      <c r="D423" s="318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20"/>
      <c r="R423" s="319"/>
      <c r="S423" s="319"/>
      <c r="T423" s="319"/>
      <c r="U423" s="319"/>
      <c r="V423" s="319"/>
      <c r="W423" s="319"/>
      <c r="X423" s="319"/>
      <c r="Y423" s="319"/>
      <c r="Z423" s="319"/>
      <c r="AA423" s="319"/>
      <c r="AB423" s="319"/>
      <c r="AC423" s="319"/>
      <c r="AD423" s="319"/>
      <c r="AE423" s="319"/>
      <c r="AF423" s="319"/>
      <c r="AG423" s="319"/>
      <c r="AH423" s="319"/>
      <c r="AI423" s="319"/>
      <c r="AJ423" s="319"/>
      <c r="AK423" s="319"/>
      <c r="AL423" s="319"/>
      <c r="AM423" s="319"/>
      <c r="AN423" s="319"/>
      <c r="AO423" s="319"/>
      <c r="AP423" s="319"/>
      <c r="AQ423" s="319"/>
      <c r="AR423" s="319"/>
      <c r="AS423" s="319"/>
      <c r="AT423" s="319"/>
      <c r="AU423" s="319"/>
      <c r="AV423" s="319"/>
      <c r="AW423" s="319"/>
      <c r="AX423" s="319"/>
      <c r="AY423" s="319"/>
      <c r="AZ423" s="319"/>
      <c r="BA423" s="319"/>
      <c r="BB423" s="319"/>
      <c r="BC423" s="319"/>
      <c r="BD423" s="319"/>
      <c r="BE423" s="319"/>
      <c r="BF423" s="319"/>
      <c r="BG423" s="319"/>
      <c r="BH423" s="319"/>
      <c r="BI423" s="319"/>
      <c r="BJ423" s="318"/>
      <c r="BK423" s="318"/>
      <c r="BL423" s="318"/>
      <c r="BM423" s="318"/>
      <c r="BN423" s="318"/>
      <c r="BO423" s="318"/>
      <c r="BP423" s="318"/>
      <c r="BQ423" s="318"/>
      <c r="BR423" s="318"/>
      <c r="BS423" s="318"/>
      <c r="BT423" s="318"/>
      <c r="BU423" s="318"/>
      <c r="BV423" s="318"/>
      <c r="BW423" s="318"/>
      <c r="BX423" s="318"/>
    </row>
    <row r="424" ht="13.5" customHeight="1">
      <c r="A424" s="1"/>
      <c r="B424" s="20"/>
      <c r="C424" s="318"/>
      <c r="D424" s="318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20"/>
      <c r="R424" s="319"/>
      <c r="S424" s="319"/>
      <c r="T424" s="319"/>
      <c r="U424" s="319"/>
      <c r="V424" s="319"/>
      <c r="W424" s="319"/>
      <c r="X424" s="319"/>
      <c r="Y424" s="319"/>
      <c r="Z424" s="319"/>
      <c r="AA424" s="319"/>
      <c r="AB424" s="319"/>
      <c r="AC424" s="319"/>
      <c r="AD424" s="319"/>
      <c r="AE424" s="319"/>
      <c r="AF424" s="319"/>
      <c r="AG424" s="319"/>
      <c r="AH424" s="319"/>
      <c r="AI424" s="319"/>
      <c r="AJ424" s="319"/>
      <c r="AK424" s="319"/>
      <c r="AL424" s="319"/>
      <c r="AM424" s="319"/>
      <c r="AN424" s="319"/>
      <c r="AO424" s="319"/>
      <c r="AP424" s="319"/>
      <c r="AQ424" s="319"/>
      <c r="AR424" s="319"/>
      <c r="AS424" s="319"/>
      <c r="AT424" s="319"/>
      <c r="AU424" s="319"/>
      <c r="AV424" s="319"/>
      <c r="AW424" s="319"/>
      <c r="AX424" s="319"/>
      <c r="AY424" s="319"/>
      <c r="AZ424" s="319"/>
      <c r="BA424" s="319"/>
      <c r="BB424" s="319"/>
      <c r="BC424" s="319"/>
      <c r="BD424" s="319"/>
      <c r="BE424" s="319"/>
      <c r="BF424" s="319"/>
      <c r="BG424" s="319"/>
      <c r="BH424" s="319"/>
      <c r="BI424" s="319"/>
      <c r="BJ424" s="318"/>
      <c r="BK424" s="318"/>
      <c r="BL424" s="318"/>
      <c r="BM424" s="318"/>
      <c r="BN424" s="318"/>
      <c r="BO424" s="318"/>
      <c r="BP424" s="318"/>
      <c r="BQ424" s="318"/>
      <c r="BR424" s="318"/>
      <c r="BS424" s="318"/>
      <c r="BT424" s="318"/>
      <c r="BU424" s="318"/>
      <c r="BV424" s="318"/>
      <c r="BW424" s="318"/>
      <c r="BX424" s="318"/>
    </row>
    <row r="425" ht="13.5" customHeight="1">
      <c r="A425" s="1"/>
      <c r="B425" s="20"/>
      <c r="C425" s="318"/>
      <c r="D425" s="318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20"/>
      <c r="R425" s="319"/>
      <c r="S425" s="319"/>
      <c r="T425" s="319"/>
      <c r="U425" s="319"/>
      <c r="V425" s="319"/>
      <c r="W425" s="319"/>
      <c r="X425" s="319"/>
      <c r="Y425" s="319"/>
      <c r="Z425" s="319"/>
      <c r="AA425" s="319"/>
      <c r="AB425" s="319"/>
      <c r="AC425" s="319"/>
      <c r="AD425" s="319"/>
      <c r="AE425" s="319"/>
      <c r="AF425" s="319"/>
      <c r="AG425" s="319"/>
      <c r="AH425" s="319"/>
      <c r="AI425" s="319"/>
      <c r="AJ425" s="319"/>
      <c r="AK425" s="319"/>
      <c r="AL425" s="319"/>
      <c r="AM425" s="319"/>
      <c r="AN425" s="319"/>
      <c r="AO425" s="319"/>
      <c r="AP425" s="319"/>
      <c r="AQ425" s="319"/>
      <c r="AR425" s="319"/>
      <c r="AS425" s="319"/>
      <c r="AT425" s="319"/>
      <c r="AU425" s="319"/>
      <c r="AV425" s="319"/>
      <c r="AW425" s="319"/>
      <c r="AX425" s="319"/>
      <c r="AY425" s="319"/>
      <c r="AZ425" s="319"/>
      <c r="BA425" s="319"/>
      <c r="BB425" s="319"/>
      <c r="BC425" s="319"/>
      <c r="BD425" s="319"/>
      <c r="BE425" s="319"/>
      <c r="BF425" s="319"/>
      <c r="BG425" s="319"/>
      <c r="BH425" s="319"/>
      <c r="BI425" s="319"/>
      <c r="BJ425" s="318"/>
      <c r="BK425" s="318"/>
      <c r="BL425" s="318"/>
      <c r="BM425" s="318"/>
      <c r="BN425" s="318"/>
      <c r="BO425" s="318"/>
      <c r="BP425" s="318"/>
      <c r="BQ425" s="318"/>
      <c r="BR425" s="318"/>
      <c r="BS425" s="318"/>
      <c r="BT425" s="318"/>
      <c r="BU425" s="318"/>
      <c r="BV425" s="318"/>
      <c r="BW425" s="318"/>
      <c r="BX425" s="318"/>
    </row>
    <row r="426" ht="13.5" customHeight="1">
      <c r="A426" s="1"/>
      <c r="B426" s="20"/>
      <c r="C426" s="318"/>
      <c r="D426" s="318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20"/>
      <c r="R426" s="319"/>
      <c r="S426" s="319"/>
      <c r="T426" s="319"/>
      <c r="U426" s="319"/>
      <c r="V426" s="319"/>
      <c r="W426" s="319"/>
      <c r="X426" s="319"/>
      <c r="Y426" s="319"/>
      <c r="Z426" s="319"/>
      <c r="AA426" s="319"/>
      <c r="AB426" s="319"/>
      <c r="AC426" s="319"/>
      <c r="AD426" s="319"/>
      <c r="AE426" s="319"/>
      <c r="AF426" s="319"/>
      <c r="AG426" s="319"/>
      <c r="AH426" s="319"/>
      <c r="AI426" s="319"/>
      <c r="AJ426" s="319"/>
      <c r="AK426" s="319"/>
      <c r="AL426" s="319"/>
      <c r="AM426" s="319"/>
      <c r="AN426" s="319"/>
      <c r="AO426" s="319"/>
      <c r="AP426" s="319"/>
      <c r="AQ426" s="319"/>
      <c r="AR426" s="319"/>
      <c r="AS426" s="319"/>
      <c r="AT426" s="319"/>
      <c r="AU426" s="319"/>
      <c r="AV426" s="319"/>
      <c r="AW426" s="319"/>
      <c r="AX426" s="319"/>
      <c r="AY426" s="319"/>
      <c r="AZ426" s="319"/>
      <c r="BA426" s="319"/>
      <c r="BB426" s="319"/>
      <c r="BC426" s="319"/>
      <c r="BD426" s="319"/>
      <c r="BE426" s="319"/>
      <c r="BF426" s="319"/>
      <c r="BG426" s="319"/>
      <c r="BH426" s="319"/>
      <c r="BI426" s="319"/>
      <c r="BJ426" s="318"/>
      <c r="BK426" s="318"/>
      <c r="BL426" s="318"/>
      <c r="BM426" s="318"/>
      <c r="BN426" s="318"/>
      <c r="BO426" s="318"/>
      <c r="BP426" s="318"/>
      <c r="BQ426" s="318"/>
      <c r="BR426" s="318"/>
      <c r="BS426" s="318"/>
      <c r="BT426" s="318"/>
      <c r="BU426" s="318"/>
      <c r="BV426" s="318"/>
      <c r="BW426" s="318"/>
      <c r="BX426" s="318"/>
    </row>
    <row r="427" ht="13.5" customHeight="1">
      <c r="A427" s="1"/>
      <c r="B427" s="20"/>
      <c r="C427" s="318"/>
      <c r="D427" s="318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20"/>
      <c r="R427" s="319"/>
      <c r="S427" s="319"/>
      <c r="T427" s="319"/>
      <c r="U427" s="319"/>
      <c r="V427" s="319"/>
      <c r="W427" s="319"/>
      <c r="X427" s="319"/>
      <c r="Y427" s="319"/>
      <c r="Z427" s="319"/>
      <c r="AA427" s="319"/>
      <c r="AB427" s="319"/>
      <c r="AC427" s="319"/>
      <c r="AD427" s="319"/>
      <c r="AE427" s="319"/>
      <c r="AF427" s="319"/>
      <c r="AG427" s="319"/>
      <c r="AH427" s="319"/>
      <c r="AI427" s="319"/>
      <c r="AJ427" s="319"/>
      <c r="AK427" s="319"/>
      <c r="AL427" s="319"/>
      <c r="AM427" s="319"/>
      <c r="AN427" s="319"/>
      <c r="AO427" s="319"/>
      <c r="AP427" s="319"/>
      <c r="AQ427" s="319"/>
      <c r="AR427" s="319"/>
      <c r="AS427" s="319"/>
      <c r="AT427" s="319"/>
      <c r="AU427" s="319"/>
      <c r="AV427" s="319"/>
      <c r="AW427" s="319"/>
      <c r="AX427" s="319"/>
      <c r="AY427" s="319"/>
      <c r="AZ427" s="319"/>
      <c r="BA427" s="319"/>
      <c r="BB427" s="319"/>
      <c r="BC427" s="319"/>
      <c r="BD427" s="319"/>
      <c r="BE427" s="319"/>
      <c r="BF427" s="319"/>
      <c r="BG427" s="319"/>
      <c r="BH427" s="319"/>
      <c r="BI427" s="319"/>
      <c r="BJ427" s="318"/>
      <c r="BK427" s="318"/>
      <c r="BL427" s="318"/>
      <c r="BM427" s="318"/>
      <c r="BN427" s="318"/>
      <c r="BO427" s="318"/>
      <c r="BP427" s="318"/>
      <c r="BQ427" s="318"/>
      <c r="BR427" s="318"/>
      <c r="BS427" s="318"/>
      <c r="BT427" s="318"/>
      <c r="BU427" s="318"/>
      <c r="BV427" s="318"/>
      <c r="BW427" s="318"/>
      <c r="BX427" s="318"/>
    </row>
    <row r="428" ht="13.5" customHeight="1">
      <c r="A428" s="1"/>
      <c r="B428" s="20"/>
      <c r="C428" s="318"/>
      <c r="D428" s="318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20"/>
      <c r="R428" s="319"/>
      <c r="S428" s="319"/>
      <c r="T428" s="319"/>
      <c r="U428" s="319"/>
      <c r="V428" s="319"/>
      <c r="W428" s="319"/>
      <c r="X428" s="319"/>
      <c r="Y428" s="319"/>
      <c r="Z428" s="319"/>
      <c r="AA428" s="319"/>
      <c r="AB428" s="319"/>
      <c r="AC428" s="319"/>
      <c r="AD428" s="319"/>
      <c r="AE428" s="319"/>
      <c r="AF428" s="319"/>
      <c r="AG428" s="319"/>
      <c r="AH428" s="319"/>
      <c r="AI428" s="319"/>
      <c r="AJ428" s="319"/>
      <c r="AK428" s="319"/>
      <c r="AL428" s="319"/>
      <c r="AM428" s="319"/>
      <c r="AN428" s="319"/>
      <c r="AO428" s="319"/>
      <c r="AP428" s="319"/>
      <c r="AQ428" s="319"/>
      <c r="AR428" s="319"/>
      <c r="AS428" s="319"/>
      <c r="AT428" s="319"/>
      <c r="AU428" s="319"/>
      <c r="AV428" s="319"/>
      <c r="AW428" s="319"/>
      <c r="AX428" s="319"/>
      <c r="AY428" s="319"/>
      <c r="AZ428" s="319"/>
      <c r="BA428" s="319"/>
      <c r="BB428" s="319"/>
      <c r="BC428" s="319"/>
      <c r="BD428" s="319"/>
      <c r="BE428" s="319"/>
      <c r="BF428" s="319"/>
      <c r="BG428" s="319"/>
      <c r="BH428" s="319"/>
      <c r="BI428" s="319"/>
      <c r="BJ428" s="318"/>
      <c r="BK428" s="318"/>
      <c r="BL428" s="318"/>
      <c r="BM428" s="318"/>
      <c r="BN428" s="318"/>
      <c r="BO428" s="318"/>
      <c r="BP428" s="318"/>
      <c r="BQ428" s="318"/>
      <c r="BR428" s="318"/>
      <c r="BS428" s="318"/>
      <c r="BT428" s="318"/>
      <c r="BU428" s="318"/>
      <c r="BV428" s="318"/>
      <c r="BW428" s="318"/>
      <c r="BX428" s="318"/>
    </row>
    <row r="429" ht="13.5" customHeight="1">
      <c r="A429" s="1"/>
      <c r="B429" s="20"/>
      <c r="C429" s="318"/>
      <c r="D429" s="318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20"/>
      <c r="R429" s="319"/>
      <c r="S429" s="319"/>
      <c r="T429" s="319"/>
      <c r="U429" s="319"/>
      <c r="V429" s="319"/>
      <c r="W429" s="319"/>
      <c r="X429" s="319"/>
      <c r="Y429" s="319"/>
      <c r="Z429" s="319"/>
      <c r="AA429" s="319"/>
      <c r="AB429" s="319"/>
      <c r="AC429" s="319"/>
      <c r="AD429" s="319"/>
      <c r="AE429" s="319"/>
      <c r="AF429" s="319"/>
      <c r="AG429" s="319"/>
      <c r="AH429" s="319"/>
      <c r="AI429" s="319"/>
      <c r="AJ429" s="319"/>
      <c r="AK429" s="319"/>
      <c r="AL429" s="319"/>
      <c r="AM429" s="319"/>
      <c r="AN429" s="319"/>
      <c r="AO429" s="319"/>
      <c r="AP429" s="319"/>
      <c r="AQ429" s="319"/>
      <c r="AR429" s="319"/>
      <c r="AS429" s="319"/>
      <c r="AT429" s="319"/>
      <c r="AU429" s="319"/>
      <c r="AV429" s="319"/>
      <c r="AW429" s="319"/>
      <c r="AX429" s="319"/>
      <c r="AY429" s="319"/>
      <c r="AZ429" s="319"/>
      <c r="BA429" s="319"/>
      <c r="BB429" s="319"/>
      <c r="BC429" s="319"/>
      <c r="BD429" s="319"/>
      <c r="BE429" s="319"/>
      <c r="BF429" s="319"/>
      <c r="BG429" s="319"/>
      <c r="BH429" s="319"/>
      <c r="BI429" s="319"/>
      <c r="BJ429" s="318"/>
      <c r="BK429" s="318"/>
      <c r="BL429" s="318"/>
      <c r="BM429" s="318"/>
      <c r="BN429" s="318"/>
      <c r="BO429" s="318"/>
      <c r="BP429" s="318"/>
      <c r="BQ429" s="318"/>
      <c r="BR429" s="318"/>
      <c r="BS429" s="318"/>
      <c r="BT429" s="318"/>
      <c r="BU429" s="318"/>
      <c r="BV429" s="318"/>
      <c r="BW429" s="318"/>
      <c r="BX429" s="318"/>
    </row>
    <row r="430" ht="13.5" customHeight="1">
      <c r="A430" s="1"/>
      <c r="B430" s="20"/>
      <c r="C430" s="318"/>
      <c r="D430" s="318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20"/>
      <c r="R430" s="319"/>
      <c r="S430" s="319"/>
      <c r="T430" s="319"/>
      <c r="U430" s="319"/>
      <c r="V430" s="319"/>
      <c r="W430" s="319"/>
      <c r="X430" s="319"/>
      <c r="Y430" s="319"/>
      <c r="Z430" s="319"/>
      <c r="AA430" s="319"/>
      <c r="AB430" s="319"/>
      <c r="AC430" s="319"/>
      <c r="AD430" s="319"/>
      <c r="AE430" s="319"/>
      <c r="AF430" s="319"/>
      <c r="AG430" s="319"/>
      <c r="AH430" s="319"/>
      <c r="AI430" s="319"/>
      <c r="AJ430" s="319"/>
      <c r="AK430" s="319"/>
      <c r="AL430" s="319"/>
      <c r="AM430" s="319"/>
      <c r="AN430" s="319"/>
      <c r="AO430" s="319"/>
      <c r="AP430" s="319"/>
      <c r="AQ430" s="319"/>
      <c r="AR430" s="319"/>
      <c r="AS430" s="319"/>
      <c r="AT430" s="319"/>
      <c r="AU430" s="319"/>
      <c r="AV430" s="319"/>
      <c r="AW430" s="319"/>
      <c r="AX430" s="319"/>
      <c r="AY430" s="319"/>
      <c r="AZ430" s="319"/>
      <c r="BA430" s="319"/>
      <c r="BB430" s="319"/>
      <c r="BC430" s="319"/>
      <c r="BD430" s="319"/>
      <c r="BE430" s="319"/>
      <c r="BF430" s="319"/>
      <c r="BG430" s="319"/>
      <c r="BH430" s="319"/>
      <c r="BI430" s="319"/>
      <c r="BJ430" s="318"/>
      <c r="BK430" s="318"/>
      <c r="BL430" s="318"/>
      <c r="BM430" s="318"/>
      <c r="BN430" s="318"/>
      <c r="BO430" s="318"/>
      <c r="BP430" s="318"/>
      <c r="BQ430" s="318"/>
      <c r="BR430" s="318"/>
      <c r="BS430" s="318"/>
      <c r="BT430" s="318"/>
      <c r="BU430" s="318"/>
      <c r="BV430" s="318"/>
      <c r="BW430" s="318"/>
      <c r="BX430" s="318"/>
    </row>
    <row r="431" ht="13.5" customHeight="1">
      <c r="A431" s="1"/>
      <c r="B431" s="20"/>
      <c r="C431" s="318"/>
      <c r="D431" s="318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20"/>
      <c r="R431" s="319"/>
      <c r="S431" s="319"/>
      <c r="T431" s="319"/>
      <c r="U431" s="319"/>
      <c r="V431" s="319"/>
      <c r="W431" s="319"/>
      <c r="X431" s="319"/>
      <c r="Y431" s="319"/>
      <c r="Z431" s="319"/>
      <c r="AA431" s="319"/>
      <c r="AB431" s="319"/>
      <c r="AC431" s="319"/>
      <c r="AD431" s="319"/>
      <c r="AE431" s="319"/>
      <c r="AF431" s="319"/>
      <c r="AG431" s="319"/>
      <c r="AH431" s="319"/>
      <c r="AI431" s="319"/>
      <c r="AJ431" s="319"/>
      <c r="AK431" s="319"/>
      <c r="AL431" s="319"/>
      <c r="AM431" s="319"/>
      <c r="AN431" s="319"/>
      <c r="AO431" s="319"/>
      <c r="AP431" s="319"/>
      <c r="AQ431" s="319"/>
      <c r="AR431" s="319"/>
      <c r="AS431" s="319"/>
      <c r="AT431" s="319"/>
      <c r="AU431" s="319"/>
      <c r="AV431" s="319"/>
      <c r="AW431" s="319"/>
      <c r="AX431" s="319"/>
      <c r="AY431" s="319"/>
      <c r="AZ431" s="319"/>
      <c r="BA431" s="319"/>
      <c r="BB431" s="319"/>
      <c r="BC431" s="319"/>
      <c r="BD431" s="319"/>
      <c r="BE431" s="319"/>
      <c r="BF431" s="319"/>
      <c r="BG431" s="319"/>
      <c r="BH431" s="319"/>
      <c r="BI431" s="319"/>
      <c r="BJ431" s="318"/>
      <c r="BK431" s="318"/>
      <c r="BL431" s="318"/>
      <c r="BM431" s="318"/>
      <c r="BN431" s="318"/>
      <c r="BO431" s="318"/>
      <c r="BP431" s="318"/>
      <c r="BQ431" s="318"/>
      <c r="BR431" s="318"/>
      <c r="BS431" s="318"/>
      <c r="BT431" s="318"/>
      <c r="BU431" s="318"/>
      <c r="BV431" s="318"/>
      <c r="BW431" s="318"/>
      <c r="BX431" s="318"/>
    </row>
    <row r="432" ht="13.5" customHeight="1">
      <c r="A432" s="1"/>
      <c r="B432" s="20"/>
      <c r="C432" s="318"/>
      <c r="D432" s="318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20"/>
      <c r="R432" s="319"/>
      <c r="S432" s="319"/>
      <c r="T432" s="319"/>
      <c r="U432" s="319"/>
      <c r="V432" s="319"/>
      <c r="W432" s="319"/>
      <c r="X432" s="319"/>
      <c r="Y432" s="319"/>
      <c r="Z432" s="319"/>
      <c r="AA432" s="319"/>
      <c r="AB432" s="319"/>
      <c r="AC432" s="319"/>
      <c r="AD432" s="319"/>
      <c r="AE432" s="319"/>
      <c r="AF432" s="319"/>
      <c r="AG432" s="319"/>
      <c r="AH432" s="319"/>
      <c r="AI432" s="319"/>
      <c r="AJ432" s="319"/>
      <c r="AK432" s="319"/>
      <c r="AL432" s="319"/>
      <c r="AM432" s="319"/>
      <c r="AN432" s="319"/>
      <c r="AO432" s="319"/>
      <c r="AP432" s="319"/>
      <c r="AQ432" s="319"/>
      <c r="AR432" s="319"/>
      <c r="AS432" s="319"/>
      <c r="AT432" s="319"/>
      <c r="AU432" s="319"/>
      <c r="AV432" s="319"/>
      <c r="AW432" s="319"/>
      <c r="AX432" s="319"/>
      <c r="AY432" s="319"/>
      <c r="AZ432" s="319"/>
      <c r="BA432" s="319"/>
      <c r="BB432" s="319"/>
      <c r="BC432" s="319"/>
      <c r="BD432" s="319"/>
      <c r="BE432" s="319"/>
      <c r="BF432" s="319"/>
      <c r="BG432" s="319"/>
      <c r="BH432" s="319"/>
      <c r="BI432" s="319"/>
      <c r="BJ432" s="318"/>
      <c r="BK432" s="318"/>
      <c r="BL432" s="318"/>
      <c r="BM432" s="318"/>
      <c r="BN432" s="318"/>
      <c r="BO432" s="318"/>
      <c r="BP432" s="318"/>
      <c r="BQ432" s="318"/>
      <c r="BR432" s="318"/>
      <c r="BS432" s="318"/>
      <c r="BT432" s="318"/>
      <c r="BU432" s="318"/>
      <c r="BV432" s="318"/>
      <c r="BW432" s="318"/>
      <c r="BX432" s="318"/>
    </row>
    <row r="433" ht="13.5" customHeight="1">
      <c r="A433" s="1"/>
      <c r="B433" s="20"/>
      <c r="C433" s="318"/>
      <c r="D433" s="318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20"/>
      <c r="R433" s="319"/>
      <c r="S433" s="319"/>
      <c r="T433" s="319"/>
      <c r="U433" s="319"/>
      <c r="V433" s="319"/>
      <c r="W433" s="319"/>
      <c r="X433" s="319"/>
      <c r="Y433" s="319"/>
      <c r="Z433" s="319"/>
      <c r="AA433" s="319"/>
      <c r="AB433" s="319"/>
      <c r="AC433" s="319"/>
      <c r="AD433" s="319"/>
      <c r="AE433" s="319"/>
      <c r="AF433" s="319"/>
      <c r="AG433" s="319"/>
      <c r="AH433" s="319"/>
      <c r="AI433" s="319"/>
      <c r="AJ433" s="319"/>
      <c r="AK433" s="319"/>
      <c r="AL433" s="319"/>
      <c r="AM433" s="319"/>
      <c r="AN433" s="319"/>
      <c r="AO433" s="319"/>
      <c r="AP433" s="319"/>
      <c r="AQ433" s="319"/>
      <c r="AR433" s="319"/>
      <c r="AS433" s="319"/>
      <c r="AT433" s="319"/>
      <c r="AU433" s="319"/>
      <c r="AV433" s="319"/>
      <c r="AW433" s="319"/>
      <c r="AX433" s="319"/>
      <c r="AY433" s="319"/>
      <c r="AZ433" s="319"/>
      <c r="BA433" s="319"/>
      <c r="BB433" s="319"/>
      <c r="BC433" s="319"/>
      <c r="BD433" s="319"/>
      <c r="BE433" s="319"/>
      <c r="BF433" s="319"/>
      <c r="BG433" s="319"/>
      <c r="BH433" s="319"/>
      <c r="BI433" s="319"/>
      <c r="BJ433" s="318"/>
      <c r="BK433" s="318"/>
      <c r="BL433" s="318"/>
      <c r="BM433" s="318"/>
      <c r="BN433" s="318"/>
      <c r="BO433" s="318"/>
      <c r="BP433" s="318"/>
      <c r="BQ433" s="318"/>
      <c r="BR433" s="318"/>
      <c r="BS433" s="318"/>
      <c r="BT433" s="318"/>
      <c r="BU433" s="318"/>
      <c r="BV433" s="318"/>
      <c r="BW433" s="318"/>
      <c r="BX433" s="318"/>
    </row>
  </sheetData>
  <mergeCells count="2">
    <mergeCell ref="C1:D1"/>
    <mergeCell ref="AA394:AG394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3.43"/>
    <col customWidth="1" min="2" max="2" width="7.43"/>
    <col customWidth="1" min="3" max="4" width="11.71"/>
    <col customWidth="1" min="5" max="7" width="9.71"/>
    <col customWidth="1" min="8" max="8" width="11.71"/>
    <col customWidth="1" min="9" max="11" width="9.71"/>
    <col customWidth="1" min="12" max="13" width="9.0"/>
    <col customWidth="1" min="14" max="14" width="9.14"/>
    <col customWidth="1" min="15" max="26" width="9.0"/>
  </cols>
  <sheetData>
    <row r="1" ht="12.0" customHeight="1">
      <c r="A1" s="21"/>
      <c r="B1" s="2" t="s">
        <v>113</v>
      </c>
      <c r="C1" s="325">
        <f>'入出金合計表 【第16期2024年6月～】  '!C391</f>
        <v>14462720</v>
      </c>
      <c r="D1" s="59"/>
      <c r="E1" s="59"/>
      <c r="F1" s="59"/>
      <c r="G1" s="59"/>
      <c r="H1" s="59"/>
      <c r="I1" s="59"/>
      <c r="J1" s="59"/>
      <c r="K1" s="59"/>
      <c r="L1" s="53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2.0" customHeight="1">
      <c r="A2" s="21"/>
      <c r="B2" s="6"/>
      <c r="C2" s="326" t="s">
        <v>114</v>
      </c>
      <c r="D2" s="116"/>
      <c r="E2" s="327"/>
      <c r="F2" s="327"/>
      <c r="G2" s="327"/>
      <c r="H2" s="327"/>
      <c r="I2" s="327"/>
      <c r="J2" s="327"/>
      <c r="K2" s="327"/>
      <c r="L2" s="53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0" customHeight="1">
      <c r="A3" s="10"/>
      <c r="B3" s="11"/>
      <c r="C3" s="12" t="s">
        <v>2</v>
      </c>
      <c r="D3" s="13" t="s">
        <v>3</v>
      </c>
      <c r="E3" s="14" t="s">
        <v>4</v>
      </c>
      <c r="F3" s="15" t="s">
        <v>5</v>
      </c>
      <c r="G3" s="16" t="s">
        <v>6</v>
      </c>
      <c r="H3" s="17" t="s">
        <v>7</v>
      </c>
      <c r="I3" s="14" t="s">
        <v>4</v>
      </c>
      <c r="J3" s="16" t="s">
        <v>8</v>
      </c>
      <c r="K3" s="18" t="s">
        <v>9</v>
      </c>
      <c r="L3" s="328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21"/>
      <c r="B4" s="329">
        <v>44348.0</v>
      </c>
      <c r="C4" s="23">
        <f>SUM(C1+D4-H4)</f>
        <v>12730156</v>
      </c>
      <c r="D4" s="24">
        <f t="shared" ref="D4:D66" si="1">E4+F4+G4</f>
        <v>0</v>
      </c>
      <c r="E4" s="25">
        <f>'入金明細【17期】'!D3</f>
        <v>0</v>
      </c>
      <c r="F4" s="26">
        <f>'入金明細【17期】'!M3</f>
        <v>0</v>
      </c>
      <c r="G4" s="27">
        <f>'入金明細【17期】'!T3</f>
        <v>0</v>
      </c>
      <c r="H4" s="28">
        <f t="shared" ref="H4:H33" si="2">I4+J4+K4</f>
        <v>1732564</v>
      </c>
      <c r="I4" s="29">
        <f>'出金明細【17期】'!D3</f>
        <v>1732564</v>
      </c>
      <c r="J4" s="30">
        <f>'出金明細【17期】'!M3</f>
        <v>0</v>
      </c>
      <c r="K4" s="31">
        <f>'出金明細【17期】'!AD3</f>
        <v>0</v>
      </c>
      <c r="L4" s="53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2.0" customHeight="1">
      <c r="A5" s="21"/>
      <c r="B5" s="32">
        <v>44349.0</v>
      </c>
      <c r="C5" s="33">
        <f t="shared" ref="C5:C33" si="3">SUM(C4+D5-H5)</f>
        <v>6503999</v>
      </c>
      <c r="D5" s="34">
        <f t="shared" si="1"/>
        <v>0</v>
      </c>
      <c r="E5" s="25">
        <f>'入金明細【17期】'!D4</f>
        <v>0</v>
      </c>
      <c r="F5" s="26">
        <f>'入金明細【17期】'!M4</f>
        <v>0</v>
      </c>
      <c r="G5" s="27">
        <f>'入金明細【17期】'!T4</f>
        <v>0</v>
      </c>
      <c r="H5" s="28">
        <f t="shared" si="2"/>
        <v>6226157</v>
      </c>
      <c r="I5" s="29">
        <f>'出金明細【17期】'!D4</f>
        <v>3224600</v>
      </c>
      <c r="J5" s="30">
        <f>'出金明細【17期】'!M4</f>
        <v>1043380</v>
      </c>
      <c r="K5" s="31">
        <f>'出金明細【17期】'!AD4</f>
        <v>1958177</v>
      </c>
      <c r="L5" s="53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0" customHeight="1">
      <c r="A6" s="21"/>
      <c r="B6" s="32">
        <v>45446.0</v>
      </c>
      <c r="C6" s="33">
        <f t="shared" si="3"/>
        <v>8238989</v>
      </c>
      <c r="D6" s="34">
        <f t="shared" si="1"/>
        <v>1930350</v>
      </c>
      <c r="E6" s="25">
        <f>'入金明細【17期】'!D5</f>
        <v>600000</v>
      </c>
      <c r="F6" s="26">
        <f>'入金明細【17期】'!M5</f>
        <v>0</v>
      </c>
      <c r="G6" s="27">
        <f>'入金明細【17期】'!T5</f>
        <v>1330350</v>
      </c>
      <c r="H6" s="28">
        <f t="shared" si="2"/>
        <v>195360</v>
      </c>
      <c r="I6" s="29">
        <f>'出金明細【17期】'!D5</f>
        <v>0</v>
      </c>
      <c r="J6" s="30">
        <f>'出金明細【17期】'!M5</f>
        <v>0</v>
      </c>
      <c r="K6" s="31">
        <f>'出金明細【17期】'!AD5</f>
        <v>195360</v>
      </c>
      <c r="L6" s="5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0" customHeight="1">
      <c r="A7" s="21"/>
      <c r="B7" s="32">
        <v>44351.0</v>
      </c>
      <c r="C7" s="33">
        <f t="shared" si="3"/>
        <v>8174199</v>
      </c>
      <c r="D7" s="34">
        <f t="shared" si="1"/>
        <v>77000</v>
      </c>
      <c r="E7" s="25">
        <f>'入金明細【17期】'!D6</f>
        <v>0</v>
      </c>
      <c r="F7" s="26">
        <f>'入金明細【17期】'!M6</f>
        <v>0</v>
      </c>
      <c r="G7" s="27">
        <f>'入金明細【17期】'!T6</f>
        <v>77000</v>
      </c>
      <c r="H7" s="28">
        <f t="shared" si="2"/>
        <v>141790</v>
      </c>
      <c r="I7" s="29">
        <f>'出金明細【17期】'!D6</f>
        <v>550</v>
      </c>
      <c r="J7" s="30">
        <f>'出金明細【17期】'!M6</f>
        <v>0</v>
      </c>
      <c r="K7" s="31">
        <f>'出金明細【17期】'!AD6</f>
        <v>141240</v>
      </c>
      <c r="L7" s="5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2.0" customHeight="1">
      <c r="A8" s="21"/>
      <c r="B8" s="32">
        <v>44352.0</v>
      </c>
      <c r="C8" s="33">
        <f t="shared" si="3"/>
        <v>8239979</v>
      </c>
      <c r="D8" s="34">
        <f t="shared" si="1"/>
        <v>65780</v>
      </c>
      <c r="E8" s="25">
        <f>'入金明細【17期】'!D7</f>
        <v>0</v>
      </c>
      <c r="F8" s="26">
        <f>'入金明細【17期】'!M7</f>
        <v>0</v>
      </c>
      <c r="G8" s="27">
        <f>'入金明細【17期】'!T7</f>
        <v>65780</v>
      </c>
      <c r="H8" s="28">
        <f t="shared" si="2"/>
        <v>0</v>
      </c>
      <c r="I8" s="29">
        <f>'出金明細【17期】'!D7</f>
        <v>0</v>
      </c>
      <c r="J8" s="30">
        <f>'出金明細【17期】'!M7</f>
        <v>0</v>
      </c>
      <c r="K8" s="31">
        <f>'出金明細【17期】'!AD7</f>
        <v>0</v>
      </c>
      <c r="L8" s="5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0" customHeight="1">
      <c r="A9" s="21"/>
      <c r="B9" s="32">
        <v>44353.0</v>
      </c>
      <c r="C9" s="33">
        <f t="shared" si="3"/>
        <v>8239979</v>
      </c>
      <c r="D9" s="34">
        <f t="shared" si="1"/>
        <v>0</v>
      </c>
      <c r="E9" s="25">
        <f>'入金明細【17期】'!D8</f>
        <v>0</v>
      </c>
      <c r="F9" s="26">
        <f>'入金明細【17期】'!M8</f>
        <v>0</v>
      </c>
      <c r="G9" s="27">
        <f>'入金明細【17期】'!T8</f>
        <v>0</v>
      </c>
      <c r="H9" s="28">
        <f t="shared" si="2"/>
        <v>0</v>
      </c>
      <c r="I9" s="29">
        <f>'出金明細【17期】'!D8</f>
        <v>0</v>
      </c>
      <c r="J9" s="30">
        <f>'出金明細【17期】'!M8</f>
        <v>0</v>
      </c>
      <c r="K9" s="31">
        <f>'出金明細【17期】'!AD8</f>
        <v>0</v>
      </c>
      <c r="L9" s="5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0" customHeight="1">
      <c r="A10" s="21"/>
      <c r="B10" s="35">
        <v>44354.0</v>
      </c>
      <c r="C10" s="33">
        <f t="shared" si="3"/>
        <v>8264979</v>
      </c>
      <c r="D10" s="34">
        <f t="shared" si="1"/>
        <v>25000</v>
      </c>
      <c r="E10" s="25">
        <f>'入金明細【17期】'!D9</f>
        <v>0</v>
      </c>
      <c r="F10" s="26">
        <f>'入金明細【17期】'!M9</f>
        <v>0</v>
      </c>
      <c r="G10" s="27">
        <f>'入金明細【17期】'!T9</f>
        <v>25000</v>
      </c>
      <c r="H10" s="28">
        <f t="shared" si="2"/>
        <v>0</v>
      </c>
      <c r="I10" s="29">
        <f>'出金明細【17期】'!D9</f>
        <v>0</v>
      </c>
      <c r="J10" s="30">
        <f>'出金明細【17期】'!M9</f>
        <v>0</v>
      </c>
      <c r="K10" s="31">
        <f>'出金明細【17期】'!AD9</f>
        <v>0</v>
      </c>
      <c r="L10" s="53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0" customHeight="1">
      <c r="A11" s="21"/>
      <c r="B11" s="35">
        <v>44355.0</v>
      </c>
      <c r="C11" s="33">
        <f t="shared" si="3"/>
        <v>8261349</v>
      </c>
      <c r="D11" s="34">
        <f t="shared" si="1"/>
        <v>0</v>
      </c>
      <c r="E11" s="25">
        <f>'入金明細【17期】'!D10</f>
        <v>0</v>
      </c>
      <c r="F11" s="26">
        <f>'入金明細【17期】'!M10</f>
        <v>0</v>
      </c>
      <c r="G11" s="27">
        <f>'入金明細【17期】'!T10</f>
        <v>0</v>
      </c>
      <c r="H11" s="28">
        <f t="shared" si="2"/>
        <v>3630</v>
      </c>
      <c r="I11" s="29">
        <f>'出金明細【17期】'!D10</f>
        <v>3630</v>
      </c>
      <c r="J11" s="30">
        <f>'出金明細【17期】'!M10</f>
        <v>0</v>
      </c>
      <c r="K11" s="31">
        <f>'出金明細【17期】'!AD10</f>
        <v>0</v>
      </c>
      <c r="L11" s="5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0" customHeight="1">
      <c r="A12" s="21"/>
      <c r="B12" s="32">
        <v>44356.0</v>
      </c>
      <c r="C12" s="33">
        <f t="shared" si="3"/>
        <v>8246637</v>
      </c>
      <c r="D12" s="34">
        <f t="shared" si="1"/>
        <v>248</v>
      </c>
      <c r="E12" s="25">
        <f>'入金明細【17期】'!D11</f>
        <v>248</v>
      </c>
      <c r="F12" s="26">
        <f>'入金明細【17期】'!M11</f>
        <v>0</v>
      </c>
      <c r="G12" s="27">
        <f>'入金明細【17期】'!T11</f>
        <v>0</v>
      </c>
      <c r="H12" s="28">
        <f t="shared" si="2"/>
        <v>14960</v>
      </c>
      <c r="I12" s="29">
        <f>'出金明細【17期】'!D11</f>
        <v>14960</v>
      </c>
      <c r="J12" s="30">
        <f>'出金明細【17期】'!M11</f>
        <v>0</v>
      </c>
      <c r="K12" s="31">
        <f>'出金明細【17期】'!AD11</f>
        <v>0</v>
      </c>
      <c r="L12" s="5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0" customHeight="1">
      <c r="A13" s="21"/>
      <c r="B13" s="32">
        <v>44357.0</v>
      </c>
      <c r="C13" s="33">
        <f t="shared" si="3"/>
        <v>4205693</v>
      </c>
      <c r="D13" s="34">
        <f t="shared" si="1"/>
        <v>0</v>
      </c>
      <c r="E13" s="25">
        <f>'入金明細【17期】'!D12</f>
        <v>0</v>
      </c>
      <c r="F13" s="26">
        <f>'入金明細【17期】'!M12</f>
        <v>0</v>
      </c>
      <c r="G13" s="27">
        <f>'入金明細【17期】'!T12</f>
        <v>0</v>
      </c>
      <c r="H13" s="28">
        <f t="shared" si="2"/>
        <v>4040944</v>
      </c>
      <c r="I13" s="29">
        <f>'出金明細【17期】'!D12</f>
        <v>5170</v>
      </c>
      <c r="J13" s="30">
        <f>'出金明細【17期】'!M12</f>
        <v>0</v>
      </c>
      <c r="K13" s="31">
        <f>'出金明細【17期】'!AD12</f>
        <v>4035774</v>
      </c>
      <c r="L13" s="5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0" customHeight="1">
      <c r="A14" s="21"/>
      <c r="B14" s="32">
        <v>44358.0</v>
      </c>
      <c r="C14" s="33">
        <f t="shared" si="3"/>
        <v>6215267</v>
      </c>
      <c r="D14" s="34">
        <f t="shared" si="1"/>
        <v>2009574</v>
      </c>
      <c r="E14" s="25">
        <f>'入金明細【17期】'!D13</f>
        <v>0</v>
      </c>
      <c r="F14" s="26">
        <f>'入金明細【17期】'!M13</f>
        <v>0</v>
      </c>
      <c r="G14" s="27">
        <f>'入金明細【17期】'!T13</f>
        <v>2009574</v>
      </c>
      <c r="H14" s="28">
        <f t="shared" si="2"/>
        <v>0</v>
      </c>
      <c r="I14" s="29">
        <f>'出金明細【17期】'!D13</f>
        <v>0</v>
      </c>
      <c r="J14" s="30">
        <f>'出金明細【17期】'!M13</f>
        <v>0</v>
      </c>
      <c r="K14" s="31">
        <f>'出金明細【17期】'!AD13</f>
        <v>0</v>
      </c>
      <c r="L14" s="5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0" customHeight="1">
      <c r="A15" s="21"/>
      <c r="B15" s="32">
        <v>44359.0</v>
      </c>
      <c r="C15" s="33">
        <f t="shared" si="3"/>
        <v>6189834</v>
      </c>
      <c r="D15" s="34">
        <f t="shared" si="1"/>
        <v>0</v>
      </c>
      <c r="E15" s="25">
        <f>'入金明細【17期】'!D14</f>
        <v>0</v>
      </c>
      <c r="F15" s="26">
        <f>'入金明細【17期】'!M14</f>
        <v>0</v>
      </c>
      <c r="G15" s="27">
        <f>'入金明細【17期】'!T14</f>
        <v>0</v>
      </c>
      <c r="H15" s="28">
        <f t="shared" si="2"/>
        <v>25433</v>
      </c>
      <c r="I15" s="29">
        <f>'出金明細【17期】'!D14</f>
        <v>0</v>
      </c>
      <c r="J15" s="30">
        <f>'出金明細【17期】'!M14</f>
        <v>0</v>
      </c>
      <c r="K15" s="31">
        <f>'出金明細【17期】'!AD14</f>
        <v>25433</v>
      </c>
      <c r="L15" s="5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0" customHeight="1">
      <c r="A16" s="21"/>
      <c r="B16" s="32">
        <v>44360.0</v>
      </c>
      <c r="C16" s="33">
        <f t="shared" si="3"/>
        <v>8084834</v>
      </c>
      <c r="D16" s="34">
        <f t="shared" si="1"/>
        <v>1900000</v>
      </c>
      <c r="E16" s="25">
        <f>'入金明細【17期】'!D15</f>
        <v>1900000</v>
      </c>
      <c r="F16" s="26">
        <f>'入金明細【17期】'!M15</f>
        <v>0</v>
      </c>
      <c r="G16" s="27">
        <f>'入金明細【17期】'!T15</f>
        <v>0</v>
      </c>
      <c r="H16" s="28">
        <f t="shared" si="2"/>
        <v>5000</v>
      </c>
      <c r="I16" s="29">
        <f>'出金明細【17期】'!D15</f>
        <v>0</v>
      </c>
      <c r="J16" s="30">
        <f>'出金明細【17期】'!M15</f>
        <v>0</v>
      </c>
      <c r="K16" s="31">
        <f>'出金明細【17期】'!AD15</f>
        <v>5000</v>
      </c>
      <c r="L16" s="5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0" customHeight="1">
      <c r="A17" s="21"/>
      <c r="B17" s="35">
        <v>44361.0</v>
      </c>
      <c r="C17" s="33">
        <f t="shared" si="3"/>
        <v>8084834</v>
      </c>
      <c r="D17" s="34">
        <f t="shared" si="1"/>
        <v>0</v>
      </c>
      <c r="E17" s="25">
        <f>'入金明細【17期】'!D16</f>
        <v>0</v>
      </c>
      <c r="F17" s="26">
        <f>'入金明細【17期】'!M16</f>
        <v>0</v>
      </c>
      <c r="G17" s="27">
        <f>'入金明細【17期】'!T16</f>
        <v>0</v>
      </c>
      <c r="H17" s="28">
        <f t="shared" si="2"/>
        <v>0</v>
      </c>
      <c r="I17" s="29">
        <f>'出金明細【17期】'!D16</f>
        <v>0</v>
      </c>
      <c r="J17" s="30">
        <f>'出金明細【17期】'!M16</f>
        <v>0</v>
      </c>
      <c r="K17" s="31">
        <f>'出金明細【17期】'!AD16</f>
        <v>0</v>
      </c>
      <c r="L17" s="5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0" customHeight="1">
      <c r="A18" s="21"/>
      <c r="B18" s="35">
        <v>44362.0</v>
      </c>
      <c r="C18" s="33">
        <f t="shared" si="3"/>
        <v>8084834</v>
      </c>
      <c r="D18" s="34">
        <f t="shared" si="1"/>
        <v>0</v>
      </c>
      <c r="E18" s="25">
        <f>'入金明細【17期】'!D17</f>
        <v>0</v>
      </c>
      <c r="F18" s="26">
        <f>'入金明細【17期】'!M17</f>
        <v>0</v>
      </c>
      <c r="G18" s="27">
        <f>'入金明細【17期】'!T17</f>
        <v>0</v>
      </c>
      <c r="H18" s="28">
        <f t="shared" si="2"/>
        <v>0</v>
      </c>
      <c r="I18" s="29">
        <f>'出金明細【17期】'!D17</f>
        <v>0</v>
      </c>
      <c r="J18" s="30">
        <f>'出金明細【17期】'!M17</f>
        <v>0</v>
      </c>
      <c r="K18" s="31">
        <f>'出金明細【17期】'!AD17</f>
        <v>0</v>
      </c>
      <c r="L18" s="5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0" customHeight="1">
      <c r="A19" s="21"/>
      <c r="B19" s="32">
        <v>44363.0</v>
      </c>
      <c r="C19" s="33">
        <f t="shared" si="3"/>
        <v>8803381</v>
      </c>
      <c r="D19" s="34">
        <f t="shared" si="1"/>
        <v>718547</v>
      </c>
      <c r="E19" s="25">
        <f>'入金明細【17期】'!D18</f>
        <v>0</v>
      </c>
      <c r="F19" s="26">
        <f>'入金明細【17期】'!M18</f>
        <v>138826</v>
      </c>
      <c r="G19" s="27">
        <f>'入金明細【17期】'!T18</f>
        <v>579721</v>
      </c>
      <c r="H19" s="28">
        <f t="shared" si="2"/>
        <v>0</v>
      </c>
      <c r="I19" s="29">
        <f>'出金明細【17期】'!D18</f>
        <v>0</v>
      </c>
      <c r="J19" s="30">
        <f>'出金明細【17期】'!M18</f>
        <v>0</v>
      </c>
      <c r="K19" s="31">
        <f>'出金明細【17期】'!AD18</f>
        <v>0</v>
      </c>
      <c r="L19" s="5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0" customHeight="1">
      <c r="A20" s="21"/>
      <c r="B20" s="32">
        <v>44364.0</v>
      </c>
      <c r="C20" s="33">
        <f t="shared" si="3"/>
        <v>10618509</v>
      </c>
      <c r="D20" s="34">
        <f t="shared" si="1"/>
        <v>1815128</v>
      </c>
      <c r="E20" s="25">
        <f>'入金明細【17期】'!D19</f>
        <v>0</v>
      </c>
      <c r="F20" s="26">
        <f>'入金明細【17期】'!M19</f>
        <v>31808</v>
      </c>
      <c r="G20" s="27">
        <f>'入金明細【17期】'!T19</f>
        <v>1783320</v>
      </c>
      <c r="H20" s="28">
        <f t="shared" si="2"/>
        <v>0</v>
      </c>
      <c r="I20" s="29">
        <f>'出金明細【17期】'!D19</f>
        <v>0</v>
      </c>
      <c r="J20" s="30">
        <f>'出金明細【17期】'!M19</f>
        <v>0</v>
      </c>
      <c r="K20" s="31">
        <f>'出金明細【17期】'!AD19</f>
        <v>0</v>
      </c>
      <c r="L20" s="5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0" customHeight="1">
      <c r="A21" s="21"/>
      <c r="B21" s="32">
        <v>44365.0</v>
      </c>
      <c r="C21" s="33">
        <f t="shared" si="3"/>
        <v>10619001</v>
      </c>
      <c r="D21" s="34">
        <f t="shared" si="1"/>
        <v>1592</v>
      </c>
      <c r="E21" s="25">
        <f>'入金明細【17期】'!D20</f>
        <v>1592</v>
      </c>
      <c r="F21" s="26">
        <f>'入金明細【17期】'!M20</f>
        <v>0</v>
      </c>
      <c r="G21" s="27">
        <f>'入金明細【17期】'!T20</f>
        <v>0</v>
      </c>
      <c r="H21" s="28">
        <f t="shared" si="2"/>
        <v>1100</v>
      </c>
      <c r="I21" s="29">
        <f>'出金明細【17期】'!D20</f>
        <v>1100</v>
      </c>
      <c r="J21" s="30">
        <f>'出金明細【17期】'!M20</f>
        <v>0</v>
      </c>
      <c r="K21" s="31">
        <f>'出金明細【17期】'!AD20</f>
        <v>0</v>
      </c>
      <c r="L21" s="5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0" customHeight="1">
      <c r="A22" s="21"/>
      <c r="B22" s="32">
        <v>44366.0</v>
      </c>
      <c r="C22" s="33">
        <f t="shared" si="3"/>
        <v>9678251</v>
      </c>
      <c r="D22" s="34">
        <f t="shared" si="1"/>
        <v>391080</v>
      </c>
      <c r="E22" s="25">
        <f>'入金明細【17期】'!D21</f>
        <v>0</v>
      </c>
      <c r="F22" s="26">
        <f>'入金明細【17期】'!M21</f>
        <v>0</v>
      </c>
      <c r="G22" s="27">
        <f>'入金明細【17期】'!T21</f>
        <v>391080</v>
      </c>
      <c r="H22" s="28">
        <f t="shared" si="2"/>
        <v>1331830</v>
      </c>
      <c r="I22" s="29">
        <f>'出金明細【17期】'!D21</f>
        <v>0</v>
      </c>
      <c r="J22" s="30">
        <f>'出金明細【17期】'!M21</f>
        <v>1300000</v>
      </c>
      <c r="K22" s="31">
        <f>'出金明細【17期】'!AD21</f>
        <v>31830</v>
      </c>
      <c r="L22" s="5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0" customHeight="1">
      <c r="A23" s="21"/>
      <c r="B23" s="32">
        <v>44367.0</v>
      </c>
      <c r="C23" s="33">
        <f t="shared" si="3"/>
        <v>9622105</v>
      </c>
      <c r="D23" s="34">
        <f t="shared" si="1"/>
        <v>0</v>
      </c>
      <c r="E23" s="25">
        <f>'入金明細【17期】'!D22</f>
        <v>0</v>
      </c>
      <c r="F23" s="26">
        <f>'入金明細【17期】'!M22</f>
        <v>0</v>
      </c>
      <c r="G23" s="27">
        <f>'入金明細【17期】'!T22</f>
        <v>0</v>
      </c>
      <c r="H23" s="28">
        <f t="shared" si="2"/>
        <v>56146</v>
      </c>
      <c r="I23" s="29">
        <f>'出金明細【17期】'!D22</f>
        <v>0</v>
      </c>
      <c r="J23" s="30">
        <f>'出金明細【17期】'!M22</f>
        <v>0</v>
      </c>
      <c r="K23" s="31">
        <f>'出金明細【17期】'!AD22</f>
        <v>56146</v>
      </c>
      <c r="L23" s="5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0" customHeight="1">
      <c r="A24" s="21"/>
      <c r="B24" s="35">
        <v>44368.0</v>
      </c>
      <c r="C24" s="33">
        <f t="shared" si="3"/>
        <v>9622105</v>
      </c>
      <c r="D24" s="34">
        <f t="shared" si="1"/>
        <v>0</v>
      </c>
      <c r="E24" s="25">
        <f>'入金明細【17期】'!D23</f>
        <v>0</v>
      </c>
      <c r="F24" s="26">
        <f>'入金明細【17期】'!M23</f>
        <v>0</v>
      </c>
      <c r="G24" s="27">
        <f>'入金明細【17期】'!T23</f>
        <v>0</v>
      </c>
      <c r="H24" s="28">
        <f t="shared" si="2"/>
        <v>0</v>
      </c>
      <c r="I24" s="29">
        <f>'出金明細【17期】'!D23</f>
        <v>0</v>
      </c>
      <c r="J24" s="30">
        <f>'出金明細【17期】'!M23</f>
        <v>0</v>
      </c>
      <c r="K24" s="31">
        <f>'出金明細【17期】'!AD23</f>
        <v>0</v>
      </c>
      <c r="L24" s="5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0" customHeight="1">
      <c r="A25" s="21"/>
      <c r="B25" s="35">
        <v>44369.0</v>
      </c>
      <c r="C25" s="33">
        <f t="shared" si="3"/>
        <v>9622105</v>
      </c>
      <c r="D25" s="34">
        <f t="shared" si="1"/>
        <v>0</v>
      </c>
      <c r="E25" s="25">
        <f>'入金明細【17期】'!D24</f>
        <v>0</v>
      </c>
      <c r="F25" s="26">
        <f>'入金明細【17期】'!M24</f>
        <v>0</v>
      </c>
      <c r="G25" s="27">
        <f>'入金明細【17期】'!T24</f>
        <v>0</v>
      </c>
      <c r="H25" s="28">
        <f t="shared" si="2"/>
        <v>0</v>
      </c>
      <c r="I25" s="29">
        <f>'出金明細【17期】'!D24</f>
        <v>0</v>
      </c>
      <c r="J25" s="30">
        <f>'出金明細【17期】'!M24</f>
        <v>0</v>
      </c>
      <c r="K25" s="31">
        <f>'出金明細【17期】'!AD24</f>
        <v>0</v>
      </c>
      <c r="L25" s="5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0" customHeight="1">
      <c r="A26" s="21"/>
      <c r="B26" s="32">
        <v>44370.0</v>
      </c>
      <c r="C26" s="33">
        <f t="shared" si="3"/>
        <v>9775962</v>
      </c>
      <c r="D26" s="34">
        <f t="shared" si="1"/>
        <v>204775</v>
      </c>
      <c r="E26" s="25">
        <f>'入金明細【17期】'!D25</f>
        <v>4775</v>
      </c>
      <c r="F26" s="26">
        <f>'入金明細【17期】'!M25</f>
        <v>0</v>
      </c>
      <c r="G26" s="27">
        <f>'入金明細【17期】'!T25</f>
        <v>200000</v>
      </c>
      <c r="H26" s="28">
        <f t="shared" si="2"/>
        <v>50918</v>
      </c>
      <c r="I26" s="29">
        <f>'出金明細【17期】'!D25</f>
        <v>0</v>
      </c>
      <c r="J26" s="30">
        <f>'出金明細【17期】'!M25</f>
        <v>0</v>
      </c>
      <c r="K26" s="31">
        <f>'出金明細【17期】'!AD25</f>
        <v>50918</v>
      </c>
      <c r="L26" s="5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0" customHeight="1">
      <c r="A27" s="21"/>
      <c r="B27" s="32">
        <v>44371.0</v>
      </c>
      <c r="C27" s="33">
        <f t="shared" si="3"/>
        <v>13537154</v>
      </c>
      <c r="D27" s="34">
        <f t="shared" si="1"/>
        <v>3761192</v>
      </c>
      <c r="E27" s="25">
        <f>'入金明細【17期】'!D26</f>
        <v>0</v>
      </c>
      <c r="F27" s="26">
        <f>'入金明細【17期】'!M26</f>
        <v>0</v>
      </c>
      <c r="G27" s="27">
        <f>'入金明細【17期】'!T26</f>
        <v>3761192</v>
      </c>
      <c r="H27" s="28">
        <f t="shared" si="2"/>
        <v>0</v>
      </c>
      <c r="I27" s="29">
        <f>'出金明細【17期】'!D26</f>
        <v>0</v>
      </c>
      <c r="J27" s="30">
        <f>'出金明細【17期】'!M26</f>
        <v>0</v>
      </c>
      <c r="K27" s="31">
        <f>'出金明細【17期】'!AD26</f>
        <v>0</v>
      </c>
      <c r="L27" s="5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0" customHeight="1">
      <c r="A28" s="21"/>
      <c r="B28" s="32">
        <v>44372.0</v>
      </c>
      <c r="C28" s="33">
        <f t="shared" si="3"/>
        <v>13619124</v>
      </c>
      <c r="D28" s="34">
        <f t="shared" si="1"/>
        <v>301970</v>
      </c>
      <c r="E28" s="25">
        <f>'入金明細【17期】'!D27</f>
        <v>0</v>
      </c>
      <c r="F28" s="26">
        <f>'入金明細【17期】'!M27</f>
        <v>0</v>
      </c>
      <c r="G28" s="27">
        <f>'入金明細【17期】'!T27</f>
        <v>301970</v>
      </c>
      <c r="H28" s="28">
        <f t="shared" si="2"/>
        <v>220000</v>
      </c>
      <c r="I28" s="29">
        <f>'出金明細【17期】'!D27</f>
        <v>0</v>
      </c>
      <c r="J28" s="30">
        <f>'出金明細【17期】'!M27</f>
        <v>0</v>
      </c>
      <c r="K28" s="31">
        <f>'出金明細【17期】'!AD27</f>
        <v>220000</v>
      </c>
      <c r="L28" s="5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0" customHeight="1">
      <c r="A29" s="21"/>
      <c r="B29" s="32">
        <v>44373.0</v>
      </c>
      <c r="C29" s="33">
        <f t="shared" si="3"/>
        <v>13076853</v>
      </c>
      <c r="D29" s="34">
        <f t="shared" si="1"/>
        <v>0</v>
      </c>
      <c r="E29" s="25">
        <f>'入金明細【17期】'!D28</f>
        <v>0</v>
      </c>
      <c r="F29" s="26">
        <f>'入金明細【17期】'!M28</f>
        <v>0</v>
      </c>
      <c r="G29" s="27">
        <f>'入金明細【17期】'!T28</f>
        <v>0</v>
      </c>
      <c r="H29" s="28">
        <f t="shared" si="2"/>
        <v>542271</v>
      </c>
      <c r="I29" s="29">
        <f>'出金明細【17期】'!D28</f>
        <v>0</v>
      </c>
      <c r="J29" s="30">
        <f>'出金明細【17期】'!M28</f>
        <v>0</v>
      </c>
      <c r="K29" s="31">
        <f>'出金明細【17期】'!AD28</f>
        <v>542271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0" customHeight="1">
      <c r="A30" s="21"/>
      <c r="B30" s="32">
        <v>44374.0</v>
      </c>
      <c r="C30" s="33">
        <f t="shared" si="3"/>
        <v>10705150</v>
      </c>
      <c r="D30" s="34">
        <f t="shared" si="1"/>
        <v>9484229</v>
      </c>
      <c r="E30" s="25">
        <f>'入金明細【17期】'!D29</f>
        <v>0</v>
      </c>
      <c r="F30" s="26">
        <f>'入金明細【17期】'!M29</f>
        <v>0</v>
      </c>
      <c r="G30" s="27">
        <f>'入金明細【17期】'!T29</f>
        <v>9484229</v>
      </c>
      <c r="H30" s="28">
        <f t="shared" si="2"/>
        <v>11855932</v>
      </c>
      <c r="I30" s="29">
        <f>'出金明細【17期】'!D29</f>
        <v>204585</v>
      </c>
      <c r="J30" s="30">
        <f>'出金明細【17期】'!M29</f>
        <v>11286120</v>
      </c>
      <c r="K30" s="31">
        <f>'出金明細【17期】'!AD29</f>
        <v>365227</v>
      </c>
      <c r="L30" s="5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0" customHeight="1">
      <c r="A31" s="21"/>
      <c r="B31" s="35">
        <v>44375.0</v>
      </c>
      <c r="C31" s="33">
        <f t="shared" si="3"/>
        <v>8856276</v>
      </c>
      <c r="D31" s="34">
        <f t="shared" si="1"/>
        <v>0</v>
      </c>
      <c r="E31" s="25">
        <f>'入金明細【17期】'!D30</f>
        <v>0</v>
      </c>
      <c r="F31" s="26">
        <f>'入金明細【17期】'!M30</f>
        <v>0</v>
      </c>
      <c r="G31" s="27">
        <f>'入金明細【17期】'!T30</f>
        <v>0</v>
      </c>
      <c r="H31" s="28">
        <f t="shared" si="2"/>
        <v>1848874</v>
      </c>
      <c r="I31" s="29">
        <f>'出金明細【17期】'!D30</f>
        <v>1848874</v>
      </c>
      <c r="J31" s="30">
        <f>'出金明細【17期】'!M30</f>
        <v>0</v>
      </c>
      <c r="K31" s="31">
        <f>'出金明細【17期】'!AD30</f>
        <v>0</v>
      </c>
      <c r="L31" s="5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0" customHeight="1">
      <c r="A32" s="21"/>
      <c r="B32" s="35">
        <v>44376.0</v>
      </c>
      <c r="C32" s="33">
        <f t="shared" si="3"/>
        <v>5660661</v>
      </c>
      <c r="D32" s="34">
        <f t="shared" si="1"/>
        <v>0</v>
      </c>
      <c r="E32" s="25">
        <f>'入金明細【17期】'!D31</f>
        <v>0</v>
      </c>
      <c r="F32" s="26">
        <f>'入金明細【17期】'!M31</f>
        <v>0</v>
      </c>
      <c r="G32" s="27">
        <f>'入金明細【17期】'!T31</f>
        <v>0</v>
      </c>
      <c r="H32" s="28">
        <f t="shared" si="2"/>
        <v>3195615</v>
      </c>
      <c r="I32" s="29">
        <f>'出金明細【17期】'!D31</f>
        <v>3195615</v>
      </c>
      <c r="J32" s="30">
        <f>'出金明細【17期】'!M31</f>
        <v>0</v>
      </c>
      <c r="K32" s="31">
        <f>'出金明細【17期】'!AD31</f>
        <v>0</v>
      </c>
      <c r="L32" s="5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0" customHeight="1">
      <c r="A33" s="21"/>
      <c r="B33" s="36">
        <v>44377.0</v>
      </c>
      <c r="C33" s="37">
        <f t="shared" si="3"/>
        <v>7192718</v>
      </c>
      <c r="D33" s="38">
        <f t="shared" si="1"/>
        <v>16042404</v>
      </c>
      <c r="E33" s="25">
        <f>'入金明細【17期】'!D32</f>
        <v>0</v>
      </c>
      <c r="F33" s="26">
        <f>'入金明細【17期】'!M32</f>
        <v>0</v>
      </c>
      <c r="G33" s="27">
        <f>'入金明細【17期】'!T32</f>
        <v>16042404</v>
      </c>
      <c r="H33" s="28">
        <f t="shared" si="2"/>
        <v>14510347</v>
      </c>
      <c r="I33" s="29">
        <f>'出金明細【17期】'!D32</f>
        <v>573237</v>
      </c>
      <c r="J33" s="30">
        <f>'出金明細【17期】'!M32</f>
        <v>11891372</v>
      </c>
      <c r="K33" s="31">
        <f>'出金明細【17期】'!AD32</f>
        <v>2045738</v>
      </c>
      <c r="L33" s="5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0" customHeight="1">
      <c r="A34" s="21"/>
      <c r="B34" s="39" t="s">
        <v>10</v>
      </c>
      <c r="C34" s="40">
        <f t="shared" ref="C34:C35" si="5">SUM(D34-H34)</f>
        <v>-7270002</v>
      </c>
      <c r="D34" s="41">
        <f t="shared" si="1"/>
        <v>38728869</v>
      </c>
      <c r="E34" s="42">
        <f t="shared" ref="E34:K34" si="4">SUM(E4:E33)</f>
        <v>2506615</v>
      </c>
      <c r="F34" s="43">
        <f t="shared" si="4"/>
        <v>170634</v>
      </c>
      <c r="G34" s="44">
        <f t="shared" si="4"/>
        <v>36051620</v>
      </c>
      <c r="H34" s="45">
        <f t="shared" si="4"/>
        <v>45998871</v>
      </c>
      <c r="I34" s="42">
        <f t="shared" si="4"/>
        <v>10804885</v>
      </c>
      <c r="J34" s="43">
        <f t="shared" si="4"/>
        <v>25520872</v>
      </c>
      <c r="K34" s="46">
        <f t="shared" si="4"/>
        <v>9673114</v>
      </c>
      <c r="L34" s="5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0" customHeight="1">
      <c r="A35" s="21"/>
      <c r="B35" s="39" t="s">
        <v>11</v>
      </c>
      <c r="C35" s="40">
        <f t="shared" si="5"/>
        <v>-7270002</v>
      </c>
      <c r="D35" s="47">
        <f t="shared" si="1"/>
        <v>38728869</v>
      </c>
      <c r="E35" s="42">
        <f t="shared" ref="E35:K35" si="6">E2+E34</f>
        <v>2506615</v>
      </c>
      <c r="F35" s="43">
        <f t="shared" si="6"/>
        <v>170634</v>
      </c>
      <c r="G35" s="44">
        <f t="shared" si="6"/>
        <v>36051620</v>
      </c>
      <c r="H35" s="45">
        <f t="shared" si="6"/>
        <v>45998871</v>
      </c>
      <c r="I35" s="42">
        <f t="shared" si="6"/>
        <v>10804885</v>
      </c>
      <c r="J35" s="43">
        <f t="shared" si="6"/>
        <v>25520872</v>
      </c>
      <c r="K35" s="46">
        <f t="shared" si="6"/>
        <v>9673114</v>
      </c>
      <c r="L35" s="5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0" customHeight="1">
      <c r="A36" s="21"/>
      <c r="B36" s="22">
        <v>44378.0</v>
      </c>
      <c r="C36" s="23">
        <f>SUM(C33+D36-H36)</f>
        <v>7142107</v>
      </c>
      <c r="D36" s="24">
        <f t="shared" si="1"/>
        <v>0</v>
      </c>
      <c r="E36" s="48">
        <f>'入金明細【17期】'!D35</f>
        <v>0</v>
      </c>
      <c r="F36" s="26">
        <f>'入金明細【17期】'!M35</f>
        <v>0</v>
      </c>
      <c r="G36" s="27">
        <f>'入金明細【17期】'!T35</f>
        <v>0</v>
      </c>
      <c r="H36" s="28">
        <f t="shared" ref="H36:H66" si="7">I36+J36+K36</f>
        <v>50611</v>
      </c>
      <c r="I36" s="96">
        <f>'出金明細【17期】'!D35</f>
        <v>0</v>
      </c>
      <c r="J36" s="50">
        <f>'出金明細【17期】'!M35</f>
        <v>0</v>
      </c>
      <c r="K36" s="51">
        <f>'出金明細【17期】'!AD35</f>
        <v>50611</v>
      </c>
      <c r="L36" s="5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0" customHeight="1">
      <c r="A37" s="21"/>
      <c r="B37" s="32">
        <v>45109.0</v>
      </c>
      <c r="C37" s="33">
        <f t="shared" ref="C37:C66" si="8">SUM(C36+D37-H37)</f>
        <v>7564107</v>
      </c>
      <c r="D37" s="34">
        <f t="shared" si="1"/>
        <v>430000</v>
      </c>
      <c r="E37" s="48">
        <f>'入金明細【17期】'!D36</f>
        <v>0</v>
      </c>
      <c r="F37" s="26">
        <f>'入金明細【17期】'!M36</f>
        <v>0</v>
      </c>
      <c r="G37" s="27">
        <f>'入金明細【17期】'!T36</f>
        <v>430000</v>
      </c>
      <c r="H37" s="28">
        <f t="shared" si="7"/>
        <v>8000</v>
      </c>
      <c r="I37" s="52">
        <f>'出金明細【17期】'!D36</f>
        <v>8000</v>
      </c>
      <c r="J37" s="30">
        <f>'出金明細【17期】'!M36</f>
        <v>0</v>
      </c>
      <c r="K37" s="31">
        <f>'出金明細【17期】'!AD36</f>
        <v>0</v>
      </c>
      <c r="L37" s="5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0" customHeight="1">
      <c r="A38" s="21"/>
      <c r="B38" s="32">
        <v>45110.0</v>
      </c>
      <c r="C38" s="33">
        <f t="shared" si="8"/>
        <v>37276587</v>
      </c>
      <c r="D38" s="34">
        <f t="shared" si="1"/>
        <v>29712480</v>
      </c>
      <c r="E38" s="48">
        <f>'入金明細【17期】'!D37</f>
        <v>12470891</v>
      </c>
      <c r="F38" s="26">
        <f>'入金明細【17期】'!M37</f>
        <v>0</v>
      </c>
      <c r="G38" s="27">
        <f>'入金明細【17期】'!T37</f>
        <v>17241589</v>
      </c>
      <c r="H38" s="28">
        <f t="shared" si="7"/>
        <v>0</v>
      </c>
      <c r="I38" s="52">
        <f>'出金明細【17期】'!D37</f>
        <v>0</v>
      </c>
      <c r="J38" s="30">
        <f>'出金明細【17期】'!M37</f>
        <v>0</v>
      </c>
      <c r="K38" s="31">
        <f>'出金明細【17期】'!AD37</f>
        <v>0</v>
      </c>
      <c r="L38" s="5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0" customHeight="1">
      <c r="A39" s="21"/>
      <c r="B39" s="32">
        <v>45111.0</v>
      </c>
      <c r="C39" s="33">
        <f t="shared" si="8"/>
        <v>31403757</v>
      </c>
      <c r="D39" s="34">
        <f t="shared" si="1"/>
        <v>0</v>
      </c>
      <c r="E39" s="48">
        <f>'入金明細【17期】'!D38</f>
        <v>0</v>
      </c>
      <c r="F39" s="26">
        <f>'入金明細【17期】'!M38</f>
        <v>0</v>
      </c>
      <c r="G39" s="27">
        <f>'入金明細【17期】'!T38</f>
        <v>0</v>
      </c>
      <c r="H39" s="28">
        <f t="shared" si="7"/>
        <v>5872830</v>
      </c>
      <c r="I39" s="52">
        <f>'出金明細【17期】'!D38</f>
        <v>0</v>
      </c>
      <c r="J39" s="30">
        <f>'出金明細【17期】'!M38</f>
        <v>5731590</v>
      </c>
      <c r="K39" s="31">
        <f>'出金明細【17期】'!AD38</f>
        <v>141240</v>
      </c>
      <c r="L39" s="5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0" customHeight="1">
      <c r="A40" s="21"/>
      <c r="B40" s="35">
        <v>45112.0</v>
      </c>
      <c r="C40" s="33">
        <f t="shared" si="8"/>
        <v>31403757</v>
      </c>
      <c r="D40" s="34">
        <f t="shared" si="1"/>
        <v>0</v>
      </c>
      <c r="E40" s="48">
        <f>'入金明細【17期】'!D39</f>
        <v>0</v>
      </c>
      <c r="F40" s="26">
        <f>'入金明細【17期】'!M39</f>
        <v>0</v>
      </c>
      <c r="G40" s="27">
        <f>'入金明細【17期】'!T39</f>
        <v>0</v>
      </c>
      <c r="H40" s="28">
        <f t="shared" si="7"/>
        <v>0</v>
      </c>
      <c r="I40" s="52">
        <f>'出金明細【17期】'!D39</f>
        <v>0</v>
      </c>
      <c r="J40" s="30">
        <f>'出金明細【17期】'!M39</f>
        <v>0</v>
      </c>
      <c r="K40" s="31">
        <f>'出金明細【17期】'!AD39</f>
        <v>0</v>
      </c>
      <c r="L40" s="5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0" customHeight="1">
      <c r="A41" s="21"/>
      <c r="B41" s="35">
        <v>45113.0</v>
      </c>
      <c r="C41" s="33">
        <f t="shared" si="8"/>
        <v>31403757</v>
      </c>
      <c r="D41" s="34">
        <f t="shared" si="1"/>
        <v>0</v>
      </c>
      <c r="E41" s="48">
        <f>'入金明細【17期】'!D40</f>
        <v>0</v>
      </c>
      <c r="F41" s="26">
        <f>'入金明細【17期】'!M40</f>
        <v>0</v>
      </c>
      <c r="G41" s="27">
        <f>'入金明細【17期】'!T40</f>
        <v>0</v>
      </c>
      <c r="H41" s="28">
        <f t="shared" si="7"/>
        <v>0</v>
      </c>
      <c r="I41" s="52">
        <f>'出金明細【17期】'!D40</f>
        <v>0</v>
      </c>
      <c r="J41" s="30">
        <f>'出金明細【17期】'!M40</f>
        <v>0</v>
      </c>
      <c r="K41" s="31">
        <f>'出金明細【17期】'!AD40</f>
        <v>0</v>
      </c>
      <c r="L41" s="5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0" customHeight="1">
      <c r="A42" s="21"/>
      <c r="B42" s="32">
        <v>45114.0</v>
      </c>
      <c r="C42" s="33">
        <f t="shared" si="8"/>
        <v>31402547</v>
      </c>
      <c r="D42" s="34">
        <f t="shared" si="1"/>
        <v>0</v>
      </c>
      <c r="E42" s="48">
        <f>'入金明細【17期】'!D41</f>
        <v>0</v>
      </c>
      <c r="F42" s="26">
        <f>'入金明細【17期】'!M41</f>
        <v>0</v>
      </c>
      <c r="G42" s="27">
        <f>'入金明細【17期】'!T41</f>
        <v>0</v>
      </c>
      <c r="H42" s="28">
        <f t="shared" si="7"/>
        <v>1210</v>
      </c>
      <c r="I42" s="52">
        <f>'出金明細【17期】'!D41</f>
        <v>1210</v>
      </c>
      <c r="J42" s="30">
        <f>'出金明細【17期】'!M41</f>
        <v>0</v>
      </c>
      <c r="K42" s="31">
        <f>'出金明細【17期】'!AD41</f>
        <v>0</v>
      </c>
      <c r="L42" s="5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0" customHeight="1">
      <c r="A43" s="21"/>
      <c r="B43" s="32">
        <v>45115.0</v>
      </c>
      <c r="C43" s="33">
        <f t="shared" si="8"/>
        <v>31648771</v>
      </c>
      <c r="D43" s="34">
        <f t="shared" si="1"/>
        <v>354024</v>
      </c>
      <c r="E43" s="48">
        <f>'入金明細【17期】'!D42</f>
        <v>0</v>
      </c>
      <c r="F43" s="26">
        <f>'入金明細【17期】'!M42</f>
        <v>0</v>
      </c>
      <c r="G43" s="27">
        <f>'入金明細【17期】'!T42</f>
        <v>354024</v>
      </c>
      <c r="H43" s="28">
        <f t="shared" si="7"/>
        <v>107800</v>
      </c>
      <c r="I43" s="52">
        <f>'出金明細【17期】'!D42</f>
        <v>0</v>
      </c>
      <c r="J43" s="30">
        <f>'出金明細【17期】'!M42</f>
        <v>0</v>
      </c>
      <c r="K43" s="31">
        <f>'出金明細【17期】'!AD42</f>
        <v>107800</v>
      </c>
      <c r="L43" s="5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0" customHeight="1">
      <c r="A44" s="21"/>
      <c r="B44" s="32">
        <v>45116.0</v>
      </c>
      <c r="C44" s="33">
        <f t="shared" si="8"/>
        <v>31640961</v>
      </c>
      <c r="D44" s="34">
        <f t="shared" si="1"/>
        <v>0</v>
      </c>
      <c r="E44" s="48">
        <f>'入金明細【17期】'!D43</f>
        <v>0</v>
      </c>
      <c r="F44" s="26">
        <f>'入金明細【17期】'!M43</f>
        <v>0</v>
      </c>
      <c r="G44" s="27">
        <f>'入金明細【17期】'!T43</f>
        <v>0</v>
      </c>
      <c r="H44" s="28">
        <f t="shared" si="7"/>
        <v>7810</v>
      </c>
      <c r="I44" s="52">
        <f>'出金明細【17期】'!D43</f>
        <v>7810</v>
      </c>
      <c r="J44" s="30">
        <f>'出金明細【17期】'!M43</f>
        <v>0</v>
      </c>
      <c r="K44" s="31">
        <f>'出金明細【17期】'!AD43</f>
        <v>0</v>
      </c>
      <c r="L44" s="5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0" customHeight="1">
      <c r="A45" s="21"/>
      <c r="B45" s="32">
        <v>45117.0</v>
      </c>
      <c r="C45" s="33">
        <f t="shared" si="8"/>
        <v>15556117</v>
      </c>
      <c r="D45" s="34">
        <f t="shared" si="1"/>
        <v>0</v>
      </c>
      <c r="E45" s="48">
        <f>'入金明細【17期】'!D44</f>
        <v>0</v>
      </c>
      <c r="F45" s="26">
        <f>'入金明細【17期】'!M44</f>
        <v>0</v>
      </c>
      <c r="G45" s="27">
        <f>'入金明細【17期】'!T44</f>
        <v>0</v>
      </c>
      <c r="H45" s="28">
        <f t="shared" si="7"/>
        <v>16084844</v>
      </c>
      <c r="I45" s="52">
        <f>'出金明細【17期】'!D44</f>
        <v>132155</v>
      </c>
      <c r="J45" s="30">
        <f>'出金明細【17期】'!M44</f>
        <v>0</v>
      </c>
      <c r="K45" s="31">
        <f>'出金明細【17期】'!AD44</f>
        <v>15952689</v>
      </c>
      <c r="L45" s="5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0" customHeight="1">
      <c r="A46" s="21"/>
      <c r="B46" s="32">
        <v>45118.0</v>
      </c>
      <c r="C46" s="33">
        <f t="shared" si="8"/>
        <v>22281556</v>
      </c>
      <c r="D46" s="34">
        <f t="shared" si="1"/>
        <v>6855439</v>
      </c>
      <c r="E46" s="48">
        <f>'入金明細【17期】'!D45</f>
        <v>0</v>
      </c>
      <c r="F46" s="26">
        <f>'入金明細【17期】'!M45</f>
        <v>0</v>
      </c>
      <c r="G46" s="27">
        <f>'入金明細【17期】'!T45</f>
        <v>6855439</v>
      </c>
      <c r="H46" s="28">
        <f t="shared" si="7"/>
        <v>130000</v>
      </c>
      <c r="I46" s="52">
        <f>'出金明細【17期】'!D45</f>
        <v>0</v>
      </c>
      <c r="J46" s="30">
        <f>'出金明細【17期】'!M45</f>
        <v>0</v>
      </c>
      <c r="K46" s="31">
        <f>'出金明細【17期】'!AD45</f>
        <v>130000</v>
      </c>
      <c r="L46" s="5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0" customHeight="1">
      <c r="A47" s="21"/>
      <c r="B47" s="35">
        <v>45119.0</v>
      </c>
      <c r="C47" s="33">
        <f t="shared" si="8"/>
        <v>22281556</v>
      </c>
      <c r="D47" s="34">
        <f t="shared" si="1"/>
        <v>0</v>
      </c>
      <c r="E47" s="48">
        <f>'入金明細【17期】'!D46</f>
        <v>0</v>
      </c>
      <c r="F47" s="26">
        <f>'入金明細【17期】'!M46</f>
        <v>0</v>
      </c>
      <c r="G47" s="27">
        <f>'入金明細【17期】'!T46</f>
        <v>0</v>
      </c>
      <c r="H47" s="28">
        <f t="shared" si="7"/>
        <v>0</v>
      </c>
      <c r="I47" s="52">
        <f>'出金明細【17期】'!D46</f>
        <v>0</v>
      </c>
      <c r="J47" s="30">
        <f>'出金明細【17期】'!M46</f>
        <v>0</v>
      </c>
      <c r="K47" s="31">
        <f>'出金明細【17期】'!AD46</f>
        <v>0</v>
      </c>
      <c r="L47" s="5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0" customHeight="1">
      <c r="A48" s="21"/>
      <c r="B48" s="35">
        <v>45120.0</v>
      </c>
      <c r="C48" s="33">
        <f t="shared" si="8"/>
        <v>22281556</v>
      </c>
      <c r="D48" s="34">
        <f t="shared" si="1"/>
        <v>0</v>
      </c>
      <c r="E48" s="48">
        <f>'入金明細【17期】'!D47</f>
        <v>0</v>
      </c>
      <c r="F48" s="26">
        <f>'入金明細【17期】'!M47</f>
        <v>0</v>
      </c>
      <c r="G48" s="27">
        <f>'入金明細【17期】'!T47</f>
        <v>0</v>
      </c>
      <c r="H48" s="28">
        <f t="shared" si="7"/>
        <v>0</v>
      </c>
      <c r="I48" s="52">
        <f>'出金明細【17期】'!D47</f>
        <v>0</v>
      </c>
      <c r="J48" s="30">
        <f>'出金明細【17期】'!M47</f>
        <v>0</v>
      </c>
      <c r="K48" s="31">
        <f>'出金明細【17期】'!AD47</f>
        <v>0</v>
      </c>
      <c r="L48" s="5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0" customHeight="1">
      <c r="A49" s="21"/>
      <c r="B49" s="32">
        <v>45121.0</v>
      </c>
      <c r="C49" s="33">
        <f t="shared" si="8"/>
        <v>26028213</v>
      </c>
      <c r="D49" s="34">
        <f t="shared" si="1"/>
        <v>3762150</v>
      </c>
      <c r="E49" s="48">
        <f>'入金明細【17期】'!D48</f>
        <v>0</v>
      </c>
      <c r="F49" s="26">
        <f>'入金明細【17期】'!M48</f>
        <v>0</v>
      </c>
      <c r="G49" s="27">
        <f>'入金明細【17期】'!T48</f>
        <v>3762150</v>
      </c>
      <c r="H49" s="28">
        <f t="shared" si="7"/>
        <v>15493</v>
      </c>
      <c r="I49" s="52">
        <f>'出金明細【17期】'!D48</f>
        <v>0</v>
      </c>
      <c r="J49" s="30">
        <f>'出金明細【17期】'!M48</f>
        <v>0</v>
      </c>
      <c r="K49" s="31">
        <f>'出金明細【17期】'!AD48</f>
        <v>15493</v>
      </c>
      <c r="L49" s="5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0" customHeight="1">
      <c r="A50" s="21"/>
      <c r="B50" s="32">
        <v>45122.0</v>
      </c>
      <c r="C50" s="33">
        <f t="shared" si="8"/>
        <v>26349996</v>
      </c>
      <c r="D50" s="34">
        <f t="shared" si="1"/>
        <v>321783</v>
      </c>
      <c r="E50" s="48">
        <f>'入金明細【17期】'!D49</f>
        <v>0</v>
      </c>
      <c r="F50" s="26">
        <f>'入金明細【17期】'!M49</f>
        <v>233540</v>
      </c>
      <c r="G50" s="27">
        <f>'入金明細【17期】'!T49</f>
        <v>88243</v>
      </c>
      <c r="H50" s="28">
        <f t="shared" si="7"/>
        <v>0</v>
      </c>
      <c r="I50" s="52">
        <f>'出金明細【17期】'!D49</f>
        <v>0</v>
      </c>
      <c r="J50" s="30">
        <f>'出金明細【17期】'!M49</f>
        <v>0</v>
      </c>
      <c r="K50" s="31">
        <f>'出金明細【17期】'!AD49</f>
        <v>0</v>
      </c>
      <c r="L50" s="5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0" customHeight="1">
      <c r="A51" s="21"/>
      <c r="B51" s="32">
        <v>45123.0</v>
      </c>
      <c r="C51" s="33">
        <f t="shared" si="8"/>
        <v>26349996</v>
      </c>
      <c r="D51" s="34">
        <f t="shared" si="1"/>
        <v>0</v>
      </c>
      <c r="E51" s="48">
        <f>'入金明細【17期】'!D50</f>
        <v>0</v>
      </c>
      <c r="F51" s="26">
        <f>'入金明細【17期】'!M50</f>
        <v>0</v>
      </c>
      <c r="G51" s="27">
        <f>'入金明細【17期】'!T50</f>
        <v>0</v>
      </c>
      <c r="H51" s="28">
        <f t="shared" si="7"/>
        <v>0</v>
      </c>
      <c r="I51" s="52">
        <f>'出金明細【17期】'!D50</f>
        <v>0</v>
      </c>
      <c r="J51" s="30">
        <f>'出金明細【17期】'!M50</f>
        <v>0</v>
      </c>
      <c r="K51" s="31">
        <f>'出金明細【17期】'!AD50</f>
        <v>0</v>
      </c>
      <c r="L51" s="5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0" customHeight="1">
      <c r="A52" s="21"/>
      <c r="B52" s="32">
        <v>45124.0</v>
      </c>
      <c r="C52" s="33">
        <f t="shared" si="8"/>
        <v>26039996</v>
      </c>
      <c r="D52" s="34">
        <f t="shared" si="1"/>
        <v>390000</v>
      </c>
      <c r="E52" s="48">
        <f>'入金明細【17期】'!D51</f>
        <v>0</v>
      </c>
      <c r="F52" s="26">
        <f>'入金明細【17期】'!M51</f>
        <v>0</v>
      </c>
      <c r="G52" s="27">
        <f>'入金明細【17期】'!T51</f>
        <v>390000</v>
      </c>
      <c r="H52" s="28">
        <f t="shared" si="7"/>
        <v>700000</v>
      </c>
      <c r="I52" s="52">
        <f>'出金明細【17期】'!D51</f>
        <v>0</v>
      </c>
      <c r="J52" s="30">
        <f>'出金明細【17期】'!M51</f>
        <v>0</v>
      </c>
      <c r="K52" s="31">
        <f>'出金明細【17期】'!AD51</f>
        <v>700000</v>
      </c>
      <c r="L52" s="5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0" customHeight="1">
      <c r="A53" s="21"/>
      <c r="B53" s="32">
        <v>45125.0</v>
      </c>
      <c r="C53" s="33">
        <f t="shared" si="8"/>
        <v>26368630</v>
      </c>
      <c r="D53" s="34">
        <f t="shared" si="1"/>
        <v>885734</v>
      </c>
      <c r="E53" s="48">
        <f>'入金明細【17期】'!D52</f>
        <v>0</v>
      </c>
      <c r="F53" s="26">
        <f>'入金明細【17期】'!M52</f>
        <v>0</v>
      </c>
      <c r="G53" s="27">
        <f>'入金明細【17期】'!T52</f>
        <v>885734</v>
      </c>
      <c r="H53" s="28">
        <f t="shared" si="7"/>
        <v>557100</v>
      </c>
      <c r="I53" s="52">
        <f>'出金明細【17期】'!D52</f>
        <v>1100</v>
      </c>
      <c r="J53" s="30">
        <f>'出金明細【17期】'!M52</f>
        <v>0</v>
      </c>
      <c r="K53" s="31">
        <f>'出金明細【17期】'!AD52</f>
        <v>556000</v>
      </c>
      <c r="L53" s="5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0" customHeight="1">
      <c r="A54" s="21"/>
      <c r="B54" s="35">
        <v>45126.0</v>
      </c>
      <c r="C54" s="33">
        <f t="shared" si="8"/>
        <v>26368630</v>
      </c>
      <c r="D54" s="34">
        <f t="shared" si="1"/>
        <v>0</v>
      </c>
      <c r="E54" s="48">
        <f>'入金明細【17期】'!D53</f>
        <v>0</v>
      </c>
      <c r="F54" s="26">
        <f>'入金明細【17期】'!M53</f>
        <v>0</v>
      </c>
      <c r="G54" s="27">
        <f>'入金明細【17期】'!T53</f>
        <v>0</v>
      </c>
      <c r="H54" s="28">
        <f t="shared" si="7"/>
        <v>0</v>
      </c>
      <c r="I54" s="52">
        <f>'出金明細【17期】'!D53</f>
        <v>0</v>
      </c>
      <c r="J54" s="30">
        <f>'出金明細【17期】'!M53</f>
        <v>0</v>
      </c>
      <c r="K54" s="31">
        <f>'出金明細【17期】'!AD53</f>
        <v>0</v>
      </c>
      <c r="L54" s="5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0" customHeight="1">
      <c r="A55" s="21"/>
      <c r="B55" s="35">
        <v>45127.0</v>
      </c>
      <c r="C55" s="33">
        <f t="shared" si="8"/>
        <v>26368630</v>
      </c>
      <c r="D55" s="34">
        <f t="shared" si="1"/>
        <v>0</v>
      </c>
      <c r="E55" s="48">
        <f>'入金明細【17期】'!D54</f>
        <v>0</v>
      </c>
      <c r="F55" s="26">
        <f>'入金明細【17期】'!M54</f>
        <v>0</v>
      </c>
      <c r="G55" s="27">
        <f>'入金明細【17期】'!T54</f>
        <v>0</v>
      </c>
      <c r="H55" s="28">
        <f t="shared" si="7"/>
        <v>0</v>
      </c>
      <c r="I55" s="52">
        <f>'出金明細【17期】'!D54</f>
        <v>0</v>
      </c>
      <c r="J55" s="30">
        <f>'出金明細【17期】'!M54</f>
        <v>0</v>
      </c>
      <c r="K55" s="31">
        <f>'出金明細【17期】'!AD54</f>
        <v>0</v>
      </c>
      <c r="L55" s="5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0" customHeight="1">
      <c r="A56" s="21"/>
      <c r="B56" s="35">
        <v>45128.0</v>
      </c>
      <c r="C56" s="33">
        <f t="shared" si="8"/>
        <v>26368630</v>
      </c>
      <c r="D56" s="34">
        <f t="shared" si="1"/>
        <v>0</v>
      </c>
      <c r="E56" s="48">
        <f>'入金明細【17期】'!D55</f>
        <v>0</v>
      </c>
      <c r="F56" s="26">
        <f>'入金明細【17期】'!M55</f>
        <v>0</v>
      </c>
      <c r="G56" s="27">
        <f>'入金明細【17期】'!T55</f>
        <v>0</v>
      </c>
      <c r="H56" s="28">
        <f t="shared" si="7"/>
        <v>0</v>
      </c>
      <c r="I56" s="52">
        <f>'出金明細【17期】'!D55</f>
        <v>0</v>
      </c>
      <c r="J56" s="30">
        <f>'出金明細【17期】'!M55</f>
        <v>0</v>
      </c>
      <c r="K56" s="31">
        <f>'出金明細【17期】'!AD55</f>
        <v>0</v>
      </c>
      <c r="L56" s="5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0" customHeight="1">
      <c r="A57" s="21"/>
      <c r="B57" s="32">
        <v>45129.0</v>
      </c>
      <c r="C57" s="33">
        <f t="shared" si="8"/>
        <v>26409833</v>
      </c>
      <c r="D57" s="34">
        <f t="shared" si="1"/>
        <v>41203</v>
      </c>
      <c r="E57" s="48">
        <f>'入金明細【17期】'!D56</f>
        <v>0</v>
      </c>
      <c r="F57" s="26">
        <f>'入金明細【17期】'!M56</f>
        <v>0</v>
      </c>
      <c r="G57" s="27">
        <f>'入金明細【17期】'!T56</f>
        <v>41203</v>
      </c>
      <c r="H57" s="28">
        <f t="shared" si="7"/>
        <v>0</v>
      </c>
      <c r="I57" s="52">
        <f>'出金明細【17期】'!D56</f>
        <v>0</v>
      </c>
      <c r="J57" s="30">
        <f>'出金明細【17期】'!M56</f>
        <v>0</v>
      </c>
      <c r="K57" s="31">
        <f>'出金明細【17期】'!AD56</f>
        <v>0</v>
      </c>
      <c r="L57" s="5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0" customHeight="1">
      <c r="A58" s="21"/>
      <c r="B58" s="32">
        <v>45130.0</v>
      </c>
      <c r="C58" s="33">
        <f t="shared" si="8"/>
        <v>26959457</v>
      </c>
      <c r="D58" s="34">
        <f t="shared" si="1"/>
        <v>597696</v>
      </c>
      <c r="E58" s="48">
        <f>'入金明細【17期】'!D57</f>
        <v>0</v>
      </c>
      <c r="F58" s="26">
        <f>'入金明細【17期】'!M57</f>
        <v>0</v>
      </c>
      <c r="G58" s="27">
        <f>'入金明細【17期】'!T57</f>
        <v>597696</v>
      </c>
      <c r="H58" s="28">
        <f t="shared" si="7"/>
        <v>48072</v>
      </c>
      <c r="I58" s="52">
        <f>'出金明細【17期】'!D57</f>
        <v>0</v>
      </c>
      <c r="J58" s="30">
        <f>'出金明細【17期】'!M57</f>
        <v>0</v>
      </c>
      <c r="K58" s="31">
        <f>'出金明細【17期】'!AD57</f>
        <v>48072</v>
      </c>
      <c r="L58" s="5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0" customHeight="1">
      <c r="A59" s="21"/>
      <c r="B59" s="32">
        <v>45131.0</v>
      </c>
      <c r="C59" s="33">
        <f t="shared" si="8"/>
        <v>32870541</v>
      </c>
      <c r="D59" s="34">
        <f t="shared" si="1"/>
        <v>6129450</v>
      </c>
      <c r="E59" s="48">
        <f>'入金明細【17期】'!D58</f>
        <v>0</v>
      </c>
      <c r="F59" s="26">
        <f>'入金明細【17期】'!M58</f>
        <v>0</v>
      </c>
      <c r="G59" s="27">
        <f>'入金明細【17期】'!T58</f>
        <v>6129450</v>
      </c>
      <c r="H59" s="28">
        <f t="shared" si="7"/>
        <v>218366</v>
      </c>
      <c r="I59" s="52">
        <f>'出金明細【17期】'!D58</f>
        <v>0</v>
      </c>
      <c r="J59" s="30">
        <f>'出金明細【17期】'!M58</f>
        <v>150700</v>
      </c>
      <c r="K59" s="31">
        <f>'出金明細【17期】'!AD58</f>
        <v>67666</v>
      </c>
      <c r="L59" s="5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0" customHeight="1">
      <c r="A60" s="21"/>
      <c r="B60" s="32">
        <v>45132.0</v>
      </c>
      <c r="C60" s="33">
        <f t="shared" si="8"/>
        <v>33044098</v>
      </c>
      <c r="D60" s="34">
        <f t="shared" si="1"/>
        <v>454170</v>
      </c>
      <c r="E60" s="48">
        <f>'入金明細【17期】'!D59</f>
        <v>0</v>
      </c>
      <c r="F60" s="26">
        <f>'入金明細【17期】'!M59</f>
        <v>0</v>
      </c>
      <c r="G60" s="27">
        <f>'入金明細【17期】'!T59</f>
        <v>454170</v>
      </c>
      <c r="H60" s="28">
        <f t="shared" si="7"/>
        <v>280613</v>
      </c>
      <c r="I60" s="52">
        <f>'出金明細【17期】'!D59</f>
        <v>0</v>
      </c>
      <c r="J60" s="30">
        <f>'出金明細【17期】'!M59</f>
        <v>0</v>
      </c>
      <c r="K60" s="31">
        <f>'出金明細【17期】'!AD59</f>
        <v>280613</v>
      </c>
      <c r="L60" s="5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0" customHeight="1">
      <c r="A61" s="21"/>
      <c r="B61" s="35">
        <v>45133.0</v>
      </c>
      <c r="C61" s="33">
        <f t="shared" si="8"/>
        <v>33044098</v>
      </c>
      <c r="D61" s="34">
        <f t="shared" si="1"/>
        <v>0</v>
      </c>
      <c r="E61" s="48">
        <f>'入金明細【17期】'!D60</f>
        <v>0</v>
      </c>
      <c r="F61" s="26">
        <f>'入金明細【17期】'!M60</f>
        <v>0</v>
      </c>
      <c r="G61" s="27">
        <f>'入金明細【17期】'!T60</f>
        <v>0</v>
      </c>
      <c r="H61" s="28">
        <f t="shared" si="7"/>
        <v>0</v>
      </c>
      <c r="I61" s="52">
        <f>'出金明細【17期】'!D60</f>
        <v>0</v>
      </c>
      <c r="J61" s="30">
        <f>'出金明細【17期】'!M60</f>
        <v>0</v>
      </c>
      <c r="K61" s="31">
        <f>'出金明細【17期】'!AD60</f>
        <v>0</v>
      </c>
      <c r="L61" s="5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0" customHeight="1">
      <c r="A62" s="21"/>
      <c r="B62" s="35">
        <v>45134.0</v>
      </c>
      <c r="C62" s="33">
        <f t="shared" si="8"/>
        <v>32843878</v>
      </c>
      <c r="D62" s="34">
        <f t="shared" si="1"/>
        <v>0</v>
      </c>
      <c r="E62" s="48">
        <f>'入金明細【17期】'!D61</f>
        <v>0</v>
      </c>
      <c r="F62" s="26">
        <f>'入金明細【17期】'!M61</f>
        <v>0</v>
      </c>
      <c r="G62" s="27">
        <f>'入金明細【17期】'!T61</f>
        <v>0</v>
      </c>
      <c r="H62" s="28">
        <f t="shared" si="7"/>
        <v>200220</v>
      </c>
      <c r="I62" s="52">
        <f>'出金明細【17期】'!D61</f>
        <v>220</v>
      </c>
      <c r="J62" s="30">
        <f>'出金明細【17期】'!M61</f>
        <v>0</v>
      </c>
      <c r="K62" s="31">
        <f>'出金明細【17期】'!AD61</f>
        <v>200000</v>
      </c>
      <c r="L62" s="5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0" customHeight="1">
      <c r="A63" s="21"/>
      <c r="B63" s="32">
        <v>45135.0</v>
      </c>
      <c r="C63" s="33">
        <f t="shared" si="8"/>
        <v>32367296</v>
      </c>
      <c r="D63" s="34">
        <f t="shared" si="1"/>
        <v>108240</v>
      </c>
      <c r="E63" s="48">
        <f>'入金明細【17期】'!D62</f>
        <v>0</v>
      </c>
      <c r="F63" s="26">
        <f>'入金明細【17期】'!M62</f>
        <v>0</v>
      </c>
      <c r="G63" s="27">
        <f>'入金明細【17期】'!T62</f>
        <v>108240</v>
      </c>
      <c r="H63" s="28">
        <f t="shared" si="7"/>
        <v>584822</v>
      </c>
      <c r="I63" s="52">
        <f>'出金明細【17期】'!D62</f>
        <v>0</v>
      </c>
      <c r="J63" s="30">
        <f>'出金明細【17期】'!M62</f>
        <v>0</v>
      </c>
      <c r="K63" s="31">
        <f>'出金明細【17期】'!AD62</f>
        <v>584822</v>
      </c>
      <c r="L63" s="5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0" customHeight="1">
      <c r="A64" s="21"/>
      <c r="B64" s="32">
        <v>45136.0</v>
      </c>
      <c r="C64" s="33">
        <f t="shared" si="8"/>
        <v>29433984</v>
      </c>
      <c r="D64" s="34">
        <f t="shared" si="1"/>
        <v>0</v>
      </c>
      <c r="E64" s="48">
        <f>'入金明細【17期】'!D63</f>
        <v>0</v>
      </c>
      <c r="F64" s="26">
        <f>'入金明細【17期】'!M63</f>
        <v>0</v>
      </c>
      <c r="G64" s="27">
        <f>'入金明細【17期】'!T63</f>
        <v>0</v>
      </c>
      <c r="H64" s="28">
        <f t="shared" si="7"/>
        <v>2933312</v>
      </c>
      <c r="I64" s="52">
        <f>'出金明細【17期】'!D63</f>
        <v>1040712</v>
      </c>
      <c r="J64" s="30">
        <f>'出金明細【17期】'!M63</f>
        <v>0</v>
      </c>
      <c r="K64" s="31">
        <f>'出金明細【17期】'!AD63</f>
        <v>1892600</v>
      </c>
      <c r="L64" s="5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0" customHeight="1">
      <c r="A65" s="21"/>
      <c r="B65" s="32">
        <v>45137.0</v>
      </c>
      <c r="C65" s="33">
        <f t="shared" si="8"/>
        <v>24975974</v>
      </c>
      <c r="D65" s="38">
        <f t="shared" si="1"/>
        <v>1100</v>
      </c>
      <c r="E65" s="48">
        <f>'入金明細【17期】'!D64</f>
        <v>0</v>
      </c>
      <c r="F65" s="26">
        <f>'入金明細【17期】'!M64</f>
        <v>0</v>
      </c>
      <c r="G65" s="27">
        <f>'入金明細【17期】'!T64</f>
        <v>1100</v>
      </c>
      <c r="H65" s="28">
        <f t="shared" si="7"/>
        <v>4459110</v>
      </c>
      <c r="I65" s="52">
        <f>'出金明細【17期】'!D64</f>
        <v>4459110</v>
      </c>
      <c r="J65" s="30">
        <f>'出金明細【17期】'!M64</f>
        <v>0</v>
      </c>
      <c r="K65" s="31">
        <f>'出金明細【17期】'!AD64</f>
        <v>0</v>
      </c>
      <c r="L65" s="5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0" customHeight="1">
      <c r="A66" s="21"/>
      <c r="B66" s="36">
        <v>45138.0</v>
      </c>
      <c r="C66" s="33">
        <f t="shared" si="8"/>
        <v>41007661</v>
      </c>
      <c r="D66" s="38">
        <f t="shared" si="1"/>
        <v>23047517</v>
      </c>
      <c r="E66" s="48">
        <f>'入金明細【17期】'!D65</f>
        <v>0</v>
      </c>
      <c r="F66" s="26">
        <f>'入金明細【17期】'!M65</f>
        <v>0</v>
      </c>
      <c r="G66" s="27">
        <f>'入金明細【17期】'!T65</f>
        <v>23047517</v>
      </c>
      <c r="H66" s="28">
        <f t="shared" si="7"/>
        <v>7015830</v>
      </c>
      <c r="I66" s="52">
        <f>'出金明細【17期】'!D65</f>
        <v>436295</v>
      </c>
      <c r="J66" s="30">
        <f>'出金明細【17期】'!M65</f>
        <v>2251085</v>
      </c>
      <c r="K66" s="31">
        <f>'出金明細【17期】'!AD65</f>
        <v>4328450</v>
      </c>
      <c r="L66" s="5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0" customHeight="1">
      <c r="A67" s="21"/>
      <c r="B67" s="11" t="s">
        <v>12</v>
      </c>
      <c r="C67" s="40">
        <f t="shared" ref="C67:C68" si="10">SUM(D67-H67)</f>
        <v>33814943</v>
      </c>
      <c r="D67" s="47">
        <f t="shared" ref="D67:K67" si="9">SUM(D36:D66)</f>
        <v>73090986</v>
      </c>
      <c r="E67" s="42">
        <f t="shared" si="9"/>
        <v>12470891</v>
      </c>
      <c r="F67" s="43">
        <f t="shared" si="9"/>
        <v>233540</v>
      </c>
      <c r="G67" s="44">
        <f t="shared" si="9"/>
        <v>60386555</v>
      </c>
      <c r="H67" s="45">
        <f t="shared" si="9"/>
        <v>39276043</v>
      </c>
      <c r="I67" s="42">
        <f t="shared" si="9"/>
        <v>6086612</v>
      </c>
      <c r="J67" s="43">
        <f t="shared" si="9"/>
        <v>8133375</v>
      </c>
      <c r="K67" s="46">
        <f t="shared" si="9"/>
        <v>25056056</v>
      </c>
      <c r="L67" s="5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0" customHeight="1">
      <c r="A68" s="21"/>
      <c r="B68" s="11" t="s">
        <v>11</v>
      </c>
      <c r="C68" s="40">
        <f t="shared" si="10"/>
        <v>26544941</v>
      </c>
      <c r="D68" s="47">
        <f t="shared" ref="D68:K68" si="11">D35+D67</f>
        <v>111819855</v>
      </c>
      <c r="E68" s="42">
        <f t="shared" si="11"/>
        <v>14977506</v>
      </c>
      <c r="F68" s="43">
        <f t="shared" si="11"/>
        <v>404174</v>
      </c>
      <c r="G68" s="44">
        <f t="shared" si="11"/>
        <v>96438175</v>
      </c>
      <c r="H68" s="45">
        <f t="shared" si="11"/>
        <v>85274914</v>
      </c>
      <c r="I68" s="42">
        <f t="shared" si="11"/>
        <v>16891497</v>
      </c>
      <c r="J68" s="43">
        <f t="shared" si="11"/>
        <v>33654247</v>
      </c>
      <c r="K68" s="46">
        <f t="shared" si="11"/>
        <v>34729170</v>
      </c>
      <c r="L68" s="5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0" customHeight="1">
      <c r="A69" s="21"/>
      <c r="B69" s="330">
        <v>45139.0</v>
      </c>
      <c r="C69" s="58">
        <f>SUM(C66+D69-H69)</f>
        <v>40645816</v>
      </c>
      <c r="D69" s="24">
        <f t="shared" ref="D69:D99" si="12">E69+F69+G69</f>
        <v>0</v>
      </c>
      <c r="E69" s="49">
        <f>'入金明細【17期】'!D68</f>
        <v>0</v>
      </c>
      <c r="F69" s="30" t="str">
        <f>'入金明細【17期】'!M68</f>
        <v/>
      </c>
      <c r="G69" s="331">
        <f>'入金明細【17期】'!T68</f>
        <v>0</v>
      </c>
      <c r="H69" s="28">
        <f t="shared" ref="H69:H99" si="13">I69+J69+K69</f>
        <v>361845</v>
      </c>
      <c r="I69" s="52">
        <f>'出金明細【17期】'!D68</f>
        <v>0</v>
      </c>
      <c r="J69" s="30">
        <f>'出金明細【17期】'!M68</f>
        <v>288395</v>
      </c>
      <c r="K69" s="31">
        <f>'出金明細【17期】'!AD68</f>
        <v>73450</v>
      </c>
      <c r="L69" s="53"/>
      <c r="M69" s="21"/>
      <c r="N69" s="5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0" customHeight="1">
      <c r="A70" s="21"/>
      <c r="B70" s="35">
        <v>45140.0</v>
      </c>
      <c r="C70" s="33">
        <f t="shared" ref="C70:C99" si="14">SUM(C69+D70-H70)</f>
        <v>40645816</v>
      </c>
      <c r="D70" s="34">
        <f t="shared" si="12"/>
        <v>0</v>
      </c>
      <c r="E70" s="52">
        <f>'入金明細【17期】'!D69</f>
        <v>0</v>
      </c>
      <c r="F70" s="30" t="str">
        <f>'入金明細【17期】'!M69</f>
        <v/>
      </c>
      <c r="G70" s="331">
        <f>'入金明細【17期】'!T69</f>
        <v>0</v>
      </c>
      <c r="H70" s="28">
        <f t="shared" si="13"/>
        <v>0</v>
      </c>
      <c r="I70" s="52">
        <f>'出金明細【17期】'!D69</f>
        <v>0</v>
      </c>
      <c r="J70" s="30">
        <f>'出金明細【17期】'!M69</f>
        <v>0</v>
      </c>
      <c r="K70" s="31">
        <f>'出金明細【17期】'!AD69</f>
        <v>0</v>
      </c>
      <c r="L70" s="5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0" customHeight="1">
      <c r="A71" s="21"/>
      <c r="B71" s="35">
        <v>45141.0</v>
      </c>
      <c r="C71" s="33">
        <f t="shared" si="14"/>
        <v>40645816</v>
      </c>
      <c r="D71" s="34">
        <f t="shared" si="12"/>
        <v>0</v>
      </c>
      <c r="E71" s="52">
        <f>'入金明細【17期】'!D70</f>
        <v>0</v>
      </c>
      <c r="F71" s="30" t="str">
        <f>'入金明細【17期】'!M70</f>
        <v/>
      </c>
      <c r="G71" s="331">
        <f>'入金明細【17期】'!T70</f>
        <v>0</v>
      </c>
      <c r="H71" s="28">
        <f t="shared" si="13"/>
        <v>0</v>
      </c>
      <c r="I71" s="52">
        <f>'出金明細【17期】'!D70</f>
        <v>0</v>
      </c>
      <c r="J71" s="30">
        <f>'出金明細【17期】'!M70</f>
        <v>0</v>
      </c>
      <c r="K71" s="31">
        <f>'出金明細【17期】'!AD70</f>
        <v>0</v>
      </c>
      <c r="L71" s="5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0" customHeight="1">
      <c r="A72" s="21"/>
      <c r="B72" s="32">
        <v>45142.0</v>
      </c>
      <c r="C72" s="33">
        <f t="shared" si="14"/>
        <v>39771747</v>
      </c>
      <c r="D72" s="34">
        <f t="shared" si="12"/>
        <v>0</v>
      </c>
      <c r="E72" s="52">
        <f>'入金明細【17期】'!D71</f>
        <v>0</v>
      </c>
      <c r="F72" s="30" t="str">
        <f>'入金明細【17期】'!M71</f>
        <v/>
      </c>
      <c r="G72" s="331">
        <f>'入金明細【17期】'!T71</f>
        <v>0</v>
      </c>
      <c r="H72" s="28">
        <f t="shared" si="13"/>
        <v>874069</v>
      </c>
      <c r="I72" s="52">
        <f>'出金明細【17期】'!D71</f>
        <v>0</v>
      </c>
      <c r="J72" s="30">
        <f>'出金明細【17期】'!M71</f>
        <v>0</v>
      </c>
      <c r="K72" s="31">
        <f>'出金明細【17期】'!AD71</f>
        <v>874069</v>
      </c>
      <c r="L72" s="5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0" customHeight="1">
      <c r="A73" s="21"/>
      <c r="B73" s="32">
        <v>45143.0</v>
      </c>
      <c r="C73" s="33">
        <f t="shared" si="14"/>
        <v>39771747</v>
      </c>
      <c r="D73" s="34">
        <f t="shared" si="12"/>
        <v>0</v>
      </c>
      <c r="E73" s="52">
        <f>'入金明細【17期】'!D72</f>
        <v>0</v>
      </c>
      <c r="F73" s="30">
        <f>'入金明細【17期】'!M72</f>
        <v>0</v>
      </c>
      <c r="G73" s="331">
        <f>'入金明細【17期】'!T72</f>
        <v>0</v>
      </c>
      <c r="H73" s="28">
        <f t="shared" si="13"/>
        <v>0</v>
      </c>
      <c r="I73" s="52">
        <f>'出金明細【17期】'!D72</f>
        <v>0</v>
      </c>
      <c r="J73" s="30">
        <f>'出金明細【17期】'!M72</f>
        <v>0</v>
      </c>
      <c r="K73" s="31">
        <f>'出金明細【17期】'!AD72</f>
        <v>0</v>
      </c>
      <c r="L73" s="5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0" customHeight="1">
      <c r="A74" s="21"/>
      <c r="B74" s="32">
        <v>45144.0</v>
      </c>
      <c r="C74" s="33">
        <f t="shared" si="14"/>
        <v>41833037</v>
      </c>
      <c r="D74" s="34">
        <f t="shared" si="12"/>
        <v>2061290</v>
      </c>
      <c r="E74" s="52">
        <f>'入金明細【17期】'!D73</f>
        <v>0</v>
      </c>
      <c r="F74" s="30">
        <f>'入金明細【17期】'!M73</f>
        <v>0</v>
      </c>
      <c r="G74" s="331">
        <f>'入金明細【17期】'!T73</f>
        <v>2061290</v>
      </c>
      <c r="H74" s="28">
        <f t="shared" si="13"/>
        <v>0</v>
      </c>
      <c r="I74" s="52">
        <f>'出金明細【17期】'!D73</f>
        <v>0</v>
      </c>
      <c r="J74" s="30">
        <f>'出金明細【17期】'!M73</f>
        <v>0</v>
      </c>
      <c r="K74" s="31">
        <f>'出金明細【17期】'!AD73</f>
        <v>0</v>
      </c>
      <c r="L74" s="5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0" customHeight="1">
      <c r="A75" s="21"/>
      <c r="B75" s="32">
        <v>45145.0</v>
      </c>
      <c r="C75" s="33">
        <f t="shared" si="14"/>
        <v>42135757</v>
      </c>
      <c r="D75" s="34">
        <f t="shared" si="12"/>
        <v>303930</v>
      </c>
      <c r="E75" s="52">
        <f>'入金明細【17期】'!D74</f>
        <v>0</v>
      </c>
      <c r="F75" s="30">
        <f>'入金明細【17期】'!M74</f>
        <v>0</v>
      </c>
      <c r="G75" s="331">
        <f>'入金明細【17期】'!T74</f>
        <v>303930</v>
      </c>
      <c r="H75" s="28">
        <f t="shared" si="13"/>
        <v>1210</v>
      </c>
      <c r="I75" s="52">
        <f>'出金明細【17期】'!D74</f>
        <v>1210</v>
      </c>
      <c r="J75" s="30">
        <f>'出金明細【17期】'!M74</f>
        <v>0</v>
      </c>
      <c r="K75" s="31">
        <f>'出金明細【17期】'!AD74</f>
        <v>0</v>
      </c>
      <c r="L75" s="5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0" customHeight="1">
      <c r="A76" s="21"/>
      <c r="B76" s="32">
        <v>45146.0</v>
      </c>
      <c r="C76" s="33">
        <f t="shared" si="14"/>
        <v>39018843</v>
      </c>
      <c r="D76" s="34">
        <f t="shared" si="12"/>
        <v>17650</v>
      </c>
      <c r="E76" s="52">
        <f>'入金明細【17期】'!D75</f>
        <v>0</v>
      </c>
      <c r="F76" s="30">
        <f>'入金明細【17期】'!M75</f>
        <v>0</v>
      </c>
      <c r="G76" s="331">
        <f>'入金明細【17期】'!T75</f>
        <v>17650</v>
      </c>
      <c r="H76" s="28">
        <f t="shared" si="13"/>
        <v>3134564</v>
      </c>
      <c r="I76" s="52">
        <f>'出金明細【17期】'!D75</f>
        <v>0</v>
      </c>
      <c r="J76" s="30">
        <f>'出金明細【17期】'!M75</f>
        <v>2745129</v>
      </c>
      <c r="K76" s="31">
        <f>'出金明細【17期】'!AD75</f>
        <v>389435</v>
      </c>
      <c r="L76" s="5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0" customHeight="1">
      <c r="A77" s="21"/>
      <c r="B77" s="35">
        <v>45147.0</v>
      </c>
      <c r="C77" s="33">
        <f t="shared" si="14"/>
        <v>39018843</v>
      </c>
      <c r="D77" s="34">
        <f t="shared" si="12"/>
        <v>0</v>
      </c>
      <c r="E77" s="52">
        <f>'入金明細【17期】'!D76</f>
        <v>0</v>
      </c>
      <c r="F77" s="30">
        <f>'入金明細【17期】'!M76</f>
        <v>0</v>
      </c>
      <c r="G77" s="331">
        <f>'入金明細【17期】'!T76</f>
        <v>0</v>
      </c>
      <c r="H77" s="28">
        <f t="shared" si="13"/>
        <v>0</v>
      </c>
      <c r="I77" s="52">
        <f>'出金明細【17期】'!D76</f>
        <v>0</v>
      </c>
      <c r="J77" s="30">
        <f>'出金明細【17期】'!M76</f>
        <v>0</v>
      </c>
      <c r="K77" s="31">
        <f>'出金明細【17期】'!AD76</f>
        <v>0</v>
      </c>
      <c r="L77" s="5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0" customHeight="1">
      <c r="A78" s="21"/>
      <c r="B78" s="35">
        <v>45148.0</v>
      </c>
      <c r="C78" s="33">
        <f t="shared" si="14"/>
        <v>39018843</v>
      </c>
      <c r="D78" s="34">
        <f t="shared" si="12"/>
        <v>0</v>
      </c>
      <c r="E78" s="52">
        <f>'入金明細【17期】'!D77</f>
        <v>0</v>
      </c>
      <c r="F78" s="30">
        <f>'入金明細【17期】'!M77</f>
        <v>0</v>
      </c>
      <c r="G78" s="331">
        <f>'入金明細【17期】'!T77</f>
        <v>0</v>
      </c>
      <c r="H78" s="28">
        <f t="shared" si="13"/>
        <v>0</v>
      </c>
      <c r="I78" s="52">
        <f>'出金明細【17期】'!D77</f>
        <v>0</v>
      </c>
      <c r="J78" s="30">
        <f>'出金明細【17期】'!M77</f>
        <v>0</v>
      </c>
      <c r="K78" s="31">
        <f>'出金明細【17期】'!AD77</f>
        <v>0</v>
      </c>
      <c r="L78" s="5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0" customHeight="1">
      <c r="A79" s="21"/>
      <c r="B79" s="35">
        <v>45149.0</v>
      </c>
      <c r="C79" s="33">
        <f t="shared" si="14"/>
        <v>39043843</v>
      </c>
      <c r="D79" s="34">
        <f t="shared" si="12"/>
        <v>25000</v>
      </c>
      <c r="E79" s="52">
        <f>'入金明細【17期】'!D78</f>
        <v>0</v>
      </c>
      <c r="F79" s="30">
        <f>'入金明細【17期】'!M78</f>
        <v>0</v>
      </c>
      <c r="G79" s="331">
        <f>'入金明細【17期】'!T78</f>
        <v>25000</v>
      </c>
      <c r="H79" s="28">
        <f t="shared" si="13"/>
        <v>0</v>
      </c>
      <c r="I79" s="52">
        <f>'出金明細【17期】'!D78</f>
        <v>0</v>
      </c>
      <c r="J79" s="30">
        <f>'出金明細【17期】'!M78</f>
        <v>0</v>
      </c>
      <c r="K79" s="31">
        <f>'出金明細【17期】'!AD78</f>
        <v>0</v>
      </c>
      <c r="L79" s="5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0" customHeight="1">
      <c r="A80" s="21"/>
      <c r="B80" s="32">
        <v>45150.0</v>
      </c>
      <c r="C80" s="33">
        <f t="shared" si="14"/>
        <v>35683068</v>
      </c>
      <c r="D80" s="34">
        <f t="shared" si="12"/>
        <v>77831</v>
      </c>
      <c r="E80" s="52">
        <f>'入金明細【17期】'!D79</f>
        <v>0</v>
      </c>
      <c r="F80" s="30">
        <f>'入金明細【17期】'!M79</f>
        <v>0</v>
      </c>
      <c r="G80" s="331">
        <f>'入金明細【17期】'!T79</f>
        <v>77831</v>
      </c>
      <c r="H80" s="28">
        <f t="shared" si="13"/>
        <v>3438606</v>
      </c>
      <c r="I80" s="52">
        <f>'出金明細【17期】'!D79</f>
        <v>19085</v>
      </c>
      <c r="J80" s="30">
        <f>'出金明細【17期】'!M79</f>
        <v>0</v>
      </c>
      <c r="K80" s="31">
        <f>'出金明細【17期】'!AD79</f>
        <v>3419521</v>
      </c>
      <c r="L80" s="5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0" customHeight="1">
      <c r="A81" s="21"/>
      <c r="B81" s="32">
        <v>45151.0</v>
      </c>
      <c r="C81" s="33">
        <f t="shared" si="14"/>
        <v>35679108</v>
      </c>
      <c r="D81" s="34">
        <f t="shared" si="12"/>
        <v>0</v>
      </c>
      <c r="E81" s="52">
        <f>'入金明細【17期】'!D80</f>
        <v>0</v>
      </c>
      <c r="F81" s="30">
        <f>'入金明細【17期】'!M80</f>
        <v>0</v>
      </c>
      <c r="G81" s="331">
        <f>'入金明細【17期】'!T80</f>
        <v>0</v>
      </c>
      <c r="H81" s="28">
        <f t="shared" si="13"/>
        <v>3960</v>
      </c>
      <c r="I81" s="52">
        <f>'出金明細【17期】'!D80</f>
        <v>3960</v>
      </c>
      <c r="J81" s="30">
        <f>'出金明細【17期】'!M80</f>
        <v>0</v>
      </c>
      <c r="K81" s="31">
        <f>'出金明細【17期】'!AD80</f>
        <v>0</v>
      </c>
      <c r="L81" s="5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0" customHeight="1">
      <c r="A82" s="21"/>
      <c r="B82" s="32">
        <v>45152.0</v>
      </c>
      <c r="C82" s="33">
        <f t="shared" si="14"/>
        <v>36140608</v>
      </c>
      <c r="D82" s="34">
        <f t="shared" si="12"/>
        <v>461500</v>
      </c>
      <c r="E82" s="52">
        <f>'入金明細【17期】'!D81</f>
        <v>0</v>
      </c>
      <c r="F82" s="30">
        <f>'入金明細【17期】'!M81</f>
        <v>0</v>
      </c>
      <c r="G82" s="331">
        <f>'入金明細【17期】'!T81</f>
        <v>461500</v>
      </c>
      <c r="H82" s="28">
        <f t="shared" si="13"/>
        <v>0</v>
      </c>
      <c r="I82" s="52">
        <f>'出金明細【17期】'!D81</f>
        <v>0</v>
      </c>
      <c r="J82" s="30">
        <f>'出金明細【17期】'!M81</f>
        <v>0</v>
      </c>
      <c r="K82" s="31">
        <f>'出金明細【17期】'!AD81</f>
        <v>0</v>
      </c>
      <c r="L82" s="5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0" customHeight="1">
      <c r="A83" s="21"/>
      <c r="B83" s="32">
        <v>45153.0</v>
      </c>
      <c r="C83" s="33">
        <f t="shared" si="14"/>
        <v>37482469</v>
      </c>
      <c r="D83" s="34">
        <f t="shared" si="12"/>
        <v>1341861</v>
      </c>
      <c r="E83" s="52">
        <f>'入金明細【17期】'!D82</f>
        <v>3722</v>
      </c>
      <c r="F83" s="30">
        <f>'入金明細【17期】'!M82</f>
        <v>0</v>
      </c>
      <c r="G83" s="331">
        <f>'入金明細【17期】'!T82</f>
        <v>1338139</v>
      </c>
      <c r="H83" s="28">
        <f t="shared" si="13"/>
        <v>0</v>
      </c>
      <c r="I83" s="52">
        <f>'出金明細【17期】'!D82</f>
        <v>0</v>
      </c>
      <c r="J83" s="30">
        <f>'出金明細【17期】'!M82</f>
        <v>0</v>
      </c>
      <c r="K83" s="31">
        <f>'出金明細【17期】'!AD82</f>
        <v>0</v>
      </c>
      <c r="L83" s="5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0" customHeight="1">
      <c r="A84" s="21"/>
      <c r="B84" s="35">
        <v>45154.0</v>
      </c>
      <c r="C84" s="33">
        <f t="shared" si="14"/>
        <v>37482469</v>
      </c>
      <c r="D84" s="34">
        <f t="shared" si="12"/>
        <v>0</v>
      </c>
      <c r="E84" s="52">
        <f>'入金明細【17期】'!D83</f>
        <v>0</v>
      </c>
      <c r="F84" s="30">
        <f>'入金明細【17期】'!M83</f>
        <v>0</v>
      </c>
      <c r="G84" s="331">
        <f>'入金明細【17期】'!T83</f>
        <v>0</v>
      </c>
      <c r="H84" s="28">
        <f t="shared" si="13"/>
        <v>0</v>
      </c>
      <c r="I84" s="52">
        <f>'出金明細【17期】'!D83</f>
        <v>0</v>
      </c>
      <c r="J84" s="30">
        <f>'出金明細【17期】'!M83</f>
        <v>0</v>
      </c>
      <c r="K84" s="31">
        <f>'出金明細【17期】'!AD83</f>
        <v>0</v>
      </c>
      <c r="L84" s="5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0" customHeight="1">
      <c r="A85" s="21"/>
      <c r="B85" s="35">
        <v>45155.0</v>
      </c>
      <c r="C85" s="33">
        <f t="shared" si="14"/>
        <v>37482530</v>
      </c>
      <c r="D85" s="34">
        <f t="shared" si="12"/>
        <v>61</v>
      </c>
      <c r="E85" s="52">
        <f>'入金明細【17期】'!D84</f>
        <v>61</v>
      </c>
      <c r="F85" s="30">
        <f>'入金明細【17期】'!M84</f>
        <v>0</v>
      </c>
      <c r="G85" s="331">
        <f>'入金明細【17期】'!T84</f>
        <v>0</v>
      </c>
      <c r="H85" s="28">
        <f t="shared" si="13"/>
        <v>0</v>
      </c>
      <c r="I85" s="52">
        <f>'出金明細【17期】'!D84</f>
        <v>0</v>
      </c>
      <c r="J85" s="30">
        <f>'出金明細【17期】'!M84</f>
        <v>0</v>
      </c>
      <c r="K85" s="31">
        <f>'出金明細【17期】'!AD84</f>
        <v>0</v>
      </c>
      <c r="L85" s="5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0" customHeight="1">
      <c r="A86" s="21"/>
      <c r="B86" s="32">
        <v>45156.0</v>
      </c>
      <c r="C86" s="33">
        <f t="shared" si="14"/>
        <v>22299192</v>
      </c>
      <c r="D86" s="34">
        <f t="shared" si="12"/>
        <v>226519</v>
      </c>
      <c r="E86" s="52">
        <f>'入金明細【17期】'!D85</f>
        <v>4509</v>
      </c>
      <c r="F86" s="30">
        <f>'入金明細【17期】'!M85</f>
        <v>222010</v>
      </c>
      <c r="G86" s="331">
        <f>'入金明細【17期】'!T85</f>
        <v>0</v>
      </c>
      <c r="H86" s="28">
        <f t="shared" si="13"/>
        <v>15409857</v>
      </c>
      <c r="I86" s="52">
        <f>'出金明細【17期】'!D85</f>
        <v>880</v>
      </c>
      <c r="J86" s="30">
        <f>'出金明細【17期】'!M85</f>
        <v>15297877</v>
      </c>
      <c r="K86" s="31">
        <f>'出金明細【17期】'!AD85</f>
        <v>111100</v>
      </c>
      <c r="L86" s="5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0" customHeight="1">
      <c r="A87" s="21"/>
      <c r="B87" s="32">
        <v>45157.0</v>
      </c>
      <c r="C87" s="33">
        <f t="shared" si="14"/>
        <v>22291521</v>
      </c>
      <c r="D87" s="34">
        <f t="shared" si="12"/>
        <v>21381</v>
      </c>
      <c r="E87" s="52">
        <f>'入金明細【17期】'!D86</f>
        <v>0</v>
      </c>
      <c r="F87" s="30">
        <f>'入金明細【17期】'!M86</f>
        <v>21381</v>
      </c>
      <c r="G87" s="331">
        <f>'入金明細【17期】'!T86</f>
        <v>0</v>
      </c>
      <c r="H87" s="28">
        <f t="shared" si="13"/>
        <v>29052</v>
      </c>
      <c r="I87" s="52">
        <f>'出金明細【17期】'!D86</f>
        <v>0</v>
      </c>
      <c r="J87" s="30">
        <f>'出金明細【17期】'!M86</f>
        <v>0</v>
      </c>
      <c r="K87" s="31">
        <f>'出金明細【17期】'!AD86</f>
        <v>29052</v>
      </c>
      <c r="L87" s="5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0" customHeight="1">
      <c r="A88" s="21"/>
      <c r="B88" s="32">
        <v>45158.0</v>
      </c>
      <c r="C88" s="33">
        <f t="shared" si="14"/>
        <v>23268626</v>
      </c>
      <c r="D88" s="34">
        <f t="shared" si="12"/>
        <v>1000000</v>
      </c>
      <c r="E88" s="52">
        <f>'入金明細【17期】'!D87</f>
        <v>0</v>
      </c>
      <c r="F88" s="30">
        <f>'入金明細【17期】'!M87</f>
        <v>0</v>
      </c>
      <c r="G88" s="331">
        <f>'入金明細【17期】'!T87</f>
        <v>1000000</v>
      </c>
      <c r="H88" s="28">
        <f t="shared" si="13"/>
        <v>22895</v>
      </c>
      <c r="I88" s="52">
        <f>'出金明細【17期】'!D87</f>
        <v>0</v>
      </c>
      <c r="J88" s="30">
        <f>'出金明細【17期】'!M87</f>
        <v>0</v>
      </c>
      <c r="K88" s="31">
        <f>'出金明細【17期】'!AD87</f>
        <v>22895</v>
      </c>
      <c r="L88" s="5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0" customHeight="1">
      <c r="A89" s="21"/>
      <c r="B89" s="32">
        <v>45159.0</v>
      </c>
      <c r="C89" s="33">
        <f t="shared" si="14"/>
        <v>22835649</v>
      </c>
      <c r="D89" s="34">
        <f t="shared" si="12"/>
        <v>0</v>
      </c>
      <c r="E89" s="52">
        <f>'入金明細【17期】'!D88</f>
        <v>0</v>
      </c>
      <c r="F89" s="30">
        <f>'入金明細【17期】'!M88</f>
        <v>0</v>
      </c>
      <c r="G89" s="331">
        <f>'入金明細【17期】'!T88</f>
        <v>0</v>
      </c>
      <c r="H89" s="28">
        <f t="shared" si="13"/>
        <v>432977</v>
      </c>
      <c r="I89" s="52">
        <f>'出金明細【17期】'!D88</f>
        <v>550</v>
      </c>
      <c r="J89" s="30">
        <f>'出金明細【17期】'!M88</f>
        <v>350309</v>
      </c>
      <c r="K89" s="31">
        <f>'出金明細【17期】'!AD88</f>
        <v>82118</v>
      </c>
      <c r="L89" s="5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0" customHeight="1">
      <c r="A90" s="21"/>
      <c r="B90" s="32">
        <v>45160.0</v>
      </c>
      <c r="C90" s="33">
        <f t="shared" si="14"/>
        <v>21219559</v>
      </c>
      <c r="D90" s="34">
        <f t="shared" si="12"/>
        <v>270160</v>
      </c>
      <c r="E90" s="52">
        <f>'入金明細【17期】'!D89</f>
        <v>0</v>
      </c>
      <c r="F90" s="30">
        <f>'入金明細【17期】'!M89</f>
        <v>0</v>
      </c>
      <c r="G90" s="331">
        <f>'入金明細【17期】'!T89</f>
        <v>270160</v>
      </c>
      <c r="H90" s="28">
        <f t="shared" si="13"/>
        <v>1886250</v>
      </c>
      <c r="I90" s="52">
        <f>'出金明細【17期】'!D89</f>
        <v>0</v>
      </c>
      <c r="J90" s="30">
        <f>'出金明細【17期】'!M89</f>
        <v>1886250</v>
      </c>
      <c r="K90" s="31">
        <f>'出金明細【17期】'!AD89</f>
        <v>0</v>
      </c>
      <c r="L90" s="5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0" customHeight="1">
      <c r="A91" s="21"/>
      <c r="B91" s="35">
        <v>45161.0</v>
      </c>
      <c r="C91" s="33">
        <f t="shared" si="14"/>
        <v>21219559</v>
      </c>
      <c r="D91" s="34">
        <f t="shared" si="12"/>
        <v>0</v>
      </c>
      <c r="E91" s="52">
        <f>'入金明細【17期】'!D90</f>
        <v>0</v>
      </c>
      <c r="F91" s="30">
        <f>'入金明細【17期】'!M90</f>
        <v>0</v>
      </c>
      <c r="G91" s="331">
        <f>'入金明細【17期】'!T90</f>
        <v>0</v>
      </c>
      <c r="H91" s="28">
        <f t="shared" si="13"/>
        <v>0</v>
      </c>
      <c r="I91" s="52">
        <f>'出金明細【17期】'!D90</f>
        <v>0</v>
      </c>
      <c r="J91" s="30">
        <f>'出金明細【17期】'!M90</f>
        <v>0</v>
      </c>
      <c r="K91" s="31">
        <f>'出金明細【17期】'!AD90</f>
        <v>0</v>
      </c>
      <c r="L91" s="5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0" customHeight="1">
      <c r="A92" s="21"/>
      <c r="B92" s="35">
        <v>45162.0</v>
      </c>
      <c r="C92" s="33">
        <f t="shared" si="14"/>
        <v>21219559</v>
      </c>
      <c r="D92" s="34">
        <f t="shared" si="12"/>
        <v>0</v>
      </c>
      <c r="E92" s="52">
        <f>'入金明細【17期】'!D91</f>
        <v>0</v>
      </c>
      <c r="F92" s="30">
        <f>'入金明細【17期】'!M91</f>
        <v>0</v>
      </c>
      <c r="G92" s="331">
        <f>'入金明細【17期】'!T91</f>
        <v>0</v>
      </c>
      <c r="H92" s="28">
        <f t="shared" si="13"/>
        <v>0</v>
      </c>
      <c r="I92" s="52">
        <f>'出金明細【17期】'!D91</f>
        <v>0</v>
      </c>
      <c r="J92" s="30">
        <f>'出金明細【17期】'!M91</f>
        <v>0</v>
      </c>
      <c r="K92" s="31">
        <f>'出金明細【17期】'!AD91</f>
        <v>0</v>
      </c>
      <c r="L92" s="5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0" customHeight="1">
      <c r="A93" s="21"/>
      <c r="B93" s="32">
        <v>45163.0</v>
      </c>
      <c r="C93" s="33">
        <f t="shared" si="14"/>
        <v>21346882</v>
      </c>
      <c r="D93" s="34">
        <f t="shared" si="12"/>
        <v>478561</v>
      </c>
      <c r="E93" s="52">
        <f>'入金明細【17期】'!D92</f>
        <v>0</v>
      </c>
      <c r="F93" s="30">
        <f>'入金明細【17期】'!M92</f>
        <v>0</v>
      </c>
      <c r="G93" s="331">
        <f>'入金明細【17期】'!T92</f>
        <v>478561</v>
      </c>
      <c r="H93" s="28">
        <f t="shared" si="13"/>
        <v>351238</v>
      </c>
      <c r="I93" s="52">
        <f>'出金明細【17期】'!D92</f>
        <v>0</v>
      </c>
      <c r="J93" s="30">
        <f>'出金明細【17期】'!M92</f>
        <v>303594</v>
      </c>
      <c r="K93" s="31">
        <f>'出金明細【17期】'!AD92</f>
        <v>47644</v>
      </c>
      <c r="L93" s="5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0" customHeight="1">
      <c r="A94" s="21"/>
      <c r="B94" s="32">
        <v>45164.0</v>
      </c>
      <c r="C94" s="33">
        <f t="shared" si="14"/>
        <v>24779138</v>
      </c>
      <c r="D94" s="34">
        <f t="shared" si="12"/>
        <v>3765900</v>
      </c>
      <c r="E94" s="52">
        <f>'入金明細【17期】'!D93</f>
        <v>0</v>
      </c>
      <c r="F94" s="30">
        <f>'入金明細【17期】'!M93</f>
        <v>0</v>
      </c>
      <c r="G94" s="331">
        <f>'入金明細【17期】'!T93</f>
        <v>3765900</v>
      </c>
      <c r="H94" s="28">
        <f t="shared" si="13"/>
        <v>333644</v>
      </c>
      <c r="I94" s="52">
        <f>'出金明細【17期】'!D93</f>
        <v>102200</v>
      </c>
      <c r="J94" s="30">
        <f>'出金明細【17期】'!M93</f>
        <v>0</v>
      </c>
      <c r="K94" s="31">
        <f>'出金明細【17期】'!AD93</f>
        <v>231444</v>
      </c>
      <c r="L94" s="5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0" customHeight="1">
      <c r="A95" s="21"/>
      <c r="B95" s="32">
        <v>45165.0</v>
      </c>
      <c r="C95" s="63">
        <f t="shared" si="14"/>
        <v>-84725406</v>
      </c>
      <c r="D95" s="34">
        <f t="shared" si="12"/>
        <v>0</v>
      </c>
      <c r="E95" s="52">
        <f>'入金明細【17期】'!D94</f>
        <v>0</v>
      </c>
      <c r="F95" s="30">
        <f>'入金明細【17期】'!M94</f>
        <v>0</v>
      </c>
      <c r="G95" s="331">
        <f>'入金明細【17期】'!T94</f>
        <v>0</v>
      </c>
      <c r="H95" s="28">
        <f t="shared" si="13"/>
        <v>109504544</v>
      </c>
      <c r="I95" s="52">
        <f>'出金明細【17期】'!D94</f>
        <v>109144317</v>
      </c>
      <c r="J95" s="30">
        <f>'出金明細【17期】'!M94</f>
        <v>0</v>
      </c>
      <c r="K95" s="31">
        <f>'出金明細【17期】'!AD94</f>
        <v>360227</v>
      </c>
      <c r="L95" s="5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0" customHeight="1">
      <c r="A96" s="21"/>
      <c r="B96" s="32">
        <v>45166.0</v>
      </c>
      <c r="C96" s="63">
        <f t="shared" si="14"/>
        <v>-87023527</v>
      </c>
      <c r="D96" s="34">
        <f t="shared" si="12"/>
        <v>788639</v>
      </c>
      <c r="E96" s="52">
        <f>'入金明細【17期】'!D95</f>
        <v>788639</v>
      </c>
      <c r="F96" s="30">
        <f>'入金明細【17期】'!M95</f>
        <v>0</v>
      </c>
      <c r="G96" s="331">
        <f>'入金明細【17期】'!T95</f>
        <v>0</v>
      </c>
      <c r="H96" s="28">
        <f t="shared" si="13"/>
        <v>3086760</v>
      </c>
      <c r="I96" s="52">
        <f>'出金明細【17期】'!D95</f>
        <v>3023100</v>
      </c>
      <c r="J96" s="30">
        <f>'出金明細【17期】'!M95</f>
        <v>0</v>
      </c>
      <c r="K96" s="31">
        <f>'出金明細【17期】'!AD95</f>
        <v>63660</v>
      </c>
      <c r="L96" s="5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0" customHeight="1">
      <c r="A97" s="21"/>
      <c r="B97" s="32">
        <v>45167.0</v>
      </c>
      <c r="C97" s="63">
        <f t="shared" si="14"/>
        <v>30588023</v>
      </c>
      <c r="D97" s="34">
        <f t="shared" si="12"/>
        <v>438616942</v>
      </c>
      <c r="E97" s="52">
        <f>'入金明細【17期】'!D96</f>
        <v>436365644</v>
      </c>
      <c r="F97" s="30">
        <f>'入金明細【17期】'!M96</f>
        <v>0</v>
      </c>
      <c r="G97" s="331">
        <f>'入金明細【17期】'!T96</f>
        <v>2251298</v>
      </c>
      <c r="H97" s="28">
        <f t="shared" si="13"/>
        <v>321005392</v>
      </c>
      <c r="I97" s="52">
        <f>'出金明細【17期】'!D96</f>
        <v>315178256</v>
      </c>
      <c r="J97" s="30">
        <f>'出金明細【17期】'!M96</f>
        <v>5106883</v>
      </c>
      <c r="K97" s="31">
        <f>'出金明細【17期】'!AD96</f>
        <v>720253</v>
      </c>
      <c r="L97" s="5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0" customHeight="1">
      <c r="A98" s="21"/>
      <c r="B98" s="35">
        <v>45168.0</v>
      </c>
      <c r="C98" s="63">
        <f t="shared" si="14"/>
        <v>30588023</v>
      </c>
      <c r="D98" s="34">
        <f t="shared" si="12"/>
        <v>0</v>
      </c>
      <c r="E98" s="52">
        <f>'入金明細【17期】'!D97</f>
        <v>0</v>
      </c>
      <c r="F98" s="30">
        <f>'入金明細【17期】'!M97</f>
        <v>0</v>
      </c>
      <c r="G98" s="331">
        <f>'入金明細【17期】'!T97</f>
        <v>0</v>
      </c>
      <c r="H98" s="28">
        <f t="shared" si="13"/>
        <v>0</v>
      </c>
      <c r="I98" s="52">
        <f>'出金明細【17期】'!D97</f>
        <v>0</v>
      </c>
      <c r="J98" s="30">
        <f>'出金明細【17期】'!M97</f>
        <v>0</v>
      </c>
      <c r="K98" s="31">
        <f>'出金明細【17期】'!AD97</f>
        <v>0</v>
      </c>
      <c r="L98" s="5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0" customHeight="1">
      <c r="A99" s="21"/>
      <c r="B99" s="332">
        <v>45169.0</v>
      </c>
      <c r="C99" s="64">
        <f t="shared" si="14"/>
        <v>30559421</v>
      </c>
      <c r="D99" s="34">
        <f t="shared" si="12"/>
        <v>0</v>
      </c>
      <c r="E99" s="52">
        <f>'入金明細【17期】'!D98</f>
        <v>0</v>
      </c>
      <c r="F99" s="30">
        <f>'入金明細【17期】'!M98</f>
        <v>0</v>
      </c>
      <c r="G99" s="331">
        <f>'入金明細【17期】'!T98</f>
        <v>0</v>
      </c>
      <c r="H99" s="28">
        <f t="shared" si="13"/>
        <v>28602</v>
      </c>
      <c r="I99" s="52">
        <f>'出金明細【17期】'!D98</f>
        <v>28602</v>
      </c>
      <c r="J99" s="30">
        <f>'出金明細【17期】'!M98</f>
        <v>0</v>
      </c>
      <c r="K99" s="31">
        <f>'出金明細【17期】'!AD98</f>
        <v>0</v>
      </c>
      <c r="L99" s="5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0" customHeight="1">
      <c r="A100" s="21"/>
      <c r="B100" s="11" t="s">
        <v>13</v>
      </c>
      <c r="C100" s="68">
        <f t="shared" ref="C100:C101" si="16">SUM(D100-H100)</f>
        <v>-10448240</v>
      </c>
      <c r="D100" s="47">
        <f t="shared" ref="D100:K100" si="15">SUM(D69:D99)</f>
        <v>449457225</v>
      </c>
      <c r="E100" s="333">
        <f t="shared" si="15"/>
        <v>437162575</v>
      </c>
      <c r="F100" s="334">
        <f t="shared" si="15"/>
        <v>243391</v>
      </c>
      <c r="G100" s="335">
        <f t="shared" si="15"/>
        <v>12051259</v>
      </c>
      <c r="H100" s="45">
        <f t="shared" si="15"/>
        <v>459905465</v>
      </c>
      <c r="I100" s="336">
        <f t="shared" si="15"/>
        <v>427502160</v>
      </c>
      <c r="J100" s="337">
        <f t="shared" si="15"/>
        <v>25978437</v>
      </c>
      <c r="K100" s="102">
        <f t="shared" si="15"/>
        <v>6424868</v>
      </c>
      <c r="L100" s="5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0" customHeight="1">
      <c r="A101" s="21"/>
      <c r="B101" s="11" t="s">
        <v>11</v>
      </c>
      <c r="C101" s="68">
        <f t="shared" si="16"/>
        <v>16096701</v>
      </c>
      <c r="D101" s="47">
        <f t="shared" ref="D101:K101" si="17">D68+D100</f>
        <v>561277080</v>
      </c>
      <c r="E101" s="333">
        <f t="shared" si="17"/>
        <v>452140081</v>
      </c>
      <c r="F101" s="334">
        <f t="shared" si="17"/>
        <v>647565</v>
      </c>
      <c r="G101" s="335">
        <f t="shared" si="17"/>
        <v>108489434</v>
      </c>
      <c r="H101" s="45">
        <f t="shared" si="17"/>
        <v>545180379</v>
      </c>
      <c r="I101" s="336">
        <f t="shared" si="17"/>
        <v>444393657</v>
      </c>
      <c r="J101" s="337">
        <f t="shared" si="17"/>
        <v>59632684</v>
      </c>
      <c r="K101" s="102">
        <f t="shared" si="17"/>
        <v>41154038</v>
      </c>
      <c r="L101" s="5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0" customHeight="1">
      <c r="A102" s="21"/>
      <c r="B102" s="73">
        <v>44440.0</v>
      </c>
      <c r="C102" s="74">
        <f>SUM(C99+D102-H102)</f>
        <v>28315122</v>
      </c>
      <c r="D102" s="41">
        <f t="shared" ref="D102:D131" si="18">E102+F102+G102</f>
        <v>149182</v>
      </c>
      <c r="E102" s="49">
        <f>'入金明細【17期】'!D101</f>
        <v>0</v>
      </c>
      <c r="F102" s="50">
        <f>'入金明細【17期】'!M101</f>
        <v>0</v>
      </c>
      <c r="G102" s="338">
        <f>'入金明細【17期】'!T101</f>
        <v>149182</v>
      </c>
      <c r="H102" s="28">
        <f t="shared" ref="H102:H131" si="19">I102+J102+K102</f>
        <v>2393481</v>
      </c>
      <c r="I102" s="49">
        <f>'出金明細【17期】'!D101</f>
        <v>1489360</v>
      </c>
      <c r="J102" s="50">
        <f>'出金明細【17期】'!M101</f>
        <v>0</v>
      </c>
      <c r="K102" s="51">
        <f>'出金明細【17期】'!AD101</f>
        <v>904121</v>
      </c>
      <c r="L102" s="5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0" customHeight="1">
      <c r="A103" s="21"/>
      <c r="B103" s="78">
        <v>44441.0</v>
      </c>
      <c r="C103" s="63">
        <f t="shared" ref="C103:C131" si="20">SUM(C102+D103-H103)</f>
        <v>28216031</v>
      </c>
      <c r="D103" s="34">
        <f t="shared" si="18"/>
        <v>0</v>
      </c>
      <c r="E103" s="52">
        <f>'入金明細【17期】'!D102</f>
        <v>0</v>
      </c>
      <c r="F103" s="30">
        <f>'入金明細【17期】'!M102</f>
        <v>0</v>
      </c>
      <c r="G103" s="331">
        <f>'入金明細【17期】'!T102</f>
        <v>0</v>
      </c>
      <c r="H103" s="28">
        <f t="shared" si="19"/>
        <v>99091</v>
      </c>
      <c r="I103" s="52">
        <f>'出金明細【17期】'!D102</f>
        <v>0</v>
      </c>
      <c r="J103" s="30">
        <f>'出金明細【17期】'!M102</f>
        <v>20000</v>
      </c>
      <c r="K103" s="31">
        <f>'出金明細【17期】'!AD102</f>
        <v>79091</v>
      </c>
      <c r="L103" s="5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78">
        <v>44442.0</v>
      </c>
      <c r="C104" s="63">
        <f t="shared" si="20"/>
        <v>28216031</v>
      </c>
      <c r="D104" s="34">
        <f t="shared" si="18"/>
        <v>0</v>
      </c>
      <c r="E104" s="52">
        <f>'入金明細【17期】'!D103</f>
        <v>0</v>
      </c>
      <c r="F104" s="30">
        <f>'入金明細【17期】'!M103</f>
        <v>0</v>
      </c>
      <c r="G104" s="331">
        <f>'入金明細【17期】'!T103</f>
        <v>0</v>
      </c>
      <c r="H104" s="28">
        <f t="shared" si="19"/>
        <v>0</v>
      </c>
      <c r="I104" s="52">
        <f>'出金明細【17期】'!D103</f>
        <v>0</v>
      </c>
      <c r="J104" s="30">
        <f>'出金明細【17期】'!M103</f>
        <v>0</v>
      </c>
      <c r="K104" s="31">
        <f>'出金明細【17期】'!AD103</f>
        <v>0</v>
      </c>
      <c r="L104" s="5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78">
        <v>44443.0</v>
      </c>
      <c r="C105" s="63">
        <f t="shared" si="20"/>
        <v>30239771</v>
      </c>
      <c r="D105" s="34">
        <f t="shared" si="18"/>
        <v>2348640</v>
      </c>
      <c r="E105" s="52">
        <f>'入金明細【17期】'!D104</f>
        <v>0</v>
      </c>
      <c r="F105" s="30">
        <f>'入金明細【17期】'!M104</f>
        <v>0</v>
      </c>
      <c r="G105" s="331">
        <f>'入金明細【17期】'!T104</f>
        <v>2348640</v>
      </c>
      <c r="H105" s="28">
        <f t="shared" si="19"/>
        <v>324900</v>
      </c>
      <c r="I105" s="52">
        <f>'出金明細【17期】'!D104</f>
        <v>0</v>
      </c>
      <c r="J105" s="30">
        <f>'出金明細【17期】'!M104</f>
        <v>0</v>
      </c>
      <c r="K105" s="31">
        <f>'出金明細【17期】'!AD104</f>
        <v>324900</v>
      </c>
      <c r="L105" s="5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78">
        <v>44444.0</v>
      </c>
      <c r="C106" s="63">
        <f t="shared" si="20"/>
        <v>31106699</v>
      </c>
      <c r="D106" s="34">
        <f t="shared" si="18"/>
        <v>871944</v>
      </c>
      <c r="E106" s="52">
        <f>'入金明細【17期】'!D105</f>
        <v>0</v>
      </c>
      <c r="F106" s="30">
        <f>'入金明細【17期】'!M105</f>
        <v>0</v>
      </c>
      <c r="G106" s="331">
        <f>'入金明細【17期】'!T105</f>
        <v>871944</v>
      </c>
      <c r="H106" s="28">
        <f t="shared" si="19"/>
        <v>5016</v>
      </c>
      <c r="I106" s="52">
        <f>'出金明細【17期】'!D105</f>
        <v>0</v>
      </c>
      <c r="J106" s="30">
        <f>'出金明細【17期】'!M105</f>
        <v>0</v>
      </c>
      <c r="K106" s="31">
        <f>'出金明細【17期】'!AD105</f>
        <v>5016</v>
      </c>
      <c r="L106" s="5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339">
        <v>44445.0</v>
      </c>
      <c r="C107" s="63">
        <f t="shared" si="20"/>
        <v>31106699</v>
      </c>
      <c r="D107" s="34">
        <f t="shared" si="18"/>
        <v>0</v>
      </c>
      <c r="E107" s="52">
        <f>'入金明細【17期】'!D106</f>
        <v>0</v>
      </c>
      <c r="F107" s="30">
        <f>'入金明細【17期】'!M106</f>
        <v>0</v>
      </c>
      <c r="G107" s="331">
        <f>'入金明細【17期】'!T106</f>
        <v>0</v>
      </c>
      <c r="H107" s="28">
        <f t="shared" si="19"/>
        <v>0</v>
      </c>
      <c r="I107" s="52">
        <f>'出金明細【17期】'!D106</f>
        <v>0</v>
      </c>
      <c r="J107" s="30">
        <f>'出金明細【17期】'!M106</f>
        <v>0</v>
      </c>
      <c r="K107" s="31">
        <f>'出金明細【17期】'!AD106</f>
        <v>0</v>
      </c>
      <c r="L107" s="5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339">
        <v>44446.0</v>
      </c>
      <c r="C108" s="63">
        <f t="shared" si="20"/>
        <v>31106699</v>
      </c>
      <c r="D108" s="34">
        <f t="shared" si="18"/>
        <v>0</v>
      </c>
      <c r="E108" s="52">
        <f>'入金明細【17期】'!D107</f>
        <v>0</v>
      </c>
      <c r="F108" s="30">
        <f>'入金明細【17期】'!M107</f>
        <v>0</v>
      </c>
      <c r="G108" s="331">
        <f>'入金明細【17期】'!T107</f>
        <v>0</v>
      </c>
      <c r="H108" s="28">
        <f t="shared" si="19"/>
        <v>0</v>
      </c>
      <c r="I108" s="52">
        <f>'出金明細【17期】'!D107</f>
        <v>0</v>
      </c>
      <c r="J108" s="30">
        <f>'出金明細【17期】'!M107</f>
        <v>0</v>
      </c>
      <c r="K108" s="31">
        <f>'出金明細【17期】'!AD107</f>
        <v>0</v>
      </c>
      <c r="L108" s="5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78">
        <v>44447.0</v>
      </c>
      <c r="C109" s="63">
        <f t="shared" si="20"/>
        <v>31105489</v>
      </c>
      <c r="D109" s="34">
        <f t="shared" si="18"/>
        <v>0</v>
      </c>
      <c r="E109" s="52">
        <f>'入金明細【17期】'!D108</f>
        <v>0</v>
      </c>
      <c r="F109" s="30">
        <f>'入金明細【17期】'!M108</f>
        <v>0</v>
      </c>
      <c r="G109" s="331">
        <f>'入金明細【17期】'!T108</f>
        <v>0</v>
      </c>
      <c r="H109" s="28">
        <f t="shared" si="19"/>
        <v>1210</v>
      </c>
      <c r="I109" s="52">
        <f>'出金明細【17期】'!D108</f>
        <v>1210</v>
      </c>
      <c r="J109" s="30">
        <f>'出金明細【17期】'!M108</f>
        <v>0</v>
      </c>
      <c r="K109" s="31">
        <f>'出金明細【17期】'!AD108</f>
        <v>0</v>
      </c>
      <c r="L109" s="5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78">
        <v>44448.0</v>
      </c>
      <c r="C110" s="63">
        <f t="shared" si="20"/>
        <v>31105489</v>
      </c>
      <c r="D110" s="34">
        <f t="shared" si="18"/>
        <v>0</v>
      </c>
      <c r="E110" s="52">
        <f>'入金明細【17期】'!D109</f>
        <v>0</v>
      </c>
      <c r="F110" s="30">
        <f>'入金明細【17期】'!M109</f>
        <v>0</v>
      </c>
      <c r="G110" s="331">
        <f>'入金明細【17期】'!T109</f>
        <v>0</v>
      </c>
      <c r="H110" s="28">
        <f t="shared" si="19"/>
        <v>0</v>
      </c>
      <c r="I110" s="52">
        <f>'出金明細【17期】'!D109</f>
        <v>0</v>
      </c>
      <c r="J110" s="30">
        <f>'出金明細【17期】'!M109</f>
        <v>0</v>
      </c>
      <c r="K110" s="31">
        <f>'出金明細【17期】'!AD109</f>
        <v>0</v>
      </c>
      <c r="L110" s="5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78">
        <v>44449.0</v>
      </c>
      <c r="C111" s="63">
        <f t="shared" si="20"/>
        <v>26281567</v>
      </c>
      <c r="D111" s="34">
        <f t="shared" si="18"/>
        <v>6000</v>
      </c>
      <c r="E111" s="52">
        <f>'入金明細【17期】'!D110</f>
        <v>0</v>
      </c>
      <c r="F111" s="30">
        <f>'入金明細【17期】'!M110</f>
        <v>0</v>
      </c>
      <c r="G111" s="331">
        <f>'入金明細【17期】'!T110</f>
        <v>6000</v>
      </c>
      <c r="H111" s="28">
        <f t="shared" si="19"/>
        <v>4829922</v>
      </c>
      <c r="I111" s="52">
        <f>'出金明細【17期】'!D110</f>
        <v>22220</v>
      </c>
      <c r="J111" s="30">
        <f>'出金明細【17期】'!M110</f>
        <v>0</v>
      </c>
      <c r="K111" s="31">
        <f>'出金明細【17期】'!AD110</f>
        <v>4807702</v>
      </c>
      <c r="L111" s="5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78">
        <v>44450.0</v>
      </c>
      <c r="C112" s="63">
        <f t="shared" si="20"/>
        <v>26244607</v>
      </c>
      <c r="D112" s="34">
        <f t="shared" si="18"/>
        <v>0</v>
      </c>
      <c r="E112" s="52">
        <f>'入金明細【17期】'!D111</f>
        <v>0</v>
      </c>
      <c r="F112" s="30">
        <f>'入金明細【17期】'!M111</f>
        <v>0</v>
      </c>
      <c r="G112" s="331">
        <f>'入金明細【17期】'!T111</f>
        <v>0</v>
      </c>
      <c r="H112" s="28">
        <f t="shared" si="19"/>
        <v>36960</v>
      </c>
      <c r="I112" s="52">
        <f>'出金明細【17期】'!D111</f>
        <v>4620</v>
      </c>
      <c r="J112" s="30">
        <f>'出金明細【17期】'!M111</f>
        <v>0</v>
      </c>
      <c r="K112" s="31">
        <f>'出金明細【17期】'!AD111</f>
        <v>32340</v>
      </c>
      <c r="L112" s="5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78">
        <v>44451.0</v>
      </c>
      <c r="C113" s="63">
        <f t="shared" si="20"/>
        <v>26227758</v>
      </c>
      <c r="D113" s="34">
        <f t="shared" si="18"/>
        <v>0</v>
      </c>
      <c r="E113" s="52">
        <f>'入金明細【17期】'!D112</f>
        <v>0</v>
      </c>
      <c r="F113" s="30">
        <f>'入金明細【17期】'!M112</f>
        <v>0</v>
      </c>
      <c r="G113" s="331">
        <f>'入金明細【17期】'!T112</f>
        <v>0</v>
      </c>
      <c r="H113" s="28">
        <f t="shared" si="19"/>
        <v>16849</v>
      </c>
      <c r="I113" s="52">
        <f>'出金明細【17期】'!D112</f>
        <v>0</v>
      </c>
      <c r="J113" s="30">
        <f>'出金明細【17期】'!M112</f>
        <v>0</v>
      </c>
      <c r="K113" s="31">
        <f>'出金明細【17期】'!AD112</f>
        <v>16849</v>
      </c>
      <c r="L113" s="5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339">
        <v>44452.0</v>
      </c>
      <c r="C114" s="63">
        <f t="shared" si="20"/>
        <v>26227758</v>
      </c>
      <c r="D114" s="34">
        <f t="shared" si="18"/>
        <v>0</v>
      </c>
      <c r="E114" s="52">
        <f>'入金明細【17期】'!D113</f>
        <v>0</v>
      </c>
      <c r="F114" s="30">
        <f>'入金明細【17期】'!M113</f>
        <v>0</v>
      </c>
      <c r="G114" s="331">
        <f>'入金明細【17期】'!T113</f>
        <v>0</v>
      </c>
      <c r="H114" s="28">
        <f t="shared" si="19"/>
        <v>0</v>
      </c>
      <c r="I114" s="52">
        <f>'出金明細【17期】'!D113</f>
        <v>0</v>
      </c>
      <c r="J114" s="30">
        <f>'出金明細【17期】'!M113</f>
        <v>0</v>
      </c>
      <c r="K114" s="31">
        <f>'出金明細【17期】'!AD113</f>
        <v>0</v>
      </c>
      <c r="L114" s="5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339">
        <v>44453.0</v>
      </c>
      <c r="C115" s="63">
        <f t="shared" si="20"/>
        <v>26227758</v>
      </c>
      <c r="D115" s="34">
        <f t="shared" si="18"/>
        <v>0</v>
      </c>
      <c r="E115" s="52">
        <f>'入金明細【17期】'!D114</f>
        <v>0</v>
      </c>
      <c r="F115" s="30">
        <f>'入金明細【17期】'!M114</f>
        <v>0</v>
      </c>
      <c r="G115" s="331">
        <f>'入金明細【17期】'!T114</f>
        <v>0</v>
      </c>
      <c r="H115" s="28">
        <f t="shared" si="19"/>
        <v>0</v>
      </c>
      <c r="I115" s="52">
        <f>'出金明細【17期】'!D114</f>
        <v>0</v>
      </c>
      <c r="J115" s="30">
        <f>'出金明細【17期】'!M114</f>
        <v>0</v>
      </c>
      <c r="K115" s="31">
        <f>'出金明細【17期】'!AD114</f>
        <v>0</v>
      </c>
      <c r="L115" s="5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339">
        <v>44454.0</v>
      </c>
      <c r="C116" s="63">
        <f t="shared" si="20"/>
        <v>26233121</v>
      </c>
      <c r="D116" s="34">
        <f t="shared" si="18"/>
        <v>5363</v>
      </c>
      <c r="E116" s="52">
        <f>'入金明細【17期】'!D115</f>
        <v>5363</v>
      </c>
      <c r="F116" s="30">
        <f>'入金明細【17期】'!M115</f>
        <v>0</v>
      </c>
      <c r="G116" s="331">
        <f>'入金明細【17期】'!T115</f>
        <v>0</v>
      </c>
      <c r="H116" s="28">
        <f t="shared" si="19"/>
        <v>0</v>
      </c>
      <c r="I116" s="52">
        <f>'出金明細【17期】'!D115</f>
        <v>0</v>
      </c>
      <c r="J116" s="30">
        <f>'出金明細【17期】'!M115</f>
        <v>0</v>
      </c>
      <c r="K116" s="31">
        <f>'出金明細【17期】'!AD115</f>
        <v>0</v>
      </c>
      <c r="L116" s="5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78">
        <v>44455.0</v>
      </c>
      <c r="C117" s="63">
        <f t="shared" si="20"/>
        <v>27188392</v>
      </c>
      <c r="D117" s="34">
        <f t="shared" si="18"/>
        <v>955271</v>
      </c>
      <c r="E117" s="52">
        <f>'入金明細【17期】'!D116</f>
        <v>4137</v>
      </c>
      <c r="F117" s="30">
        <f>'入金明細【17期】'!M116</f>
        <v>406353</v>
      </c>
      <c r="G117" s="331">
        <f>'入金明細【17期】'!T116</f>
        <v>544781</v>
      </c>
      <c r="H117" s="28">
        <f t="shared" si="19"/>
        <v>0</v>
      </c>
      <c r="I117" s="52">
        <f>'出金明細【17期】'!D116</f>
        <v>0</v>
      </c>
      <c r="J117" s="30">
        <f>'出金明細【17期】'!M116</f>
        <v>0</v>
      </c>
      <c r="K117" s="31">
        <f>'出金明細【17期】'!AD116</f>
        <v>0</v>
      </c>
      <c r="L117" s="5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78">
        <v>44456.0</v>
      </c>
      <c r="C118" s="63">
        <f t="shared" si="20"/>
        <v>27203649</v>
      </c>
      <c r="D118" s="34">
        <f t="shared" si="18"/>
        <v>15257</v>
      </c>
      <c r="E118" s="52">
        <f>'入金明細【17期】'!D117</f>
        <v>0</v>
      </c>
      <c r="F118" s="30">
        <f>'入金明細【17期】'!M117</f>
        <v>15257</v>
      </c>
      <c r="G118" s="331">
        <f>'入金明細【17期】'!T117</f>
        <v>0</v>
      </c>
      <c r="H118" s="28">
        <f t="shared" si="19"/>
        <v>0</v>
      </c>
      <c r="I118" s="52">
        <f>'出金明細【17期】'!D117</f>
        <v>0</v>
      </c>
      <c r="J118" s="30">
        <f>'出金明細【17期】'!M117</f>
        <v>0</v>
      </c>
      <c r="K118" s="31">
        <f>'出金明細【17期】'!AD117</f>
        <v>0</v>
      </c>
      <c r="L118" s="5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78">
        <v>44457.0</v>
      </c>
      <c r="C119" s="63">
        <f t="shared" si="20"/>
        <v>27138889</v>
      </c>
      <c r="D119" s="34">
        <f t="shared" si="18"/>
        <v>0</v>
      </c>
      <c r="E119" s="52">
        <f>'入金明細【17期】'!D118</f>
        <v>0</v>
      </c>
      <c r="F119" s="30">
        <f>'入金明細【17期】'!M118</f>
        <v>0</v>
      </c>
      <c r="G119" s="331">
        <f>'入金明細【17期】'!T118</f>
        <v>0</v>
      </c>
      <c r="H119" s="28">
        <f t="shared" si="19"/>
        <v>64760</v>
      </c>
      <c r="I119" s="52">
        <f>'出金明細【17期】'!D118</f>
        <v>1100</v>
      </c>
      <c r="J119" s="30">
        <f>'出金明細【17期】'!M118</f>
        <v>0</v>
      </c>
      <c r="K119" s="31">
        <f>'出金明細【17期】'!AD118</f>
        <v>63660</v>
      </c>
      <c r="L119" s="5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78">
        <v>44458.0</v>
      </c>
      <c r="C120" s="63">
        <f t="shared" si="20"/>
        <v>26424926</v>
      </c>
      <c r="D120" s="34">
        <f t="shared" si="18"/>
        <v>0</v>
      </c>
      <c r="E120" s="52">
        <f>'入金明細【17期】'!D119</f>
        <v>0</v>
      </c>
      <c r="F120" s="30">
        <f>'入金明細【17期】'!M119</f>
        <v>0</v>
      </c>
      <c r="G120" s="331">
        <f>'入金明細【17期】'!T119</f>
        <v>0</v>
      </c>
      <c r="H120" s="28">
        <f t="shared" si="19"/>
        <v>713963</v>
      </c>
      <c r="I120" s="52">
        <f>'出金明細【17期】'!D119</f>
        <v>0</v>
      </c>
      <c r="J120" s="30">
        <f>'出金明細【17期】'!M119</f>
        <v>128970</v>
      </c>
      <c r="K120" s="31">
        <f>'出金明細【17期】'!AD119</f>
        <v>584993</v>
      </c>
      <c r="L120" s="5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339">
        <v>44459.0</v>
      </c>
      <c r="C121" s="63">
        <f t="shared" si="20"/>
        <v>26424926</v>
      </c>
      <c r="D121" s="34">
        <f t="shared" si="18"/>
        <v>0</v>
      </c>
      <c r="E121" s="52">
        <f>'入金明細【17期】'!D120</f>
        <v>0</v>
      </c>
      <c r="F121" s="30">
        <f>'入金明細【17期】'!M120</f>
        <v>0</v>
      </c>
      <c r="G121" s="331">
        <f>'入金明細【17期】'!T120</f>
        <v>0</v>
      </c>
      <c r="H121" s="28">
        <f t="shared" si="19"/>
        <v>0</v>
      </c>
      <c r="I121" s="52">
        <f>'出金明細【17期】'!D120</f>
        <v>0</v>
      </c>
      <c r="J121" s="30">
        <f>'出金明細【17期】'!M120</f>
        <v>0</v>
      </c>
      <c r="K121" s="31">
        <f>'出金明細【17期】'!AD120</f>
        <v>0</v>
      </c>
      <c r="L121" s="5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339">
        <v>44460.0</v>
      </c>
      <c r="C122" s="63">
        <f t="shared" si="20"/>
        <v>26827256</v>
      </c>
      <c r="D122" s="34">
        <f t="shared" si="18"/>
        <v>402330</v>
      </c>
      <c r="E122" s="52">
        <f>'入金明細【17期】'!D121</f>
        <v>0</v>
      </c>
      <c r="F122" s="30">
        <f>'入金明細【17期】'!M121</f>
        <v>0</v>
      </c>
      <c r="G122" s="331">
        <f>'入金明細【17期】'!T121</f>
        <v>402330</v>
      </c>
      <c r="H122" s="28">
        <f t="shared" si="19"/>
        <v>0</v>
      </c>
      <c r="I122" s="52">
        <f>'出金明細【17期】'!D121</f>
        <v>0</v>
      </c>
      <c r="J122" s="30">
        <f>'出金明細【17期】'!M121</f>
        <v>0</v>
      </c>
      <c r="K122" s="31">
        <f>'出金明細【17期】'!AD121</f>
        <v>0</v>
      </c>
      <c r="L122" s="5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78">
        <v>44461.0</v>
      </c>
      <c r="C123" s="63">
        <f t="shared" si="20"/>
        <v>26928909</v>
      </c>
      <c r="D123" s="34">
        <f t="shared" si="18"/>
        <v>101653</v>
      </c>
      <c r="E123" s="52">
        <f>'入金明細【17期】'!D122</f>
        <v>0</v>
      </c>
      <c r="F123" s="30">
        <f>'入金明細【17期】'!M122</f>
        <v>0</v>
      </c>
      <c r="G123" s="331">
        <f>'入金明細【17期】'!T122</f>
        <v>101653</v>
      </c>
      <c r="H123" s="28">
        <f t="shared" si="19"/>
        <v>0</v>
      </c>
      <c r="I123" s="52">
        <f>'出金明細【17期】'!D122</f>
        <v>0</v>
      </c>
      <c r="J123" s="30">
        <f>'出金明細【17期】'!M122</f>
        <v>0</v>
      </c>
      <c r="K123" s="31">
        <f>'出金明細【17期】'!AD122</f>
        <v>0</v>
      </c>
      <c r="L123" s="5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339">
        <v>44462.0</v>
      </c>
      <c r="C124" s="63">
        <f t="shared" si="20"/>
        <v>26928909</v>
      </c>
      <c r="D124" s="34">
        <f t="shared" si="18"/>
        <v>0</v>
      </c>
      <c r="E124" s="52">
        <f>'入金明細【17期】'!D123</f>
        <v>0</v>
      </c>
      <c r="F124" s="30">
        <f>'入金明細【17期】'!M123</f>
        <v>0</v>
      </c>
      <c r="G124" s="331">
        <f>'入金明細【17期】'!T123</f>
        <v>0</v>
      </c>
      <c r="H124" s="28">
        <f t="shared" si="19"/>
        <v>0</v>
      </c>
      <c r="I124" s="52">
        <f>'出金明細【17期】'!D123</f>
        <v>0</v>
      </c>
      <c r="J124" s="30">
        <f>'出金明細【17期】'!M123</f>
        <v>0</v>
      </c>
      <c r="K124" s="31">
        <f>'出金明細【17期】'!AD123</f>
        <v>0</v>
      </c>
      <c r="L124" s="5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78">
        <v>44463.0</v>
      </c>
      <c r="C125" s="63">
        <f t="shared" si="20"/>
        <v>27547061</v>
      </c>
      <c r="D125" s="34">
        <f t="shared" si="18"/>
        <v>659900</v>
      </c>
      <c r="E125" s="52">
        <f>'入金明細【17期】'!D124</f>
        <v>0</v>
      </c>
      <c r="F125" s="30">
        <f>'入金明細【17期】'!M124</f>
        <v>0</v>
      </c>
      <c r="G125" s="331">
        <f>'入金明細【17期】'!T124</f>
        <v>659900</v>
      </c>
      <c r="H125" s="28">
        <f t="shared" si="19"/>
        <v>41748</v>
      </c>
      <c r="I125" s="52">
        <f>'出金明細【17期】'!D124</f>
        <v>0</v>
      </c>
      <c r="J125" s="30">
        <f>'出金明細【17期】'!M124</f>
        <v>0</v>
      </c>
      <c r="K125" s="31">
        <f>'出金明細【17期】'!AD124</f>
        <v>41748</v>
      </c>
      <c r="L125" s="5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78">
        <v>44464.0</v>
      </c>
      <c r="C126" s="63">
        <f t="shared" si="20"/>
        <v>27168986</v>
      </c>
      <c r="D126" s="34">
        <f t="shared" si="18"/>
        <v>0</v>
      </c>
      <c r="E126" s="52">
        <f>'入金明細【17期】'!D125</f>
        <v>0</v>
      </c>
      <c r="F126" s="30">
        <f>'入金明細【17期】'!M125</f>
        <v>0</v>
      </c>
      <c r="G126" s="331">
        <f>'入金明細【17期】'!T125</f>
        <v>0</v>
      </c>
      <c r="H126" s="28">
        <f t="shared" si="19"/>
        <v>378075</v>
      </c>
      <c r="I126" s="52">
        <f>'出金明細【17期】'!D125</f>
        <v>330</v>
      </c>
      <c r="J126" s="30">
        <f>'出金明細【17期】'!M125</f>
        <v>330000</v>
      </c>
      <c r="K126" s="31">
        <f>'出金明細【17期】'!AD125</f>
        <v>47745</v>
      </c>
      <c r="L126" s="5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 t="s">
        <v>14</v>
      </c>
      <c r="B127" s="78">
        <v>44465.0</v>
      </c>
      <c r="C127" s="63">
        <f t="shared" si="20"/>
        <v>26933087</v>
      </c>
      <c r="D127" s="34">
        <f t="shared" si="18"/>
        <v>0</v>
      </c>
      <c r="E127" s="52">
        <f>'入金明細【17期】'!D126</f>
        <v>0</v>
      </c>
      <c r="F127" s="30">
        <f>'入金明細【17期】'!M126</f>
        <v>0</v>
      </c>
      <c r="G127" s="331">
        <f>'入金明細【17期】'!T126</f>
        <v>0</v>
      </c>
      <c r="H127" s="28">
        <f t="shared" si="19"/>
        <v>235899</v>
      </c>
      <c r="I127" s="52">
        <f>'出金明細【17期】'!D126</f>
        <v>0</v>
      </c>
      <c r="J127" s="30">
        <f>'出金明細【17期】'!M126</f>
        <v>0</v>
      </c>
      <c r="K127" s="31">
        <f>'出金明細【17期】'!AD126</f>
        <v>235899</v>
      </c>
      <c r="L127" s="5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339">
        <v>44466.0</v>
      </c>
      <c r="C128" s="63">
        <f t="shared" si="20"/>
        <v>26933087</v>
      </c>
      <c r="D128" s="34">
        <f t="shared" si="18"/>
        <v>0</v>
      </c>
      <c r="E128" s="52">
        <f>'入金明細【17期】'!D127</f>
        <v>0</v>
      </c>
      <c r="F128" s="30">
        <f>'入金明細【17期】'!M127</f>
        <v>0</v>
      </c>
      <c r="G128" s="331">
        <f>'入金明細【17期】'!T127</f>
        <v>0</v>
      </c>
      <c r="H128" s="28">
        <f t="shared" si="19"/>
        <v>0</v>
      </c>
      <c r="I128" s="52">
        <f>'出金明細【17期】'!D127</f>
        <v>0</v>
      </c>
      <c r="J128" s="30">
        <f>'出金明細【17期】'!M127</f>
        <v>0</v>
      </c>
      <c r="K128" s="31">
        <f>'出金明細【17期】'!AD127</f>
        <v>0</v>
      </c>
      <c r="L128" s="5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339">
        <v>44467.0</v>
      </c>
      <c r="C129" s="63">
        <f t="shared" si="20"/>
        <v>26528249</v>
      </c>
      <c r="D129" s="34">
        <f t="shared" si="18"/>
        <v>0</v>
      </c>
      <c r="E129" s="52">
        <f>'入金明細【17期】'!D128</f>
        <v>0</v>
      </c>
      <c r="F129" s="30">
        <f>'入金明細【17期】'!M128</f>
        <v>0</v>
      </c>
      <c r="G129" s="331">
        <f>'入金明細【17期】'!T128</f>
        <v>0</v>
      </c>
      <c r="H129" s="28">
        <f t="shared" si="19"/>
        <v>404838</v>
      </c>
      <c r="I129" s="52">
        <f>'出金明細【17期】'!D128</f>
        <v>404838</v>
      </c>
      <c r="J129" s="30">
        <f>'出金明細【17期】'!M128</f>
        <v>0</v>
      </c>
      <c r="K129" s="31">
        <f>'出金明細【17期】'!AD128</f>
        <v>0</v>
      </c>
      <c r="L129" s="5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78">
        <v>44468.0</v>
      </c>
      <c r="C130" s="63">
        <f t="shared" si="20"/>
        <v>21828936</v>
      </c>
      <c r="D130" s="34">
        <f t="shared" si="18"/>
        <v>1482720</v>
      </c>
      <c r="E130" s="52">
        <f>'入金明細【17期】'!D129</f>
        <v>0</v>
      </c>
      <c r="F130" s="30">
        <f>'入金明細【17期】'!M129</f>
        <v>0</v>
      </c>
      <c r="G130" s="331">
        <f>'入金明細【17期】'!T129</f>
        <v>1482720</v>
      </c>
      <c r="H130" s="28">
        <f t="shared" si="19"/>
        <v>6182033</v>
      </c>
      <c r="I130" s="52">
        <f>'出金明細【17期】'!D129</f>
        <v>3854323</v>
      </c>
      <c r="J130" s="30">
        <f>'出金明細【17期】'!M129</f>
        <v>1290627</v>
      </c>
      <c r="K130" s="31">
        <f>'出金明細【17期】'!AD129</f>
        <v>1037083</v>
      </c>
      <c r="L130" s="5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79">
        <v>44469.0</v>
      </c>
      <c r="C131" s="64">
        <f t="shared" si="20"/>
        <v>20634994</v>
      </c>
      <c r="D131" s="34">
        <f t="shared" si="18"/>
        <v>3273364</v>
      </c>
      <c r="E131" s="52">
        <f>'入金明細【17期】'!D130</f>
        <v>0</v>
      </c>
      <c r="F131" s="30">
        <f>'入金明細【17期】'!M130</f>
        <v>0</v>
      </c>
      <c r="G131" s="331">
        <f>'入金明細【17期】'!T130</f>
        <v>3273364</v>
      </c>
      <c r="H131" s="80">
        <f t="shared" si="19"/>
        <v>4467306</v>
      </c>
      <c r="I131" s="52">
        <f>'出金明細【17期】'!D130</f>
        <v>1659811</v>
      </c>
      <c r="J131" s="30">
        <f>'出金明細【17期】'!M130</f>
        <v>2805295</v>
      </c>
      <c r="K131" s="31">
        <f>'出金明細【17期】'!AD130</f>
        <v>2200</v>
      </c>
      <c r="L131" s="5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11" t="s">
        <v>15</v>
      </c>
      <c r="C132" s="68">
        <f t="shared" ref="C132:C133" si="22">SUM(D132-H132)</f>
        <v>-9924427</v>
      </c>
      <c r="D132" s="47">
        <f t="shared" ref="D132:K132" si="21">SUM(D102:D131)</f>
        <v>10271624</v>
      </c>
      <c r="E132" s="81">
        <f t="shared" si="21"/>
        <v>9500</v>
      </c>
      <c r="F132" s="43">
        <f t="shared" si="21"/>
        <v>421610</v>
      </c>
      <c r="G132" s="44">
        <f t="shared" si="21"/>
        <v>9840514</v>
      </c>
      <c r="H132" s="45">
        <f t="shared" si="21"/>
        <v>20196051</v>
      </c>
      <c r="I132" s="42">
        <f t="shared" si="21"/>
        <v>7437812</v>
      </c>
      <c r="J132" s="43">
        <f t="shared" si="21"/>
        <v>4574892</v>
      </c>
      <c r="K132" s="46">
        <f t="shared" si="21"/>
        <v>8183347</v>
      </c>
      <c r="L132" s="5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11" t="s">
        <v>11</v>
      </c>
      <c r="C133" s="68">
        <f t="shared" si="22"/>
        <v>6172274</v>
      </c>
      <c r="D133" s="47">
        <f t="shared" ref="D133:K133" si="23">D101+D132</f>
        <v>571548704</v>
      </c>
      <c r="E133" s="81">
        <f t="shared" si="23"/>
        <v>452149581</v>
      </c>
      <c r="F133" s="43">
        <f t="shared" si="23"/>
        <v>1069175</v>
      </c>
      <c r="G133" s="44">
        <f t="shared" si="23"/>
        <v>118329948</v>
      </c>
      <c r="H133" s="45">
        <f t="shared" si="23"/>
        <v>565376430</v>
      </c>
      <c r="I133" s="42">
        <f t="shared" si="23"/>
        <v>451831469</v>
      </c>
      <c r="J133" s="43">
        <f t="shared" si="23"/>
        <v>64207576</v>
      </c>
      <c r="K133" s="46">
        <f t="shared" si="23"/>
        <v>49337385</v>
      </c>
      <c r="L133" s="5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73">
        <v>44470.0</v>
      </c>
      <c r="C134" s="74">
        <f>SUM(C131+D134-H134)</f>
        <v>20634994</v>
      </c>
      <c r="D134" s="41">
        <f t="shared" ref="D134:D164" si="24">E134+F134+G134</f>
        <v>0</v>
      </c>
      <c r="E134" s="82">
        <f>'入金明細【17期】'!D133</f>
        <v>0</v>
      </c>
      <c r="F134" s="83" t="str">
        <f>'入金明細【17期】'!M133</f>
        <v/>
      </c>
      <c r="G134" s="84">
        <f>'入金明細【17期】'!T133</f>
        <v>0</v>
      </c>
      <c r="H134" s="85">
        <f t="shared" ref="H134:H164" si="25">I134+J134+K134</f>
        <v>0</v>
      </c>
      <c r="I134" s="86">
        <f>'出金明細【17期】'!D133</f>
        <v>0</v>
      </c>
      <c r="J134" s="83">
        <f>'出金明細【17期】'!M133</f>
        <v>0</v>
      </c>
      <c r="K134" s="87">
        <f>'出金明細【17期】'!AD133</f>
        <v>0</v>
      </c>
      <c r="L134" s="5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78">
        <v>44471.0</v>
      </c>
      <c r="C135" s="63">
        <f t="shared" ref="C135:C164" si="26">SUM(C134+D135-H135)</f>
        <v>20464700</v>
      </c>
      <c r="D135" s="34">
        <f t="shared" si="24"/>
        <v>0</v>
      </c>
      <c r="E135" s="82">
        <f>'入金明細【17期】'!D134</f>
        <v>0</v>
      </c>
      <c r="F135" s="83" t="str">
        <f>'入金明細【17期】'!M134</f>
        <v/>
      </c>
      <c r="G135" s="84">
        <f>'入金明細【17期】'!T134</f>
        <v>0</v>
      </c>
      <c r="H135" s="28">
        <f t="shared" si="25"/>
        <v>170294</v>
      </c>
      <c r="I135" s="86"/>
      <c r="J135" s="83">
        <f>'出金明細【17期】'!M134</f>
        <v>0</v>
      </c>
      <c r="K135" s="87">
        <f>'出金明細【17期】'!AD134</f>
        <v>170294</v>
      </c>
      <c r="L135" s="5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78">
        <v>44472.0</v>
      </c>
      <c r="C136" s="63">
        <f t="shared" si="26"/>
        <v>20640848</v>
      </c>
      <c r="D136" s="34">
        <f t="shared" si="24"/>
        <v>176148</v>
      </c>
      <c r="E136" s="82">
        <f>'入金明細【17期】'!D135</f>
        <v>0</v>
      </c>
      <c r="F136" s="83">
        <f>'入金明細【17期】'!M135</f>
        <v>0</v>
      </c>
      <c r="G136" s="84">
        <f>'入金明細【17期】'!T135</f>
        <v>176148</v>
      </c>
      <c r="H136" s="28">
        <f t="shared" si="25"/>
        <v>0</v>
      </c>
      <c r="I136" s="86">
        <f>'出金明細【17期】'!D135</f>
        <v>0</v>
      </c>
      <c r="J136" s="83">
        <f>'出金明細【17期】'!M135</f>
        <v>0</v>
      </c>
      <c r="K136" s="87">
        <f>'出金明細【17期】'!AD135</f>
        <v>0</v>
      </c>
      <c r="L136" s="5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339">
        <v>44473.0</v>
      </c>
      <c r="C137" s="63">
        <f t="shared" si="26"/>
        <v>20665848</v>
      </c>
      <c r="D137" s="34">
        <f t="shared" si="24"/>
        <v>25000</v>
      </c>
      <c r="E137" s="82">
        <f>'入金明細【17期】'!D136</f>
        <v>0</v>
      </c>
      <c r="F137" s="83">
        <f>'入金明細【17期】'!M136</f>
        <v>0</v>
      </c>
      <c r="G137" s="84">
        <f>'入金明細【17期】'!T136</f>
        <v>25000</v>
      </c>
      <c r="H137" s="28">
        <f t="shared" si="25"/>
        <v>0</v>
      </c>
      <c r="I137" s="86">
        <f>'出金明細【17期】'!D136</f>
        <v>0</v>
      </c>
      <c r="J137" s="83">
        <f>'出金明細【17期】'!M136</f>
        <v>0</v>
      </c>
      <c r="K137" s="87">
        <f>'出金明細【17期】'!AD136</f>
        <v>0</v>
      </c>
      <c r="L137" s="5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339">
        <v>44474.0</v>
      </c>
      <c r="C138" s="63">
        <f t="shared" si="26"/>
        <v>20665848</v>
      </c>
      <c r="D138" s="34">
        <f t="shared" si="24"/>
        <v>0</v>
      </c>
      <c r="E138" s="82">
        <f>'入金明細【17期】'!D137</f>
        <v>0</v>
      </c>
      <c r="F138" s="83">
        <f>'入金明細【17期】'!M137</f>
        <v>0</v>
      </c>
      <c r="G138" s="84">
        <f>'入金明細【17期】'!T137</f>
        <v>0</v>
      </c>
      <c r="H138" s="28">
        <f t="shared" si="25"/>
        <v>0</v>
      </c>
      <c r="I138" s="86">
        <f>'出金明細【17期】'!D137</f>
        <v>0</v>
      </c>
      <c r="J138" s="83">
        <f>'出金明細【17期】'!M137</f>
        <v>0</v>
      </c>
      <c r="K138" s="87">
        <f>'出金明細【17期】'!AD137</f>
        <v>0</v>
      </c>
      <c r="L138" s="5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78">
        <v>44475.0</v>
      </c>
      <c r="C139" s="63">
        <f t="shared" si="26"/>
        <v>20378898</v>
      </c>
      <c r="D139" s="34">
        <f t="shared" si="24"/>
        <v>0</v>
      </c>
      <c r="E139" s="82">
        <f>'入金明細【17期】'!D138</f>
        <v>0</v>
      </c>
      <c r="F139" s="83">
        <f>'入金明細【17期】'!M138</f>
        <v>0</v>
      </c>
      <c r="G139" s="84">
        <f>'入金明細【17期】'!T138</f>
        <v>0</v>
      </c>
      <c r="H139" s="28">
        <f t="shared" si="25"/>
        <v>286950</v>
      </c>
      <c r="I139" s="86">
        <f>'出金明細【17期】'!D138</f>
        <v>0</v>
      </c>
      <c r="J139" s="83">
        <f>'出金明細【17期】'!M138</f>
        <v>0</v>
      </c>
      <c r="K139" s="87">
        <f>'出金明細【17期】'!AD138</f>
        <v>286950</v>
      </c>
      <c r="L139" s="5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78">
        <v>44476.0</v>
      </c>
      <c r="C140" s="63">
        <f t="shared" si="26"/>
        <v>20377688</v>
      </c>
      <c r="D140" s="34">
        <f t="shared" si="24"/>
        <v>0</v>
      </c>
      <c r="E140" s="82">
        <f>'入金明細【17期】'!D139</f>
        <v>0</v>
      </c>
      <c r="F140" s="83">
        <f>'入金明細【17期】'!M139</f>
        <v>0</v>
      </c>
      <c r="G140" s="84">
        <f>'入金明細【17期】'!T139</f>
        <v>0</v>
      </c>
      <c r="H140" s="28">
        <f t="shared" si="25"/>
        <v>1210</v>
      </c>
      <c r="I140" s="86">
        <f>'出金明細【17期】'!D139</f>
        <v>1210</v>
      </c>
      <c r="J140" s="83">
        <f>'出金明細【17期】'!M139</f>
        <v>0</v>
      </c>
      <c r="K140" s="87">
        <f>'出金明細【17期】'!AD139</f>
        <v>0</v>
      </c>
      <c r="L140" s="5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78">
        <v>44477.0</v>
      </c>
      <c r="C141" s="63">
        <f t="shared" si="26"/>
        <v>40377688</v>
      </c>
      <c r="D141" s="34">
        <f t="shared" si="24"/>
        <v>20000000</v>
      </c>
      <c r="E141" s="82">
        <f>'入金明細【17期】'!D140</f>
        <v>20000000</v>
      </c>
      <c r="F141" s="83">
        <f>'入金明細【17期】'!M140</f>
        <v>0</v>
      </c>
      <c r="G141" s="84">
        <f>'入金明細【17期】'!T140</f>
        <v>0</v>
      </c>
      <c r="H141" s="28">
        <f t="shared" si="25"/>
        <v>0</v>
      </c>
      <c r="I141" s="86">
        <f>'出金明細【17期】'!D140</f>
        <v>0</v>
      </c>
      <c r="J141" s="83">
        <f>'出金明細【17期】'!M140</f>
        <v>0</v>
      </c>
      <c r="K141" s="87">
        <f>'出金明細【17期】'!AD140</f>
        <v>0</v>
      </c>
      <c r="L141" s="5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78">
        <v>44478.0</v>
      </c>
      <c r="C142" s="63">
        <f t="shared" si="26"/>
        <v>35986273</v>
      </c>
      <c r="D142" s="34">
        <f t="shared" si="24"/>
        <v>290510</v>
      </c>
      <c r="E142" s="82">
        <f>'入金明細【17期】'!D141</f>
        <v>0</v>
      </c>
      <c r="F142" s="83">
        <f>'入金明細【17期】'!M141</f>
        <v>0</v>
      </c>
      <c r="G142" s="84">
        <f>'入金明細【17期】'!T141</f>
        <v>290510</v>
      </c>
      <c r="H142" s="28">
        <f t="shared" si="25"/>
        <v>4681925</v>
      </c>
      <c r="I142" s="86">
        <f>'出金明細【17期】'!D141</f>
        <v>4290</v>
      </c>
      <c r="J142" s="83">
        <f>'出金明細【17期】'!M141</f>
        <v>4629890</v>
      </c>
      <c r="K142" s="87">
        <f>'出金明細【17期】'!AD141</f>
        <v>47745</v>
      </c>
      <c r="L142" s="5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78">
        <v>44479.0</v>
      </c>
      <c r="C143" s="63">
        <f t="shared" si="26"/>
        <v>11667043</v>
      </c>
      <c r="D143" s="34">
        <f t="shared" si="24"/>
        <v>1068150</v>
      </c>
      <c r="E143" s="82">
        <f>'入金明細【17期】'!D142</f>
        <v>0</v>
      </c>
      <c r="F143" s="83">
        <f>'入金明細【17期】'!M142</f>
        <v>0</v>
      </c>
      <c r="G143" s="84">
        <f>'入金明細【17期】'!T142</f>
        <v>1068150</v>
      </c>
      <c r="H143" s="28">
        <f t="shared" si="25"/>
        <v>25387380</v>
      </c>
      <c r="I143" s="86">
        <f>'出金明細【17期】'!D142</f>
        <v>17820</v>
      </c>
      <c r="J143" s="83">
        <f>'出金明細【17期】'!M142</f>
        <v>20985650</v>
      </c>
      <c r="K143" s="87">
        <f>'出金明細【17期】'!AD142</f>
        <v>4383910</v>
      </c>
      <c r="L143" s="5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339">
        <v>44480.0</v>
      </c>
      <c r="C144" s="63">
        <f t="shared" si="26"/>
        <v>11667043</v>
      </c>
      <c r="D144" s="34">
        <f t="shared" si="24"/>
        <v>0</v>
      </c>
      <c r="E144" s="82">
        <f>'入金明細【17期】'!D143</f>
        <v>0</v>
      </c>
      <c r="F144" s="83">
        <f>'入金明細【17期】'!M143</f>
        <v>0</v>
      </c>
      <c r="G144" s="84">
        <f>'入金明細【17期】'!T143</f>
        <v>0</v>
      </c>
      <c r="H144" s="28">
        <f t="shared" si="25"/>
        <v>0</v>
      </c>
      <c r="I144" s="86">
        <f>'出金明細【17期】'!D143</f>
        <v>0</v>
      </c>
      <c r="J144" s="83">
        <f>'出金明細【17期】'!M143</f>
        <v>0</v>
      </c>
      <c r="K144" s="87">
        <f>'出金明細【17期】'!AD143</f>
        <v>0</v>
      </c>
      <c r="L144" s="5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339">
        <v>44481.0</v>
      </c>
      <c r="C145" s="63">
        <f t="shared" si="26"/>
        <v>11667043</v>
      </c>
      <c r="D145" s="34">
        <f t="shared" si="24"/>
        <v>0</v>
      </c>
      <c r="E145" s="82">
        <f>'入金明細【17期】'!D144</f>
        <v>0</v>
      </c>
      <c r="F145" s="83">
        <f>'入金明細【17期】'!M144</f>
        <v>0</v>
      </c>
      <c r="G145" s="84">
        <f>'入金明細【17期】'!T144</f>
        <v>0</v>
      </c>
      <c r="H145" s="28">
        <f t="shared" si="25"/>
        <v>0</v>
      </c>
      <c r="I145" s="86">
        <f>'出金明細【17期】'!D144</f>
        <v>0</v>
      </c>
      <c r="J145" s="83">
        <f>'出金明細【17期】'!M144</f>
        <v>0</v>
      </c>
      <c r="K145" s="87">
        <f>'出金明細【17期】'!AD144</f>
        <v>0</v>
      </c>
      <c r="L145" s="5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339">
        <v>44482.0</v>
      </c>
      <c r="C146" s="63">
        <f t="shared" si="26"/>
        <v>11667043</v>
      </c>
      <c r="D146" s="34">
        <f t="shared" si="24"/>
        <v>0</v>
      </c>
      <c r="E146" s="82">
        <f>'入金明細【17期】'!D145</f>
        <v>0</v>
      </c>
      <c r="F146" s="83">
        <f>'入金明細【17期】'!M145</f>
        <v>0</v>
      </c>
      <c r="G146" s="84">
        <f>'入金明細【17期】'!T145</f>
        <v>0</v>
      </c>
      <c r="H146" s="28">
        <f t="shared" si="25"/>
        <v>0</v>
      </c>
      <c r="I146" s="86">
        <f>'出金明細【17期】'!D145</f>
        <v>0</v>
      </c>
      <c r="J146" s="83">
        <f>'出金明細【17期】'!M145</f>
        <v>0</v>
      </c>
      <c r="K146" s="87">
        <f>'出金明細【17期】'!AD145</f>
        <v>0</v>
      </c>
      <c r="L146" s="5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78">
        <v>44483.0</v>
      </c>
      <c r="C147" s="63">
        <f t="shared" si="26"/>
        <v>12557043</v>
      </c>
      <c r="D147" s="34">
        <f t="shared" si="24"/>
        <v>890000</v>
      </c>
      <c r="E147" s="82">
        <f>'入金明細【17期】'!D146</f>
        <v>0</v>
      </c>
      <c r="F147" s="83">
        <f>'入金明細【17期】'!M146</f>
        <v>0</v>
      </c>
      <c r="G147" s="84">
        <f>'入金明細【17期】'!T146</f>
        <v>890000</v>
      </c>
      <c r="H147" s="28">
        <f t="shared" si="25"/>
        <v>0</v>
      </c>
      <c r="I147" s="86">
        <f>'出金明細【17期】'!D146</f>
        <v>0</v>
      </c>
      <c r="J147" s="83">
        <f>'出金明細【17期】'!M146</f>
        <v>0</v>
      </c>
      <c r="K147" s="87">
        <f>'出金明細【17期】'!AD146</f>
        <v>0</v>
      </c>
      <c r="L147" s="5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78">
        <v>44484.0</v>
      </c>
      <c r="C148" s="63">
        <f t="shared" si="26"/>
        <v>13001135</v>
      </c>
      <c r="D148" s="34">
        <f t="shared" si="24"/>
        <v>444092</v>
      </c>
      <c r="E148" s="82">
        <f>'入金明細【17期】'!D147</f>
        <v>0</v>
      </c>
      <c r="F148" s="83">
        <f>'入金明細【17期】'!M147</f>
        <v>0</v>
      </c>
      <c r="G148" s="84">
        <f>'入金明細【17期】'!T147</f>
        <v>444092</v>
      </c>
      <c r="H148" s="28">
        <f t="shared" si="25"/>
        <v>0</v>
      </c>
      <c r="I148" s="86">
        <f>'出金明細【17期】'!D147</f>
        <v>0</v>
      </c>
      <c r="J148" s="83">
        <f>'出金明細【17期】'!M147</f>
        <v>0</v>
      </c>
      <c r="K148" s="87">
        <f>'出金明細【17期】'!AD147</f>
        <v>0</v>
      </c>
      <c r="L148" s="5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78">
        <v>44485.0</v>
      </c>
      <c r="C149" s="63">
        <f t="shared" si="26"/>
        <v>13126823</v>
      </c>
      <c r="D149" s="34">
        <f t="shared" si="24"/>
        <v>157848</v>
      </c>
      <c r="E149" s="82">
        <f>'入金明細【17期】'!D148</f>
        <v>0</v>
      </c>
      <c r="F149" s="83">
        <f>'入金明細【17期】'!M148</f>
        <v>157848</v>
      </c>
      <c r="G149" s="84">
        <f>'入金明細【17期】'!T148</f>
        <v>0</v>
      </c>
      <c r="H149" s="28">
        <f t="shared" si="25"/>
        <v>32160</v>
      </c>
      <c r="I149" s="86">
        <f>'出金明細【17期】'!D148</f>
        <v>330</v>
      </c>
      <c r="J149" s="83">
        <f>'出金明細【17期】'!M148</f>
        <v>0</v>
      </c>
      <c r="K149" s="87">
        <f>'出金明細【17期】'!AD148</f>
        <v>31830</v>
      </c>
      <c r="L149" s="5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78">
        <v>44486.0</v>
      </c>
      <c r="C150" s="63">
        <f t="shared" si="26"/>
        <v>9978923</v>
      </c>
      <c r="D150" s="34">
        <f t="shared" si="24"/>
        <v>493300</v>
      </c>
      <c r="E150" s="82">
        <f>'入金明細【17期】'!D149</f>
        <v>0</v>
      </c>
      <c r="F150" s="83">
        <f>'入金明細【17期】'!M149</f>
        <v>0</v>
      </c>
      <c r="G150" s="84">
        <f>'入金明細【17期】'!T149</f>
        <v>493300</v>
      </c>
      <c r="H150" s="28">
        <f t="shared" si="25"/>
        <v>3641200</v>
      </c>
      <c r="I150" s="86">
        <f>'出金明細【17期】'!D149</f>
        <v>0</v>
      </c>
      <c r="J150" s="83">
        <f>'出金明細【17期】'!M149</f>
        <v>0</v>
      </c>
      <c r="K150" s="87">
        <f>'出金明細【17期】'!AD149</f>
        <v>3641200</v>
      </c>
      <c r="L150" s="5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339">
        <v>44487.0</v>
      </c>
      <c r="C151" s="63">
        <f t="shared" si="26"/>
        <v>9978923</v>
      </c>
      <c r="D151" s="34">
        <f t="shared" si="24"/>
        <v>0</v>
      </c>
      <c r="E151" s="82">
        <f>'入金明細【17期】'!D150</f>
        <v>0</v>
      </c>
      <c r="F151" s="83">
        <f>'入金明細【17期】'!M150</f>
        <v>0</v>
      </c>
      <c r="G151" s="84">
        <f>'入金明細【17期】'!T150</f>
        <v>0</v>
      </c>
      <c r="H151" s="28">
        <f t="shared" si="25"/>
        <v>0</v>
      </c>
      <c r="I151" s="86">
        <f>'出金明細【17期】'!D150</f>
        <v>0</v>
      </c>
      <c r="J151" s="83">
        <f>'出金明細【17期】'!M150</f>
        <v>0</v>
      </c>
      <c r="K151" s="87">
        <f>'出金明細【17期】'!AD150</f>
        <v>0</v>
      </c>
      <c r="L151" s="5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339">
        <v>44488.0</v>
      </c>
      <c r="C152" s="63">
        <f t="shared" si="26"/>
        <v>9978923</v>
      </c>
      <c r="D152" s="34">
        <f t="shared" si="24"/>
        <v>0</v>
      </c>
      <c r="E152" s="82">
        <f>'入金明細【17期】'!D151</f>
        <v>0</v>
      </c>
      <c r="F152" s="83">
        <f>'入金明細【17期】'!M151</f>
        <v>0</v>
      </c>
      <c r="G152" s="84">
        <f>'入金明細【17期】'!T151</f>
        <v>0</v>
      </c>
      <c r="H152" s="28">
        <f t="shared" si="25"/>
        <v>0</v>
      </c>
      <c r="I152" s="86">
        <f>'出金明細【17期】'!D151</f>
        <v>0</v>
      </c>
      <c r="J152" s="83">
        <f>'出金明細【17期】'!M151</f>
        <v>0</v>
      </c>
      <c r="K152" s="87">
        <f>'出金明細【17期】'!AD151</f>
        <v>0</v>
      </c>
      <c r="L152" s="5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78">
        <v>44489.0</v>
      </c>
      <c r="C153" s="63">
        <f t="shared" si="26"/>
        <v>15342208</v>
      </c>
      <c r="D153" s="34">
        <f t="shared" si="24"/>
        <v>5396966</v>
      </c>
      <c r="E153" s="82">
        <f>'入金明細【17期】'!D152</f>
        <v>0</v>
      </c>
      <c r="F153" s="83">
        <f>'入金明細【17期】'!M152</f>
        <v>0</v>
      </c>
      <c r="G153" s="84">
        <f>'入金明細【17期】'!T152</f>
        <v>5396966</v>
      </c>
      <c r="H153" s="28">
        <f t="shared" si="25"/>
        <v>33681</v>
      </c>
      <c r="I153" s="86">
        <f>'出金明細【17期】'!D152</f>
        <v>1100</v>
      </c>
      <c r="J153" s="83">
        <f>'出金明細【17期】'!M152</f>
        <v>5500</v>
      </c>
      <c r="K153" s="87">
        <f>'出金明細【17期】'!AD152</f>
        <v>27081</v>
      </c>
      <c r="L153" s="5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78">
        <v>44490.0</v>
      </c>
      <c r="C154" s="63">
        <f t="shared" si="26"/>
        <v>16666568</v>
      </c>
      <c r="D154" s="34">
        <f t="shared" si="24"/>
        <v>1324360</v>
      </c>
      <c r="E154" s="82">
        <f>'入金明細【17期】'!D153</f>
        <v>0</v>
      </c>
      <c r="F154" s="83">
        <f>'入金明細【17期】'!M153</f>
        <v>0</v>
      </c>
      <c r="G154" s="84">
        <f>'入金明細【17期】'!T153</f>
        <v>1324360</v>
      </c>
      <c r="H154" s="28">
        <f t="shared" si="25"/>
        <v>0</v>
      </c>
      <c r="I154" s="86">
        <f>'出金明細【17期】'!D153</f>
        <v>0</v>
      </c>
      <c r="J154" s="83">
        <f>'出金明細【17期】'!M153</f>
        <v>0</v>
      </c>
      <c r="K154" s="87">
        <f>'出金明細【17期】'!AD153</f>
        <v>0</v>
      </c>
      <c r="L154" s="5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78">
        <v>44491.0</v>
      </c>
      <c r="C155" s="63">
        <f t="shared" si="26"/>
        <v>16953568</v>
      </c>
      <c r="D155" s="34">
        <f t="shared" si="24"/>
        <v>287000</v>
      </c>
      <c r="E155" s="82">
        <f>'入金明細【17期】'!D154</f>
        <v>0</v>
      </c>
      <c r="F155" s="83">
        <f>'入金明細【17期】'!M154</f>
        <v>0</v>
      </c>
      <c r="G155" s="84">
        <f>'入金明細【17期】'!T154</f>
        <v>287000</v>
      </c>
      <c r="H155" s="28">
        <f t="shared" si="25"/>
        <v>0</v>
      </c>
      <c r="I155" s="86">
        <f>'出金明細【17期】'!D154</f>
        <v>0</v>
      </c>
      <c r="J155" s="83">
        <f>'出金明細【17期】'!M154</f>
        <v>0</v>
      </c>
      <c r="K155" s="87">
        <f>'出金明細【17期】'!AD154</f>
        <v>0</v>
      </c>
      <c r="L155" s="5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78">
        <v>44492.0</v>
      </c>
      <c r="C156" s="63">
        <f t="shared" si="26"/>
        <v>20666940</v>
      </c>
      <c r="D156" s="34">
        <f t="shared" si="24"/>
        <v>3773990</v>
      </c>
      <c r="E156" s="82">
        <f>'入金明細【17期】'!D155</f>
        <v>0</v>
      </c>
      <c r="F156" s="83">
        <f>'入金明細【17期】'!M155</f>
        <v>0</v>
      </c>
      <c r="G156" s="84">
        <f>'入金明細【17期】'!T155</f>
        <v>3773990</v>
      </c>
      <c r="H156" s="28">
        <f t="shared" si="25"/>
        <v>60618</v>
      </c>
      <c r="I156" s="86">
        <f>'出金明細【17期】'!D155</f>
        <v>0</v>
      </c>
      <c r="J156" s="83">
        <f>'出金明細【17期】'!M155</f>
        <v>0</v>
      </c>
      <c r="K156" s="87">
        <f>'出金明細【17期】'!AD155</f>
        <v>60618</v>
      </c>
      <c r="L156" s="5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78">
        <v>44493.0</v>
      </c>
      <c r="C157" s="63">
        <f t="shared" si="26"/>
        <v>21335410</v>
      </c>
      <c r="D157" s="34">
        <f t="shared" si="24"/>
        <v>943800</v>
      </c>
      <c r="E157" s="82">
        <f>'入金明細【17期】'!D156</f>
        <v>500000</v>
      </c>
      <c r="F157" s="83">
        <f>'入金明細【17期】'!M156</f>
        <v>0</v>
      </c>
      <c r="G157" s="84">
        <f>'入金明細【17期】'!T156</f>
        <v>443800</v>
      </c>
      <c r="H157" s="28">
        <f t="shared" si="25"/>
        <v>275330</v>
      </c>
      <c r="I157" s="86">
        <f>'出金明細【17期】'!D156</f>
        <v>330</v>
      </c>
      <c r="J157" s="83">
        <f>'出金明細【17期】'!M156</f>
        <v>275000</v>
      </c>
      <c r="K157" s="87">
        <f>'出金明細【17期】'!AD156</f>
        <v>0</v>
      </c>
      <c r="L157" s="5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339">
        <v>44494.0</v>
      </c>
      <c r="C158" s="63">
        <f t="shared" si="26"/>
        <v>21335410</v>
      </c>
      <c r="D158" s="34">
        <f t="shared" si="24"/>
        <v>0</v>
      </c>
      <c r="E158" s="82">
        <f>'入金明細【17期】'!D157</f>
        <v>0</v>
      </c>
      <c r="F158" s="83">
        <f>'入金明細【17期】'!M157</f>
        <v>0</v>
      </c>
      <c r="G158" s="84">
        <f>'入金明細【17期】'!T157</f>
        <v>0</v>
      </c>
      <c r="H158" s="28">
        <f t="shared" si="25"/>
        <v>0</v>
      </c>
      <c r="I158" s="86">
        <f>'出金明細【17期】'!D157</f>
        <v>0</v>
      </c>
      <c r="J158" s="83">
        <f>'出金明細【17期】'!M157</f>
        <v>0</v>
      </c>
      <c r="K158" s="87">
        <f>'出金明細【17期】'!AD157</f>
        <v>0</v>
      </c>
      <c r="L158" s="5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339">
        <v>44495.0</v>
      </c>
      <c r="C159" s="63">
        <f t="shared" si="26"/>
        <v>21335410</v>
      </c>
      <c r="D159" s="34">
        <f t="shared" si="24"/>
        <v>0</v>
      </c>
      <c r="E159" s="82">
        <f>'入金明細【17期】'!D158</f>
        <v>0</v>
      </c>
      <c r="F159" s="83">
        <f>'入金明細【17期】'!M158</f>
        <v>0</v>
      </c>
      <c r="G159" s="84">
        <f>'入金明細【17期】'!T158</f>
        <v>0</v>
      </c>
      <c r="H159" s="28">
        <f t="shared" si="25"/>
        <v>0</v>
      </c>
      <c r="I159" s="86">
        <f>'出金明細【17期】'!D158</f>
        <v>0</v>
      </c>
      <c r="J159" s="83">
        <f>'出金明細【17期】'!M158</f>
        <v>0</v>
      </c>
      <c r="K159" s="87">
        <f>'出金明細【17期】'!AD158</f>
        <v>0</v>
      </c>
      <c r="L159" s="5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78">
        <v>44496.0</v>
      </c>
      <c r="C160" s="63">
        <f t="shared" si="26"/>
        <v>21771928</v>
      </c>
      <c r="D160" s="34">
        <f t="shared" si="24"/>
        <v>1036353</v>
      </c>
      <c r="E160" s="82">
        <f>'入金明細【17期】'!D159</f>
        <v>0</v>
      </c>
      <c r="F160" s="83">
        <f>'入金明細【17期】'!M159</f>
        <v>0</v>
      </c>
      <c r="G160" s="84">
        <f>'入金明細【17期】'!T159</f>
        <v>1036353</v>
      </c>
      <c r="H160" s="28">
        <f t="shared" si="25"/>
        <v>599835</v>
      </c>
      <c r="I160" s="86">
        <f>'出金明細【17期】'!D159</f>
        <v>0</v>
      </c>
      <c r="J160" s="83">
        <f>'出金明細【17期】'!M159</f>
        <v>0</v>
      </c>
      <c r="K160" s="87">
        <f>'出金明細【17期】'!AD159</f>
        <v>599835</v>
      </c>
      <c r="L160" s="5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78">
        <v>44497.0</v>
      </c>
      <c r="C161" s="63">
        <f t="shared" si="26"/>
        <v>21771928</v>
      </c>
      <c r="D161" s="34">
        <f t="shared" si="24"/>
        <v>0</v>
      </c>
      <c r="E161" s="82">
        <f>'入金明細【17期】'!D160</f>
        <v>0</v>
      </c>
      <c r="F161" s="83">
        <f>'入金明細【17期】'!M160</f>
        <v>0</v>
      </c>
      <c r="G161" s="84">
        <f>'入金明細【17期】'!T160</f>
        <v>0</v>
      </c>
      <c r="H161" s="28">
        <f t="shared" si="25"/>
        <v>0</v>
      </c>
      <c r="I161" s="86">
        <f>'出金明細【17期】'!D160</f>
        <v>0</v>
      </c>
      <c r="J161" s="83">
        <f>'出金明細【17期】'!M160</f>
        <v>0</v>
      </c>
      <c r="K161" s="87">
        <f>'出金明細【17期】'!AD160</f>
        <v>0</v>
      </c>
      <c r="L161" s="5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78">
        <v>44498.0</v>
      </c>
      <c r="C162" s="63">
        <f t="shared" si="26"/>
        <v>18469022</v>
      </c>
      <c r="D162" s="34">
        <f t="shared" si="24"/>
        <v>60000</v>
      </c>
      <c r="E162" s="82">
        <f>'入金明細【17期】'!D161</f>
        <v>0</v>
      </c>
      <c r="F162" s="83">
        <f>'入金明細【17期】'!M161</f>
        <v>0</v>
      </c>
      <c r="G162" s="84">
        <f>'入金明細【17期】'!T161</f>
        <v>60000</v>
      </c>
      <c r="H162" s="28">
        <f t="shared" si="25"/>
        <v>3362906</v>
      </c>
      <c r="I162" s="86">
        <f>'出金明細【17期】'!D161</f>
        <v>3361906</v>
      </c>
      <c r="J162" s="83">
        <f>'出金明細【17期】'!M161</f>
        <v>1000</v>
      </c>
      <c r="K162" s="87">
        <f>'出金明細【17期】'!AD161</f>
        <v>0</v>
      </c>
      <c r="L162" s="5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78">
        <v>44499.0</v>
      </c>
      <c r="C163" s="63">
        <f t="shared" si="26"/>
        <v>17341732</v>
      </c>
      <c r="D163" s="34">
        <f t="shared" si="24"/>
        <v>148190</v>
      </c>
      <c r="E163" s="82">
        <f>'入金明細【17期】'!D162</f>
        <v>0</v>
      </c>
      <c r="F163" s="83">
        <f>'入金明細【17期】'!M162</f>
        <v>0</v>
      </c>
      <c r="G163" s="84">
        <f>'入金明細【17期】'!T162</f>
        <v>148190</v>
      </c>
      <c r="H163" s="28">
        <f t="shared" si="25"/>
        <v>1275480</v>
      </c>
      <c r="I163" s="86">
        <f>'出金明細【17期】'!D162</f>
        <v>1196170</v>
      </c>
      <c r="J163" s="83">
        <f>'出金明細【17期】'!M162</f>
        <v>0</v>
      </c>
      <c r="K163" s="87">
        <f>'出金明細【17期】'!AD162</f>
        <v>79310</v>
      </c>
      <c r="L163" s="5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88">
        <v>44500.0</v>
      </c>
      <c r="C164" s="64">
        <f t="shared" si="26"/>
        <v>11680076</v>
      </c>
      <c r="D164" s="34">
        <f t="shared" si="24"/>
        <v>2275589</v>
      </c>
      <c r="E164" s="82">
        <f>'入金明細【17期】'!D163</f>
        <v>0</v>
      </c>
      <c r="F164" s="83">
        <f>'入金明細【17期】'!M163</f>
        <v>0</v>
      </c>
      <c r="G164" s="84">
        <f>'入金明細【17期】'!T163</f>
        <v>2275589</v>
      </c>
      <c r="H164" s="28">
        <f t="shared" si="25"/>
        <v>7937245</v>
      </c>
      <c r="I164" s="86">
        <f>'出金明細【17期】'!D163</f>
        <v>1625950</v>
      </c>
      <c r="J164" s="83">
        <f>'出金明細【17期】'!M163</f>
        <v>5540349</v>
      </c>
      <c r="K164" s="87">
        <f>'出金明細【17期】'!AD163</f>
        <v>770946</v>
      </c>
      <c r="L164" s="5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11" t="s">
        <v>16</v>
      </c>
      <c r="C165" s="68">
        <f t="shared" ref="C165:C166" si="27">SUM(D165-H165)</f>
        <v>-8954918</v>
      </c>
      <c r="D165" s="47">
        <f>SUM(D134:D164)</f>
        <v>38791296</v>
      </c>
      <c r="E165" s="81"/>
      <c r="F165" s="43"/>
      <c r="G165" s="44"/>
      <c r="H165" s="45">
        <f>SUM(H134:H164)</f>
        <v>47746214</v>
      </c>
      <c r="I165" s="42"/>
      <c r="J165" s="43"/>
      <c r="K165" s="46"/>
      <c r="L165" s="5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11" t="s">
        <v>11</v>
      </c>
      <c r="C166" s="68">
        <f t="shared" si="27"/>
        <v>-2782644</v>
      </c>
      <c r="D166" s="47">
        <f>D133+D165</f>
        <v>610340000</v>
      </c>
      <c r="E166" s="81"/>
      <c r="F166" s="43"/>
      <c r="G166" s="44"/>
      <c r="H166" s="45">
        <f>H133+H165</f>
        <v>613122644</v>
      </c>
      <c r="I166" s="42"/>
      <c r="J166" s="43"/>
      <c r="K166" s="46"/>
      <c r="L166" s="5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340">
        <v>44501.0</v>
      </c>
      <c r="C167" s="74">
        <f>SUM(C164+D167-H167)</f>
        <v>11680076</v>
      </c>
      <c r="D167" s="41">
        <f t="shared" ref="D167:D196" si="28">E167+F167+G167</f>
        <v>0</v>
      </c>
      <c r="E167" s="82">
        <f>'入金明細【17期】'!D165</f>
        <v>0</v>
      </c>
      <c r="F167" s="83">
        <f>'入金明細【17期】'!M165</f>
        <v>0</v>
      </c>
      <c r="G167" s="84">
        <f>'入金明細【17期】'!T165</f>
        <v>0</v>
      </c>
      <c r="H167" s="85">
        <f t="shared" ref="H167:H196" si="29">I167+J167+K167</f>
        <v>0</v>
      </c>
      <c r="I167" s="86">
        <f>'出金明細【17期】'!D165</f>
        <v>0</v>
      </c>
      <c r="J167" s="83">
        <f>'出金明細【17期】'!M165</f>
        <v>0</v>
      </c>
      <c r="K167" s="87">
        <f>'出金明細【17期】'!AD165</f>
        <v>0</v>
      </c>
      <c r="L167" s="5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339">
        <v>44502.0</v>
      </c>
      <c r="C168" s="63">
        <f t="shared" ref="C168:C196" si="30">SUM(C167+D168-H168)</f>
        <v>11680076</v>
      </c>
      <c r="D168" s="34">
        <f t="shared" si="28"/>
        <v>0</v>
      </c>
      <c r="E168" s="82">
        <f>'入金明細【17期】'!D166</f>
        <v>0</v>
      </c>
      <c r="F168" s="83">
        <f>'入金明細【17期】'!M166</f>
        <v>0</v>
      </c>
      <c r="G168" s="84">
        <f>'入金明細【17期】'!T166</f>
        <v>0</v>
      </c>
      <c r="H168" s="28">
        <f t="shared" si="29"/>
        <v>0</v>
      </c>
      <c r="I168" s="86">
        <f>'出金明細【17期】'!D166</f>
        <v>0</v>
      </c>
      <c r="J168" s="83">
        <f>'出金明細【17期】'!M166</f>
        <v>0</v>
      </c>
      <c r="K168" s="87">
        <f>'出金明細【17期】'!AD166</f>
        <v>0</v>
      </c>
      <c r="L168" s="5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339">
        <v>44503.0</v>
      </c>
      <c r="C169" s="63">
        <f t="shared" si="30"/>
        <v>11680076</v>
      </c>
      <c r="D169" s="34">
        <f t="shared" si="28"/>
        <v>0</v>
      </c>
      <c r="E169" s="82">
        <f>'入金明細【17期】'!D167</f>
        <v>0</v>
      </c>
      <c r="F169" s="83">
        <f>'入金明細【17期】'!M167</f>
        <v>0</v>
      </c>
      <c r="G169" s="84">
        <f>'入金明細【17期】'!T167</f>
        <v>0</v>
      </c>
      <c r="H169" s="28">
        <f t="shared" si="29"/>
        <v>0</v>
      </c>
      <c r="I169" s="86">
        <f>'出金明細【17期】'!D167</f>
        <v>0</v>
      </c>
      <c r="J169" s="83">
        <f>'出金明細【17期】'!M167</f>
        <v>0</v>
      </c>
      <c r="K169" s="87">
        <f>'出金明細【17期】'!AD167</f>
        <v>0</v>
      </c>
      <c r="L169" s="5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78">
        <v>44504.0</v>
      </c>
      <c r="C170" s="63">
        <f t="shared" si="30"/>
        <v>11448412</v>
      </c>
      <c r="D170" s="34">
        <f t="shared" si="28"/>
        <v>0</v>
      </c>
      <c r="E170" s="82">
        <f>'入金明細【17期】'!D168</f>
        <v>0</v>
      </c>
      <c r="F170" s="83">
        <f>'入金明細【17期】'!M168</f>
        <v>0</v>
      </c>
      <c r="G170" s="84">
        <f>'入金明細【17期】'!T168</f>
        <v>0</v>
      </c>
      <c r="H170" s="28">
        <f t="shared" si="29"/>
        <v>231664</v>
      </c>
      <c r="I170" s="86">
        <f>'出金明細【17期】'!D168</f>
        <v>0</v>
      </c>
      <c r="J170" s="83">
        <f>'出金明細【17期】'!M168</f>
        <v>0</v>
      </c>
      <c r="K170" s="87">
        <f>'出金明細【17期】'!AD168</f>
        <v>231664</v>
      </c>
      <c r="L170" s="5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78">
        <v>44505.0</v>
      </c>
      <c r="C171" s="63">
        <f t="shared" si="30"/>
        <v>11829012</v>
      </c>
      <c r="D171" s="34">
        <f t="shared" si="28"/>
        <v>380600</v>
      </c>
      <c r="E171" s="82">
        <f>'入金明細【17期】'!D169</f>
        <v>0</v>
      </c>
      <c r="F171" s="83">
        <f>'入金明細【17期】'!M169</f>
        <v>0</v>
      </c>
      <c r="G171" s="84">
        <f>'入金明細【17期】'!T169</f>
        <v>380600</v>
      </c>
      <c r="H171" s="28">
        <f t="shared" si="29"/>
        <v>0</v>
      </c>
      <c r="I171" s="86">
        <f>'出金明細【17期】'!D169</f>
        <v>0</v>
      </c>
      <c r="J171" s="83">
        <f>'出金明細【17期】'!M169</f>
        <v>0</v>
      </c>
      <c r="K171" s="87">
        <f>'出金明細【17期】'!AD169</f>
        <v>0</v>
      </c>
      <c r="L171" s="5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78">
        <v>44506.0</v>
      </c>
      <c r="C172" s="63">
        <f t="shared" si="30"/>
        <v>11813097</v>
      </c>
      <c r="D172" s="34">
        <f t="shared" si="28"/>
        <v>0</v>
      </c>
      <c r="E172" s="82">
        <f>'入金明細【17期】'!D170</f>
        <v>0</v>
      </c>
      <c r="F172" s="83">
        <f>'入金明細【17期】'!M170</f>
        <v>0</v>
      </c>
      <c r="G172" s="84">
        <f>'入金明細【17期】'!T170</f>
        <v>0</v>
      </c>
      <c r="H172" s="28">
        <f t="shared" si="29"/>
        <v>15915</v>
      </c>
      <c r="I172" s="86">
        <f>'出金明細【17期】'!D170</f>
        <v>0</v>
      </c>
      <c r="J172" s="83">
        <f>'出金明細【17期】'!M170</f>
        <v>0</v>
      </c>
      <c r="K172" s="87">
        <f>'出金明細【17期】'!AD170</f>
        <v>15915</v>
      </c>
      <c r="L172" s="5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78">
        <v>44507.0</v>
      </c>
      <c r="C173" s="63">
        <f t="shared" si="30"/>
        <v>11661234</v>
      </c>
      <c r="D173" s="34">
        <f t="shared" si="28"/>
        <v>0</v>
      </c>
      <c r="E173" s="82">
        <f>'入金明細【17期】'!D171</f>
        <v>0</v>
      </c>
      <c r="F173" s="83">
        <f>'入金明細【17期】'!M171</f>
        <v>0</v>
      </c>
      <c r="G173" s="84">
        <f>'入金明細【17期】'!T171</f>
        <v>0</v>
      </c>
      <c r="H173" s="28">
        <f t="shared" si="29"/>
        <v>151863</v>
      </c>
      <c r="I173" s="86">
        <f>'出金明細【17期】'!D171</f>
        <v>1210</v>
      </c>
      <c r="J173" s="83">
        <f>'出金明細【17期】'!M171</f>
        <v>0</v>
      </c>
      <c r="K173" s="87">
        <f>'出金明細【17期】'!AD171</f>
        <v>150653</v>
      </c>
      <c r="L173" s="5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339">
        <v>44508.0</v>
      </c>
      <c r="C174" s="63">
        <f t="shared" si="30"/>
        <v>11661234</v>
      </c>
      <c r="D174" s="34">
        <f t="shared" si="28"/>
        <v>0</v>
      </c>
      <c r="E174" s="82">
        <f>'入金明細【17期】'!D172</f>
        <v>0</v>
      </c>
      <c r="F174" s="83">
        <f>'入金明細【17期】'!M172</f>
        <v>0</v>
      </c>
      <c r="G174" s="84">
        <f>'入金明細【17期】'!T172</f>
        <v>0</v>
      </c>
      <c r="H174" s="28">
        <f t="shared" si="29"/>
        <v>0</v>
      </c>
      <c r="I174" s="86">
        <f>'出金明細【17期】'!D172</f>
        <v>0</v>
      </c>
      <c r="J174" s="83">
        <f>'出金明細【17期】'!M172</f>
        <v>0</v>
      </c>
      <c r="K174" s="87">
        <f>'出金明細【17期】'!AD172</f>
        <v>0</v>
      </c>
      <c r="L174" s="5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339">
        <v>44509.0</v>
      </c>
      <c r="C175" s="63">
        <f t="shared" si="30"/>
        <v>11656724</v>
      </c>
      <c r="D175" s="34">
        <f t="shared" si="28"/>
        <v>0</v>
      </c>
      <c r="E175" s="82">
        <f>'入金明細【17期】'!D173</f>
        <v>0</v>
      </c>
      <c r="F175" s="83">
        <f>'入金明細【17期】'!M173</f>
        <v>0</v>
      </c>
      <c r="G175" s="84">
        <f>'入金明細【17期】'!T173</f>
        <v>0</v>
      </c>
      <c r="H175" s="28">
        <f t="shared" si="29"/>
        <v>4510</v>
      </c>
      <c r="I175" s="86">
        <f>'出金明細【17期】'!D173</f>
        <v>4510</v>
      </c>
      <c r="J175" s="83">
        <f>'出金明細【17期】'!M173</f>
        <v>0</v>
      </c>
      <c r="K175" s="87">
        <f>'出金明細【17期】'!AD173</f>
        <v>0</v>
      </c>
      <c r="L175" s="5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78">
        <v>44510.0</v>
      </c>
      <c r="C176" s="63">
        <f t="shared" si="30"/>
        <v>8214255</v>
      </c>
      <c r="D176" s="34">
        <f t="shared" si="28"/>
        <v>134447</v>
      </c>
      <c r="E176" s="82">
        <f>'入金明細【17期】'!D174</f>
        <v>0</v>
      </c>
      <c r="F176" s="83">
        <f>'入金明細【17期】'!M174</f>
        <v>0</v>
      </c>
      <c r="G176" s="84">
        <f>'入金明細【17期】'!T174</f>
        <v>134447</v>
      </c>
      <c r="H176" s="28">
        <f t="shared" si="29"/>
        <v>3576916</v>
      </c>
      <c r="I176" s="86">
        <f>'出金明細【17期】'!D174</f>
        <v>21560</v>
      </c>
      <c r="J176" s="83">
        <f>'出金明細【17期】'!M174</f>
        <v>0</v>
      </c>
      <c r="K176" s="87">
        <f>'出金明細【17期】'!AD174</f>
        <v>3555356</v>
      </c>
      <c r="L176" s="5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78">
        <v>44511.0</v>
      </c>
      <c r="C177" s="63">
        <f t="shared" si="30"/>
        <v>8214255</v>
      </c>
      <c r="D177" s="34">
        <f t="shared" si="28"/>
        <v>0</v>
      </c>
      <c r="E177" s="82">
        <f>'入金明細【17期】'!D175</f>
        <v>0</v>
      </c>
      <c r="F177" s="83">
        <f>'入金明細【17期】'!M175</f>
        <v>0</v>
      </c>
      <c r="G177" s="84">
        <f>'入金明細【17期】'!T175</f>
        <v>0</v>
      </c>
      <c r="H177" s="28">
        <f t="shared" si="29"/>
        <v>0</v>
      </c>
      <c r="I177" s="86">
        <f>'出金明細【17期】'!D175</f>
        <v>0</v>
      </c>
      <c r="J177" s="83">
        <f>'出金明細【17期】'!M175</f>
        <v>0</v>
      </c>
      <c r="K177" s="87">
        <f>'出金明細【17期】'!AD175</f>
        <v>0</v>
      </c>
      <c r="L177" s="5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78">
        <v>44512.0</v>
      </c>
      <c r="C178" s="63">
        <f t="shared" si="30"/>
        <v>8214255</v>
      </c>
      <c r="D178" s="34">
        <f t="shared" si="28"/>
        <v>0</v>
      </c>
      <c r="E178" s="82">
        <f>'入金明細【17期】'!D176</f>
        <v>0</v>
      </c>
      <c r="F178" s="83">
        <f>'入金明細【17期】'!M176</f>
        <v>0</v>
      </c>
      <c r="G178" s="84">
        <f>'入金明細【17期】'!T176</f>
        <v>0</v>
      </c>
      <c r="H178" s="28">
        <f t="shared" si="29"/>
        <v>0</v>
      </c>
      <c r="I178" s="86">
        <f>'出金明細【17期】'!D176</f>
        <v>0</v>
      </c>
      <c r="J178" s="83">
        <f>'出金明細【17期】'!M176</f>
        <v>0</v>
      </c>
      <c r="K178" s="87">
        <f>'出金明細【17期】'!AD176</f>
        <v>0</v>
      </c>
      <c r="L178" s="5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78">
        <v>44513.0</v>
      </c>
      <c r="C179" s="63">
        <f t="shared" si="30"/>
        <v>8046223</v>
      </c>
      <c r="D179" s="34">
        <f t="shared" si="28"/>
        <v>50000</v>
      </c>
      <c r="E179" s="82">
        <f>'入金明細【17期】'!D177</f>
        <v>50000</v>
      </c>
      <c r="F179" s="83">
        <f>'入金明細【17期】'!M177</f>
        <v>0</v>
      </c>
      <c r="G179" s="84">
        <f>'入金明細【17期】'!T177</f>
        <v>0</v>
      </c>
      <c r="H179" s="28">
        <f t="shared" si="29"/>
        <v>218032</v>
      </c>
      <c r="I179" s="86">
        <f>'出金明細【17期】'!D177</f>
        <v>100000</v>
      </c>
      <c r="J179" s="83">
        <f>'出金明細【17期】'!M177</f>
        <v>0</v>
      </c>
      <c r="K179" s="87">
        <f>'出金明細【17期】'!AD177</f>
        <v>118032</v>
      </c>
      <c r="L179" s="5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78">
        <v>44514.0</v>
      </c>
      <c r="C180" s="63">
        <f t="shared" si="30"/>
        <v>8080503</v>
      </c>
      <c r="D180" s="34">
        <f t="shared" si="28"/>
        <v>34280</v>
      </c>
      <c r="E180" s="82">
        <f>'入金明細【17期】'!D178</f>
        <v>0</v>
      </c>
      <c r="F180" s="83">
        <f>'入金明細【17期】'!M178</f>
        <v>0</v>
      </c>
      <c r="G180" s="84">
        <f>'入金明細【17期】'!T178</f>
        <v>34280</v>
      </c>
      <c r="H180" s="28">
        <f t="shared" si="29"/>
        <v>0</v>
      </c>
      <c r="I180" s="86">
        <f>'出金明細【17期】'!D178</f>
        <v>0</v>
      </c>
      <c r="J180" s="83">
        <f>'出金明細【17期】'!M178</f>
        <v>0</v>
      </c>
      <c r="K180" s="87">
        <f>'出金明細【17期】'!AD178</f>
        <v>0</v>
      </c>
      <c r="L180" s="5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339">
        <v>44515.0</v>
      </c>
      <c r="C181" s="63">
        <f t="shared" si="30"/>
        <v>8080503</v>
      </c>
      <c r="D181" s="34">
        <f t="shared" si="28"/>
        <v>0</v>
      </c>
      <c r="E181" s="82">
        <f>'入金明細【17期】'!D179</f>
        <v>0</v>
      </c>
      <c r="F181" s="83">
        <f>'入金明細【17期】'!M179</f>
        <v>0</v>
      </c>
      <c r="G181" s="84">
        <f>'入金明細【17期】'!T179</f>
        <v>0</v>
      </c>
      <c r="H181" s="28">
        <f t="shared" si="29"/>
        <v>0</v>
      </c>
      <c r="I181" s="86">
        <f>'出金明細【17期】'!D179</f>
        <v>0</v>
      </c>
      <c r="J181" s="83">
        <f>'出金明細【17期】'!M179</f>
        <v>0</v>
      </c>
      <c r="K181" s="87">
        <f>'出金明細【17期】'!AD179</f>
        <v>0</v>
      </c>
      <c r="L181" s="5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339">
        <v>44516.0</v>
      </c>
      <c r="C182" s="63">
        <f t="shared" si="30"/>
        <v>8080503</v>
      </c>
      <c r="D182" s="34">
        <f t="shared" si="28"/>
        <v>0</v>
      </c>
      <c r="E182" s="82">
        <f>'入金明細【17期】'!D180</f>
        <v>0</v>
      </c>
      <c r="F182" s="83">
        <f>'入金明細【17期】'!M180</f>
        <v>0</v>
      </c>
      <c r="G182" s="84">
        <f>'入金明細【17期】'!T180</f>
        <v>0</v>
      </c>
      <c r="H182" s="28">
        <f t="shared" si="29"/>
        <v>0</v>
      </c>
      <c r="I182" s="86">
        <f>'出金明細【17期】'!D180</f>
        <v>0</v>
      </c>
      <c r="J182" s="83">
        <f>'出金明細【17期】'!M180</f>
        <v>0</v>
      </c>
      <c r="K182" s="87">
        <f>'出金明細【17期】'!AD180</f>
        <v>0</v>
      </c>
      <c r="L182" s="5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78">
        <v>44517.0</v>
      </c>
      <c r="C183" s="63">
        <f t="shared" si="30"/>
        <v>8080503</v>
      </c>
      <c r="D183" s="34">
        <f t="shared" si="28"/>
        <v>0</v>
      </c>
      <c r="E183" s="82">
        <f>'入金明細【17期】'!D181</f>
        <v>0</v>
      </c>
      <c r="F183" s="83">
        <f>'入金明細【17期】'!M181</f>
        <v>0</v>
      </c>
      <c r="G183" s="84">
        <f>'入金明細【17期】'!T181</f>
        <v>0</v>
      </c>
      <c r="H183" s="28">
        <f t="shared" si="29"/>
        <v>0</v>
      </c>
      <c r="I183" s="86">
        <f>'出金明細【17期】'!D181</f>
        <v>0</v>
      </c>
      <c r="J183" s="83">
        <f>'出金明細【17期】'!M181</f>
        <v>0</v>
      </c>
      <c r="K183" s="87">
        <f>'出金明細【17期】'!AD181</f>
        <v>0</v>
      </c>
      <c r="L183" s="5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78">
        <v>44518.0</v>
      </c>
      <c r="C184" s="63">
        <f t="shared" si="30"/>
        <v>8388307</v>
      </c>
      <c r="D184" s="34">
        <f t="shared" si="28"/>
        <v>308904</v>
      </c>
      <c r="E184" s="82">
        <f>'入金明細【17期】'!D182</f>
        <v>0</v>
      </c>
      <c r="F184" s="83">
        <f>'入金明細【17期】'!M182</f>
        <v>158904</v>
      </c>
      <c r="G184" s="84">
        <f>'入金明細【17期】'!T182</f>
        <v>150000</v>
      </c>
      <c r="H184" s="28">
        <f t="shared" si="29"/>
        <v>1100</v>
      </c>
      <c r="I184" s="86">
        <f>'出金明細【17期】'!D182</f>
        <v>1100</v>
      </c>
      <c r="J184" s="83">
        <f>'出金明細【17期】'!M182</f>
        <v>0</v>
      </c>
      <c r="K184" s="87">
        <f>'出金明細【17期】'!AD182</f>
        <v>0</v>
      </c>
      <c r="L184" s="5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78">
        <v>44519.0</v>
      </c>
      <c r="C185" s="63">
        <f t="shared" si="30"/>
        <v>8486307</v>
      </c>
      <c r="D185" s="34">
        <f t="shared" si="28"/>
        <v>98000</v>
      </c>
      <c r="E185" s="82">
        <f>'入金明細【17期】'!D183</f>
        <v>0</v>
      </c>
      <c r="F185" s="83">
        <f>'入金明細【17期】'!M183</f>
        <v>0</v>
      </c>
      <c r="G185" s="84">
        <f>'入金明細【17期】'!T183</f>
        <v>98000</v>
      </c>
      <c r="H185" s="28">
        <f t="shared" si="29"/>
        <v>0</v>
      </c>
      <c r="I185" s="86">
        <f>'出金明細【17期】'!D183</f>
        <v>0</v>
      </c>
      <c r="J185" s="83">
        <f>'出金明細【17期】'!M183</f>
        <v>0</v>
      </c>
      <c r="K185" s="87">
        <f>'出金明細【17期】'!AD183</f>
        <v>0</v>
      </c>
      <c r="L185" s="5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78">
        <v>44520.0</v>
      </c>
      <c r="C186" s="63">
        <f t="shared" si="30"/>
        <v>8368502</v>
      </c>
      <c r="D186" s="34">
        <f t="shared" si="28"/>
        <v>30985</v>
      </c>
      <c r="E186" s="82">
        <f>'入金明細【17期】'!D184</f>
        <v>0</v>
      </c>
      <c r="F186" s="83">
        <f>'入金明細【17期】'!M184</f>
        <v>0</v>
      </c>
      <c r="G186" s="84">
        <f>'入金明細【17期】'!T184</f>
        <v>30985</v>
      </c>
      <c r="H186" s="28">
        <f t="shared" si="29"/>
        <v>148790</v>
      </c>
      <c r="I186" s="86">
        <f>'出金明細【17期】'!D184</f>
        <v>0</v>
      </c>
      <c r="J186" s="83">
        <f>'出金明細【17期】'!M184</f>
        <v>0</v>
      </c>
      <c r="K186" s="87">
        <f>'出金明細【17期】'!AD184</f>
        <v>148790</v>
      </c>
      <c r="L186" s="5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78">
        <v>44521.0</v>
      </c>
      <c r="C187" s="63">
        <f t="shared" si="30"/>
        <v>17013172</v>
      </c>
      <c r="D187" s="34">
        <f t="shared" si="28"/>
        <v>8700000</v>
      </c>
      <c r="E187" s="82">
        <f>'入金明細【17期】'!D185</f>
        <v>0</v>
      </c>
      <c r="F187" s="83">
        <f>'入金明細【17期】'!M185</f>
        <v>0</v>
      </c>
      <c r="G187" s="84">
        <f>'入金明細【17期】'!T185</f>
        <v>8700000</v>
      </c>
      <c r="H187" s="28">
        <f t="shared" si="29"/>
        <v>55330</v>
      </c>
      <c r="I187" s="86">
        <f>'出金明細【17期】'!D185</f>
        <v>330</v>
      </c>
      <c r="J187" s="83">
        <f>'出金明細【17期】'!M185</f>
        <v>55000</v>
      </c>
      <c r="K187" s="87">
        <f>'出金明細【17期】'!AD185</f>
        <v>0</v>
      </c>
      <c r="L187" s="5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339">
        <v>44522.0</v>
      </c>
      <c r="C188" s="63">
        <f t="shared" si="30"/>
        <v>17013172</v>
      </c>
      <c r="D188" s="34">
        <f t="shared" si="28"/>
        <v>0</v>
      </c>
      <c r="E188" s="82">
        <f>'入金明細【17期】'!D186</f>
        <v>0</v>
      </c>
      <c r="F188" s="83">
        <f>'入金明細【17期】'!M186</f>
        <v>0</v>
      </c>
      <c r="G188" s="84">
        <f>'入金明細【17期】'!T186</f>
        <v>0</v>
      </c>
      <c r="H188" s="28">
        <f t="shared" si="29"/>
        <v>0</v>
      </c>
      <c r="I188" s="86">
        <f>'出金明細【17期】'!D186</f>
        <v>0</v>
      </c>
      <c r="J188" s="83">
        <f>'出金明細【17期】'!M186</f>
        <v>0</v>
      </c>
      <c r="K188" s="87">
        <f>'出金明細【17期】'!AD186</f>
        <v>0</v>
      </c>
      <c r="L188" s="5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339">
        <v>44523.0</v>
      </c>
      <c r="C189" s="63">
        <f t="shared" si="30"/>
        <v>17013172</v>
      </c>
      <c r="D189" s="34">
        <f t="shared" si="28"/>
        <v>0</v>
      </c>
      <c r="E189" s="82">
        <f>'入金明細【17期】'!D187</f>
        <v>0</v>
      </c>
      <c r="F189" s="83">
        <f>'入金明細【17期】'!M187</f>
        <v>0</v>
      </c>
      <c r="G189" s="84">
        <f>'入金明細【17期】'!T187</f>
        <v>0</v>
      </c>
      <c r="H189" s="28">
        <f t="shared" si="29"/>
        <v>0</v>
      </c>
      <c r="I189" s="86">
        <f>'出金明細【17期】'!D187</f>
        <v>0</v>
      </c>
      <c r="J189" s="83">
        <f>'出金明細【17期】'!M187</f>
        <v>0</v>
      </c>
      <c r="K189" s="87">
        <f>'出金明細【17期】'!AD187</f>
        <v>0</v>
      </c>
      <c r="L189" s="5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339">
        <v>44524.0</v>
      </c>
      <c r="C190" s="63">
        <f t="shared" si="30"/>
        <v>17013172</v>
      </c>
      <c r="D190" s="34">
        <f t="shared" si="28"/>
        <v>0</v>
      </c>
      <c r="E190" s="82">
        <f>'入金明細【17期】'!D188</f>
        <v>0</v>
      </c>
      <c r="F190" s="83">
        <f>'入金明細【17期】'!M188</f>
        <v>0</v>
      </c>
      <c r="G190" s="84">
        <f>'入金明細【17期】'!T188</f>
        <v>0</v>
      </c>
      <c r="H190" s="28">
        <f t="shared" si="29"/>
        <v>0</v>
      </c>
      <c r="I190" s="86">
        <f>'出金明細【17期】'!D188</f>
        <v>0</v>
      </c>
      <c r="J190" s="83">
        <f>'出金明細【17期】'!M188</f>
        <v>0</v>
      </c>
      <c r="K190" s="87">
        <f>'出金明細【17期】'!AD188</f>
        <v>0</v>
      </c>
      <c r="L190" s="5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78">
        <v>44525.0</v>
      </c>
      <c r="C191" s="63">
        <f t="shared" si="30"/>
        <v>16912017</v>
      </c>
      <c r="D191" s="34">
        <f t="shared" si="28"/>
        <v>160000</v>
      </c>
      <c r="E191" s="82">
        <f>'入金明細【17期】'!D189</f>
        <v>0</v>
      </c>
      <c r="F191" s="83">
        <f>'入金明細【17期】'!M189</f>
        <v>0</v>
      </c>
      <c r="G191" s="84">
        <f>'入金明細【17期】'!T189</f>
        <v>160000</v>
      </c>
      <c r="H191" s="28">
        <f t="shared" si="29"/>
        <v>261155</v>
      </c>
      <c r="I191" s="86">
        <f>'出金明細【17期】'!D189</f>
        <v>0</v>
      </c>
      <c r="J191" s="83">
        <f>'出金明細【17期】'!M189</f>
        <v>220000</v>
      </c>
      <c r="K191" s="87">
        <f>'出金明細【17期】'!AD189</f>
        <v>41155</v>
      </c>
      <c r="L191" s="5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78">
        <v>44526.0</v>
      </c>
      <c r="C192" s="63">
        <f t="shared" si="30"/>
        <v>16779973</v>
      </c>
      <c r="D192" s="34">
        <f t="shared" si="28"/>
        <v>50000</v>
      </c>
      <c r="E192" s="82">
        <f>'入金明細【17期】'!D190</f>
        <v>0</v>
      </c>
      <c r="F192" s="83">
        <f>'入金明細【17期】'!M190</f>
        <v>0</v>
      </c>
      <c r="G192" s="84">
        <f>'入金明細【17期】'!T190</f>
        <v>50000</v>
      </c>
      <c r="H192" s="28">
        <f t="shared" si="29"/>
        <v>182044</v>
      </c>
      <c r="I192" s="86">
        <f>'出金明細【17期】'!D190</f>
        <v>0</v>
      </c>
      <c r="J192" s="83">
        <f>'出金明細【17期】'!M190</f>
        <v>0</v>
      </c>
      <c r="K192" s="87">
        <f>'出金明細【17期】'!AD190</f>
        <v>182044</v>
      </c>
      <c r="L192" s="5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78">
        <v>44527.0</v>
      </c>
      <c r="C193" s="63">
        <f t="shared" si="30"/>
        <v>15586302</v>
      </c>
      <c r="D193" s="34">
        <f t="shared" si="28"/>
        <v>0</v>
      </c>
      <c r="E193" s="82">
        <f>'入金明細【17期】'!D191</f>
        <v>0</v>
      </c>
      <c r="F193" s="83">
        <f>'入金明細【17期】'!M191</f>
        <v>0</v>
      </c>
      <c r="G193" s="84">
        <f>'入金明細【17期】'!T191</f>
        <v>0</v>
      </c>
      <c r="H193" s="28">
        <f t="shared" si="29"/>
        <v>1193671</v>
      </c>
      <c r="I193" s="86">
        <f>'出金明細【17期】'!D191</f>
        <v>20530</v>
      </c>
      <c r="J193" s="83">
        <f>'出金明細【17期】'!M191</f>
        <v>801677</v>
      </c>
      <c r="K193" s="87">
        <f>'出金明細【17期】'!AD191</f>
        <v>371464</v>
      </c>
      <c r="L193" s="5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78">
        <v>44528.0</v>
      </c>
      <c r="C194" s="63">
        <f t="shared" si="30"/>
        <v>13417250</v>
      </c>
      <c r="D194" s="34">
        <f t="shared" si="28"/>
        <v>17160764</v>
      </c>
      <c r="E194" s="82">
        <f>'入金明細【17期】'!D192</f>
        <v>15000000</v>
      </c>
      <c r="F194" s="83">
        <f>'入金明細【17期】'!M192</f>
        <v>0</v>
      </c>
      <c r="G194" s="84">
        <f>'入金明細【17期】'!T192</f>
        <v>2160764</v>
      </c>
      <c r="H194" s="28">
        <f t="shared" si="29"/>
        <v>19329816</v>
      </c>
      <c r="I194" s="86">
        <f>'出金明細【17期】'!D192</f>
        <v>1446115</v>
      </c>
      <c r="J194" s="83">
        <f>'出金明細【17期】'!M192</f>
        <v>4587933</v>
      </c>
      <c r="K194" s="87">
        <f>'出金明細【17期】'!AD192</f>
        <v>13295768</v>
      </c>
      <c r="L194" s="5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339">
        <v>44529.0</v>
      </c>
      <c r="C195" s="63">
        <f t="shared" si="30"/>
        <v>10417250</v>
      </c>
      <c r="D195" s="34">
        <f t="shared" si="28"/>
        <v>0</v>
      </c>
      <c r="E195" s="82">
        <f>'入金明細【17期】'!D193</f>
        <v>0</v>
      </c>
      <c r="F195" s="83">
        <f>'入金明細【17期】'!M193</f>
        <v>0</v>
      </c>
      <c r="G195" s="84">
        <f>'入金明細【17期】'!T193</f>
        <v>0</v>
      </c>
      <c r="H195" s="28">
        <f t="shared" si="29"/>
        <v>3000000</v>
      </c>
      <c r="I195" s="86">
        <f>'出金明細【17期】'!D193</f>
        <v>3000000</v>
      </c>
      <c r="J195" s="83">
        <f>'出金明細【17期】'!M193</f>
        <v>0</v>
      </c>
      <c r="K195" s="87">
        <f>'出金明細【17期】'!AD193</f>
        <v>0</v>
      </c>
      <c r="L195" s="5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341">
        <v>44530.0</v>
      </c>
      <c r="C196" s="89">
        <f t="shared" si="30"/>
        <v>9463211</v>
      </c>
      <c r="D196" s="34">
        <f t="shared" si="28"/>
        <v>0</v>
      </c>
      <c r="E196" s="82">
        <f>'入金明細【17期】'!D194</f>
        <v>0</v>
      </c>
      <c r="F196" s="83">
        <f>'入金明細【17期】'!M194</f>
        <v>0</v>
      </c>
      <c r="G196" s="84">
        <f>'入金明細【17期】'!T194</f>
        <v>0</v>
      </c>
      <c r="H196" s="28">
        <f t="shared" si="29"/>
        <v>954039</v>
      </c>
      <c r="I196" s="86">
        <f>'出金明細【17期】'!D194</f>
        <v>954039</v>
      </c>
      <c r="J196" s="83">
        <f>'出金明細【17期】'!M194</f>
        <v>0</v>
      </c>
      <c r="K196" s="87">
        <f>'出金明細【17期】'!AD194</f>
        <v>0</v>
      </c>
      <c r="L196" s="5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90" t="s">
        <v>17</v>
      </c>
      <c r="C197" s="68">
        <f t="shared" ref="C197:C198" si="31">SUM(D197-H197)</f>
        <v>-2216865</v>
      </c>
      <c r="D197" s="91">
        <f>SUM(D167:D196)</f>
        <v>27107980</v>
      </c>
      <c r="E197" s="92"/>
      <c r="F197" s="93"/>
      <c r="G197" s="94"/>
      <c r="H197" s="95">
        <f>SUM(H167:H196)</f>
        <v>29324845</v>
      </c>
      <c r="I197" s="96"/>
      <c r="J197" s="93"/>
      <c r="K197" s="97"/>
      <c r="L197" s="5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11" t="s">
        <v>11</v>
      </c>
      <c r="C198" s="68">
        <f t="shared" si="31"/>
        <v>-4999509</v>
      </c>
      <c r="D198" s="47">
        <f>D166+D197</f>
        <v>637447980</v>
      </c>
      <c r="E198" s="81"/>
      <c r="F198" s="43"/>
      <c r="G198" s="44"/>
      <c r="H198" s="45">
        <f>H166+H197</f>
        <v>642447489</v>
      </c>
      <c r="I198" s="42"/>
      <c r="J198" s="43"/>
      <c r="K198" s="46"/>
      <c r="L198" s="5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22">
        <v>44531.0</v>
      </c>
      <c r="C199" s="74">
        <f>SUM(C196+D199-H199)</f>
        <v>10243888</v>
      </c>
      <c r="D199" s="41">
        <f t="shared" ref="D199:D229" si="32">E199+F199+G199</f>
        <v>2381865</v>
      </c>
      <c r="E199" s="342">
        <f>'入金明細【17期】'!D196</f>
        <v>0</v>
      </c>
      <c r="F199" s="50">
        <f>'入金明細【17期】'!M196</f>
        <v>0</v>
      </c>
      <c r="G199" s="50">
        <f>'入金明細【17期】'!T196</f>
        <v>2381865</v>
      </c>
      <c r="H199" s="98">
        <f t="shared" ref="H199:H229" si="33">I199+J199+K199</f>
        <v>1601188</v>
      </c>
      <c r="I199" s="49">
        <f>'出金明細【17期】'!D196</f>
        <v>1598988</v>
      </c>
      <c r="J199" s="50">
        <f>'出金明細【17期】'!M196</f>
        <v>0</v>
      </c>
      <c r="K199" s="51">
        <f>'出金明細【17期】'!AD196</f>
        <v>2200</v>
      </c>
      <c r="L199" s="5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32">
        <v>44532.0</v>
      </c>
      <c r="C200" s="63">
        <f t="shared" ref="C200:C229" si="34">SUM(C199+D200-H200)</f>
        <v>10121247</v>
      </c>
      <c r="D200" s="34">
        <f t="shared" si="32"/>
        <v>0</v>
      </c>
      <c r="E200" s="29">
        <f>'入金明細【17期】'!D197</f>
        <v>0</v>
      </c>
      <c r="F200" s="30">
        <f>'入金明細【17期】'!M197</f>
        <v>0</v>
      </c>
      <c r="G200" s="30">
        <f>'入金明細【17期】'!T197</f>
        <v>0</v>
      </c>
      <c r="H200" s="99">
        <f t="shared" si="33"/>
        <v>122641</v>
      </c>
      <c r="I200" s="52">
        <f>'出金明細【17期】'!D197</f>
        <v>0</v>
      </c>
      <c r="J200" s="30">
        <f>'出金明細【17期】'!M197</f>
        <v>0</v>
      </c>
      <c r="K200" s="31">
        <f>'出金明細【17期】'!AD197</f>
        <v>122641</v>
      </c>
      <c r="L200" s="5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32">
        <v>44533.0</v>
      </c>
      <c r="C201" s="63">
        <f t="shared" si="34"/>
        <v>10480007</v>
      </c>
      <c r="D201" s="34">
        <f t="shared" si="32"/>
        <v>500000</v>
      </c>
      <c r="E201" s="29">
        <f>'入金明細【17期】'!D198</f>
        <v>0</v>
      </c>
      <c r="F201" s="30">
        <f>'入金明細【17期】'!M198</f>
        <v>0</v>
      </c>
      <c r="G201" s="30">
        <f>'入金明細【17期】'!T198</f>
        <v>500000</v>
      </c>
      <c r="H201" s="99">
        <f t="shared" si="33"/>
        <v>141240</v>
      </c>
      <c r="I201" s="52">
        <f>'出金明細【17期】'!D198</f>
        <v>0</v>
      </c>
      <c r="J201" s="30">
        <f>'出金明細【17期】'!M198</f>
        <v>0</v>
      </c>
      <c r="K201" s="31">
        <f>'出金明細【17期】'!AD198</f>
        <v>141240</v>
      </c>
      <c r="L201" s="5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32">
        <v>44534.0</v>
      </c>
      <c r="C202" s="63">
        <f t="shared" si="34"/>
        <v>10480007</v>
      </c>
      <c r="D202" s="34">
        <f t="shared" si="32"/>
        <v>0</v>
      </c>
      <c r="E202" s="29">
        <f>'入金明細【17期】'!D199</f>
        <v>0</v>
      </c>
      <c r="F202" s="30">
        <f>'入金明細【17期】'!M199</f>
        <v>0</v>
      </c>
      <c r="G202" s="30">
        <f>'入金明細【17期】'!T199</f>
        <v>0</v>
      </c>
      <c r="H202" s="99">
        <f t="shared" si="33"/>
        <v>0</v>
      </c>
      <c r="I202" s="52">
        <f>'出金明細【17期】'!D199</f>
        <v>0</v>
      </c>
      <c r="J202" s="30">
        <f>'出金明細【17期】'!M199</f>
        <v>0</v>
      </c>
      <c r="K202" s="31">
        <f>'出金明細【17期】'!AD199</f>
        <v>0</v>
      </c>
      <c r="L202" s="5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32">
        <v>44535.0</v>
      </c>
      <c r="C203" s="63">
        <f t="shared" si="34"/>
        <v>17339297</v>
      </c>
      <c r="D203" s="34">
        <f t="shared" si="32"/>
        <v>7600000</v>
      </c>
      <c r="E203" s="29">
        <f>'入金明細【17期】'!D200</f>
        <v>7600000</v>
      </c>
      <c r="F203" s="30">
        <f>'入金明細【17期】'!M200</f>
        <v>0</v>
      </c>
      <c r="G203" s="30">
        <f>'入金明細【17期】'!T200</f>
        <v>0</v>
      </c>
      <c r="H203" s="99">
        <f t="shared" si="33"/>
        <v>740710</v>
      </c>
      <c r="I203" s="52">
        <f>'出金明細【17期】'!D200</f>
        <v>0</v>
      </c>
      <c r="J203" s="30">
        <f>'出金明細【17期】'!M200</f>
        <v>0</v>
      </c>
      <c r="K203" s="31">
        <f>'出金明細【17期】'!AD200</f>
        <v>740710</v>
      </c>
      <c r="L203" s="5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35">
        <v>44536.0</v>
      </c>
      <c r="C204" s="63">
        <f t="shared" si="34"/>
        <v>17339297</v>
      </c>
      <c r="D204" s="34">
        <f t="shared" si="32"/>
        <v>0</v>
      </c>
      <c r="E204" s="29">
        <f>'入金明細【17期】'!D201</f>
        <v>0</v>
      </c>
      <c r="F204" s="30">
        <f>'入金明細【17期】'!M201</f>
        <v>0</v>
      </c>
      <c r="G204" s="30">
        <f>'入金明細【17期】'!T201</f>
        <v>0</v>
      </c>
      <c r="H204" s="99">
        <f t="shared" si="33"/>
        <v>0</v>
      </c>
      <c r="I204" s="52">
        <f>'出金明細【17期】'!D201</f>
        <v>0</v>
      </c>
      <c r="J204" s="30">
        <f>'出金明細【17期】'!M201</f>
        <v>0</v>
      </c>
      <c r="K204" s="31">
        <f>'出金明細【17期】'!AD201</f>
        <v>0</v>
      </c>
      <c r="L204" s="5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35">
        <v>44537.0</v>
      </c>
      <c r="C205" s="63">
        <f t="shared" si="34"/>
        <v>17339297</v>
      </c>
      <c r="D205" s="34">
        <f t="shared" si="32"/>
        <v>0</v>
      </c>
      <c r="E205" s="29">
        <f>'入金明細【17期】'!D202</f>
        <v>0</v>
      </c>
      <c r="F205" s="30">
        <f>'入金明細【17期】'!M202</f>
        <v>0</v>
      </c>
      <c r="G205" s="30">
        <f>'入金明細【17期】'!T202</f>
        <v>0</v>
      </c>
      <c r="H205" s="99">
        <f t="shared" si="33"/>
        <v>0</v>
      </c>
      <c r="I205" s="52">
        <f>'出金明細【17期】'!D202</f>
        <v>0</v>
      </c>
      <c r="J205" s="30">
        <f>'出金明細【17期】'!M202</f>
        <v>0</v>
      </c>
      <c r="K205" s="31">
        <f>'出金明細【17期】'!AD202</f>
        <v>0</v>
      </c>
      <c r="L205" s="5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32">
        <v>44538.0</v>
      </c>
      <c r="C206" s="63">
        <f t="shared" si="34"/>
        <v>17338087</v>
      </c>
      <c r="D206" s="34">
        <f t="shared" si="32"/>
        <v>0</v>
      </c>
      <c r="E206" s="29">
        <f>'入金明細【17期】'!D203</f>
        <v>0</v>
      </c>
      <c r="F206" s="30">
        <f>'入金明細【17期】'!M203</f>
        <v>0</v>
      </c>
      <c r="G206" s="30">
        <f>'入金明細【17期】'!T203</f>
        <v>0</v>
      </c>
      <c r="H206" s="99">
        <f t="shared" si="33"/>
        <v>1210</v>
      </c>
      <c r="I206" s="52">
        <f>'出金明細【17期】'!D203</f>
        <v>1210</v>
      </c>
      <c r="J206" s="30">
        <f>'出金明細【17期】'!M203</f>
        <v>0</v>
      </c>
      <c r="K206" s="31">
        <f>'出金明細【17期】'!AD203</f>
        <v>0</v>
      </c>
      <c r="L206" s="5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32">
        <v>44539.0</v>
      </c>
      <c r="C207" s="63">
        <f t="shared" si="34"/>
        <v>17334127</v>
      </c>
      <c r="D207" s="34">
        <f t="shared" si="32"/>
        <v>0</v>
      </c>
      <c r="E207" s="29">
        <f>'入金明細【17期】'!D204</f>
        <v>0</v>
      </c>
      <c r="F207" s="30">
        <f>'入金明細【17期】'!M204</f>
        <v>0</v>
      </c>
      <c r="G207" s="30">
        <f>'入金明細【17期】'!T204</f>
        <v>0</v>
      </c>
      <c r="H207" s="99">
        <f t="shared" si="33"/>
        <v>3960</v>
      </c>
      <c r="I207" s="52">
        <f>'出金明細【17期】'!D204</f>
        <v>3960</v>
      </c>
      <c r="J207" s="30">
        <f>'出金明細【17期】'!M204</f>
        <v>0</v>
      </c>
      <c r="K207" s="31">
        <f>'出金明細【17期】'!AD204</f>
        <v>0</v>
      </c>
      <c r="L207" s="5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32">
        <v>44540.0</v>
      </c>
      <c r="C208" s="63">
        <f t="shared" si="34"/>
        <v>13539652</v>
      </c>
      <c r="D208" s="34">
        <f t="shared" si="32"/>
        <v>0</v>
      </c>
      <c r="E208" s="29">
        <f>'入金明細【17期】'!D205</f>
        <v>0</v>
      </c>
      <c r="F208" s="30">
        <f>'入金明細【17期】'!M205</f>
        <v>0</v>
      </c>
      <c r="G208" s="30">
        <f>'入金明細【17期】'!T205</f>
        <v>0</v>
      </c>
      <c r="H208" s="99">
        <f t="shared" si="33"/>
        <v>3794475</v>
      </c>
      <c r="I208" s="52">
        <f>'出金明細【17期】'!D205</f>
        <v>19635</v>
      </c>
      <c r="J208" s="30">
        <f>'出金明細【17期】'!M205</f>
        <v>0</v>
      </c>
      <c r="K208" s="31">
        <f>'出金明細【17期】'!AD205</f>
        <v>3774840</v>
      </c>
      <c r="L208" s="5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32">
        <v>44541.0</v>
      </c>
      <c r="C209" s="63">
        <f t="shared" si="34"/>
        <v>13507822</v>
      </c>
      <c r="D209" s="34">
        <f t="shared" si="32"/>
        <v>0</v>
      </c>
      <c r="E209" s="29">
        <f>'入金明細【17期】'!D206</f>
        <v>0</v>
      </c>
      <c r="F209" s="30">
        <f>'入金明細【17期】'!M206</f>
        <v>0</v>
      </c>
      <c r="G209" s="30">
        <f>'入金明細【17期】'!T206</f>
        <v>0</v>
      </c>
      <c r="H209" s="99">
        <f t="shared" si="33"/>
        <v>31830</v>
      </c>
      <c r="I209" s="52">
        <f>'出金明細【17期】'!D206</f>
        <v>0</v>
      </c>
      <c r="J209" s="30">
        <f>'出金明細【17期】'!M206</f>
        <v>0</v>
      </c>
      <c r="K209" s="31">
        <f>'出金明細【17期】'!AD206</f>
        <v>31830</v>
      </c>
      <c r="L209" s="5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32">
        <v>44542.0</v>
      </c>
      <c r="C210" s="63">
        <f t="shared" si="34"/>
        <v>16956242</v>
      </c>
      <c r="D210" s="34">
        <f t="shared" si="32"/>
        <v>3448420</v>
      </c>
      <c r="E210" s="29">
        <f>'入金明細【17期】'!D207</f>
        <v>0</v>
      </c>
      <c r="F210" s="30">
        <f>'入金明細【17期】'!M207</f>
        <v>0</v>
      </c>
      <c r="G210" s="30">
        <f>'入金明細【17期】'!T207</f>
        <v>3448420</v>
      </c>
      <c r="H210" s="99">
        <f t="shared" si="33"/>
        <v>0</v>
      </c>
      <c r="I210" s="52">
        <f>'出金明細【17期】'!D207</f>
        <v>0</v>
      </c>
      <c r="J210" s="30">
        <f>'出金明細【17期】'!M207</f>
        <v>0</v>
      </c>
      <c r="K210" s="31">
        <f>'出金明細【17期】'!AD207</f>
        <v>0</v>
      </c>
      <c r="L210" s="5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35">
        <v>44543.0</v>
      </c>
      <c r="C211" s="63">
        <f t="shared" si="34"/>
        <v>16956242</v>
      </c>
      <c r="D211" s="34">
        <f t="shared" si="32"/>
        <v>0</v>
      </c>
      <c r="E211" s="29">
        <f>'入金明細【17期】'!D208</f>
        <v>0</v>
      </c>
      <c r="F211" s="30">
        <f>'入金明細【17期】'!M208</f>
        <v>0</v>
      </c>
      <c r="G211" s="30">
        <f>'入金明細【17期】'!T208</f>
        <v>0</v>
      </c>
      <c r="H211" s="99">
        <f t="shared" si="33"/>
        <v>0</v>
      </c>
      <c r="I211" s="52">
        <f>'出金明細【17期】'!D208</f>
        <v>0</v>
      </c>
      <c r="J211" s="30">
        <f>'出金明細【17期】'!M208</f>
        <v>0</v>
      </c>
      <c r="K211" s="31">
        <f>'出金明細【17期】'!AD208</f>
        <v>0</v>
      </c>
      <c r="L211" s="5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35">
        <v>44544.0</v>
      </c>
      <c r="C212" s="63">
        <f t="shared" si="34"/>
        <v>16956242</v>
      </c>
      <c r="D212" s="34">
        <f t="shared" si="32"/>
        <v>0</v>
      </c>
      <c r="E212" s="29">
        <f>'入金明細【17期】'!D209</f>
        <v>0</v>
      </c>
      <c r="F212" s="30">
        <f>'入金明細【17期】'!M209</f>
        <v>0</v>
      </c>
      <c r="G212" s="30">
        <f>'入金明細【17期】'!T209</f>
        <v>0</v>
      </c>
      <c r="H212" s="99">
        <f t="shared" si="33"/>
        <v>0</v>
      </c>
      <c r="I212" s="52">
        <f>'出金明細【17期】'!D209</f>
        <v>0</v>
      </c>
      <c r="J212" s="30">
        <f>'出金明細【17期】'!M209</f>
        <v>0</v>
      </c>
      <c r="K212" s="31">
        <f>'出金明細【17期】'!AD209</f>
        <v>0</v>
      </c>
      <c r="L212" s="5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32">
        <v>44545.0</v>
      </c>
      <c r="C213" s="63">
        <f t="shared" si="34"/>
        <v>14929059</v>
      </c>
      <c r="D213" s="34">
        <f t="shared" si="32"/>
        <v>916412</v>
      </c>
      <c r="E213" s="29">
        <f>'入金明細【17期】'!D210</f>
        <v>0</v>
      </c>
      <c r="F213" s="30">
        <f>'入金明細【17期】'!M210</f>
        <v>169193</v>
      </c>
      <c r="G213" s="30">
        <f>'入金明細【17期】'!T210</f>
        <v>747219</v>
      </c>
      <c r="H213" s="99">
        <f t="shared" si="33"/>
        <v>2943595</v>
      </c>
      <c r="I213" s="52">
        <f>'出金明細【17期】'!D210</f>
        <v>330</v>
      </c>
      <c r="J213" s="30">
        <f>'出金明細【17期】'!M210</f>
        <v>2943265</v>
      </c>
      <c r="K213" s="31">
        <f>'出金明細【17期】'!AD210</f>
        <v>0</v>
      </c>
      <c r="L213" s="5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32">
        <v>44546.0</v>
      </c>
      <c r="C214" s="63">
        <f t="shared" si="34"/>
        <v>15004059</v>
      </c>
      <c r="D214" s="34">
        <f t="shared" si="32"/>
        <v>75000</v>
      </c>
      <c r="E214" s="29">
        <f>'入金明細【17期】'!D211</f>
        <v>0</v>
      </c>
      <c r="F214" s="30">
        <f>'入金明細【17期】'!M211</f>
        <v>0</v>
      </c>
      <c r="G214" s="30">
        <f>'入金明細【17期】'!T211</f>
        <v>75000</v>
      </c>
      <c r="H214" s="99">
        <f t="shared" si="33"/>
        <v>0</v>
      </c>
      <c r="I214" s="52">
        <f>'出金明細【17期】'!D211</f>
        <v>0</v>
      </c>
      <c r="J214" s="30">
        <f>'出金明細【17期】'!M211</f>
        <v>0</v>
      </c>
      <c r="K214" s="31">
        <f>'出金明細【17期】'!AD211</f>
        <v>0</v>
      </c>
      <c r="L214" s="5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32">
        <v>44547.0</v>
      </c>
      <c r="C215" s="63">
        <f t="shared" si="34"/>
        <v>15004059</v>
      </c>
      <c r="D215" s="34">
        <f t="shared" si="32"/>
        <v>0</v>
      </c>
      <c r="E215" s="29">
        <f>'入金明細【17期】'!D212</f>
        <v>0</v>
      </c>
      <c r="F215" s="30">
        <f>'入金明細【17期】'!M212</f>
        <v>0</v>
      </c>
      <c r="G215" s="30">
        <f>'入金明細【17期】'!T212</f>
        <v>0</v>
      </c>
      <c r="H215" s="99">
        <f t="shared" si="33"/>
        <v>0</v>
      </c>
      <c r="I215" s="52">
        <f>'出金明細【17期】'!D212</f>
        <v>0</v>
      </c>
      <c r="J215" s="30">
        <f>'出金明細【17期】'!M212</f>
        <v>0</v>
      </c>
      <c r="K215" s="31">
        <f>'出金明細【17期】'!AD212</f>
        <v>0</v>
      </c>
      <c r="L215" s="5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32">
        <v>44548.0</v>
      </c>
      <c r="C216" s="63">
        <f t="shared" si="34"/>
        <v>15750584</v>
      </c>
      <c r="D216" s="34">
        <f t="shared" si="32"/>
        <v>813275</v>
      </c>
      <c r="E216" s="29">
        <f>'入金明細【17期】'!D213</f>
        <v>400000</v>
      </c>
      <c r="F216" s="30">
        <f>'入金明細【17期】'!M213</f>
        <v>0</v>
      </c>
      <c r="G216" s="30">
        <f>'入金明細【17期】'!T213</f>
        <v>413275</v>
      </c>
      <c r="H216" s="99">
        <f t="shared" si="33"/>
        <v>66750</v>
      </c>
      <c r="I216" s="52">
        <f>'出金明細【17期】'!D213</f>
        <v>1100</v>
      </c>
      <c r="J216" s="30">
        <f>'出金明細【17期】'!M213</f>
        <v>0</v>
      </c>
      <c r="K216" s="31">
        <f>'出金明細【17期】'!AD213</f>
        <v>65650</v>
      </c>
      <c r="L216" s="5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32">
        <v>44549.0</v>
      </c>
      <c r="C217" s="63">
        <f t="shared" si="34"/>
        <v>15943194</v>
      </c>
      <c r="D217" s="34">
        <f t="shared" si="32"/>
        <v>192610</v>
      </c>
      <c r="E217" s="29">
        <f>'入金明細【17期】'!D214</f>
        <v>0</v>
      </c>
      <c r="F217" s="30">
        <f>'入金明細【17期】'!M214</f>
        <v>0</v>
      </c>
      <c r="G217" s="30">
        <f>'入金明細【17期】'!T214</f>
        <v>192610</v>
      </c>
      <c r="H217" s="99">
        <f t="shared" si="33"/>
        <v>0</v>
      </c>
      <c r="I217" s="52">
        <f>'出金明細【17期】'!D214</f>
        <v>0</v>
      </c>
      <c r="J217" s="30">
        <f>'出金明細【17期】'!M214</f>
        <v>0</v>
      </c>
      <c r="K217" s="31">
        <f>'出金明細【17期】'!AD214</f>
        <v>0</v>
      </c>
      <c r="L217" s="5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35">
        <v>44550.0</v>
      </c>
      <c r="C218" s="63">
        <f t="shared" si="34"/>
        <v>16210604</v>
      </c>
      <c r="D218" s="34">
        <f t="shared" si="32"/>
        <v>267410</v>
      </c>
      <c r="E218" s="29">
        <f>'入金明細【17期】'!D215</f>
        <v>0</v>
      </c>
      <c r="F218" s="30">
        <f>'入金明細【17期】'!M215</f>
        <v>0</v>
      </c>
      <c r="G218" s="30">
        <f>'入金明細【17期】'!T215</f>
        <v>267410</v>
      </c>
      <c r="H218" s="99">
        <f t="shared" si="33"/>
        <v>0</v>
      </c>
      <c r="I218" s="52">
        <f>'出金明細【17期】'!D215</f>
        <v>0</v>
      </c>
      <c r="J218" s="30">
        <f>'出金明細【17期】'!M215</f>
        <v>0</v>
      </c>
      <c r="K218" s="31">
        <f>'出金明細【17期】'!AD215</f>
        <v>0</v>
      </c>
      <c r="L218" s="5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35">
        <v>44551.0</v>
      </c>
      <c r="C219" s="63">
        <f t="shared" si="34"/>
        <v>16210604</v>
      </c>
      <c r="D219" s="34">
        <f t="shared" si="32"/>
        <v>0</v>
      </c>
      <c r="E219" s="29">
        <f>'入金明細【17期】'!D216</f>
        <v>0</v>
      </c>
      <c r="F219" s="30">
        <f>'入金明細【17期】'!M216</f>
        <v>0</v>
      </c>
      <c r="G219" s="30">
        <f>'入金明細【17期】'!T216</f>
        <v>0</v>
      </c>
      <c r="H219" s="99">
        <f t="shared" si="33"/>
        <v>0</v>
      </c>
      <c r="I219" s="52">
        <f>'出金明細【17期】'!D216</f>
        <v>0</v>
      </c>
      <c r="J219" s="30">
        <f>'出金明細【17期】'!M216</f>
        <v>0</v>
      </c>
      <c r="K219" s="31">
        <f>'出金明細【17期】'!AD216</f>
        <v>0</v>
      </c>
      <c r="L219" s="5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32">
        <v>44552.0</v>
      </c>
      <c r="C220" s="63">
        <f t="shared" si="34"/>
        <v>17120239</v>
      </c>
      <c r="D220" s="34">
        <f t="shared" si="32"/>
        <v>933161</v>
      </c>
      <c r="E220" s="29">
        <f>'入金明細【17期】'!D217</f>
        <v>0</v>
      </c>
      <c r="F220" s="30">
        <f>'入金明細【17期】'!M217</f>
        <v>0</v>
      </c>
      <c r="G220" s="30">
        <f>'入金明細【17期】'!T217</f>
        <v>933161</v>
      </c>
      <c r="H220" s="99">
        <f t="shared" si="33"/>
        <v>23526</v>
      </c>
      <c r="I220" s="52">
        <f>'出金明細【17期】'!D217</f>
        <v>2000</v>
      </c>
      <c r="J220" s="30">
        <f>'出金明細【17期】'!M217</f>
        <v>0</v>
      </c>
      <c r="K220" s="31">
        <f>'出金明細【17期】'!AD217</f>
        <v>21526</v>
      </c>
      <c r="L220" s="5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32">
        <v>44553.0</v>
      </c>
      <c r="C221" s="63">
        <f t="shared" si="34"/>
        <v>17068702</v>
      </c>
      <c r="D221" s="34">
        <f t="shared" si="32"/>
        <v>0</v>
      </c>
      <c r="E221" s="29">
        <f>'入金明細【17期】'!D218</f>
        <v>0</v>
      </c>
      <c r="F221" s="30">
        <f>'入金明細【17期】'!M218</f>
        <v>0</v>
      </c>
      <c r="G221" s="30">
        <f>'入金明細【17期】'!T218</f>
        <v>0</v>
      </c>
      <c r="H221" s="99">
        <f t="shared" si="33"/>
        <v>51537</v>
      </c>
      <c r="I221" s="52">
        <f>'出金明細【17期】'!D218</f>
        <v>0</v>
      </c>
      <c r="J221" s="30">
        <f>'出金明細【17期】'!M218</f>
        <v>0</v>
      </c>
      <c r="K221" s="31">
        <f>'出金明細【17期】'!AD218</f>
        <v>51537</v>
      </c>
      <c r="L221" s="5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32">
        <v>44554.0</v>
      </c>
      <c r="C222" s="63">
        <f t="shared" si="34"/>
        <v>25768702</v>
      </c>
      <c r="D222" s="34">
        <f t="shared" si="32"/>
        <v>8700000</v>
      </c>
      <c r="E222" s="29">
        <f>'入金明細【17期】'!D219</f>
        <v>0</v>
      </c>
      <c r="F222" s="30">
        <f>'入金明細【17期】'!M219</f>
        <v>0</v>
      </c>
      <c r="G222" s="30">
        <f>'入金明細【17期】'!T219</f>
        <v>8700000</v>
      </c>
      <c r="H222" s="99">
        <f t="shared" si="33"/>
        <v>0</v>
      </c>
      <c r="I222" s="52">
        <f>'出金明細【17期】'!D219</f>
        <v>0</v>
      </c>
      <c r="J222" s="30">
        <f>'出金明細【17期】'!M219</f>
        <v>0</v>
      </c>
      <c r="K222" s="31">
        <f>'出金明細【17期】'!AD219</f>
        <v>0</v>
      </c>
      <c r="L222" s="5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32">
        <v>44555.0</v>
      </c>
      <c r="C223" s="63">
        <f t="shared" si="34"/>
        <v>23855645</v>
      </c>
      <c r="D223" s="34">
        <f t="shared" si="32"/>
        <v>7344306</v>
      </c>
      <c r="E223" s="29">
        <f>'入金明細【17期】'!D220</f>
        <v>6925206</v>
      </c>
      <c r="F223" s="30">
        <f>'入金明細【17期】'!M220</f>
        <v>0</v>
      </c>
      <c r="G223" s="30">
        <f>'入金明細【17期】'!T220</f>
        <v>419100</v>
      </c>
      <c r="H223" s="99">
        <f t="shared" si="33"/>
        <v>9257363</v>
      </c>
      <c r="I223" s="52">
        <f>'出金明細【17期】'!D220</f>
        <v>7608138</v>
      </c>
      <c r="J223" s="30">
        <f>'出金明細【17期】'!M220</f>
        <v>1633310</v>
      </c>
      <c r="K223" s="31">
        <f>'出金明細【17期】'!AD220</f>
        <v>15915</v>
      </c>
      <c r="L223" s="5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32">
        <v>44556.0</v>
      </c>
      <c r="C224" s="63">
        <f t="shared" si="34"/>
        <v>13772678</v>
      </c>
      <c r="D224" s="34">
        <f t="shared" si="32"/>
        <v>3452440</v>
      </c>
      <c r="E224" s="29">
        <f>'入金明細【17期】'!D221</f>
        <v>0</v>
      </c>
      <c r="F224" s="30">
        <f>'入金明細【17期】'!M221</f>
        <v>0</v>
      </c>
      <c r="G224" s="30">
        <f>'入金明細【17期】'!T221</f>
        <v>3452440</v>
      </c>
      <c r="H224" s="99">
        <f t="shared" si="33"/>
        <v>13535407</v>
      </c>
      <c r="I224" s="52">
        <f>'出金明細【17期】'!D221</f>
        <v>7000440</v>
      </c>
      <c r="J224" s="30">
        <f>'出金明細【17期】'!M221</f>
        <v>4654203</v>
      </c>
      <c r="K224" s="31">
        <f>'出金明細【17期】'!AD221</f>
        <v>1880764</v>
      </c>
      <c r="L224" s="5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35">
        <v>44557.0</v>
      </c>
      <c r="C225" s="63">
        <f t="shared" si="34"/>
        <v>13772678</v>
      </c>
      <c r="D225" s="34">
        <f t="shared" si="32"/>
        <v>0</v>
      </c>
      <c r="E225" s="29">
        <f>'入金明細【17期】'!D222</f>
        <v>0</v>
      </c>
      <c r="F225" s="30">
        <f>'入金明細【17期】'!M222</f>
        <v>0</v>
      </c>
      <c r="G225" s="30">
        <f>'入金明細【17期】'!T222</f>
        <v>0</v>
      </c>
      <c r="H225" s="99">
        <f t="shared" si="33"/>
        <v>0</v>
      </c>
      <c r="I225" s="52">
        <f>'出金明細【17期】'!D222</f>
        <v>0</v>
      </c>
      <c r="J225" s="30">
        <f>'出金明細【17期】'!M222</f>
        <v>0</v>
      </c>
      <c r="K225" s="31">
        <f>'出金明細【17期】'!AD222</f>
        <v>0</v>
      </c>
      <c r="L225" s="5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35">
        <v>44558.0</v>
      </c>
      <c r="C226" s="63">
        <f t="shared" si="34"/>
        <v>13772678</v>
      </c>
      <c r="D226" s="34">
        <f t="shared" si="32"/>
        <v>0</v>
      </c>
      <c r="E226" s="29">
        <f>'入金明細【17期】'!D223</f>
        <v>0</v>
      </c>
      <c r="F226" s="30">
        <f>'入金明細【17期】'!M223</f>
        <v>0</v>
      </c>
      <c r="G226" s="30">
        <f>'入金明細【17期】'!T223</f>
        <v>0</v>
      </c>
      <c r="H226" s="99">
        <f t="shared" si="33"/>
        <v>0</v>
      </c>
      <c r="I226" s="52">
        <f>'出金明細【17期】'!D223</f>
        <v>0</v>
      </c>
      <c r="J226" s="30">
        <f>'出金明細【17期】'!M223</f>
        <v>0</v>
      </c>
      <c r="K226" s="31">
        <f>'出金明細【17期】'!AD223</f>
        <v>0</v>
      </c>
      <c r="L226" s="5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32">
        <v>44559.0</v>
      </c>
      <c r="C227" s="63">
        <f t="shared" si="34"/>
        <v>13320442</v>
      </c>
      <c r="D227" s="34">
        <f t="shared" si="32"/>
        <v>964279</v>
      </c>
      <c r="E227" s="29">
        <f>'入金明細【17期】'!D224</f>
        <v>0</v>
      </c>
      <c r="F227" s="30">
        <f>'入金明細【17期】'!M224</f>
        <v>0</v>
      </c>
      <c r="G227" s="30">
        <f>'入金明細【17期】'!T224</f>
        <v>964279</v>
      </c>
      <c r="H227" s="99">
        <f t="shared" si="33"/>
        <v>1416515</v>
      </c>
      <c r="I227" s="52">
        <f>'出金明細【17期】'!D224</f>
        <v>0</v>
      </c>
      <c r="J227" s="30">
        <f>'出金明細【17期】'!M224</f>
        <v>821610</v>
      </c>
      <c r="K227" s="31">
        <f>'出金明細【17期】'!AD224</f>
        <v>594905</v>
      </c>
      <c r="L227" s="5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32">
        <v>44560.0</v>
      </c>
      <c r="C228" s="63">
        <f t="shared" si="34"/>
        <v>13892677</v>
      </c>
      <c r="D228" s="34">
        <f t="shared" si="32"/>
        <v>572235</v>
      </c>
      <c r="E228" s="29">
        <f>'入金明細【17期】'!D225</f>
        <v>0</v>
      </c>
      <c r="F228" s="30">
        <f>'入金明細【17期】'!M225</f>
        <v>0</v>
      </c>
      <c r="G228" s="30">
        <f>'入金明細【17期】'!T225</f>
        <v>572235</v>
      </c>
      <c r="H228" s="99">
        <f t="shared" si="33"/>
        <v>0</v>
      </c>
      <c r="I228" s="52">
        <f>'出金明細【17期】'!D225</f>
        <v>0</v>
      </c>
      <c r="J228" s="30">
        <f>'出金明細【17期】'!M225</f>
        <v>0</v>
      </c>
      <c r="K228" s="31">
        <f>'出金明細【17期】'!AD225</f>
        <v>0</v>
      </c>
      <c r="L228" s="5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36">
        <v>44561.0</v>
      </c>
      <c r="C229" s="63">
        <f t="shared" si="34"/>
        <v>13892677</v>
      </c>
      <c r="D229" s="34">
        <f t="shared" si="32"/>
        <v>0</v>
      </c>
      <c r="E229" s="29">
        <f>'入金明細【17期】'!D226</f>
        <v>0</v>
      </c>
      <c r="F229" s="30">
        <f>'入金明細【17期】'!M226</f>
        <v>0</v>
      </c>
      <c r="G229" s="30">
        <f>'入金明細【17期】'!T226</f>
        <v>0</v>
      </c>
      <c r="H229" s="99">
        <f t="shared" si="33"/>
        <v>0</v>
      </c>
      <c r="I229" s="52">
        <f>'出金明細【17期】'!D226</f>
        <v>0</v>
      </c>
      <c r="J229" s="30">
        <f>'出金明細【17期】'!M226</f>
        <v>0</v>
      </c>
      <c r="K229" s="31">
        <f>'出金明細【17期】'!AD226</f>
        <v>0</v>
      </c>
      <c r="L229" s="5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100" t="s">
        <v>18</v>
      </c>
      <c r="C230" s="68">
        <f t="shared" ref="C230:C231" si="35">SUM(D230-H230)</f>
        <v>4429466</v>
      </c>
      <c r="D230" s="91">
        <f>SUM(D199:D229)</f>
        <v>38161413</v>
      </c>
      <c r="E230" s="92"/>
      <c r="F230" s="93"/>
      <c r="G230" s="93"/>
      <c r="H230" s="101">
        <f>SUM(H199:H229)</f>
        <v>33731947</v>
      </c>
      <c r="I230" s="96"/>
      <c r="J230" s="93"/>
      <c r="K230" s="97"/>
      <c r="L230" s="5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11" t="s">
        <v>11</v>
      </c>
      <c r="C231" s="68">
        <f t="shared" si="35"/>
        <v>-570043</v>
      </c>
      <c r="D231" s="47">
        <f>D198+D230</f>
        <v>675609393</v>
      </c>
      <c r="E231" s="81"/>
      <c r="F231" s="43"/>
      <c r="G231" s="44"/>
      <c r="H231" s="102">
        <f>H198+H230</f>
        <v>676179436</v>
      </c>
      <c r="I231" s="42"/>
      <c r="J231" s="43"/>
      <c r="K231" s="46"/>
      <c r="L231" s="5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329">
        <v>44562.0</v>
      </c>
      <c r="C232" s="74">
        <f>C229+D232-H232</f>
        <v>13892677</v>
      </c>
      <c r="D232" s="41">
        <f t="shared" ref="D232:D262" si="36">E232+F232+G232</f>
        <v>0</v>
      </c>
      <c r="E232" s="342">
        <f>'入金明細【17期】'!D228</f>
        <v>0</v>
      </c>
      <c r="F232" s="50">
        <f>'入金明細【17期】'!M228</f>
        <v>0</v>
      </c>
      <c r="G232" s="50">
        <f>'入金明細【17期】'!T228</f>
        <v>0</v>
      </c>
      <c r="H232" s="98">
        <f t="shared" ref="H232:H262" si="37">I232+J232+K232</f>
        <v>0</v>
      </c>
      <c r="I232" s="49">
        <f>'出金明細【17期】'!D228</f>
        <v>0</v>
      </c>
      <c r="J232" s="50">
        <f>'出金明細【17期】'!M228</f>
        <v>0</v>
      </c>
      <c r="K232" s="51">
        <f>'出金明細【17期】'!AD228</f>
        <v>0</v>
      </c>
      <c r="L232" s="5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35">
        <v>44563.0</v>
      </c>
      <c r="C233" s="63">
        <f t="shared" ref="C233:C262" si="38">C232+D233-H233</f>
        <v>13892677</v>
      </c>
      <c r="D233" s="34">
        <f t="shared" si="36"/>
        <v>0</v>
      </c>
      <c r="E233" s="29">
        <f>'入金明細【17期】'!D229</f>
        <v>0</v>
      </c>
      <c r="F233" s="30">
        <f>'入金明細【17期】'!M229</f>
        <v>0</v>
      </c>
      <c r="G233" s="30">
        <f>'入金明細【17期】'!T229</f>
        <v>0</v>
      </c>
      <c r="H233" s="99">
        <f t="shared" si="37"/>
        <v>0</v>
      </c>
      <c r="I233" s="52">
        <f>'出金明細【17期】'!D229</f>
        <v>0</v>
      </c>
      <c r="J233" s="30">
        <f>'出金明細【17期】'!M229</f>
        <v>0</v>
      </c>
      <c r="K233" s="31">
        <f>'出金明細【17期】'!AD229</f>
        <v>0</v>
      </c>
      <c r="L233" s="5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35">
        <v>44564.0</v>
      </c>
      <c r="C234" s="63">
        <f t="shared" si="38"/>
        <v>13865061</v>
      </c>
      <c r="D234" s="34">
        <f t="shared" si="36"/>
        <v>0</v>
      </c>
      <c r="E234" s="29">
        <f>'入金明細【17期】'!D230</f>
        <v>0</v>
      </c>
      <c r="F234" s="30">
        <f>'入金明細【17期】'!M230</f>
        <v>0</v>
      </c>
      <c r="G234" s="30">
        <f>'入金明細【17期】'!T230</f>
        <v>0</v>
      </c>
      <c r="H234" s="99">
        <f t="shared" si="37"/>
        <v>27616</v>
      </c>
      <c r="I234" s="52">
        <f>'出金明細【17期】'!D230</f>
        <v>27616</v>
      </c>
      <c r="J234" s="30">
        <f>'出金明細【17期】'!M230</f>
        <v>0</v>
      </c>
      <c r="K234" s="31">
        <f>'出金明細【17期】'!AD230</f>
        <v>0</v>
      </c>
      <c r="L234" s="5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35">
        <v>44565.0</v>
      </c>
      <c r="C235" s="63">
        <f t="shared" si="38"/>
        <v>11329946</v>
      </c>
      <c r="D235" s="34">
        <f t="shared" si="36"/>
        <v>0</v>
      </c>
      <c r="E235" s="29">
        <f>'入金明細【17期】'!D231</f>
        <v>0</v>
      </c>
      <c r="F235" s="30">
        <f>'入金明細【17期】'!M231</f>
        <v>0</v>
      </c>
      <c r="G235" s="30">
        <f>'入金明細【17期】'!T231</f>
        <v>0</v>
      </c>
      <c r="H235" s="99">
        <f t="shared" si="37"/>
        <v>2535115</v>
      </c>
      <c r="I235" s="52">
        <f>'出金明細【17期】'!D231</f>
        <v>2535115</v>
      </c>
      <c r="J235" s="30">
        <f>'出金明細【17期】'!M231</f>
        <v>0</v>
      </c>
      <c r="K235" s="31">
        <f>'出金明細【17期】'!AD231</f>
        <v>0</v>
      </c>
      <c r="L235" s="5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32">
        <v>44566.0</v>
      </c>
      <c r="C236" s="63">
        <f t="shared" si="38"/>
        <v>7851678</v>
      </c>
      <c r="D236" s="34">
        <f t="shared" si="36"/>
        <v>25000</v>
      </c>
      <c r="E236" s="29">
        <f>'入金明細【17期】'!D232</f>
        <v>0</v>
      </c>
      <c r="F236" s="30">
        <f>'入金明細【17期】'!M232</f>
        <v>0</v>
      </c>
      <c r="G236" s="30">
        <f>'入金明細【17期】'!T232</f>
        <v>25000</v>
      </c>
      <c r="H236" s="99">
        <f t="shared" si="37"/>
        <v>3503268</v>
      </c>
      <c r="I236" s="52">
        <f>'出金明細【17期】'!D232</f>
        <v>2723826</v>
      </c>
      <c r="J236" s="30">
        <f>'出金明細【17期】'!M232</f>
        <v>108790</v>
      </c>
      <c r="K236" s="31">
        <f>'出金明細【17期】'!AD232</f>
        <v>670652</v>
      </c>
      <c r="L236" s="5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32">
        <v>44567.0</v>
      </c>
      <c r="C237" s="63">
        <f t="shared" si="38"/>
        <v>8333499</v>
      </c>
      <c r="D237" s="34">
        <f t="shared" si="36"/>
        <v>481821</v>
      </c>
      <c r="E237" s="29">
        <f>'入金明細【17期】'!D233</f>
        <v>0</v>
      </c>
      <c r="F237" s="30">
        <f>'入金明細【17期】'!M233</f>
        <v>0</v>
      </c>
      <c r="G237" s="30">
        <f>'入金明細【17期】'!T233</f>
        <v>481821</v>
      </c>
      <c r="H237" s="99">
        <f t="shared" si="37"/>
        <v>0</v>
      </c>
      <c r="I237" s="52">
        <f>'出金明細【17期】'!D233</f>
        <v>0</v>
      </c>
      <c r="J237" s="30">
        <f>'出金明細【17期】'!M233</f>
        <v>0</v>
      </c>
      <c r="K237" s="31">
        <f>'出金明細【17期】'!AD233</f>
        <v>0</v>
      </c>
      <c r="L237" s="5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32">
        <v>44568.0</v>
      </c>
      <c r="C238" s="63">
        <f t="shared" si="38"/>
        <v>8332289</v>
      </c>
      <c r="D238" s="34">
        <f t="shared" si="36"/>
        <v>0</v>
      </c>
      <c r="E238" s="29">
        <f>'入金明細【17期】'!D234</f>
        <v>0</v>
      </c>
      <c r="F238" s="30">
        <f>'入金明細【17期】'!M234</f>
        <v>0</v>
      </c>
      <c r="G238" s="30">
        <f>'入金明細【17期】'!T234</f>
        <v>0</v>
      </c>
      <c r="H238" s="99">
        <f t="shared" si="37"/>
        <v>1210</v>
      </c>
      <c r="I238" s="52">
        <f>'出金明細【17期】'!D234</f>
        <v>1210</v>
      </c>
      <c r="J238" s="30">
        <f>'出金明細【17期】'!M234</f>
        <v>0</v>
      </c>
      <c r="K238" s="31">
        <f>'出金明細【17期】'!AD234</f>
        <v>0</v>
      </c>
      <c r="L238" s="5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32">
        <v>44569.0</v>
      </c>
      <c r="C239" s="63">
        <f t="shared" si="38"/>
        <v>8193410</v>
      </c>
      <c r="D239" s="34">
        <f t="shared" si="36"/>
        <v>0</v>
      </c>
      <c r="E239" s="29">
        <f>'入金明細【17期】'!D235</f>
        <v>0</v>
      </c>
      <c r="F239" s="30">
        <f>'入金明細【17期】'!M235</f>
        <v>0</v>
      </c>
      <c r="G239" s="30">
        <f>'入金明細【17期】'!T235</f>
        <v>0</v>
      </c>
      <c r="H239" s="99">
        <f t="shared" si="37"/>
        <v>138879</v>
      </c>
      <c r="I239" s="52">
        <f>'出金明細【17期】'!D235</f>
        <v>0</v>
      </c>
      <c r="J239" s="30">
        <f>'出金明細【17期】'!M235</f>
        <v>0</v>
      </c>
      <c r="K239" s="31">
        <f>'出金明細【17期】'!AD235</f>
        <v>138879</v>
      </c>
      <c r="L239" s="5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32">
        <v>44570.0</v>
      </c>
      <c r="C240" s="63">
        <f t="shared" si="38"/>
        <v>16451081</v>
      </c>
      <c r="D240" s="34">
        <f t="shared" si="36"/>
        <v>8572271</v>
      </c>
      <c r="E240" s="29">
        <f>'入金明細【17期】'!D236</f>
        <v>0</v>
      </c>
      <c r="F240" s="30">
        <f>'入金明細【17期】'!M236</f>
        <v>0</v>
      </c>
      <c r="G240" s="30">
        <f>'入金明細【17期】'!T236</f>
        <v>8572271</v>
      </c>
      <c r="H240" s="99">
        <f t="shared" si="37"/>
        <v>314600</v>
      </c>
      <c r="I240" s="52">
        <f>'出金明細【17期】'!D236</f>
        <v>0</v>
      </c>
      <c r="J240" s="30">
        <f>'出金明細【17期】'!M236</f>
        <v>0</v>
      </c>
      <c r="K240" s="31">
        <f>'出金明細【17期】'!AD236</f>
        <v>314600</v>
      </c>
      <c r="L240" s="5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35">
        <v>44571.0</v>
      </c>
      <c r="C241" s="63">
        <f t="shared" si="38"/>
        <v>16451081</v>
      </c>
      <c r="D241" s="34">
        <f t="shared" si="36"/>
        <v>0</v>
      </c>
      <c r="E241" s="29">
        <f>'入金明細【17期】'!D237</f>
        <v>0</v>
      </c>
      <c r="F241" s="30">
        <f>'入金明細【17期】'!M237</f>
        <v>0</v>
      </c>
      <c r="G241" s="30">
        <f>'入金明細【17期】'!T237</f>
        <v>0</v>
      </c>
      <c r="H241" s="99">
        <f t="shared" si="37"/>
        <v>0</v>
      </c>
      <c r="I241" s="52">
        <f>'出金明細【17期】'!D237</f>
        <v>0</v>
      </c>
      <c r="J241" s="30">
        <f>'出金明細【17期】'!M237</f>
        <v>0</v>
      </c>
      <c r="K241" s="31">
        <f>'出金明細【17期】'!AD237</f>
        <v>0</v>
      </c>
      <c r="L241" s="5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35">
        <v>44572.0</v>
      </c>
      <c r="C242" s="63">
        <f t="shared" si="38"/>
        <v>16451081</v>
      </c>
      <c r="D242" s="34">
        <f t="shared" si="36"/>
        <v>0</v>
      </c>
      <c r="E242" s="29">
        <f>'入金明細【17期】'!D238</f>
        <v>0</v>
      </c>
      <c r="F242" s="30">
        <f>'入金明細【17期】'!M238</f>
        <v>0</v>
      </c>
      <c r="G242" s="30">
        <f>'入金明細【17期】'!T238</f>
        <v>0</v>
      </c>
      <c r="H242" s="99">
        <f t="shared" si="37"/>
        <v>0</v>
      </c>
      <c r="I242" s="52">
        <f>'出金明細【17期】'!D238</f>
        <v>0</v>
      </c>
      <c r="J242" s="30">
        <f>'出金明細【17期】'!M238</f>
        <v>0</v>
      </c>
      <c r="K242" s="31">
        <f>'出金明細【17期】'!AD238</f>
        <v>0</v>
      </c>
      <c r="L242" s="5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35">
        <v>44573.0</v>
      </c>
      <c r="C243" s="63">
        <f t="shared" si="38"/>
        <v>21847121</v>
      </c>
      <c r="D243" s="34">
        <f t="shared" si="36"/>
        <v>5400000</v>
      </c>
      <c r="E243" s="29">
        <f>'入金明細【17期】'!D239</f>
        <v>0</v>
      </c>
      <c r="F243" s="30">
        <f>'入金明細【17期】'!M239</f>
        <v>0</v>
      </c>
      <c r="G243" s="30">
        <f>'入金明細【17期】'!T239</f>
        <v>5400000</v>
      </c>
      <c r="H243" s="99">
        <f t="shared" si="37"/>
        <v>3960</v>
      </c>
      <c r="I243" s="52">
        <f>'出金明細【17期】'!D239</f>
        <v>3960</v>
      </c>
      <c r="J243" s="30">
        <f>'出金明細【17期】'!M239</f>
        <v>0</v>
      </c>
      <c r="K243" s="31">
        <f>'出金明細【17期】'!AD239</f>
        <v>0</v>
      </c>
      <c r="L243" s="5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32">
        <v>44574.0</v>
      </c>
      <c r="C244" s="63">
        <f t="shared" si="38"/>
        <v>19219796</v>
      </c>
      <c r="D244" s="34">
        <f t="shared" si="36"/>
        <v>1119738</v>
      </c>
      <c r="E244" s="29">
        <f>'入金明細【17期】'!D240</f>
        <v>0</v>
      </c>
      <c r="F244" s="30">
        <f>'入金明細【17期】'!M240</f>
        <v>0</v>
      </c>
      <c r="G244" s="30">
        <f>'入金明細【17期】'!T240</f>
        <v>1119738</v>
      </c>
      <c r="H244" s="99">
        <f t="shared" si="37"/>
        <v>3747063</v>
      </c>
      <c r="I244" s="52">
        <f>'出金明細【17期】'!D240</f>
        <v>20295</v>
      </c>
      <c r="J244" s="30">
        <f>'出金明細【17期】'!M240</f>
        <v>0</v>
      </c>
      <c r="K244" s="31">
        <f>'出金明細【17期】'!AD240</f>
        <v>3726768</v>
      </c>
      <c r="L244" s="5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32">
        <v>44575.0</v>
      </c>
      <c r="C245" s="63">
        <f t="shared" si="38"/>
        <v>19219796</v>
      </c>
      <c r="D245" s="34">
        <f t="shared" si="36"/>
        <v>0</v>
      </c>
      <c r="E245" s="29">
        <f>'入金明細【17期】'!D241</f>
        <v>0</v>
      </c>
      <c r="F245" s="30">
        <f>'入金明細【17期】'!M241</f>
        <v>0</v>
      </c>
      <c r="G245" s="30">
        <f>'入金明細【17期】'!T241</f>
        <v>0</v>
      </c>
      <c r="H245" s="99">
        <f t="shared" si="37"/>
        <v>0</v>
      </c>
      <c r="I245" s="52">
        <f>'出金明細【17期】'!D241</f>
        <v>0</v>
      </c>
      <c r="J245" s="30">
        <f>'出金明細【17期】'!M241</f>
        <v>0</v>
      </c>
      <c r="K245" s="31">
        <f>'出金明細【17期】'!AD241</f>
        <v>0</v>
      </c>
      <c r="L245" s="5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32">
        <v>44576.0</v>
      </c>
      <c r="C246" s="63">
        <f t="shared" si="38"/>
        <v>18993401</v>
      </c>
      <c r="D246" s="34">
        <f t="shared" si="36"/>
        <v>429258</v>
      </c>
      <c r="E246" s="29">
        <f>'入金明細【17期】'!D242</f>
        <v>0</v>
      </c>
      <c r="F246" s="30">
        <f>'入金明細【17期】'!M242</f>
        <v>0</v>
      </c>
      <c r="G246" s="30">
        <f>'入金明細【17期】'!T242</f>
        <v>429258</v>
      </c>
      <c r="H246" s="99">
        <f t="shared" si="37"/>
        <v>655653</v>
      </c>
      <c r="I246" s="52">
        <f>'出金明細【17期】'!D242</f>
        <v>600000</v>
      </c>
      <c r="J246" s="30">
        <f>'出金明細【17期】'!M242</f>
        <v>39738</v>
      </c>
      <c r="K246" s="31">
        <f>'出金明細【17期】'!AD242</f>
        <v>15915</v>
      </c>
      <c r="L246" s="5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32">
        <v>44577.0</v>
      </c>
      <c r="C247" s="63">
        <f t="shared" si="38"/>
        <v>6671081</v>
      </c>
      <c r="D247" s="34">
        <f t="shared" si="36"/>
        <v>0</v>
      </c>
      <c r="E247" s="29">
        <f>'入金明細【17期】'!D243</f>
        <v>0</v>
      </c>
      <c r="F247" s="30">
        <f>'入金明細【17期】'!M243</f>
        <v>0</v>
      </c>
      <c r="G247" s="30">
        <f>'入金明細【17期】'!T243</f>
        <v>0</v>
      </c>
      <c r="H247" s="99">
        <f t="shared" si="37"/>
        <v>12322320</v>
      </c>
      <c r="I247" s="52">
        <f>'出金明細【17期】'!D243</f>
        <v>330</v>
      </c>
      <c r="J247" s="30">
        <f>'出金明細【17期】'!M243</f>
        <v>12321990</v>
      </c>
      <c r="K247" s="31">
        <f>'出金明細【17期】'!AD243</f>
        <v>0</v>
      </c>
      <c r="L247" s="5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35">
        <v>44578.0</v>
      </c>
      <c r="C248" s="63">
        <f t="shared" si="38"/>
        <v>6671081</v>
      </c>
      <c r="D248" s="34">
        <f t="shared" si="36"/>
        <v>0</v>
      </c>
      <c r="E248" s="29">
        <f>'入金明細【17期】'!D244</f>
        <v>0</v>
      </c>
      <c r="F248" s="30">
        <f>'入金明細【17期】'!M244</f>
        <v>0</v>
      </c>
      <c r="G248" s="30">
        <f>'入金明細【17期】'!T244</f>
        <v>0</v>
      </c>
      <c r="H248" s="99">
        <f t="shared" si="37"/>
        <v>0</v>
      </c>
      <c r="I248" s="52">
        <f>'出金明細【17期】'!D244</f>
        <v>0</v>
      </c>
      <c r="J248" s="30">
        <f>'出金明細【17期】'!M244</f>
        <v>0</v>
      </c>
      <c r="K248" s="31">
        <f>'出金明細【17期】'!AD244</f>
        <v>0</v>
      </c>
      <c r="L248" s="5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35">
        <v>44579.0</v>
      </c>
      <c r="C249" s="63">
        <f t="shared" si="38"/>
        <v>6671081</v>
      </c>
      <c r="D249" s="34">
        <f t="shared" si="36"/>
        <v>0</v>
      </c>
      <c r="E249" s="29">
        <f>'入金明細【17期】'!D245</f>
        <v>0</v>
      </c>
      <c r="F249" s="30">
        <f>'入金明細【17期】'!M245</f>
        <v>0</v>
      </c>
      <c r="G249" s="30">
        <f>'入金明細【17期】'!T245</f>
        <v>0</v>
      </c>
      <c r="H249" s="99">
        <f t="shared" si="37"/>
        <v>0</v>
      </c>
      <c r="I249" s="52">
        <f>'出金明細【17期】'!D245</f>
        <v>0</v>
      </c>
      <c r="J249" s="30">
        <f>'出金明細【17期】'!M245</f>
        <v>0</v>
      </c>
      <c r="K249" s="31">
        <f>'出金明細【17期】'!AD245</f>
        <v>0</v>
      </c>
      <c r="L249" s="5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32">
        <v>44580.0</v>
      </c>
      <c r="C250" s="63">
        <f t="shared" si="38"/>
        <v>6628949</v>
      </c>
      <c r="D250" s="34">
        <f t="shared" si="36"/>
        <v>0</v>
      </c>
      <c r="E250" s="29">
        <f>'入金明細【17期】'!D246</f>
        <v>0</v>
      </c>
      <c r="F250" s="30">
        <f>'入金明細【17期】'!M246</f>
        <v>0</v>
      </c>
      <c r="G250" s="30">
        <f>'入金明細【17期】'!T246</f>
        <v>0</v>
      </c>
      <c r="H250" s="99">
        <f t="shared" si="37"/>
        <v>42132</v>
      </c>
      <c r="I250" s="52">
        <f>'出金明細【17期】'!D246</f>
        <v>1100</v>
      </c>
      <c r="J250" s="30">
        <f>'出金明細【17期】'!M246</f>
        <v>0</v>
      </c>
      <c r="K250" s="31">
        <f>'出金明細【17期】'!AD246</f>
        <v>41032</v>
      </c>
      <c r="L250" s="5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32">
        <v>44581.0</v>
      </c>
      <c r="C251" s="63">
        <f t="shared" si="38"/>
        <v>6812526</v>
      </c>
      <c r="D251" s="34">
        <f t="shared" si="36"/>
        <v>187577</v>
      </c>
      <c r="E251" s="29">
        <f>'入金明細【17期】'!D247</f>
        <v>0</v>
      </c>
      <c r="F251" s="30">
        <f>'入金明細【17期】'!M247</f>
        <v>135918</v>
      </c>
      <c r="G251" s="30">
        <f>'入金明細【17期】'!T247</f>
        <v>51659</v>
      </c>
      <c r="H251" s="99">
        <f t="shared" si="37"/>
        <v>4000</v>
      </c>
      <c r="I251" s="52">
        <f>'出金明細【17期】'!D247</f>
        <v>4000</v>
      </c>
      <c r="J251" s="30">
        <f>'出金明細【17期】'!M247</f>
        <v>0</v>
      </c>
      <c r="K251" s="31">
        <f>'出金明細【17期】'!AD247</f>
        <v>0</v>
      </c>
      <c r="L251" s="5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32">
        <v>44582.0</v>
      </c>
      <c r="C252" s="63">
        <f t="shared" si="38"/>
        <v>23066468</v>
      </c>
      <c r="D252" s="34">
        <f t="shared" si="36"/>
        <v>16253942</v>
      </c>
      <c r="E252" s="29">
        <f>'入金明細【17期】'!D248</f>
        <v>15976987</v>
      </c>
      <c r="F252" s="30">
        <f>'入金明細【17期】'!M248</f>
        <v>0</v>
      </c>
      <c r="G252" s="30">
        <f>'入金明細【17期】'!T248</f>
        <v>276955</v>
      </c>
      <c r="H252" s="99">
        <f t="shared" si="37"/>
        <v>0</v>
      </c>
      <c r="I252" s="52">
        <f>'出金明細【17期】'!D248</f>
        <v>0</v>
      </c>
      <c r="J252" s="30">
        <f>'出金明細【17期】'!M248</f>
        <v>0</v>
      </c>
      <c r="K252" s="31">
        <f>'出金明細【17期】'!AD248</f>
        <v>0</v>
      </c>
      <c r="L252" s="5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32">
        <v>44583.0</v>
      </c>
      <c r="C253" s="63">
        <f t="shared" si="38"/>
        <v>7285843</v>
      </c>
      <c r="D253" s="34">
        <f t="shared" si="36"/>
        <v>0</v>
      </c>
      <c r="E253" s="29">
        <f>'入金明細【17期】'!D249</f>
        <v>0</v>
      </c>
      <c r="F253" s="30">
        <f>'入金明細【17期】'!M249</f>
        <v>0</v>
      </c>
      <c r="G253" s="30">
        <f>'入金明細【17期】'!T249</f>
        <v>0</v>
      </c>
      <c r="H253" s="99">
        <f t="shared" si="37"/>
        <v>15780625</v>
      </c>
      <c r="I253" s="52">
        <f>'出金明細【17期】'!D249</f>
        <v>880</v>
      </c>
      <c r="J253" s="30">
        <f>'出金明細【17期】'!M249</f>
        <v>15732000</v>
      </c>
      <c r="K253" s="31">
        <f>'出金明細【17期】'!AD249</f>
        <v>47745</v>
      </c>
      <c r="L253" s="5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32">
        <v>44584.0</v>
      </c>
      <c r="C254" s="63">
        <f t="shared" si="38"/>
        <v>7124840</v>
      </c>
      <c r="D254" s="34">
        <f t="shared" si="36"/>
        <v>161229</v>
      </c>
      <c r="E254" s="29">
        <f>'入金明細【17期】'!D250</f>
        <v>0</v>
      </c>
      <c r="F254" s="30">
        <f>'入金明細【17期】'!M250</f>
        <v>0</v>
      </c>
      <c r="G254" s="30">
        <f>'入金明細【17期】'!T250</f>
        <v>161229</v>
      </c>
      <c r="H254" s="99">
        <f t="shared" si="37"/>
        <v>322232</v>
      </c>
      <c r="I254" s="52">
        <f>'出金明細【17期】'!D250</f>
        <v>330</v>
      </c>
      <c r="J254" s="30">
        <f>'出金明細【17期】'!M250</f>
        <v>275000</v>
      </c>
      <c r="K254" s="31">
        <f>'出金明細【17期】'!AD250</f>
        <v>46902</v>
      </c>
      <c r="L254" s="5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35">
        <v>44585.0</v>
      </c>
      <c r="C255" s="63">
        <f t="shared" si="38"/>
        <v>7124840</v>
      </c>
      <c r="D255" s="34">
        <f t="shared" si="36"/>
        <v>0</v>
      </c>
      <c r="E255" s="29">
        <f>'入金明細【17期】'!D251</f>
        <v>0</v>
      </c>
      <c r="F255" s="30">
        <f>'入金明細【17期】'!M251</f>
        <v>0</v>
      </c>
      <c r="G255" s="30">
        <f>'入金明細【17期】'!T251</f>
        <v>0</v>
      </c>
      <c r="H255" s="99">
        <f t="shared" si="37"/>
        <v>0</v>
      </c>
      <c r="I255" s="52">
        <f>'出金明細【17期】'!D251</f>
        <v>0</v>
      </c>
      <c r="J255" s="30">
        <f>'出金明細【17期】'!M251</f>
        <v>0</v>
      </c>
      <c r="K255" s="31">
        <f>'出金明細【17期】'!AD251</f>
        <v>0</v>
      </c>
      <c r="L255" s="5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35">
        <v>44586.0</v>
      </c>
      <c r="C256" s="63">
        <f t="shared" si="38"/>
        <v>7124840</v>
      </c>
      <c r="D256" s="34">
        <f t="shared" si="36"/>
        <v>0</v>
      </c>
      <c r="E256" s="29">
        <f>'入金明細【17期】'!D252</f>
        <v>0</v>
      </c>
      <c r="F256" s="30">
        <f>'入金明細【17期】'!M252</f>
        <v>0</v>
      </c>
      <c r="G256" s="30">
        <f>'入金明細【17期】'!T252</f>
        <v>0</v>
      </c>
      <c r="H256" s="99">
        <f t="shared" si="37"/>
        <v>0</v>
      </c>
      <c r="I256" s="52">
        <f>'出金明細【17期】'!D252</f>
        <v>0</v>
      </c>
      <c r="J256" s="30">
        <f>'出金明細【17期】'!M252</f>
        <v>0</v>
      </c>
      <c r="K256" s="31">
        <f>'出金明細【17期】'!AD252</f>
        <v>0</v>
      </c>
      <c r="L256" s="5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1"/>
      <c r="B257" s="32">
        <v>44587.0</v>
      </c>
      <c r="C257" s="63">
        <f t="shared" si="38"/>
        <v>4771244</v>
      </c>
      <c r="D257" s="103">
        <f t="shared" si="36"/>
        <v>110000</v>
      </c>
      <c r="E257" s="343">
        <f>'入金明細【17期】'!D253</f>
        <v>0</v>
      </c>
      <c r="F257" s="61">
        <f>'入金明細【17期】'!M253</f>
        <v>0</v>
      </c>
      <c r="G257" s="61">
        <f>'入金明細【17期】'!T253</f>
        <v>110000</v>
      </c>
      <c r="H257" s="104">
        <f t="shared" si="37"/>
        <v>2463596</v>
      </c>
      <c r="I257" s="60">
        <f>'出金明細【17期】'!D253</f>
        <v>400000</v>
      </c>
      <c r="J257" s="61">
        <f>'出金明細【17期】'!M253</f>
        <v>0</v>
      </c>
      <c r="K257" s="62">
        <f>'出金明細【17期】'!AD253</f>
        <v>2063596</v>
      </c>
      <c r="L257" s="5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21"/>
      <c r="B258" s="32">
        <v>44588.0</v>
      </c>
      <c r="C258" s="63">
        <f t="shared" si="38"/>
        <v>4534195</v>
      </c>
      <c r="D258" s="34">
        <f t="shared" si="36"/>
        <v>38500</v>
      </c>
      <c r="E258" s="29">
        <f>'入金明細【17期】'!D254</f>
        <v>0</v>
      </c>
      <c r="F258" s="30">
        <f>'入金明細【17期】'!M254</f>
        <v>0</v>
      </c>
      <c r="G258" s="30">
        <f>'入金明細【17期】'!T254</f>
        <v>38500</v>
      </c>
      <c r="H258" s="99">
        <f t="shared" si="37"/>
        <v>275549</v>
      </c>
      <c r="I258" s="52">
        <f>'出金明細【17期】'!D254</f>
        <v>0</v>
      </c>
      <c r="J258" s="30">
        <f>'出金明細【17期】'!M254</f>
        <v>0</v>
      </c>
      <c r="K258" s="31">
        <f>'出金明細【17期】'!AD254</f>
        <v>275549</v>
      </c>
      <c r="L258" s="5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32">
        <v>44589.0</v>
      </c>
      <c r="C259" s="63">
        <f t="shared" si="38"/>
        <v>4510195</v>
      </c>
      <c r="D259" s="34">
        <f t="shared" si="36"/>
        <v>0</v>
      </c>
      <c r="E259" s="29">
        <f>'入金明細【17期】'!D255</f>
        <v>0</v>
      </c>
      <c r="F259" s="30">
        <f>'入金明細【17期】'!M255</f>
        <v>0</v>
      </c>
      <c r="G259" s="30">
        <f>'入金明細【17期】'!T255</f>
        <v>0</v>
      </c>
      <c r="H259" s="99">
        <f t="shared" si="37"/>
        <v>24000</v>
      </c>
      <c r="I259" s="52">
        <f>'出金明細【17期】'!D255</f>
        <v>24000</v>
      </c>
      <c r="J259" s="30">
        <f>'出金明細【17期】'!M255</f>
        <v>0</v>
      </c>
      <c r="K259" s="31">
        <f>'出金明細【17期】'!AD255</f>
        <v>0</v>
      </c>
      <c r="L259" s="5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32">
        <v>44590.0</v>
      </c>
      <c r="C260" s="63">
        <f t="shared" si="38"/>
        <v>19712501</v>
      </c>
      <c r="D260" s="34">
        <f t="shared" si="36"/>
        <v>17596736</v>
      </c>
      <c r="E260" s="29">
        <f>'入金明細【17期】'!D256</f>
        <v>0</v>
      </c>
      <c r="F260" s="30">
        <f>'入金明細【17期】'!M256</f>
        <v>0</v>
      </c>
      <c r="G260" s="30">
        <f>'入金明細【17期】'!T256</f>
        <v>17596736</v>
      </c>
      <c r="H260" s="99">
        <f t="shared" si="37"/>
        <v>2394430</v>
      </c>
      <c r="I260" s="52">
        <f>'出金明細【17期】'!D256</f>
        <v>0</v>
      </c>
      <c r="J260" s="30">
        <f>'出金明細【17期】'!M256</f>
        <v>2362600</v>
      </c>
      <c r="K260" s="31">
        <f>'出金明細【17期】'!AD256</f>
        <v>31830</v>
      </c>
      <c r="L260" s="5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32">
        <v>44591.0</v>
      </c>
      <c r="C261" s="63">
        <f t="shared" si="38"/>
        <v>27609210</v>
      </c>
      <c r="D261" s="34">
        <f t="shared" si="36"/>
        <v>12032864</v>
      </c>
      <c r="E261" s="29">
        <f>'入金明細【17期】'!D257</f>
        <v>0</v>
      </c>
      <c r="F261" s="30">
        <f>'入金明細【17期】'!M257</f>
        <v>0</v>
      </c>
      <c r="G261" s="30">
        <f>'入金明細【17期】'!T257</f>
        <v>12032864</v>
      </c>
      <c r="H261" s="99">
        <f t="shared" si="37"/>
        <v>4136155</v>
      </c>
      <c r="I261" s="52">
        <f>'出金明細【17期】'!D257</f>
        <v>950767</v>
      </c>
      <c r="J261" s="30">
        <f>'出金明細【17期】'!M257</f>
        <v>1949103</v>
      </c>
      <c r="K261" s="31">
        <f>'出金明細【17期】'!AD257</f>
        <v>1236285</v>
      </c>
      <c r="L261" s="5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332">
        <v>44592.0</v>
      </c>
      <c r="C262" s="89">
        <f t="shared" si="38"/>
        <v>27577758</v>
      </c>
      <c r="D262" s="34">
        <f t="shared" si="36"/>
        <v>0</v>
      </c>
      <c r="E262" s="29">
        <f>'入金明細【17期】'!D258</f>
        <v>0</v>
      </c>
      <c r="F262" s="30">
        <f>'入金明細【17期】'!M258</f>
        <v>0</v>
      </c>
      <c r="G262" s="30">
        <f>'入金明細【17期】'!T258</f>
        <v>0</v>
      </c>
      <c r="H262" s="99">
        <f t="shared" si="37"/>
        <v>31452</v>
      </c>
      <c r="I262" s="52">
        <f>'出金明細【17期】'!D258</f>
        <v>31452</v>
      </c>
      <c r="J262" s="55">
        <f>'出金明細【17期】'!M258</f>
        <v>0</v>
      </c>
      <c r="K262" s="31">
        <f>'出金明細【17期】'!AD258</f>
        <v>0</v>
      </c>
      <c r="L262" s="5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39" t="s">
        <v>19</v>
      </c>
      <c r="C263" s="68">
        <f t="shared" ref="C263:C264" si="39">SUM(D263-H263)</f>
        <v>13685081</v>
      </c>
      <c r="D263" s="47">
        <f>SUM(D232:D262)</f>
        <v>62408936</v>
      </c>
      <c r="E263" s="81"/>
      <c r="F263" s="43"/>
      <c r="G263" s="43"/>
      <c r="H263" s="105">
        <f>SUM(H232:H262)</f>
        <v>48723855</v>
      </c>
      <c r="I263" s="42"/>
      <c r="J263" s="26">
        <f>'出金明細【17期】'!M259</f>
        <v>32789221</v>
      </c>
      <c r="K263" s="46"/>
      <c r="L263" s="5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39" t="s">
        <v>11</v>
      </c>
      <c r="C264" s="68">
        <f t="shared" si="39"/>
        <v>13115038</v>
      </c>
      <c r="D264" s="47">
        <f>D231+D263</f>
        <v>738018329</v>
      </c>
      <c r="E264" s="81"/>
      <c r="F264" s="43"/>
      <c r="G264" s="43"/>
      <c r="H264" s="105">
        <f>H231+H263</f>
        <v>724903291</v>
      </c>
      <c r="I264" s="42"/>
      <c r="J264" s="43"/>
      <c r="K264" s="46"/>
      <c r="L264" s="5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329">
        <v>44593.0</v>
      </c>
      <c r="C265" s="74">
        <f>C262+D265-H265</f>
        <v>19018668</v>
      </c>
      <c r="D265" s="41">
        <f t="shared" ref="D265:D293" si="40">E265+F265+G265</f>
        <v>150000</v>
      </c>
      <c r="E265" s="49">
        <f>'入金明細【17期】'!D260</f>
        <v>0</v>
      </c>
      <c r="F265" s="50">
        <f>'入金明細【17期】'!M260</f>
        <v>0</v>
      </c>
      <c r="G265" s="50">
        <f>'入金明細【17期】'!T260</f>
        <v>150000</v>
      </c>
      <c r="H265" s="98">
        <f t="shared" ref="H265:H293" si="41">I265+J265+K265</f>
        <v>8709090</v>
      </c>
      <c r="I265" s="49">
        <f>'出金明細【17期】'!D260</f>
        <v>8709090</v>
      </c>
      <c r="J265" s="50">
        <f>'出金明細【17期】'!M260</f>
        <v>0</v>
      </c>
      <c r="K265" s="51">
        <f>'出金明細【17期】'!AD260</f>
        <v>0</v>
      </c>
      <c r="L265" s="5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32">
        <v>44594.0</v>
      </c>
      <c r="C266" s="63">
        <f t="shared" ref="C266:C293" si="42">C265+D266-H266</f>
        <v>16160222</v>
      </c>
      <c r="D266" s="34">
        <f t="shared" si="40"/>
        <v>664000</v>
      </c>
      <c r="E266" s="52">
        <f>'入金明細【17期】'!D261</f>
        <v>400000</v>
      </c>
      <c r="F266" s="30">
        <f>'入金明細【17期】'!M261</f>
        <v>0</v>
      </c>
      <c r="G266" s="30">
        <f>'入金明細【17期】'!T261</f>
        <v>264000</v>
      </c>
      <c r="H266" s="99">
        <f t="shared" si="41"/>
        <v>3522446</v>
      </c>
      <c r="I266" s="52">
        <f>'出金明細【17期】'!D261</f>
        <v>2922686</v>
      </c>
      <c r="J266" s="30">
        <f>'出金明細【17期】'!M261</f>
        <v>0</v>
      </c>
      <c r="K266" s="31">
        <f>'出金明細【17期】'!AD261</f>
        <v>599760</v>
      </c>
      <c r="L266" s="5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32">
        <v>44595.0</v>
      </c>
      <c r="C267" s="63">
        <f t="shared" si="42"/>
        <v>16160222</v>
      </c>
      <c r="D267" s="34">
        <f t="shared" si="40"/>
        <v>0</v>
      </c>
      <c r="E267" s="52">
        <f>'入金明細【17期】'!D262</f>
        <v>0</v>
      </c>
      <c r="F267" s="30">
        <f>'入金明細【17期】'!M262</f>
        <v>0</v>
      </c>
      <c r="G267" s="30">
        <f>'入金明細【17期】'!T262</f>
        <v>0</v>
      </c>
      <c r="H267" s="99">
        <f t="shared" si="41"/>
        <v>0</v>
      </c>
      <c r="I267" s="52">
        <f>'出金明細【17期】'!D262</f>
        <v>0</v>
      </c>
      <c r="J267" s="30">
        <f>'出金明細【17期】'!M262</f>
        <v>0</v>
      </c>
      <c r="K267" s="31">
        <f>'出金明細【17期】'!AD262</f>
        <v>0</v>
      </c>
      <c r="L267" s="5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32">
        <v>44596.0</v>
      </c>
      <c r="C268" s="63">
        <f t="shared" si="42"/>
        <v>15462042</v>
      </c>
      <c r="D268" s="34">
        <f t="shared" si="40"/>
        <v>209560</v>
      </c>
      <c r="E268" s="52">
        <f>'入金明細【17期】'!D263</f>
        <v>0</v>
      </c>
      <c r="F268" s="30">
        <f>'入金明細【17期】'!M263</f>
        <v>0</v>
      </c>
      <c r="G268" s="30">
        <f>'入金明細【17期】'!T263</f>
        <v>209560</v>
      </c>
      <c r="H268" s="99">
        <f t="shared" si="41"/>
        <v>907740</v>
      </c>
      <c r="I268" s="52">
        <f>'出金明細【17期】'!D263</f>
        <v>0</v>
      </c>
      <c r="J268" s="30">
        <f>'出金明細【17期】'!M263</f>
        <v>750000</v>
      </c>
      <c r="K268" s="31">
        <f>'出金明細【17期】'!AD263</f>
        <v>157740</v>
      </c>
      <c r="L268" s="5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32">
        <v>44597.0</v>
      </c>
      <c r="C269" s="63">
        <f t="shared" si="42"/>
        <v>17842923</v>
      </c>
      <c r="D269" s="34">
        <f t="shared" si="40"/>
        <v>10250188</v>
      </c>
      <c r="E269" s="52">
        <f>'入金明細【17期】'!D264</f>
        <v>0</v>
      </c>
      <c r="F269" s="30">
        <f>'入金明細【17期】'!M264</f>
        <v>0</v>
      </c>
      <c r="G269" s="30">
        <f>'入金明細【17期】'!T264</f>
        <v>10250188</v>
      </c>
      <c r="H269" s="99">
        <f t="shared" si="41"/>
        <v>7869307</v>
      </c>
      <c r="I269" s="52">
        <f>'出金明細【17期】'!D264</f>
        <v>4090087</v>
      </c>
      <c r="J269" s="30">
        <f>'出金明細【17期】'!M264</f>
        <v>3779220</v>
      </c>
      <c r="K269" s="31">
        <f>'出金明細【17期】'!AD264</f>
        <v>0</v>
      </c>
      <c r="L269" s="5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32">
        <v>44598.0</v>
      </c>
      <c r="C270" s="63">
        <f t="shared" si="42"/>
        <v>59175435</v>
      </c>
      <c r="D270" s="34">
        <f t="shared" si="40"/>
        <v>41497840</v>
      </c>
      <c r="E270" s="52">
        <f>'入金明細【17期】'!D265</f>
        <v>0</v>
      </c>
      <c r="F270" s="30">
        <f>'入金明細【17期】'!M265</f>
        <v>0</v>
      </c>
      <c r="G270" s="30">
        <f>'入金明細【17期】'!T265</f>
        <v>41497840</v>
      </c>
      <c r="H270" s="99">
        <f t="shared" si="41"/>
        <v>165328</v>
      </c>
      <c r="I270" s="52">
        <f>'出金明細【17期】'!D265</f>
        <v>0</v>
      </c>
      <c r="J270" s="30">
        <f>'出金明細【17期】'!M265</f>
        <v>0</v>
      </c>
      <c r="K270" s="31">
        <f>'出金明細【17期】'!AD265</f>
        <v>165328</v>
      </c>
      <c r="L270" s="5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35">
        <v>44599.0</v>
      </c>
      <c r="C271" s="63">
        <f t="shared" si="42"/>
        <v>59175435</v>
      </c>
      <c r="D271" s="34">
        <f t="shared" si="40"/>
        <v>0</v>
      </c>
      <c r="E271" s="52">
        <f>'入金明細【17期】'!D266</f>
        <v>0</v>
      </c>
      <c r="F271" s="30">
        <f>'入金明細【17期】'!M266</f>
        <v>0</v>
      </c>
      <c r="G271" s="30">
        <f>'入金明細【17期】'!T266</f>
        <v>0</v>
      </c>
      <c r="H271" s="99">
        <f t="shared" si="41"/>
        <v>0</v>
      </c>
      <c r="I271" s="52">
        <f>'出金明細【17期】'!D266</f>
        <v>0</v>
      </c>
      <c r="J271" s="30">
        <f>'出金明細【17期】'!M266</f>
        <v>0</v>
      </c>
      <c r="K271" s="31">
        <f>'出金明細【17期】'!AD266</f>
        <v>0</v>
      </c>
      <c r="L271" s="5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35">
        <v>44600.0</v>
      </c>
      <c r="C272" s="63">
        <f t="shared" si="42"/>
        <v>59200435</v>
      </c>
      <c r="D272" s="34">
        <f t="shared" si="40"/>
        <v>25000</v>
      </c>
      <c r="E272" s="52">
        <f>'入金明細【17期】'!D267</f>
        <v>0</v>
      </c>
      <c r="F272" s="30">
        <f>'入金明細【17期】'!M267</f>
        <v>0</v>
      </c>
      <c r="G272" s="30">
        <f>'入金明細【17期】'!T267</f>
        <v>25000</v>
      </c>
      <c r="H272" s="99">
        <f t="shared" si="41"/>
        <v>0</v>
      </c>
      <c r="I272" s="52">
        <f>'出金明細【17期】'!D267</f>
        <v>0</v>
      </c>
      <c r="J272" s="30">
        <f>'出金明細【17期】'!M267</f>
        <v>0</v>
      </c>
      <c r="K272" s="31">
        <f>'出金明細【17期】'!AD267</f>
        <v>0</v>
      </c>
      <c r="L272" s="5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32">
        <v>44601.0</v>
      </c>
      <c r="C273" s="63">
        <f t="shared" si="42"/>
        <v>26328675</v>
      </c>
      <c r="D273" s="34">
        <f t="shared" si="40"/>
        <v>0</v>
      </c>
      <c r="E273" s="52">
        <f>'入金明細【17期】'!D268</f>
        <v>0</v>
      </c>
      <c r="F273" s="30">
        <f>'入金明細【17期】'!M268</f>
        <v>0</v>
      </c>
      <c r="G273" s="30">
        <f>'入金明細【17期】'!T268</f>
        <v>0</v>
      </c>
      <c r="H273" s="99">
        <f t="shared" si="41"/>
        <v>32871760</v>
      </c>
      <c r="I273" s="52">
        <f>'出金明細【17期】'!D268</f>
        <v>1760</v>
      </c>
      <c r="J273" s="30">
        <f>'出金明細【17期】'!M268</f>
        <v>32870000</v>
      </c>
      <c r="K273" s="31">
        <f>'出金明細【17期】'!AD268</f>
        <v>0</v>
      </c>
      <c r="L273" s="5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32">
        <v>44602.0</v>
      </c>
      <c r="C274" s="63">
        <f t="shared" si="42"/>
        <v>28325799</v>
      </c>
      <c r="D274" s="34">
        <f t="shared" si="40"/>
        <v>5358988</v>
      </c>
      <c r="E274" s="52">
        <f>'入金明細【17期】'!D269</f>
        <v>0</v>
      </c>
      <c r="F274" s="30">
        <f>'入金明細【17期】'!M269</f>
        <v>0</v>
      </c>
      <c r="G274" s="30">
        <f>'入金明細【17期】'!T269</f>
        <v>5358988</v>
      </c>
      <c r="H274" s="99">
        <f t="shared" si="41"/>
        <v>3361864</v>
      </c>
      <c r="I274" s="52">
        <f>'出金明細【17期】'!D269</f>
        <v>21175</v>
      </c>
      <c r="J274" s="30">
        <f>'出金明細【17期】'!M269</f>
        <v>0</v>
      </c>
      <c r="K274" s="31">
        <f>'出金明細【17期】'!AD269</f>
        <v>3340689</v>
      </c>
      <c r="L274" s="5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35">
        <v>44603.0</v>
      </c>
      <c r="C275" s="63">
        <f t="shared" si="42"/>
        <v>28320189</v>
      </c>
      <c r="D275" s="34">
        <f t="shared" si="40"/>
        <v>0</v>
      </c>
      <c r="E275" s="52">
        <f>'入金明細【17期】'!D270</f>
        <v>0</v>
      </c>
      <c r="F275" s="30">
        <f>'入金明細【17期】'!M270</f>
        <v>0</v>
      </c>
      <c r="G275" s="30">
        <f>'入金明細【17期】'!T270</f>
        <v>0</v>
      </c>
      <c r="H275" s="99">
        <f t="shared" si="41"/>
        <v>5610</v>
      </c>
      <c r="I275" s="52">
        <f>'出金明細【17期】'!D270</f>
        <v>5610</v>
      </c>
      <c r="J275" s="30">
        <f>'出金明細【17期】'!M270</f>
        <v>0</v>
      </c>
      <c r="K275" s="31">
        <f>'出金明細【17期】'!AD270</f>
        <v>0</v>
      </c>
      <c r="L275" s="5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32">
        <v>44604.0</v>
      </c>
      <c r="C276" s="63">
        <f t="shared" si="42"/>
        <v>32536008</v>
      </c>
      <c r="D276" s="34">
        <f t="shared" si="40"/>
        <v>11252391</v>
      </c>
      <c r="E276" s="52">
        <f>'入金明細【17期】'!D271</f>
        <v>0</v>
      </c>
      <c r="F276" s="30">
        <f>'入金明細【17期】'!M271</f>
        <v>2085875</v>
      </c>
      <c r="G276" s="30">
        <f>'入金明細【17期】'!T271</f>
        <v>9166516</v>
      </c>
      <c r="H276" s="99">
        <f t="shared" si="41"/>
        <v>7036572</v>
      </c>
      <c r="I276" s="52">
        <f>'出金明細【17期】'!D271</f>
        <v>0</v>
      </c>
      <c r="J276" s="30">
        <f>'出金明細【17期】'!M271</f>
        <v>6300000</v>
      </c>
      <c r="K276" s="31">
        <f>'出金明細【17期】'!AD271</f>
        <v>736572</v>
      </c>
      <c r="L276" s="5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32">
        <v>44605.0</v>
      </c>
      <c r="C277" s="63">
        <f t="shared" si="42"/>
        <v>33485251</v>
      </c>
      <c r="D277" s="34">
        <f t="shared" si="40"/>
        <v>1064080</v>
      </c>
      <c r="E277" s="52">
        <f>'入金明細【17期】'!D272</f>
        <v>0</v>
      </c>
      <c r="F277" s="30">
        <f>'入金明細【17期】'!M272</f>
        <v>170330</v>
      </c>
      <c r="G277" s="30">
        <f>'入金明細【17期】'!T272</f>
        <v>893750</v>
      </c>
      <c r="H277" s="99">
        <f t="shared" si="41"/>
        <v>114837</v>
      </c>
      <c r="I277" s="52">
        <f>'出金明細【17期】'!D272</f>
        <v>0</v>
      </c>
      <c r="J277" s="30">
        <f>'出金明細【17期】'!M272</f>
        <v>114837</v>
      </c>
      <c r="K277" s="31">
        <f>'出金明細【17期】'!AD272</f>
        <v>0</v>
      </c>
      <c r="L277" s="5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35">
        <v>44606.0</v>
      </c>
      <c r="C278" s="63">
        <f t="shared" si="42"/>
        <v>33485251</v>
      </c>
      <c r="D278" s="34">
        <f t="shared" si="40"/>
        <v>0</v>
      </c>
      <c r="E278" s="52">
        <f>'入金明細【17期】'!D273</f>
        <v>0</v>
      </c>
      <c r="F278" s="30">
        <f>'入金明細【17期】'!M273</f>
        <v>0</v>
      </c>
      <c r="G278" s="30">
        <f>'入金明細【17期】'!T273</f>
        <v>0</v>
      </c>
      <c r="H278" s="99">
        <f t="shared" si="41"/>
        <v>0</v>
      </c>
      <c r="I278" s="52">
        <f>'出金明細【17期】'!D273</f>
        <v>0</v>
      </c>
      <c r="J278" s="30">
        <f>'出金明細【17期】'!M273</f>
        <v>0</v>
      </c>
      <c r="K278" s="31">
        <f>'出金明細【17期】'!AD273</f>
        <v>0</v>
      </c>
      <c r="L278" s="5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35">
        <v>44607.0</v>
      </c>
      <c r="C279" s="63">
        <f t="shared" si="42"/>
        <v>33485251</v>
      </c>
      <c r="D279" s="34">
        <f t="shared" si="40"/>
        <v>0</v>
      </c>
      <c r="E279" s="52">
        <f>'入金明細【17期】'!D274</f>
        <v>0</v>
      </c>
      <c r="F279" s="30">
        <f>'入金明細【17期】'!M274</f>
        <v>0</v>
      </c>
      <c r="G279" s="30">
        <f>'入金明細【17期】'!T274</f>
        <v>0</v>
      </c>
      <c r="H279" s="99">
        <f t="shared" si="41"/>
        <v>0</v>
      </c>
      <c r="I279" s="52">
        <f>'出金明細【17期】'!D274</f>
        <v>0</v>
      </c>
      <c r="J279" s="30">
        <f>'出金明細【17期】'!M274</f>
        <v>0</v>
      </c>
      <c r="K279" s="31">
        <f>'出金明細【17期】'!AD274</f>
        <v>0</v>
      </c>
      <c r="L279" s="5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32">
        <v>44608.0</v>
      </c>
      <c r="C280" s="63">
        <f t="shared" si="42"/>
        <v>3420442</v>
      </c>
      <c r="D280" s="34">
        <f t="shared" si="40"/>
        <v>966567</v>
      </c>
      <c r="E280" s="52">
        <f>'入金明細【17期】'!D275</f>
        <v>3451</v>
      </c>
      <c r="F280" s="30">
        <f>'入金明細【17期】'!M275</f>
        <v>0</v>
      </c>
      <c r="G280" s="30">
        <f>'入金明細【17期】'!T275</f>
        <v>963116</v>
      </c>
      <c r="H280" s="99">
        <f t="shared" si="41"/>
        <v>31031376</v>
      </c>
      <c r="I280" s="52">
        <f>'出金明細【17期】'!D275</f>
        <v>16006905</v>
      </c>
      <c r="J280" s="30">
        <f>'出金明細【17期】'!M275</f>
        <v>14618471</v>
      </c>
      <c r="K280" s="31">
        <f>'出金明細【17期】'!AD275</f>
        <v>406000</v>
      </c>
      <c r="L280" s="5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32">
        <v>44609.0</v>
      </c>
      <c r="C281" s="63">
        <f t="shared" si="42"/>
        <v>3575846</v>
      </c>
      <c r="D281" s="34">
        <f t="shared" si="40"/>
        <v>155404</v>
      </c>
      <c r="E281" s="52">
        <f>'入金明細【17期】'!D276</f>
        <v>0</v>
      </c>
      <c r="F281" s="30">
        <f>'入金明細【17期】'!M276</f>
        <v>155404</v>
      </c>
      <c r="G281" s="30">
        <f>'入金明細【17期】'!T276</f>
        <v>0</v>
      </c>
      <c r="H281" s="99">
        <f t="shared" si="41"/>
        <v>0</v>
      </c>
      <c r="I281" s="52">
        <f>'出金明細【17期】'!D276</f>
        <v>0</v>
      </c>
      <c r="J281" s="30">
        <f>'出金明細【17期】'!M276</f>
        <v>0</v>
      </c>
      <c r="K281" s="31">
        <f>'出金明細【17期】'!AD276</f>
        <v>0</v>
      </c>
      <c r="L281" s="5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32">
        <v>44610.0</v>
      </c>
      <c r="C282" s="63">
        <f t="shared" si="42"/>
        <v>3574746</v>
      </c>
      <c r="D282" s="34">
        <f t="shared" si="40"/>
        <v>0</v>
      </c>
      <c r="E282" s="52">
        <f>'入金明細【17期】'!D277</f>
        <v>0</v>
      </c>
      <c r="F282" s="30">
        <f>'入金明細【17期】'!M277</f>
        <v>0</v>
      </c>
      <c r="G282" s="30">
        <f>'入金明細【17期】'!T277</f>
        <v>0</v>
      </c>
      <c r="H282" s="99">
        <f t="shared" si="41"/>
        <v>1100</v>
      </c>
      <c r="I282" s="52">
        <f>'出金明細【17期】'!D277</f>
        <v>1100</v>
      </c>
      <c r="J282" s="30">
        <f>'出金明細【17期】'!M277</f>
        <v>0</v>
      </c>
      <c r="K282" s="31">
        <f>'出金明細【17期】'!AD277</f>
        <v>0</v>
      </c>
      <c r="L282" s="5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32">
        <v>44611.0</v>
      </c>
      <c r="C283" s="63">
        <f t="shared" si="42"/>
        <v>4434351</v>
      </c>
      <c r="D283" s="34">
        <f t="shared" si="40"/>
        <v>859605</v>
      </c>
      <c r="E283" s="52">
        <f>'入金明細【17期】'!D278</f>
        <v>0</v>
      </c>
      <c r="F283" s="30">
        <f>'入金明細【17期】'!M278</f>
        <v>210000</v>
      </c>
      <c r="G283" s="30">
        <f>'入金明細【17期】'!T278</f>
        <v>649605</v>
      </c>
      <c r="H283" s="99">
        <f t="shared" si="41"/>
        <v>0</v>
      </c>
      <c r="I283" s="52">
        <f>'出金明細【17期】'!D278</f>
        <v>0</v>
      </c>
      <c r="J283" s="30">
        <f>'出金明細【17期】'!M278</f>
        <v>0</v>
      </c>
      <c r="K283" s="31">
        <f>'出金明細【17期】'!AD278</f>
        <v>0</v>
      </c>
      <c r="L283" s="5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32">
        <v>44612.0</v>
      </c>
      <c r="C284" s="63">
        <f t="shared" si="42"/>
        <v>4524601</v>
      </c>
      <c r="D284" s="34">
        <f t="shared" si="40"/>
        <v>10254857</v>
      </c>
      <c r="E284" s="52">
        <f>'入金明細【17期】'!D279</f>
        <v>10000000</v>
      </c>
      <c r="F284" s="30">
        <f>'入金明細【17期】'!M279</f>
        <v>0</v>
      </c>
      <c r="G284" s="30">
        <f>'入金明細【17期】'!T279</f>
        <v>254857</v>
      </c>
      <c r="H284" s="99">
        <f t="shared" si="41"/>
        <v>10164607</v>
      </c>
      <c r="I284" s="52">
        <f>'出金明細【17期】'!D279</f>
        <v>330</v>
      </c>
      <c r="J284" s="30">
        <f>'出金明細【17期】'!M279</f>
        <v>10085658</v>
      </c>
      <c r="K284" s="31">
        <f>'出金明細【17期】'!AD279</f>
        <v>78619</v>
      </c>
      <c r="L284" s="5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35">
        <v>44613.0</v>
      </c>
      <c r="C285" s="63">
        <f t="shared" si="42"/>
        <v>4524601</v>
      </c>
      <c r="D285" s="34">
        <f t="shared" si="40"/>
        <v>0</v>
      </c>
      <c r="E285" s="52">
        <f>'入金明細【17期】'!D280</f>
        <v>0</v>
      </c>
      <c r="F285" s="30">
        <f>'入金明細【17期】'!M280</f>
        <v>0</v>
      </c>
      <c r="G285" s="30">
        <f>'入金明細【17期】'!T280</f>
        <v>0</v>
      </c>
      <c r="H285" s="99">
        <f t="shared" si="41"/>
        <v>0</v>
      </c>
      <c r="I285" s="52">
        <f>'出金明細【17期】'!D280</f>
        <v>0</v>
      </c>
      <c r="J285" s="30">
        <f>'出金明細【17期】'!M280</f>
        <v>0</v>
      </c>
      <c r="K285" s="31">
        <f>'出金明細【17期】'!AD280</f>
        <v>0</v>
      </c>
      <c r="L285" s="5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35">
        <v>44614.0</v>
      </c>
      <c r="C286" s="63">
        <f t="shared" si="42"/>
        <v>4524662</v>
      </c>
      <c r="D286" s="34">
        <f t="shared" si="40"/>
        <v>61</v>
      </c>
      <c r="E286" s="52">
        <f>'入金明細【17期】'!D281</f>
        <v>61</v>
      </c>
      <c r="F286" s="30">
        <f>'入金明細【17期】'!M281</f>
        <v>0</v>
      </c>
      <c r="G286" s="30">
        <f>'入金明細【17期】'!T281</f>
        <v>0</v>
      </c>
      <c r="H286" s="99">
        <f t="shared" si="41"/>
        <v>0</v>
      </c>
      <c r="I286" s="52">
        <f>'出金明細【17期】'!D281</f>
        <v>0</v>
      </c>
      <c r="J286" s="30">
        <f>'出金明細【17期】'!M281</f>
        <v>0</v>
      </c>
      <c r="K286" s="31">
        <f>'出金明細【17期】'!AD281</f>
        <v>0</v>
      </c>
      <c r="L286" s="5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35">
        <v>44615.0</v>
      </c>
      <c r="C287" s="63">
        <f t="shared" si="42"/>
        <v>4701782</v>
      </c>
      <c r="D287" s="34">
        <f t="shared" si="40"/>
        <v>177120</v>
      </c>
      <c r="E287" s="52">
        <f>'入金明細【17期】'!D282</f>
        <v>0</v>
      </c>
      <c r="F287" s="30">
        <f>'入金明細【17期】'!M282</f>
        <v>0</v>
      </c>
      <c r="G287" s="30">
        <f>'入金明細【17期】'!T282</f>
        <v>177120</v>
      </c>
      <c r="H287" s="99">
        <f t="shared" si="41"/>
        <v>0</v>
      </c>
      <c r="I287" s="52">
        <f>'出金明細【17期】'!D282</f>
        <v>0</v>
      </c>
      <c r="J287" s="30">
        <f>'出金明細【17期】'!M282</f>
        <v>0</v>
      </c>
      <c r="K287" s="31">
        <f>'出金明細【17期】'!AD282</f>
        <v>0</v>
      </c>
      <c r="L287" s="5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32">
        <v>44616.0</v>
      </c>
      <c r="C288" s="63">
        <f t="shared" si="42"/>
        <v>4777089</v>
      </c>
      <c r="D288" s="34">
        <f t="shared" si="40"/>
        <v>119765</v>
      </c>
      <c r="E288" s="52">
        <f>'入金明細【17期】'!D283</f>
        <v>0</v>
      </c>
      <c r="F288" s="30">
        <f>'入金明細【17期】'!M283</f>
        <v>0</v>
      </c>
      <c r="G288" s="30">
        <f>'入金明細【17期】'!T283</f>
        <v>119765</v>
      </c>
      <c r="H288" s="99">
        <f t="shared" si="41"/>
        <v>44458</v>
      </c>
      <c r="I288" s="52">
        <f>'出金明細【17期】'!D283</f>
        <v>0</v>
      </c>
      <c r="J288" s="30">
        <f>'出金明細【17期】'!M283</f>
        <v>0</v>
      </c>
      <c r="K288" s="31">
        <f>'出金明細【17期】'!AD283</f>
        <v>44458</v>
      </c>
      <c r="L288" s="5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32">
        <v>44617.0</v>
      </c>
      <c r="C289" s="63">
        <f t="shared" si="42"/>
        <v>4607089</v>
      </c>
      <c r="D289" s="34">
        <f t="shared" si="40"/>
        <v>50000</v>
      </c>
      <c r="E289" s="52">
        <f>'入金明細【17期】'!D284</f>
        <v>0</v>
      </c>
      <c r="F289" s="30">
        <f>'入金明細【17期】'!M284</f>
        <v>0</v>
      </c>
      <c r="G289" s="30">
        <f>'入金明細【17期】'!T284</f>
        <v>50000</v>
      </c>
      <c r="H289" s="99">
        <f t="shared" si="41"/>
        <v>220000</v>
      </c>
      <c r="I289" s="52">
        <f>'出金明細【17期】'!D284</f>
        <v>0</v>
      </c>
      <c r="J289" s="30">
        <f>'出金明細【17期】'!M284</f>
        <v>220000</v>
      </c>
      <c r="K289" s="31">
        <f>'出金明細【17期】'!AD284</f>
        <v>0</v>
      </c>
      <c r="L289" s="5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32">
        <v>44618.0</v>
      </c>
      <c r="C290" s="63">
        <f t="shared" si="42"/>
        <v>2523023</v>
      </c>
      <c r="D290" s="34">
        <f t="shared" si="40"/>
        <v>75000</v>
      </c>
      <c r="E290" s="52">
        <f>'入金明細【17期】'!D285</f>
        <v>0</v>
      </c>
      <c r="F290" s="30">
        <f>'入金明細【17期】'!M285</f>
        <v>0</v>
      </c>
      <c r="G290" s="30">
        <f>'入金明細【17期】'!T285</f>
        <v>75000</v>
      </c>
      <c r="H290" s="99">
        <f t="shared" si="41"/>
        <v>2159066</v>
      </c>
      <c r="I290" s="52">
        <f>'出金明細【17期】'!D285</f>
        <v>400110</v>
      </c>
      <c r="J290" s="30">
        <f>'出金明細【17期】'!M285</f>
        <v>1546000</v>
      </c>
      <c r="K290" s="31">
        <f>'出金明細【17期】'!AD285</f>
        <v>212956</v>
      </c>
      <c r="L290" s="5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32">
        <v>44619.0</v>
      </c>
      <c r="C291" s="63">
        <f t="shared" si="42"/>
        <v>11860669</v>
      </c>
      <c r="D291" s="34">
        <f t="shared" si="40"/>
        <v>15032142</v>
      </c>
      <c r="E291" s="52">
        <f>'入金明細【17期】'!D286</f>
        <v>0</v>
      </c>
      <c r="F291" s="30">
        <f>'入金明細【17期】'!M286</f>
        <v>0</v>
      </c>
      <c r="G291" s="30">
        <f>'入金明細【17期】'!T286</f>
        <v>15032142</v>
      </c>
      <c r="H291" s="99">
        <f t="shared" si="41"/>
        <v>5694496</v>
      </c>
      <c r="I291" s="52">
        <f>'出金明細【17期】'!D286</f>
        <v>330</v>
      </c>
      <c r="J291" s="30">
        <f>'出金明細【17期】'!M286</f>
        <v>4604020</v>
      </c>
      <c r="K291" s="31">
        <f>'出金明細【17期】'!AD286</f>
        <v>1090146</v>
      </c>
      <c r="L291" s="5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35">
        <v>44620.0</v>
      </c>
      <c r="C292" s="63">
        <f t="shared" si="42"/>
        <v>12360669</v>
      </c>
      <c r="D292" s="34">
        <f t="shared" si="40"/>
        <v>500000</v>
      </c>
      <c r="E292" s="52">
        <f>'入金明細【17期】'!D287</f>
        <v>0</v>
      </c>
      <c r="F292" s="30">
        <f>'入金明細【17期】'!M287</f>
        <v>0</v>
      </c>
      <c r="G292" s="30">
        <f>'入金明細【17期】'!T287</f>
        <v>500000</v>
      </c>
      <c r="H292" s="99">
        <f t="shared" si="41"/>
        <v>0</v>
      </c>
      <c r="I292" s="52">
        <f>'出金明細【17期】'!D287</f>
        <v>0</v>
      </c>
      <c r="J292" s="30">
        <f>'出金明細【17期】'!M287</f>
        <v>0</v>
      </c>
      <c r="K292" s="31">
        <f>'出金明細【17期】'!AD287</f>
        <v>0</v>
      </c>
      <c r="L292" s="5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344">
        <v>45351.0</v>
      </c>
      <c r="C293" s="89">
        <f t="shared" si="42"/>
        <v>12360669</v>
      </c>
      <c r="D293" s="345">
        <f t="shared" si="40"/>
        <v>0</v>
      </c>
      <c r="E293" s="346">
        <f>'入金明細【17期】'!D288</f>
        <v>0</v>
      </c>
      <c r="F293" s="347">
        <f>'入金明細【17期】'!M288</f>
        <v>0</v>
      </c>
      <c r="G293" s="347">
        <f>'入金明細【17期】'!T288</f>
        <v>0</v>
      </c>
      <c r="H293" s="348">
        <f t="shared" si="41"/>
        <v>0</v>
      </c>
      <c r="I293" s="349">
        <f>'出金明細【17期】'!D288</f>
        <v>0</v>
      </c>
      <c r="J293" s="347">
        <f>'出金明細【17期】'!M288</f>
        <v>0</v>
      </c>
      <c r="K293" s="350">
        <f>'出金明細【17期】'!AD288</f>
        <v>0</v>
      </c>
      <c r="L293" s="5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39" t="s">
        <v>20</v>
      </c>
      <c r="C294" s="68">
        <f t="shared" ref="C294:C295" si="43">SUM(D294-H294)</f>
        <v>-15217089</v>
      </c>
      <c r="D294" s="47">
        <f>SUM(D265:D293)</f>
        <v>98662568</v>
      </c>
      <c r="E294" s="81"/>
      <c r="F294" s="43"/>
      <c r="G294" s="43"/>
      <c r="H294" s="105">
        <f>SUM(H265:H293)</f>
        <v>113879657</v>
      </c>
      <c r="I294" s="42"/>
      <c r="J294" s="43"/>
      <c r="K294" s="46"/>
      <c r="L294" s="5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39" t="s">
        <v>11</v>
      </c>
      <c r="C295" s="68">
        <f t="shared" si="43"/>
        <v>-2102051</v>
      </c>
      <c r="D295" s="47">
        <f>D264+D294</f>
        <v>836680897</v>
      </c>
      <c r="E295" s="81"/>
      <c r="F295" s="43"/>
      <c r="G295" s="43"/>
      <c r="H295" s="105">
        <f>H264+H294</f>
        <v>838782948</v>
      </c>
      <c r="I295" s="42"/>
      <c r="J295" s="43"/>
      <c r="K295" s="46"/>
      <c r="L295" s="5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329">
        <v>44621.0</v>
      </c>
      <c r="C296" s="74">
        <f>C293+D296-H296</f>
        <v>10297606</v>
      </c>
      <c r="D296" s="41">
        <f t="shared" ref="D296:D326" si="44">E296+F296+G296</f>
        <v>0</v>
      </c>
      <c r="E296" s="49">
        <f>'入金明細【17期】'!D290</f>
        <v>0</v>
      </c>
      <c r="F296" s="50">
        <f>'入金明細【17期】'!M290</f>
        <v>0</v>
      </c>
      <c r="G296" s="50">
        <f>'入金明細【17期】'!T290</f>
        <v>0</v>
      </c>
      <c r="H296" s="98">
        <f t="shared" ref="H296:H326" si="45">I296+J296+K296</f>
        <v>2063063</v>
      </c>
      <c r="I296" s="49">
        <f>'出金明細【17期】'!D290</f>
        <v>2063063</v>
      </c>
      <c r="J296" s="50">
        <f>'出金明細【17期】'!M290</f>
        <v>0</v>
      </c>
      <c r="K296" s="51">
        <f>'出金明細【17期】'!AD290</f>
        <v>0</v>
      </c>
      <c r="L296" s="5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32">
        <v>44622.0</v>
      </c>
      <c r="C297" s="63">
        <f t="shared" ref="C297:C326" si="46">C296+D297-H297</f>
        <v>6691322</v>
      </c>
      <c r="D297" s="34">
        <f t="shared" si="44"/>
        <v>214200</v>
      </c>
      <c r="E297" s="52">
        <f>'入金明細【17期】'!D291</f>
        <v>0</v>
      </c>
      <c r="F297" s="30">
        <f>'入金明細【17期】'!M291</f>
        <v>0</v>
      </c>
      <c r="G297" s="30">
        <f>'入金明細【17期】'!T291</f>
        <v>214200</v>
      </c>
      <c r="H297" s="99">
        <f t="shared" si="45"/>
        <v>3820484</v>
      </c>
      <c r="I297" s="52">
        <f>'出金明細【17期】'!D291</f>
        <v>3041868</v>
      </c>
      <c r="J297" s="30">
        <f>'出金明細【17期】'!M291</f>
        <v>122300</v>
      </c>
      <c r="K297" s="31">
        <f>'出金明細【17期】'!AD291</f>
        <v>656316</v>
      </c>
      <c r="L297" s="5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32">
        <v>44623.0</v>
      </c>
      <c r="C298" s="63">
        <f t="shared" si="46"/>
        <v>14691322</v>
      </c>
      <c r="D298" s="34">
        <f t="shared" si="44"/>
        <v>8000000</v>
      </c>
      <c r="E298" s="52">
        <f>'入金明細【17期】'!D292</f>
        <v>0</v>
      </c>
      <c r="F298" s="30">
        <f>'入金明細【17期】'!M292</f>
        <v>0</v>
      </c>
      <c r="G298" s="30">
        <f>'入金明細【17期】'!T292</f>
        <v>8000000</v>
      </c>
      <c r="H298" s="99">
        <f t="shared" si="45"/>
        <v>0</v>
      </c>
      <c r="I298" s="52">
        <f>'出金明細【17期】'!D292</f>
        <v>0</v>
      </c>
      <c r="J298" s="30">
        <f>'出金明細【17期】'!M292</f>
        <v>0</v>
      </c>
      <c r="K298" s="31">
        <f>'出金明細【17期】'!AD292</f>
        <v>0</v>
      </c>
      <c r="L298" s="5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32">
        <v>45355.0</v>
      </c>
      <c r="C299" s="63">
        <f t="shared" si="46"/>
        <v>16364352</v>
      </c>
      <c r="D299" s="34">
        <f t="shared" si="44"/>
        <v>1814270</v>
      </c>
      <c r="E299" s="52">
        <f>'入金明細【17期】'!D293</f>
        <v>0</v>
      </c>
      <c r="F299" s="30">
        <f>'入金明細【17期】'!M293</f>
        <v>0</v>
      </c>
      <c r="G299" s="30">
        <f>'入金明細【17期】'!T293</f>
        <v>1814270</v>
      </c>
      <c r="H299" s="99">
        <f t="shared" si="45"/>
        <v>141240</v>
      </c>
      <c r="I299" s="52">
        <f>'出金明細【17期】'!D293</f>
        <v>0</v>
      </c>
      <c r="J299" s="30">
        <f>'出金明細【17期】'!M293</f>
        <v>0</v>
      </c>
      <c r="K299" s="31">
        <f>'出金明細【17期】'!AD293</f>
        <v>141240</v>
      </c>
      <c r="L299" s="5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32">
        <v>45356.0</v>
      </c>
      <c r="C300" s="63">
        <f t="shared" si="46"/>
        <v>16284267</v>
      </c>
      <c r="D300" s="34">
        <f t="shared" si="44"/>
        <v>0</v>
      </c>
      <c r="E300" s="52">
        <f>'入金明細【17期】'!D294</f>
        <v>0</v>
      </c>
      <c r="F300" s="30">
        <f>'入金明細【17期】'!M294</f>
        <v>0</v>
      </c>
      <c r="G300" s="30">
        <f>'入金明細【17期】'!T294</f>
        <v>0</v>
      </c>
      <c r="H300" s="99">
        <f t="shared" si="45"/>
        <v>80085</v>
      </c>
      <c r="I300" s="52">
        <f>'出金明細【17期】'!D294</f>
        <v>0</v>
      </c>
      <c r="J300" s="30">
        <f>'出金明細【17期】'!M294</f>
        <v>0</v>
      </c>
      <c r="K300" s="31">
        <f>'出金明細【17期】'!AD294</f>
        <v>80085</v>
      </c>
      <c r="L300" s="5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32">
        <v>45357.0</v>
      </c>
      <c r="C301" s="63">
        <f t="shared" si="46"/>
        <v>16184157</v>
      </c>
      <c r="D301" s="34">
        <f t="shared" si="44"/>
        <v>0</v>
      </c>
      <c r="E301" s="52">
        <f>'入金明細【17期】'!D295</f>
        <v>0</v>
      </c>
      <c r="F301" s="30">
        <f>'入金明細【17期】'!M295</f>
        <v>0</v>
      </c>
      <c r="G301" s="30">
        <f>'入金明細【17期】'!T295</f>
        <v>0</v>
      </c>
      <c r="H301" s="99">
        <f t="shared" si="45"/>
        <v>100110</v>
      </c>
      <c r="I301" s="52">
        <f>'出金明細【17期】'!D295</f>
        <v>100110</v>
      </c>
      <c r="J301" s="30">
        <f>'出金明細【17期】'!M295</f>
        <v>0</v>
      </c>
      <c r="K301" s="31">
        <f>'出金明細【17期】'!AD295</f>
        <v>0</v>
      </c>
      <c r="L301" s="5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35">
        <v>45358.0</v>
      </c>
      <c r="C302" s="63">
        <f t="shared" si="46"/>
        <v>16184157</v>
      </c>
      <c r="D302" s="34">
        <f t="shared" si="44"/>
        <v>0</v>
      </c>
      <c r="E302" s="52">
        <f>'入金明細【17期】'!D296</f>
        <v>0</v>
      </c>
      <c r="F302" s="30">
        <f>'入金明細【17期】'!M296</f>
        <v>0</v>
      </c>
      <c r="G302" s="30">
        <f>'入金明細【17期】'!T296</f>
        <v>0</v>
      </c>
      <c r="H302" s="99">
        <f t="shared" si="45"/>
        <v>0</v>
      </c>
      <c r="I302" s="52">
        <f>'出金明細【17期】'!D296</f>
        <v>0</v>
      </c>
      <c r="J302" s="30">
        <f>'出金明細【17期】'!M296</f>
        <v>0</v>
      </c>
      <c r="K302" s="31">
        <f>'出金明細【17期】'!AD296</f>
        <v>0</v>
      </c>
      <c r="L302" s="5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35">
        <v>45359.0</v>
      </c>
      <c r="C303" s="63">
        <f t="shared" si="46"/>
        <v>16184157</v>
      </c>
      <c r="D303" s="34">
        <f t="shared" si="44"/>
        <v>0</v>
      </c>
      <c r="E303" s="52">
        <f>'入金明細【17期】'!D297</f>
        <v>0</v>
      </c>
      <c r="F303" s="30">
        <f>'入金明細【17期】'!M297</f>
        <v>0</v>
      </c>
      <c r="G303" s="30">
        <f>'入金明細【17期】'!T297</f>
        <v>0</v>
      </c>
      <c r="H303" s="99">
        <f t="shared" si="45"/>
        <v>0</v>
      </c>
      <c r="I303" s="52">
        <f>'出金明細【17期】'!D297</f>
        <v>0</v>
      </c>
      <c r="J303" s="30">
        <f>'出金明細【17期】'!M297</f>
        <v>0</v>
      </c>
      <c r="K303" s="31">
        <f>'出金明細【17期】'!AD297</f>
        <v>0</v>
      </c>
      <c r="L303" s="5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32">
        <v>45360.0</v>
      </c>
      <c r="C304" s="63">
        <f t="shared" si="46"/>
        <v>16181048</v>
      </c>
      <c r="D304" s="34">
        <f t="shared" si="44"/>
        <v>7891</v>
      </c>
      <c r="E304" s="52">
        <f>'入金明細【17期】'!D298</f>
        <v>7891</v>
      </c>
      <c r="F304" s="30">
        <f>'入金明細【17期】'!M298</f>
        <v>0</v>
      </c>
      <c r="G304" s="30">
        <f>'入金明細【17期】'!T298</f>
        <v>0</v>
      </c>
      <c r="H304" s="99">
        <f t="shared" si="45"/>
        <v>11000</v>
      </c>
      <c r="I304" s="52">
        <f>'出金明細【17期】'!D298</f>
        <v>11000</v>
      </c>
      <c r="J304" s="30">
        <f>'出金明細【17期】'!M298</f>
        <v>0</v>
      </c>
      <c r="K304" s="31">
        <f>'出金明細【17期】'!AD298</f>
        <v>0</v>
      </c>
      <c r="L304" s="5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32">
        <v>45361.0</v>
      </c>
      <c r="C305" s="63">
        <f t="shared" si="46"/>
        <v>11513765</v>
      </c>
      <c r="D305" s="34">
        <f t="shared" si="44"/>
        <v>150000</v>
      </c>
      <c r="E305" s="52">
        <f>'入金明細【17期】'!D299</f>
        <v>0</v>
      </c>
      <c r="F305" s="30">
        <f>'入金明細【17期】'!M299</f>
        <v>0</v>
      </c>
      <c r="G305" s="30">
        <f>'入金明細【17期】'!T299</f>
        <v>150000</v>
      </c>
      <c r="H305" s="99">
        <f t="shared" si="45"/>
        <v>4817283</v>
      </c>
      <c r="I305" s="52">
        <f>'出金明細【17期】'!D299</f>
        <v>30460</v>
      </c>
      <c r="J305" s="30">
        <f>'出金明細【17期】'!M299</f>
        <v>0</v>
      </c>
      <c r="K305" s="31">
        <f>'出金明細【17期】'!AD299</f>
        <v>4786823</v>
      </c>
      <c r="L305" s="5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32">
        <v>45362.0</v>
      </c>
      <c r="C306" s="63">
        <f t="shared" si="46"/>
        <v>44190546</v>
      </c>
      <c r="D306" s="34">
        <f t="shared" si="44"/>
        <v>32676781</v>
      </c>
      <c r="E306" s="52">
        <f>'入金明細【17期】'!D300</f>
        <v>32676781</v>
      </c>
      <c r="F306" s="30">
        <f>'入金明細【17期】'!M300</f>
        <v>0</v>
      </c>
      <c r="G306" s="30">
        <f>'入金明細【17期】'!T300</f>
        <v>0</v>
      </c>
      <c r="H306" s="99">
        <f t="shared" si="45"/>
        <v>0</v>
      </c>
      <c r="I306" s="52">
        <f>'出金明細【17期】'!D300</f>
        <v>0</v>
      </c>
      <c r="J306" s="30">
        <f>'出金明細【17期】'!M300</f>
        <v>0</v>
      </c>
      <c r="K306" s="31">
        <f>'出金明細【17期】'!AD300</f>
        <v>0</v>
      </c>
      <c r="L306" s="5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32">
        <v>45363.0</v>
      </c>
      <c r="C307" s="63">
        <f t="shared" si="46"/>
        <v>27688011</v>
      </c>
      <c r="D307" s="34">
        <f t="shared" si="44"/>
        <v>679950</v>
      </c>
      <c r="E307" s="52">
        <f>'入金明細【17期】'!D301</f>
        <v>0</v>
      </c>
      <c r="F307" s="30">
        <f>'入金明細【17期】'!M301</f>
        <v>0</v>
      </c>
      <c r="G307" s="30">
        <f>'入金明細【17期】'!T301</f>
        <v>679950</v>
      </c>
      <c r="H307" s="99">
        <f t="shared" si="45"/>
        <v>17182485</v>
      </c>
      <c r="I307" s="52">
        <f>'出金明細【17期】'!D301</f>
        <v>100660</v>
      </c>
      <c r="J307" s="30">
        <f>'出金明細【17期】'!M301</f>
        <v>17008400</v>
      </c>
      <c r="K307" s="31">
        <f>'出金明細【17期】'!AD301</f>
        <v>73425</v>
      </c>
      <c r="L307" s="5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32">
        <v>45364.0</v>
      </c>
      <c r="C308" s="63">
        <f t="shared" si="46"/>
        <v>27688011</v>
      </c>
      <c r="D308" s="34">
        <f t="shared" si="44"/>
        <v>0</v>
      </c>
      <c r="E308" s="52">
        <f>'入金明細【17期】'!D302</f>
        <v>0</v>
      </c>
      <c r="F308" s="30">
        <f>'入金明細【17期】'!M302</f>
        <v>0</v>
      </c>
      <c r="G308" s="30">
        <f>'入金明細【17期】'!T302</f>
        <v>0</v>
      </c>
      <c r="H308" s="99">
        <f t="shared" si="45"/>
        <v>0</v>
      </c>
      <c r="I308" s="52">
        <f>'出金明細【17期】'!D302</f>
        <v>0</v>
      </c>
      <c r="J308" s="30">
        <f>'出金明細【17期】'!M302</f>
        <v>0</v>
      </c>
      <c r="K308" s="31">
        <f>'出金明細【17期】'!AD302</f>
        <v>0</v>
      </c>
      <c r="L308" s="5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35">
        <v>45365.0</v>
      </c>
      <c r="C309" s="63">
        <f t="shared" si="46"/>
        <v>27688011</v>
      </c>
      <c r="D309" s="34">
        <f t="shared" si="44"/>
        <v>0</v>
      </c>
      <c r="E309" s="52">
        <f>'入金明細【17期】'!D303</f>
        <v>0</v>
      </c>
      <c r="F309" s="30">
        <f>'入金明細【17期】'!M303</f>
        <v>0</v>
      </c>
      <c r="G309" s="30">
        <f>'入金明細【17期】'!T303</f>
        <v>0</v>
      </c>
      <c r="H309" s="99">
        <f t="shared" si="45"/>
        <v>0</v>
      </c>
      <c r="I309" s="52">
        <f>'出金明細【17期】'!D303</f>
        <v>0</v>
      </c>
      <c r="J309" s="30">
        <f>'出金明細【17期】'!M303</f>
        <v>0</v>
      </c>
      <c r="K309" s="31">
        <f>'出金明細【17期】'!AD303</f>
        <v>0</v>
      </c>
      <c r="L309" s="5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35">
        <v>45366.0</v>
      </c>
      <c r="C310" s="63">
        <f t="shared" si="46"/>
        <v>27688011</v>
      </c>
      <c r="D310" s="34">
        <f t="shared" si="44"/>
        <v>0</v>
      </c>
      <c r="E310" s="52">
        <f>'入金明細【17期】'!D304</f>
        <v>0</v>
      </c>
      <c r="F310" s="30">
        <f>'入金明細【17期】'!M304</f>
        <v>0</v>
      </c>
      <c r="G310" s="30">
        <f>'入金明細【17期】'!T304</f>
        <v>0</v>
      </c>
      <c r="H310" s="99">
        <f t="shared" si="45"/>
        <v>0</v>
      </c>
      <c r="I310" s="52">
        <f>'出金明細【17期】'!D304</f>
        <v>0</v>
      </c>
      <c r="J310" s="30">
        <f>'出金明細【17期】'!M304</f>
        <v>0</v>
      </c>
      <c r="K310" s="31">
        <f>'出金明細【17期】'!AD304</f>
        <v>0</v>
      </c>
      <c r="L310" s="5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32">
        <v>45367.0</v>
      </c>
      <c r="C311" s="63">
        <f t="shared" si="46"/>
        <v>28606999</v>
      </c>
      <c r="D311" s="34">
        <f t="shared" si="44"/>
        <v>934903</v>
      </c>
      <c r="E311" s="52">
        <f>'入金明細【17期】'!D305</f>
        <v>0</v>
      </c>
      <c r="F311" s="30">
        <f>'入金明細【17期】'!M305</f>
        <v>194799</v>
      </c>
      <c r="G311" s="30">
        <f>'入金明細【17期】'!T305</f>
        <v>740104</v>
      </c>
      <c r="H311" s="99">
        <f t="shared" si="45"/>
        <v>15915</v>
      </c>
      <c r="I311" s="52">
        <f>'出金明細【17期】'!D305</f>
        <v>0</v>
      </c>
      <c r="J311" s="30">
        <f>'出金明細【17期】'!M305</f>
        <v>0</v>
      </c>
      <c r="K311" s="31">
        <f>'出金明細【17期】'!AD305</f>
        <v>15915</v>
      </c>
      <c r="L311" s="5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32">
        <v>45368.0</v>
      </c>
      <c r="C312" s="63">
        <f t="shared" si="46"/>
        <v>28914152</v>
      </c>
      <c r="D312" s="34">
        <f t="shared" si="44"/>
        <v>307153</v>
      </c>
      <c r="E312" s="52">
        <f>'入金明細【17期】'!D306</f>
        <v>150000</v>
      </c>
      <c r="F312" s="30">
        <f>'入金明細【17期】'!M306</f>
        <v>0</v>
      </c>
      <c r="G312" s="30">
        <f>'入金明細【17期】'!T306</f>
        <v>157153</v>
      </c>
      <c r="H312" s="99">
        <f t="shared" si="45"/>
        <v>0</v>
      </c>
      <c r="I312" s="52">
        <f>'出金明細【17期】'!D306</f>
        <v>0</v>
      </c>
      <c r="J312" s="30">
        <f>'出金明細【17期】'!M306</f>
        <v>0</v>
      </c>
      <c r="K312" s="31">
        <f>'出金明細【17期】'!AD306</f>
        <v>0</v>
      </c>
      <c r="L312" s="5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32">
        <v>45369.0</v>
      </c>
      <c r="C313" s="63">
        <f t="shared" si="46"/>
        <v>38196402</v>
      </c>
      <c r="D313" s="34">
        <f t="shared" si="44"/>
        <v>9283350</v>
      </c>
      <c r="E313" s="52">
        <f>'入金明細【17期】'!D307</f>
        <v>0</v>
      </c>
      <c r="F313" s="30">
        <f>'入金明細【17期】'!M307</f>
        <v>0</v>
      </c>
      <c r="G313" s="30">
        <f>'入金明細【17期】'!T307</f>
        <v>9283350</v>
      </c>
      <c r="H313" s="99">
        <f t="shared" si="45"/>
        <v>1100</v>
      </c>
      <c r="I313" s="52">
        <f>'出金明細【17期】'!D307</f>
        <v>1100</v>
      </c>
      <c r="J313" s="30">
        <f>'出金明細【17期】'!M307</f>
        <v>0</v>
      </c>
      <c r="K313" s="31">
        <f>'出金明細【17期】'!AD307</f>
        <v>0</v>
      </c>
      <c r="L313" s="5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32">
        <v>45370.0</v>
      </c>
      <c r="C314" s="63">
        <f t="shared" si="46"/>
        <v>38316445</v>
      </c>
      <c r="D314" s="34">
        <f t="shared" si="44"/>
        <v>120043</v>
      </c>
      <c r="E314" s="52">
        <f>'入金明細【17期】'!D308</f>
        <v>0</v>
      </c>
      <c r="F314" s="30">
        <f>'入金明細【17期】'!M308</f>
        <v>0</v>
      </c>
      <c r="G314" s="30">
        <f>'入金明細【17期】'!T308</f>
        <v>120043</v>
      </c>
      <c r="H314" s="99">
        <f t="shared" si="45"/>
        <v>0</v>
      </c>
      <c r="I314" s="52">
        <f>'出金明細【17期】'!D308</f>
        <v>0</v>
      </c>
      <c r="J314" s="30">
        <f>'出金明細【17期】'!M308</f>
        <v>0</v>
      </c>
      <c r="K314" s="31">
        <f>'出金明細【17期】'!AD308</f>
        <v>0</v>
      </c>
      <c r="L314" s="5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35">
        <v>45371.0</v>
      </c>
      <c r="C315" s="63">
        <f t="shared" si="46"/>
        <v>38316445</v>
      </c>
      <c r="D315" s="34">
        <f t="shared" si="44"/>
        <v>0</v>
      </c>
      <c r="E315" s="52">
        <f>'入金明細【17期】'!D309</f>
        <v>0</v>
      </c>
      <c r="F315" s="30">
        <f>'入金明細【17期】'!M309</f>
        <v>0</v>
      </c>
      <c r="G315" s="30">
        <f>'入金明細【17期】'!T309</f>
        <v>0</v>
      </c>
      <c r="H315" s="99">
        <f t="shared" si="45"/>
        <v>0</v>
      </c>
      <c r="I315" s="52">
        <f>'出金明細【17期】'!D309</f>
        <v>0</v>
      </c>
      <c r="J315" s="30">
        <f>'出金明細【17期】'!M309</f>
        <v>0</v>
      </c>
      <c r="K315" s="31">
        <f>'出金明細【17期】'!AD309</f>
        <v>0</v>
      </c>
      <c r="L315" s="5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35">
        <v>45372.0</v>
      </c>
      <c r="C316" s="63">
        <f t="shared" si="46"/>
        <v>38316445</v>
      </c>
      <c r="D316" s="34">
        <f t="shared" si="44"/>
        <v>0</v>
      </c>
      <c r="E316" s="52">
        <f>'入金明細【17期】'!D310</f>
        <v>0</v>
      </c>
      <c r="F316" s="30">
        <f>'入金明細【17期】'!M310</f>
        <v>0</v>
      </c>
      <c r="G316" s="30">
        <f>'入金明細【17期】'!T310</f>
        <v>0</v>
      </c>
      <c r="H316" s="99">
        <f t="shared" si="45"/>
        <v>0</v>
      </c>
      <c r="I316" s="52">
        <f>'出金明細【17期】'!D310</f>
        <v>0</v>
      </c>
      <c r="J316" s="30">
        <f>'出金明細【17期】'!M310</f>
        <v>0</v>
      </c>
      <c r="K316" s="31">
        <f>'出金明細【17期】'!AD310</f>
        <v>0</v>
      </c>
      <c r="L316" s="5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35">
        <v>45373.0</v>
      </c>
      <c r="C317" s="63">
        <f t="shared" si="46"/>
        <v>38316445</v>
      </c>
      <c r="D317" s="34">
        <f t="shared" si="44"/>
        <v>0</v>
      </c>
      <c r="E317" s="52">
        <f>'入金明細【17期】'!D311</f>
        <v>0</v>
      </c>
      <c r="F317" s="30">
        <f>'入金明細【17期】'!M311</f>
        <v>0</v>
      </c>
      <c r="G317" s="30">
        <f>'入金明細【17期】'!T311</f>
        <v>0</v>
      </c>
      <c r="H317" s="99">
        <f t="shared" si="45"/>
        <v>0</v>
      </c>
      <c r="I317" s="52">
        <f>'出金明細【17期】'!D311</f>
        <v>0</v>
      </c>
      <c r="J317" s="30">
        <f>'出金明細【17期】'!M311</f>
        <v>0</v>
      </c>
      <c r="K317" s="31">
        <f>'出金明細【17期】'!AD311</f>
        <v>0</v>
      </c>
      <c r="L317" s="5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32">
        <v>45374.0</v>
      </c>
      <c r="C318" s="63">
        <f t="shared" si="46"/>
        <v>38396960</v>
      </c>
      <c r="D318" s="34">
        <f t="shared" si="44"/>
        <v>399610</v>
      </c>
      <c r="E318" s="52">
        <f>'入金明細【17期】'!D312</f>
        <v>0</v>
      </c>
      <c r="F318" s="30">
        <f>'入金明細【17期】'!M312</f>
        <v>0</v>
      </c>
      <c r="G318" s="30">
        <f>'入金明細【17期】'!T312</f>
        <v>399610</v>
      </c>
      <c r="H318" s="99">
        <f t="shared" si="45"/>
        <v>319095</v>
      </c>
      <c r="I318" s="52">
        <f>'出金明細【17期】'!D312</f>
        <v>660</v>
      </c>
      <c r="J318" s="30">
        <f>'出金明細【17期】'!M312</f>
        <v>177300</v>
      </c>
      <c r="K318" s="31">
        <f>'出金明細【17期】'!AD312</f>
        <v>141135</v>
      </c>
      <c r="L318" s="5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32">
        <v>45375.0</v>
      </c>
      <c r="C319" s="63">
        <f t="shared" si="46"/>
        <v>48829660</v>
      </c>
      <c r="D319" s="34">
        <f t="shared" si="44"/>
        <v>10432700</v>
      </c>
      <c r="E319" s="52">
        <f>'入金明細【17期】'!D313</f>
        <v>0</v>
      </c>
      <c r="F319" s="30">
        <f>'入金明細【17期】'!M313</f>
        <v>0</v>
      </c>
      <c r="G319" s="30">
        <f>'入金明細【17期】'!T313</f>
        <v>10432700</v>
      </c>
      <c r="H319" s="99">
        <f t="shared" si="45"/>
        <v>0</v>
      </c>
      <c r="I319" s="52">
        <f>'出金明細【17期】'!D313</f>
        <v>0</v>
      </c>
      <c r="J319" s="30">
        <f>'出金明細【17期】'!M313</f>
        <v>0</v>
      </c>
      <c r="K319" s="31">
        <f>'出金明細【17期】'!AD313</f>
        <v>0</v>
      </c>
      <c r="L319" s="5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32">
        <v>45376.0</v>
      </c>
      <c r="C320" s="63">
        <f t="shared" si="46"/>
        <v>47068575</v>
      </c>
      <c r="D320" s="34">
        <f t="shared" si="44"/>
        <v>475915</v>
      </c>
      <c r="E320" s="52">
        <f>'入金明細【17期】'!D314</f>
        <v>300000</v>
      </c>
      <c r="F320" s="30">
        <f>'入金明細【17期】'!M314</f>
        <v>0</v>
      </c>
      <c r="G320" s="30">
        <f>'入金明細【17期】'!T314</f>
        <v>175915</v>
      </c>
      <c r="H320" s="99">
        <f t="shared" si="45"/>
        <v>2237000</v>
      </c>
      <c r="I320" s="52">
        <f>'出金明細【17期】'!D314</f>
        <v>0</v>
      </c>
      <c r="J320" s="30">
        <f>'出金明細【17期】'!M314</f>
        <v>2237000</v>
      </c>
      <c r="K320" s="31">
        <f>'出金明細【17期】'!AD314</f>
        <v>0</v>
      </c>
      <c r="L320" s="5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32">
        <v>45377.0</v>
      </c>
      <c r="C321" s="63">
        <f t="shared" si="46"/>
        <v>46881985</v>
      </c>
      <c r="D321" s="34">
        <f t="shared" si="44"/>
        <v>0</v>
      </c>
      <c r="E321" s="52">
        <f>'入金明細【17期】'!D315</f>
        <v>0</v>
      </c>
      <c r="F321" s="30">
        <f>'入金明細【17期】'!M315</f>
        <v>0</v>
      </c>
      <c r="G321" s="30">
        <f>'入金明細【17期】'!T315</f>
        <v>0</v>
      </c>
      <c r="H321" s="99">
        <f t="shared" si="45"/>
        <v>186590</v>
      </c>
      <c r="I321" s="52">
        <f>'出金明細【17期】'!D315</f>
        <v>0</v>
      </c>
      <c r="J321" s="30">
        <f>'出金明細【17期】'!M315</f>
        <v>0</v>
      </c>
      <c r="K321" s="31">
        <f>'出金明細【17期】'!AD315</f>
        <v>186590</v>
      </c>
      <c r="L321" s="5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32">
        <v>45378.0</v>
      </c>
      <c r="C322" s="63">
        <f t="shared" si="46"/>
        <v>38609477</v>
      </c>
      <c r="D322" s="34">
        <f t="shared" si="44"/>
        <v>69041</v>
      </c>
      <c r="E322" s="52">
        <f>'入金明細【17期】'!D316</f>
        <v>69041</v>
      </c>
      <c r="F322" s="30">
        <f>'入金明細【17期】'!M316</f>
        <v>0</v>
      </c>
      <c r="G322" s="30">
        <f>'入金明細【17期】'!T316</f>
        <v>0</v>
      </c>
      <c r="H322" s="99">
        <f t="shared" si="45"/>
        <v>8341549</v>
      </c>
      <c r="I322" s="52">
        <f>'出金明細【17期】'!D316</f>
        <v>8000000</v>
      </c>
      <c r="J322" s="30">
        <f>'出金明細【17期】'!M316</f>
        <v>0</v>
      </c>
      <c r="K322" s="31">
        <f>'出金明細【17期】'!AD316</f>
        <v>341549</v>
      </c>
      <c r="L322" s="5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35">
        <v>45379.0</v>
      </c>
      <c r="C323" s="63">
        <f t="shared" si="46"/>
        <v>38609477</v>
      </c>
      <c r="D323" s="34">
        <f t="shared" si="44"/>
        <v>0</v>
      </c>
      <c r="E323" s="52">
        <f>'入金明細【17期】'!D317</f>
        <v>0</v>
      </c>
      <c r="F323" s="30">
        <f>'入金明細【17期】'!M317</f>
        <v>0</v>
      </c>
      <c r="G323" s="30">
        <f>'入金明細【17期】'!T317</f>
        <v>0</v>
      </c>
      <c r="H323" s="99">
        <f t="shared" si="45"/>
        <v>0</v>
      </c>
      <c r="I323" s="52">
        <f>'出金明細【17期】'!D317</f>
        <v>0</v>
      </c>
      <c r="J323" s="30">
        <f>'出金明細【17期】'!M317</f>
        <v>0</v>
      </c>
      <c r="K323" s="31">
        <f>'出金明細【17期】'!AD317</f>
        <v>0</v>
      </c>
      <c r="L323" s="5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35">
        <v>45380.0</v>
      </c>
      <c r="C324" s="63">
        <f t="shared" si="46"/>
        <v>36465744</v>
      </c>
      <c r="D324" s="34">
        <f t="shared" si="44"/>
        <v>0</v>
      </c>
      <c r="E324" s="52">
        <f>'入金明細【17期】'!D318</f>
        <v>0</v>
      </c>
      <c r="F324" s="30">
        <f>'入金明細【17期】'!M318</f>
        <v>0</v>
      </c>
      <c r="G324" s="30">
        <f>'入金明細【17期】'!T318</f>
        <v>0</v>
      </c>
      <c r="H324" s="99">
        <f t="shared" si="45"/>
        <v>2143733</v>
      </c>
      <c r="I324" s="52">
        <f>'出金明細【17期】'!D318</f>
        <v>2143733</v>
      </c>
      <c r="J324" s="30">
        <f>'出金明細【17期】'!M318</f>
        <v>0</v>
      </c>
      <c r="K324" s="31">
        <f>'出金明細【17期】'!AD318</f>
        <v>0</v>
      </c>
      <c r="L324" s="5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32">
        <v>45381.0</v>
      </c>
      <c r="C325" s="63">
        <f t="shared" si="46"/>
        <v>32105098</v>
      </c>
      <c r="D325" s="34">
        <f t="shared" si="44"/>
        <v>120010</v>
      </c>
      <c r="E325" s="52">
        <f>'入金明細【17期】'!D319</f>
        <v>0</v>
      </c>
      <c r="F325" s="30">
        <f>'入金明細【17期】'!M319</f>
        <v>0</v>
      </c>
      <c r="G325" s="30">
        <f>'入金明細【17期】'!T319</f>
        <v>120010</v>
      </c>
      <c r="H325" s="99">
        <f t="shared" si="45"/>
        <v>4480656</v>
      </c>
      <c r="I325" s="52">
        <f>'出金明細【17期】'!D319</f>
        <v>656399</v>
      </c>
      <c r="J325" s="30">
        <f>'出金明細【17期】'!M319</f>
        <v>3174853</v>
      </c>
      <c r="K325" s="31">
        <f>'出金明細【17期】'!AD319</f>
        <v>649404</v>
      </c>
      <c r="L325" s="5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36">
        <v>45382.0</v>
      </c>
      <c r="C326" s="89">
        <f t="shared" si="46"/>
        <v>31578879</v>
      </c>
      <c r="D326" s="34">
        <f t="shared" si="44"/>
        <v>5331295</v>
      </c>
      <c r="E326" s="54">
        <f>'入金明細【17期】'!D320</f>
        <v>0</v>
      </c>
      <c r="F326" s="55">
        <f>'入金明細【17期】'!M320</f>
        <v>0</v>
      </c>
      <c r="G326" s="55">
        <f>'入金明細【17期】'!T320</f>
        <v>5331295</v>
      </c>
      <c r="H326" s="99">
        <f t="shared" si="45"/>
        <v>5857514</v>
      </c>
      <c r="I326" s="54">
        <f>'出金明細【17期】'!D320</f>
        <v>2470488</v>
      </c>
      <c r="J326" s="55">
        <f>'出金明細【17期】'!M320</f>
        <v>2917206</v>
      </c>
      <c r="K326" s="56">
        <f>'出金明細【17期】'!AD320</f>
        <v>469820</v>
      </c>
      <c r="L326" s="5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39" t="s">
        <v>21</v>
      </c>
      <c r="C327" s="68">
        <f t="shared" ref="C327:C328" si="47">SUM(D327-H327)</f>
        <v>19218210</v>
      </c>
      <c r="D327" s="47">
        <f>SUM(D296:D326)</f>
        <v>71017112</v>
      </c>
      <c r="E327" s="81"/>
      <c r="F327" s="43"/>
      <c r="G327" s="43"/>
      <c r="H327" s="105">
        <f>SUM(H296:H326)</f>
        <v>51798902</v>
      </c>
      <c r="I327" s="42"/>
      <c r="J327" s="43"/>
      <c r="K327" s="46"/>
      <c r="L327" s="5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39" t="s">
        <v>11</v>
      </c>
      <c r="C328" s="68">
        <f t="shared" si="47"/>
        <v>17116159</v>
      </c>
      <c r="D328" s="47">
        <f>D295+D327</f>
        <v>907698009</v>
      </c>
      <c r="E328" s="81"/>
      <c r="F328" s="43"/>
      <c r="G328" s="43"/>
      <c r="H328" s="105">
        <f>H295+H327</f>
        <v>890581850</v>
      </c>
      <c r="I328" s="42"/>
      <c r="J328" s="43"/>
      <c r="K328" s="46"/>
      <c r="L328" s="5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22">
        <v>45383.0</v>
      </c>
      <c r="C329" s="74">
        <f>SUM(C326+D329-H329)</f>
        <v>20888562</v>
      </c>
      <c r="D329" s="41">
        <f t="shared" ref="D329:D358" si="48">E329+F329+G329</f>
        <v>66850</v>
      </c>
      <c r="E329" s="49">
        <f>'入金明細【17期】'!D322</f>
        <v>0</v>
      </c>
      <c r="F329" s="50">
        <f>'入金明細【17期】'!M322</f>
        <v>0</v>
      </c>
      <c r="G329" s="50">
        <f>'入金明細【17期】'!T322</f>
        <v>66850</v>
      </c>
      <c r="H329" s="98">
        <f t="shared" ref="H329:H358" si="49">I329+J329+K329</f>
        <v>10757167</v>
      </c>
      <c r="I329" s="49">
        <f>'出金明細【17期】'!D322</f>
        <v>0</v>
      </c>
      <c r="J329" s="50">
        <f>'出金明細【17期】'!M322</f>
        <v>10757167</v>
      </c>
      <c r="K329" s="51">
        <f>'出金明細【17期】'!AD322</f>
        <v>0</v>
      </c>
      <c r="L329" s="5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32">
        <v>45384.0</v>
      </c>
      <c r="C330" s="63">
        <f t="shared" ref="C330:C358" si="50">SUM(C329+D330-H330)</f>
        <v>20812731</v>
      </c>
      <c r="D330" s="34">
        <f t="shared" si="48"/>
        <v>27280</v>
      </c>
      <c r="E330" s="52">
        <f>'入金明細【17期】'!D323</f>
        <v>0</v>
      </c>
      <c r="F330" s="30">
        <f>'入金明細【17期】'!M323</f>
        <v>0</v>
      </c>
      <c r="G330" s="30">
        <f>'入金明細【17期】'!T323</f>
        <v>27280</v>
      </c>
      <c r="H330" s="99">
        <f t="shared" si="49"/>
        <v>103111</v>
      </c>
      <c r="I330" s="52">
        <f>'出金明細【17期】'!D323</f>
        <v>0</v>
      </c>
      <c r="J330" s="30">
        <f>'出金明細【17期】'!M323</f>
        <v>0</v>
      </c>
      <c r="K330" s="31">
        <f>'出金明細【17期】'!AD323</f>
        <v>103111</v>
      </c>
      <c r="L330" s="5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32">
        <v>45385.0</v>
      </c>
      <c r="C331" s="63">
        <f t="shared" si="50"/>
        <v>22179751</v>
      </c>
      <c r="D331" s="34">
        <f t="shared" si="48"/>
        <v>1620000</v>
      </c>
      <c r="E331" s="52">
        <f>'入金明細【17期】'!D324</f>
        <v>0</v>
      </c>
      <c r="F331" s="30">
        <f>'入金明細【17期】'!M324</f>
        <v>0</v>
      </c>
      <c r="G331" s="30">
        <f>'入金明細【17期】'!T324</f>
        <v>1620000</v>
      </c>
      <c r="H331" s="99">
        <f t="shared" si="49"/>
        <v>252980</v>
      </c>
      <c r="I331" s="52">
        <f>'出金明細【17期】'!D324</f>
        <v>0</v>
      </c>
      <c r="J331" s="30">
        <f>'出金明細【17期】'!M324</f>
        <v>223500</v>
      </c>
      <c r="K331" s="31">
        <f>'出金明細【17期】'!AD324</f>
        <v>29480</v>
      </c>
      <c r="L331" s="5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35">
        <v>45386.0</v>
      </c>
      <c r="C332" s="63">
        <f t="shared" si="50"/>
        <v>22179751</v>
      </c>
      <c r="D332" s="34">
        <f t="shared" si="48"/>
        <v>0</v>
      </c>
      <c r="E332" s="52">
        <f>'入金明細【17期】'!D325</f>
        <v>0</v>
      </c>
      <c r="F332" s="30">
        <f>'入金明細【17期】'!M325</f>
        <v>0</v>
      </c>
      <c r="G332" s="30">
        <f>'入金明細【17期】'!T325</f>
        <v>0</v>
      </c>
      <c r="H332" s="99">
        <f t="shared" si="49"/>
        <v>0</v>
      </c>
      <c r="I332" s="52">
        <f>'出金明細【17期】'!D325</f>
        <v>0</v>
      </c>
      <c r="J332" s="30">
        <f>'出金明細【17期】'!M325</f>
        <v>0</v>
      </c>
      <c r="K332" s="31">
        <f>'出金明細【17期】'!AD325</f>
        <v>0</v>
      </c>
      <c r="L332" s="5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35">
        <v>45387.0</v>
      </c>
      <c r="C333" s="63">
        <f t="shared" si="50"/>
        <v>22179751</v>
      </c>
      <c r="D333" s="34">
        <f t="shared" si="48"/>
        <v>0</v>
      </c>
      <c r="E333" s="52">
        <f>'入金明細【17期】'!D326</f>
        <v>0</v>
      </c>
      <c r="F333" s="30">
        <f>'入金明細【17期】'!M326</f>
        <v>0</v>
      </c>
      <c r="G333" s="30">
        <f>'入金明細【17期】'!T326</f>
        <v>0</v>
      </c>
      <c r="H333" s="99">
        <f t="shared" si="49"/>
        <v>0</v>
      </c>
      <c r="I333" s="52">
        <f>'出金明細【17期】'!D326</f>
        <v>0</v>
      </c>
      <c r="J333" s="30">
        <f>'出金明細【17期】'!M326</f>
        <v>0</v>
      </c>
      <c r="K333" s="31">
        <f>'出金明細【17期】'!AD326</f>
        <v>0</v>
      </c>
      <c r="L333" s="5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32">
        <v>45388.0</v>
      </c>
      <c r="C334" s="63">
        <f t="shared" si="50"/>
        <v>22117951</v>
      </c>
      <c r="D334" s="34">
        <f t="shared" si="48"/>
        <v>99000</v>
      </c>
      <c r="E334" s="52">
        <f>'入金明細【17期】'!D327</f>
        <v>0</v>
      </c>
      <c r="F334" s="30">
        <f>'入金明細【17期】'!M327</f>
        <v>0</v>
      </c>
      <c r="G334" s="30">
        <f>'入金明細【17期】'!T327</f>
        <v>99000</v>
      </c>
      <c r="H334" s="99">
        <f t="shared" si="49"/>
        <v>160800</v>
      </c>
      <c r="I334" s="52">
        <f>'出金明細【17期】'!D327</f>
        <v>0</v>
      </c>
      <c r="J334" s="30">
        <f>'出金明細【17期】'!M327</f>
        <v>0</v>
      </c>
      <c r="K334" s="31">
        <f>'出金明細【17期】'!AD327</f>
        <v>160800</v>
      </c>
      <c r="L334" s="5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32">
        <v>45389.0</v>
      </c>
      <c r="C335" s="63">
        <f t="shared" si="50"/>
        <v>23266741</v>
      </c>
      <c r="D335" s="34">
        <f t="shared" si="48"/>
        <v>1150000</v>
      </c>
      <c r="E335" s="52">
        <f>'入金明細【17期】'!D328</f>
        <v>0</v>
      </c>
      <c r="F335" s="30">
        <f>'入金明細【17期】'!M328</f>
        <v>0</v>
      </c>
      <c r="G335" s="30">
        <f>'入金明細【17期】'!T328</f>
        <v>1150000</v>
      </c>
      <c r="H335" s="99">
        <f t="shared" si="49"/>
        <v>1210</v>
      </c>
      <c r="I335" s="52">
        <f>'出金明細【17期】'!D328</f>
        <v>1210</v>
      </c>
      <c r="J335" s="30">
        <f>'出金明細【17期】'!M328</f>
        <v>0</v>
      </c>
      <c r="K335" s="31">
        <f>'出金明細【17期】'!AD328</f>
        <v>0</v>
      </c>
      <c r="L335" s="5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32">
        <v>45390.0</v>
      </c>
      <c r="C336" s="63">
        <f t="shared" si="50"/>
        <v>23569411</v>
      </c>
      <c r="D336" s="34">
        <f t="shared" si="48"/>
        <v>302670</v>
      </c>
      <c r="E336" s="52">
        <f>'入金明細【17期】'!D329</f>
        <v>0</v>
      </c>
      <c r="F336" s="30">
        <f>'入金明細【17期】'!M329</f>
        <v>0</v>
      </c>
      <c r="G336" s="30">
        <f>'入金明細【17期】'!T329</f>
        <v>302670</v>
      </c>
      <c r="H336" s="99">
        <f t="shared" si="49"/>
        <v>0</v>
      </c>
      <c r="I336" s="52">
        <f>'出金明細【17期】'!D329</f>
        <v>0</v>
      </c>
      <c r="J336" s="30">
        <f>'出金明細【17期】'!M329</f>
        <v>0</v>
      </c>
      <c r="K336" s="31">
        <f>'出金明細【17期】'!AD329</f>
        <v>0</v>
      </c>
      <c r="L336" s="5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32">
        <v>45391.0</v>
      </c>
      <c r="C337" s="63">
        <f t="shared" si="50"/>
        <v>23581936</v>
      </c>
      <c r="D337" s="34">
        <f t="shared" si="48"/>
        <v>175000</v>
      </c>
      <c r="E337" s="52">
        <f>'入金明細【17期】'!D330</f>
        <v>0</v>
      </c>
      <c r="F337" s="30">
        <f>'入金明細【17期】'!M330</f>
        <v>0</v>
      </c>
      <c r="G337" s="30">
        <f>'入金明細【17期】'!T330</f>
        <v>175000</v>
      </c>
      <c r="H337" s="99">
        <f t="shared" si="49"/>
        <v>162475</v>
      </c>
      <c r="I337" s="52">
        <f>'出金明細【17期】'!D330</f>
        <v>4730</v>
      </c>
      <c r="J337" s="30">
        <f>'出金明細【17期】'!M330</f>
        <v>110000</v>
      </c>
      <c r="K337" s="31">
        <f>'出金明細【17期】'!AD330</f>
        <v>47745</v>
      </c>
      <c r="L337" s="5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32">
        <v>45392.0</v>
      </c>
      <c r="C338" s="63">
        <f t="shared" si="50"/>
        <v>28910990</v>
      </c>
      <c r="D338" s="34">
        <f t="shared" si="48"/>
        <v>8840838</v>
      </c>
      <c r="E338" s="52">
        <f>'入金明細【17期】'!D331</f>
        <v>0</v>
      </c>
      <c r="F338" s="30">
        <f>'入金明細【17期】'!M331</f>
        <v>0</v>
      </c>
      <c r="G338" s="30">
        <f>'入金明細【17期】'!T331</f>
        <v>8840838</v>
      </c>
      <c r="H338" s="99">
        <f t="shared" si="49"/>
        <v>3511784</v>
      </c>
      <c r="I338" s="52">
        <f>'出金明細【17期】'!D331</f>
        <v>19195</v>
      </c>
      <c r="J338" s="30">
        <f>'出金明細【17期】'!M331</f>
        <v>0</v>
      </c>
      <c r="K338" s="31">
        <f>'出金明細【17期】'!AD331</f>
        <v>3492589</v>
      </c>
      <c r="L338" s="5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35">
        <v>45393.0</v>
      </c>
      <c r="C339" s="63">
        <f t="shared" si="50"/>
        <v>28910990</v>
      </c>
      <c r="D339" s="34">
        <f t="shared" si="48"/>
        <v>0</v>
      </c>
      <c r="E339" s="52">
        <f>'入金明細【17期】'!D332</f>
        <v>0</v>
      </c>
      <c r="F339" s="30">
        <f>'入金明細【17期】'!M332</f>
        <v>0</v>
      </c>
      <c r="G339" s="30">
        <f>'入金明細【17期】'!T332</f>
        <v>0</v>
      </c>
      <c r="H339" s="99">
        <f t="shared" si="49"/>
        <v>0</v>
      </c>
      <c r="I339" s="52">
        <f>'出金明細【17期】'!D332</f>
        <v>0</v>
      </c>
      <c r="J339" s="30">
        <f>'出金明細【17期】'!M332</f>
        <v>0</v>
      </c>
      <c r="K339" s="31">
        <f>'出金明細【17期】'!AD332</f>
        <v>0</v>
      </c>
      <c r="L339" s="5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35">
        <v>45394.0</v>
      </c>
      <c r="C340" s="63">
        <f t="shared" si="50"/>
        <v>28910990</v>
      </c>
      <c r="D340" s="34">
        <f t="shared" si="48"/>
        <v>0</v>
      </c>
      <c r="E340" s="52">
        <f>'入金明細【17期】'!D333</f>
        <v>0</v>
      </c>
      <c r="F340" s="30">
        <f>'入金明細【17期】'!M333</f>
        <v>0</v>
      </c>
      <c r="G340" s="30">
        <f>'入金明細【17期】'!T333</f>
        <v>0</v>
      </c>
      <c r="H340" s="99">
        <f t="shared" si="49"/>
        <v>0</v>
      </c>
      <c r="I340" s="52">
        <f>'出金明細【17期】'!D333</f>
        <v>0</v>
      </c>
      <c r="J340" s="30">
        <f>'出金明細【17期】'!M333</f>
        <v>0</v>
      </c>
      <c r="K340" s="31">
        <f>'出金明細【17期】'!AD333</f>
        <v>0</v>
      </c>
      <c r="L340" s="5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32">
        <v>45395.0</v>
      </c>
      <c r="C341" s="63">
        <f t="shared" si="50"/>
        <v>28881290</v>
      </c>
      <c r="D341" s="34">
        <f t="shared" si="48"/>
        <v>0</v>
      </c>
      <c r="E341" s="52">
        <f>'入金明細【17期】'!D334</f>
        <v>0</v>
      </c>
      <c r="F341" s="30">
        <f>'入金明細【17期】'!M334</f>
        <v>0</v>
      </c>
      <c r="G341" s="30">
        <f>'入金明細【17期】'!T334</f>
        <v>0</v>
      </c>
      <c r="H341" s="99">
        <f t="shared" si="49"/>
        <v>29700</v>
      </c>
      <c r="I341" s="52">
        <f>'出金明細【17期】'!D334</f>
        <v>0</v>
      </c>
      <c r="J341" s="30">
        <f>'出金明細【17期】'!M334</f>
        <v>7100</v>
      </c>
      <c r="K341" s="31">
        <f>'出金明細【17期】'!AD334</f>
        <v>22600</v>
      </c>
      <c r="L341" s="5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32">
        <v>45396.0</v>
      </c>
      <c r="C342" s="63">
        <f t="shared" si="50"/>
        <v>29079290</v>
      </c>
      <c r="D342" s="34">
        <f t="shared" si="48"/>
        <v>198000</v>
      </c>
      <c r="E342" s="52">
        <f>'入金明細【17期】'!D335</f>
        <v>0</v>
      </c>
      <c r="F342" s="30">
        <f>'入金明細【17期】'!M335</f>
        <v>0</v>
      </c>
      <c r="G342" s="30">
        <f>'入金明細【17期】'!T335</f>
        <v>198000</v>
      </c>
      <c r="H342" s="99">
        <f t="shared" si="49"/>
        <v>0</v>
      </c>
      <c r="I342" s="52">
        <f>'出金明細【17期】'!D335</f>
        <v>0</v>
      </c>
      <c r="J342" s="30">
        <f>'出金明細【17期】'!M335</f>
        <v>0</v>
      </c>
      <c r="K342" s="31">
        <f>'出金明細【17期】'!AD335</f>
        <v>0</v>
      </c>
      <c r="L342" s="5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32">
        <v>45397.0</v>
      </c>
      <c r="C343" s="63">
        <f t="shared" si="50"/>
        <v>29772788</v>
      </c>
      <c r="D343" s="34">
        <f t="shared" si="48"/>
        <v>693498</v>
      </c>
      <c r="E343" s="52">
        <f>'入金明細【17期】'!D336</f>
        <v>0</v>
      </c>
      <c r="F343" s="30">
        <f>'入金明細【17期】'!M336</f>
        <v>187886</v>
      </c>
      <c r="G343" s="30">
        <f>'入金明細【17期】'!T336</f>
        <v>505612</v>
      </c>
      <c r="H343" s="99">
        <f t="shared" si="49"/>
        <v>0</v>
      </c>
      <c r="I343" s="52">
        <f>'出金明細【17期】'!D336</f>
        <v>0</v>
      </c>
      <c r="J343" s="30">
        <f>'出金明細【17期】'!M336</f>
        <v>0</v>
      </c>
      <c r="K343" s="31">
        <f>'出金明細【17期】'!AD336</f>
        <v>0</v>
      </c>
      <c r="L343" s="5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32">
        <v>45398.0</v>
      </c>
      <c r="C344" s="63">
        <f t="shared" si="50"/>
        <v>21777048</v>
      </c>
      <c r="D344" s="34">
        <f t="shared" si="48"/>
        <v>75000</v>
      </c>
      <c r="E344" s="52">
        <f>'入金明細【17期】'!D337</f>
        <v>0</v>
      </c>
      <c r="F344" s="30">
        <f>'入金明細【17期】'!M337</f>
        <v>0</v>
      </c>
      <c r="G344" s="30">
        <f>'入金明細【17期】'!T337</f>
        <v>75000</v>
      </c>
      <c r="H344" s="99">
        <f t="shared" si="49"/>
        <v>8070740</v>
      </c>
      <c r="I344" s="52">
        <f>'出金明細【17期】'!D337</f>
        <v>0</v>
      </c>
      <c r="J344" s="30">
        <f>'出金明細【17期】'!M337</f>
        <v>7954245</v>
      </c>
      <c r="K344" s="31">
        <f>'出金明細【17期】'!AD337</f>
        <v>116495</v>
      </c>
      <c r="L344" s="5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32">
        <v>45399.0</v>
      </c>
      <c r="C345" s="63">
        <f t="shared" si="50"/>
        <v>21947495</v>
      </c>
      <c r="D345" s="34">
        <f t="shared" si="48"/>
        <v>210000</v>
      </c>
      <c r="E345" s="52">
        <f>'入金明細【17期】'!D338</f>
        <v>0</v>
      </c>
      <c r="F345" s="30">
        <f>'入金明細【17期】'!M338</f>
        <v>0</v>
      </c>
      <c r="G345" s="30">
        <f>'入金明細【17期】'!T338</f>
        <v>210000</v>
      </c>
      <c r="H345" s="99">
        <f t="shared" si="49"/>
        <v>39553</v>
      </c>
      <c r="I345" s="52">
        <f>'出金明細【17期】'!D338</f>
        <v>0</v>
      </c>
      <c r="J345" s="30">
        <f>'出金明細【17期】'!M338</f>
        <v>0</v>
      </c>
      <c r="K345" s="31">
        <f>'出金明細【17期】'!AD338</f>
        <v>39553</v>
      </c>
      <c r="L345" s="5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35">
        <v>45400.0</v>
      </c>
      <c r="C346" s="63">
        <f t="shared" si="50"/>
        <v>21947495</v>
      </c>
      <c r="D346" s="34">
        <f t="shared" si="48"/>
        <v>0</v>
      </c>
      <c r="E346" s="52">
        <f>'入金明細【17期】'!D339</f>
        <v>0</v>
      </c>
      <c r="F346" s="30">
        <f>'入金明細【17期】'!M339</f>
        <v>0</v>
      </c>
      <c r="G346" s="30">
        <f>'入金明細【17期】'!T339</f>
        <v>0</v>
      </c>
      <c r="H346" s="99">
        <f t="shared" si="49"/>
        <v>0</v>
      </c>
      <c r="I346" s="52">
        <f>'出金明細【17期】'!D339</f>
        <v>0</v>
      </c>
      <c r="J346" s="30">
        <f>'出金明細【17期】'!M339</f>
        <v>0</v>
      </c>
      <c r="K346" s="31">
        <f>'出金明細【17期】'!AD339</f>
        <v>0</v>
      </c>
      <c r="L346" s="5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35">
        <v>45401.0</v>
      </c>
      <c r="C347" s="63">
        <f t="shared" si="50"/>
        <v>21947495</v>
      </c>
      <c r="D347" s="34">
        <f t="shared" si="48"/>
        <v>0</v>
      </c>
      <c r="E347" s="52">
        <f>'入金明細【17期】'!D340</f>
        <v>0</v>
      </c>
      <c r="F347" s="30">
        <f>'入金明細【17期】'!M340</f>
        <v>0</v>
      </c>
      <c r="G347" s="30">
        <f>'入金明細【17期】'!T340</f>
        <v>0</v>
      </c>
      <c r="H347" s="99">
        <f t="shared" si="49"/>
        <v>0</v>
      </c>
      <c r="I347" s="52">
        <f>'出金明細【17期】'!D340</f>
        <v>0</v>
      </c>
      <c r="J347" s="30">
        <f>'出金明細【17期】'!M340</f>
        <v>0</v>
      </c>
      <c r="K347" s="31">
        <f>'出金明細【17期】'!AD340</f>
        <v>0</v>
      </c>
      <c r="L347" s="5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 t="s">
        <v>14</v>
      </c>
      <c r="B348" s="32">
        <v>45402.0</v>
      </c>
      <c r="C348" s="63">
        <f t="shared" si="50"/>
        <v>21743261</v>
      </c>
      <c r="D348" s="34">
        <f t="shared" si="48"/>
        <v>1132941</v>
      </c>
      <c r="E348" s="52">
        <f>'入金明細【17期】'!D341</f>
        <v>0</v>
      </c>
      <c r="F348" s="30">
        <f>'入金明細【17期】'!M341</f>
        <v>0</v>
      </c>
      <c r="G348" s="30">
        <f>'入金明細【17期】'!T341</f>
        <v>1132941</v>
      </c>
      <c r="H348" s="99">
        <f t="shared" si="49"/>
        <v>1337175</v>
      </c>
      <c r="I348" s="52">
        <f>'出金明細【17期】'!D341</f>
        <v>151100</v>
      </c>
      <c r="J348" s="30">
        <f>'出金明細【17期】'!M341</f>
        <v>0</v>
      </c>
      <c r="K348" s="31">
        <f>'出金明細【17期】'!AD341</f>
        <v>1186075</v>
      </c>
      <c r="L348" s="5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32">
        <v>45403.0</v>
      </c>
      <c r="C349" s="63">
        <f t="shared" si="50"/>
        <v>21807611</v>
      </c>
      <c r="D349" s="34">
        <f t="shared" si="48"/>
        <v>64350</v>
      </c>
      <c r="E349" s="52">
        <f>'入金明細【17期】'!D342</f>
        <v>0</v>
      </c>
      <c r="F349" s="30">
        <f>'入金明細【17期】'!M342</f>
        <v>0</v>
      </c>
      <c r="G349" s="30">
        <f>'入金明細【17期】'!T342</f>
        <v>64350</v>
      </c>
      <c r="H349" s="99">
        <f t="shared" si="49"/>
        <v>0</v>
      </c>
      <c r="I349" s="52">
        <f>'出金明細【17期】'!D342</f>
        <v>0</v>
      </c>
      <c r="J349" s="30">
        <f>'出金明細【17期】'!M342</f>
        <v>0</v>
      </c>
      <c r="K349" s="31">
        <f>'出金明細【17期】'!AD342</f>
        <v>0</v>
      </c>
      <c r="L349" s="5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32">
        <v>45404.0</v>
      </c>
      <c r="C350" s="63">
        <f t="shared" si="50"/>
        <v>21807611</v>
      </c>
      <c r="D350" s="34">
        <f t="shared" si="48"/>
        <v>0</v>
      </c>
      <c r="E350" s="52">
        <f>'入金明細【17期】'!D343</f>
        <v>0</v>
      </c>
      <c r="F350" s="30">
        <f>'入金明細【17期】'!M343</f>
        <v>0</v>
      </c>
      <c r="G350" s="30">
        <f>'入金明細【17期】'!T343</f>
        <v>0</v>
      </c>
      <c r="H350" s="99">
        <f t="shared" si="49"/>
        <v>0</v>
      </c>
      <c r="I350" s="52">
        <f>'出金明細【17期】'!D343</f>
        <v>0</v>
      </c>
      <c r="J350" s="30">
        <f>'出金明細【17期】'!M343</f>
        <v>0</v>
      </c>
      <c r="K350" s="31">
        <f>'出金明細【17期】'!AD343</f>
        <v>0</v>
      </c>
      <c r="L350" s="5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32">
        <v>45405.0</v>
      </c>
      <c r="C351" s="63">
        <f t="shared" si="50"/>
        <v>21772016</v>
      </c>
      <c r="D351" s="34">
        <f t="shared" si="48"/>
        <v>57310</v>
      </c>
      <c r="E351" s="52">
        <f>'入金明細【17期】'!D344</f>
        <v>0</v>
      </c>
      <c r="F351" s="30">
        <f>'入金明細【17期】'!M344</f>
        <v>0</v>
      </c>
      <c r="G351" s="30">
        <f>'入金明細【17期】'!T344</f>
        <v>57310</v>
      </c>
      <c r="H351" s="99">
        <f t="shared" si="49"/>
        <v>92905</v>
      </c>
      <c r="I351" s="52">
        <f>'出金明細【17期】'!D344</f>
        <v>0</v>
      </c>
      <c r="J351" s="30">
        <f>'出金明細【17期】'!M344</f>
        <v>0</v>
      </c>
      <c r="K351" s="31">
        <f>'出金明細【17期】'!AD344</f>
        <v>92905</v>
      </c>
      <c r="L351" s="5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32">
        <v>45406.0</v>
      </c>
      <c r="C352" s="63">
        <f t="shared" si="50"/>
        <v>31351986</v>
      </c>
      <c r="D352" s="34">
        <f t="shared" si="48"/>
        <v>10405300</v>
      </c>
      <c r="E352" s="52">
        <f>'入金明細【17期】'!D345</f>
        <v>0</v>
      </c>
      <c r="F352" s="30">
        <f>'入金明細【17期】'!M345</f>
        <v>0</v>
      </c>
      <c r="G352" s="30">
        <f>'入金明細【17期】'!T345</f>
        <v>10405300</v>
      </c>
      <c r="H352" s="99">
        <f t="shared" si="49"/>
        <v>825330</v>
      </c>
      <c r="I352" s="52">
        <f>'出金明細【17期】'!D345</f>
        <v>330</v>
      </c>
      <c r="J352" s="30">
        <f>'出金明細【17期】'!M345</f>
        <v>825000</v>
      </c>
      <c r="K352" s="31">
        <f>'出金明細【17期】'!AD345</f>
        <v>0</v>
      </c>
      <c r="L352" s="5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35">
        <v>45407.0</v>
      </c>
      <c r="C353" s="63">
        <f t="shared" si="50"/>
        <v>31351986</v>
      </c>
      <c r="D353" s="34">
        <f t="shared" si="48"/>
        <v>0</v>
      </c>
      <c r="E353" s="52">
        <f>'入金明細【17期】'!D346</f>
        <v>0</v>
      </c>
      <c r="F353" s="30">
        <f>'入金明細【17期】'!M346</f>
        <v>0</v>
      </c>
      <c r="G353" s="30">
        <f>'入金明細【17期】'!T346</f>
        <v>0</v>
      </c>
      <c r="H353" s="99">
        <f t="shared" si="49"/>
        <v>0</v>
      </c>
      <c r="I353" s="52">
        <f>'出金明細【17期】'!D346</f>
        <v>0</v>
      </c>
      <c r="J353" s="30">
        <f>'出金明細【17期】'!M346</f>
        <v>0</v>
      </c>
      <c r="K353" s="31">
        <f>'出金明細【17期】'!AD346</f>
        <v>0</v>
      </c>
      <c r="L353" s="5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35">
        <v>45408.0</v>
      </c>
      <c r="C354" s="63">
        <f t="shared" si="50"/>
        <v>31351986</v>
      </c>
      <c r="D354" s="34">
        <f t="shared" si="48"/>
        <v>0</v>
      </c>
      <c r="E354" s="52">
        <f>'入金明細【17期】'!D347</f>
        <v>0</v>
      </c>
      <c r="F354" s="30">
        <f>'入金明細【17期】'!M347</f>
        <v>0</v>
      </c>
      <c r="G354" s="30">
        <f>'入金明細【17期】'!T347</f>
        <v>0</v>
      </c>
      <c r="H354" s="99">
        <f t="shared" si="49"/>
        <v>0</v>
      </c>
      <c r="I354" s="52">
        <f>'出金明細【17期】'!D347</f>
        <v>0</v>
      </c>
      <c r="J354" s="30">
        <f>'出金明細【17期】'!M347</f>
        <v>0</v>
      </c>
      <c r="K354" s="31">
        <f>'出金明細【17期】'!AD347</f>
        <v>0</v>
      </c>
      <c r="L354" s="5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32">
        <v>45409.0</v>
      </c>
      <c r="C355" s="63">
        <f t="shared" si="50"/>
        <v>23179358</v>
      </c>
      <c r="D355" s="34">
        <f t="shared" si="48"/>
        <v>0</v>
      </c>
      <c r="E355" s="52">
        <f>'入金明細【17期】'!D348</f>
        <v>0</v>
      </c>
      <c r="F355" s="30">
        <f>'入金明細【17期】'!M348</f>
        <v>0</v>
      </c>
      <c r="G355" s="30">
        <f>'入金明細【17期】'!T348</f>
        <v>0</v>
      </c>
      <c r="H355" s="99">
        <f t="shared" si="49"/>
        <v>8172628</v>
      </c>
      <c r="I355" s="52">
        <f>'出金明細【17期】'!D348</f>
        <v>283559</v>
      </c>
      <c r="J355" s="30">
        <f>'出金明細【17期】'!M348</f>
        <v>7330000</v>
      </c>
      <c r="K355" s="31">
        <f>'出金明細【17期】'!AD348</f>
        <v>559069</v>
      </c>
      <c r="L355" s="5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32">
        <v>45410.0</v>
      </c>
      <c r="C356" s="63">
        <f t="shared" si="50"/>
        <v>22369284</v>
      </c>
      <c r="D356" s="34">
        <f t="shared" si="48"/>
        <v>1293720</v>
      </c>
      <c r="E356" s="52">
        <f>'入金明細【17期】'!D349</f>
        <v>0</v>
      </c>
      <c r="F356" s="30">
        <f>'入金明細【17期】'!M349</f>
        <v>0</v>
      </c>
      <c r="G356" s="30">
        <f>'入金明細【17期】'!T349</f>
        <v>1293720</v>
      </c>
      <c r="H356" s="99">
        <f t="shared" si="49"/>
        <v>2103794</v>
      </c>
      <c r="I356" s="52">
        <f>'出金明細【17期】'!D349</f>
        <v>2103794</v>
      </c>
      <c r="J356" s="30">
        <f>'出金明細【17期】'!M349</f>
        <v>0</v>
      </c>
      <c r="K356" s="31">
        <f>'出金明細【17期】'!AD349</f>
        <v>0</v>
      </c>
      <c r="L356" s="5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35">
        <v>45411.0</v>
      </c>
      <c r="C357" s="63">
        <f t="shared" si="50"/>
        <v>20829024</v>
      </c>
      <c r="D357" s="34">
        <f t="shared" si="48"/>
        <v>466883</v>
      </c>
      <c r="E357" s="52">
        <f>'入金明細【17期】'!D350</f>
        <v>0</v>
      </c>
      <c r="F357" s="30">
        <f>'入金明細【17期】'!M350</f>
        <v>0</v>
      </c>
      <c r="G357" s="30">
        <f>'入金明細【17期】'!T350</f>
        <v>466883</v>
      </c>
      <c r="H357" s="99">
        <f t="shared" si="49"/>
        <v>2007143</v>
      </c>
      <c r="I357" s="52">
        <f>'出金明細【17期】'!D350</f>
        <v>2007143</v>
      </c>
      <c r="J357" s="30">
        <f>'出金明細【17期】'!M350</f>
        <v>0</v>
      </c>
      <c r="K357" s="31">
        <f>'出金明細【17期】'!AD350</f>
        <v>0</v>
      </c>
      <c r="L357" s="5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36">
        <v>45412.0</v>
      </c>
      <c r="C358" s="89">
        <f t="shared" si="50"/>
        <v>14348567.3</v>
      </c>
      <c r="D358" s="34">
        <f t="shared" si="48"/>
        <v>61932683.3</v>
      </c>
      <c r="E358" s="54">
        <f>'入金明細【17期】'!D351</f>
        <v>45000000</v>
      </c>
      <c r="F358" s="55">
        <f>'入金明細【17期】'!M351</f>
        <v>0</v>
      </c>
      <c r="G358" s="55">
        <f>'入金明細【17期】'!T351</f>
        <v>16932683.3</v>
      </c>
      <c r="H358" s="99">
        <f t="shared" si="49"/>
        <v>68413140</v>
      </c>
      <c r="I358" s="54">
        <f>'出金明細【17期】'!D351</f>
        <v>54112376</v>
      </c>
      <c r="J358" s="55">
        <f>'出金明細【17期】'!M351</f>
        <v>12931539</v>
      </c>
      <c r="K358" s="56">
        <f>'出金明細【17期】'!AD351</f>
        <v>1369225</v>
      </c>
      <c r="L358" s="5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90" t="s">
        <v>22</v>
      </c>
      <c r="C359" s="68">
        <f t="shared" ref="C359:C360" si="51">SUM(D359-H359)</f>
        <v>-17230311.7</v>
      </c>
      <c r="D359" s="91">
        <f>SUM(D329:D358)</f>
        <v>88811323.3</v>
      </c>
      <c r="E359" s="92"/>
      <c r="F359" s="93"/>
      <c r="G359" s="93"/>
      <c r="H359" s="101">
        <f>SUM(H329:H358)</f>
        <v>106041635</v>
      </c>
      <c r="I359" s="96"/>
      <c r="J359" s="93"/>
      <c r="K359" s="97"/>
      <c r="L359" s="5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11" t="s">
        <v>11</v>
      </c>
      <c r="C360" s="68">
        <f t="shared" si="51"/>
        <v>-114152.7</v>
      </c>
      <c r="D360" s="47">
        <f>D328+D359</f>
        <v>996509332.3</v>
      </c>
      <c r="E360" s="81"/>
      <c r="F360" s="43"/>
      <c r="G360" s="43"/>
      <c r="H360" s="105">
        <f>H328+H359</f>
        <v>996623485</v>
      </c>
      <c r="I360" s="42"/>
      <c r="J360" s="43"/>
      <c r="K360" s="46"/>
      <c r="L360" s="5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22">
        <v>45413.0</v>
      </c>
      <c r="C361" s="74">
        <f>C358+D361-H361</f>
        <v>14348567.3</v>
      </c>
      <c r="D361" s="41">
        <f t="shared" ref="D361:D391" si="52">E361+F361+G361</f>
        <v>0</v>
      </c>
      <c r="E361" s="49">
        <f>'入金明細【17期】'!D353</f>
        <v>0</v>
      </c>
      <c r="F361" s="50">
        <f>'入金明細【17期】'!M353</f>
        <v>0</v>
      </c>
      <c r="G361" s="50">
        <f>'入金明細【17期】'!T353</f>
        <v>0</v>
      </c>
      <c r="H361" s="98">
        <f t="shared" ref="H361:H391" si="53">I361+J361+K361</f>
        <v>0</v>
      </c>
      <c r="I361" s="49">
        <f>'出金明細【17期】'!D353</f>
        <v>0</v>
      </c>
      <c r="J361" s="50">
        <f>'出金明細【17期】'!M353</f>
        <v>0</v>
      </c>
      <c r="K361" s="51">
        <f>'出金明細【17期】'!AD353</f>
        <v>0</v>
      </c>
      <c r="L361" s="5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35">
        <v>45414.0</v>
      </c>
      <c r="C362" s="63">
        <f t="shared" ref="C362:C391" si="54">C361+D362-H362</f>
        <v>14373567.3</v>
      </c>
      <c r="D362" s="34">
        <f t="shared" si="52"/>
        <v>25000</v>
      </c>
      <c r="E362" s="52">
        <f>'入金明細【17期】'!D354</f>
        <v>0</v>
      </c>
      <c r="F362" s="30">
        <f>'入金明細【17期】'!M354</f>
        <v>0</v>
      </c>
      <c r="G362" s="30">
        <f>'入金明細【17期】'!T354</f>
        <v>25000</v>
      </c>
      <c r="H362" s="99">
        <f t="shared" si="53"/>
        <v>0</v>
      </c>
      <c r="I362" s="52">
        <f>'出金明細【17期】'!D354</f>
        <v>0</v>
      </c>
      <c r="J362" s="30">
        <f>'出金明細【17期】'!M354</f>
        <v>0</v>
      </c>
      <c r="K362" s="31">
        <f>'出金明細【17期】'!AD354</f>
        <v>0</v>
      </c>
      <c r="L362" s="5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35">
        <v>45415.0</v>
      </c>
      <c r="C363" s="63">
        <f t="shared" si="54"/>
        <v>14373567.3</v>
      </c>
      <c r="D363" s="34">
        <f t="shared" si="52"/>
        <v>0</v>
      </c>
      <c r="E363" s="52">
        <f>'入金明細【17期】'!D355</f>
        <v>0</v>
      </c>
      <c r="F363" s="30">
        <f>'入金明細【17期】'!M355</f>
        <v>0</v>
      </c>
      <c r="G363" s="30">
        <f>'入金明細【17期】'!T355</f>
        <v>0</v>
      </c>
      <c r="H363" s="99">
        <f t="shared" si="53"/>
        <v>0</v>
      </c>
      <c r="I363" s="52">
        <f>'出金明細【17期】'!D355</f>
        <v>0</v>
      </c>
      <c r="J363" s="30">
        <f>'出金明細【17期】'!M355</f>
        <v>0</v>
      </c>
      <c r="K363" s="31">
        <f>'出金明細【17期】'!AD355</f>
        <v>0</v>
      </c>
      <c r="L363" s="5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35">
        <v>45416.0</v>
      </c>
      <c r="C364" s="63">
        <f t="shared" si="54"/>
        <v>14373567.3</v>
      </c>
      <c r="D364" s="34">
        <f t="shared" si="52"/>
        <v>0</v>
      </c>
      <c r="E364" s="52">
        <f>'入金明細【17期】'!D356</f>
        <v>0</v>
      </c>
      <c r="F364" s="30">
        <f>'入金明細【17期】'!M356</f>
        <v>0</v>
      </c>
      <c r="G364" s="30">
        <f>'入金明細【17期】'!T356</f>
        <v>0</v>
      </c>
      <c r="H364" s="99">
        <f t="shared" si="53"/>
        <v>0</v>
      </c>
      <c r="I364" s="52">
        <f>'出金明細【17期】'!D356</f>
        <v>0</v>
      </c>
      <c r="J364" s="30">
        <f>'出金明細【17期】'!M356</f>
        <v>0</v>
      </c>
      <c r="K364" s="31">
        <f>'出金明細【17期】'!AD356</f>
        <v>0</v>
      </c>
      <c r="L364" s="5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35">
        <v>45417.0</v>
      </c>
      <c r="C365" s="63">
        <f t="shared" si="54"/>
        <v>14373567.3</v>
      </c>
      <c r="D365" s="34">
        <f t="shared" si="52"/>
        <v>0</v>
      </c>
      <c r="E365" s="52">
        <f>'入金明細【17期】'!D357</f>
        <v>0</v>
      </c>
      <c r="F365" s="30">
        <f>'入金明細【17期】'!M357</f>
        <v>0</v>
      </c>
      <c r="G365" s="30">
        <f>'入金明細【17期】'!T357</f>
        <v>0</v>
      </c>
      <c r="H365" s="99">
        <f t="shared" si="53"/>
        <v>0</v>
      </c>
      <c r="I365" s="52">
        <f>'出金明細【17期】'!D357</f>
        <v>0</v>
      </c>
      <c r="J365" s="30">
        <f>'出金明細【17期】'!M357</f>
        <v>0</v>
      </c>
      <c r="K365" s="31">
        <f>'出金明細【17期】'!AD357</f>
        <v>0</v>
      </c>
      <c r="L365" s="5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35">
        <v>45418.0</v>
      </c>
      <c r="C366" s="63">
        <f t="shared" si="54"/>
        <v>14373567.3</v>
      </c>
      <c r="D366" s="34">
        <f t="shared" si="52"/>
        <v>0</v>
      </c>
      <c r="E366" s="52">
        <f>'入金明細【17期】'!D358</f>
        <v>0</v>
      </c>
      <c r="F366" s="30">
        <f>'入金明細【17期】'!M358</f>
        <v>0</v>
      </c>
      <c r="G366" s="30">
        <f>'入金明細【17期】'!T358</f>
        <v>0</v>
      </c>
      <c r="H366" s="99">
        <f t="shared" si="53"/>
        <v>0</v>
      </c>
      <c r="I366" s="52">
        <f>'出金明細【17期】'!D358</f>
        <v>0</v>
      </c>
      <c r="J366" s="30">
        <f>'出金明細【17期】'!M358</f>
        <v>0</v>
      </c>
      <c r="K366" s="31">
        <f>'出金明細【17期】'!AD358</f>
        <v>0</v>
      </c>
      <c r="L366" s="5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32">
        <v>45419.0</v>
      </c>
      <c r="C367" s="63">
        <f t="shared" si="54"/>
        <v>22172241.3</v>
      </c>
      <c r="D367" s="34">
        <f t="shared" si="52"/>
        <v>8323900</v>
      </c>
      <c r="E367" s="52">
        <f>'入金明細【17期】'!D359</f>
        <v>0</v>
      </c>
      <c r="F367" s="30">
        <f>'入金明細【17期】'!M359</f>
        <v>0</v>
      </c>
      <c r="G367" s="30">
        <f>'入金明細【17期】'!T359</f>
        <v>8323900</v>
      </c>
      <c r="H367" s="99">
        <f t="shared" si="53"/>
        <v>525226</v>
      </c>
      <c r="I367" s="52">
        <f>'出金明細【17期】'!D359</f>
        <v>1210</v>
      </c>
      <c r="J367" s="30">
        <f>'出金明細【17期】'!M359</f>
        <v>0</v>
      </c>
      <c r="K367" s="31">
        <f>'出金明細【17期】'!AD359</f>
        <v>524016</v>
      </c>
      <c r="L367" s="5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32">
        <v>45420.0</v>
      </c>
      <c r="C368" s="63">
        <f t="shared" si="54"/>
        <v>24332653.3</v>
      </c>
      <c r="D368" s="34">
        <f t="shared" si="52"/>
        <v>10006959</v>
      </c>
      <c r="E368" s="52">
        <f>'入金明細【17期】'!D360</f>
        <v>9913699</v>
      </c>
      <c r="F368" s="30">
        <f>'入金明細【17期】'!M360</f>
        <v>0</v>
      </c>
      <c r="G368" s="30">
        <f>'入金明細【17期】'!T360</f>
        <v>93260</v>
      </c>
      <c r="H368" s="99">
        <f t="shared" si="53"/>
        <v>7846547</v>
      </c>
      <c r="I368" s="52">
        <f>'出金明細【17期】'!D360</f>
        <v>0</v>
      </c>
      <c r="J368" s="30">
        <f>'出金明細【17期】'!M360</f>
        <v>7500000</v>
      </c>
      <c r="K368" s="31">
        <f>'出金明細【17期】'!AD360</f>
        <v>346547</v>
      </c>
      <c r="L368" s="5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35">
        <v>45421.0</v>
      </c>
      <c r="C369" s="63">
        <f t="shared" si="54"/>
        <v>24332653.3</v>
      </c>
      <c r="D369" s="34">
        <f t="shared" si="52"/>
        <v>0</v>
      </c>
      <c r="E369" s="52">
        <f>'入金明細【17期】'!D361</f>
        <v>0</v>
      </c>
      <c r="F369" s="30">
        <f>'入金明細【17期】'!M361</f>
        <v>0</v>
      </c>
      <c r="G369" s="30">
        <f>'入金明細【17期】'!T361</f>
        <v>0</v>
      </c>
      <c r="H369" s="99">
        <f t="shared" si="53"/>
        <v>0</v>
      </c>
      <c r="I369" s="52">
        <f>'出金明細【17期】'!D361</f>
        <v>0</v>
      </c>
      <c r="J369" s="30">
        <f>'出金明細【17期】'!M361</f>
        <v>0</v>
      </c>
      <c r="K369" s="31">
        <f>'出金明細【17期】'!AD361</f>
        <v>0</v>
      </c>
      <c r="L369" s="5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35">
        <v>45422.0</v>
      </c>
      <c r="C370" s="63">
        <f t="shared" si="54"/>
        <v>24328143.3</v>
      </c>
      <c r="D370" s="34">
        <f t="shared" si="52"/>
        <v>0</v>
      </c>
      <c r="E370" s="52">
        <f>'入金明細【17期】'!D362</f>
        <v>0</v>
      </c>
      <c r="F370" s="30">
        <f>'入金明細【17期】'!M362</f>
        <v>0</v>
      </c>
      <c r="G370" s="30">
        <f>'入金明細【17期】'!T362</f>
        <v>0</v>
      </c>
      <c r="H370" s="99">
        <f t="shared" si="53"/>
        <v>4510</v>
      </c>
      <c r="I370" s="52">
        <f>'出金明細【17期】'!D362</f>
        <v>4510</v>
      </c>
      <c r="J370" s="30">
        <f>'出金明細【17期】'!M362</f>
        <v>0</v>
      </c>
      <c r="K370" s="31">
        <f>'出金明細【17期】'!AD362</f>
        <v>0</v>
      </c>
      <c r="L370" s="5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32">
        <v>45423.0</v>
      </c>
      <c r="C371" s="63">
        <f t="shared" si="54"/>
        <v>20768621.3</v>
      </c>
      <c r="D371" s="34">
        <f t="shared" si="52"/>
        <v>18700</v>
      </c>
      <c r="E371" s="52">
        <f>'入金明細【17期】'!D363</f>
        <v>0</v>
      </c>
      <c r="F371" s="30">
        <f>'入金明細【17期】'!M363</f>
        <v>0</v>
      </c>
      <c r="G371" s="30">
        <f>'入金明細【17期】'!T363</f>
        <v>18700</v>
      </c>
      <c r="H371" s="99">
        <f t="shared" si="53"/>
        <v>3578222</v>
      </c>
      <c r="I371" s="52">
        <f>'出金明細【17期】'!D363</f>
        <v>22935</v>
      </c>
      <c r="J371" s="30">
        <f>'出金明細【17期】'!M363</f>
        <v>0</v>
      </c>
      <c r="K371" s="31">
        <f>'出金明細【17期】'!AD363</f>
        <v>3555287</v>
      </c>
      <c r="L371" s="5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32">
        <v>45424.0</v>
      </c>
      <c r="C372" s="63">
        <f t="shared" si="54"/>
        <v>20985656.3</v>
      </c>
      <c r="D372" s="34">
        <f t="shared" si="52"/>
        <v>217035</v>
      </c>
      <c r="E372" s="52">
        <f>'入金明細【17期】'!D364</f>
        <v>0</v>
      </c>
      <c r="F372" s="30">
        <f>'入金明細【17期】'!M364</f>
        <v>0</v>
      </c>
      <c r="G372" s="30">
        <f>'入金明細【17期】'!T364</f>
        <v>217035</v>
      </c>
      <c r="H372" s="99">
        <f t="shared" si="53"/>
        <v>0</v>
      </c>
      <c r="I372" s="52">
        <f>'出金明細【17期】'!D364</f>
        <v>0</v>
      </c>
      <c r="J372" s="30">
        <f>'出金明細【17期】'!M364</f>
        <v>0</v>
      </c>
      <c r="K372" s="31">
        <f>'出金明細【17期】'!AD364</f>
        <v>0</v>
      </c>
      <c r="L372" s="5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32">
        <v>45425.0</v>
      </c>
      <c r="C373" s="63">
        <f t="shared" si="54"/>
        <v>20985656.3</v>
      </c>
      <c r="D373" s="34">
        <f t="shared" si="52"/>
        <v>0</v>
      </c>
      <c r="E373" s="52">
        <f>'入金明細【17期】'!D365</f>
        <v>0</v>
      </c>
      <c r="F373" s="30">
        <f>'入金明細【17期】'!M365</f>
        <v>0</v>
      </c>
      <c r="G373" s="30">
        <f>'入金明細【17期】'!T365</f>
        <v>0</v>
      </c>
      <c r="H373" s="99">
        <f t="shared" si="53"/>
        <v>0</v>
      </c>
      <c r="I373" s="52">
        <f>'出金明細【17期】'!D365</f>
        <v>0</v>
      </c>
      <c r="J373" s="30">
        <f>'出金明細【17期】'!M365</f>
        <v>0</v>
      </c>
      <c r="K373" s="31">
        <f>'出金明細【17期】'!AD365</f>
        <v>0</v>
      </c>
      <c r="L373" s="5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01"/>
      <c r="B374" s="351">
        <v>45426.0</v>
      </c>
      <c r="C374" s="352">
        <f t="shared" si="54"/>
        <v>21669891.3</v>
      </c>
      <c r="D374" s="353">
        <f t="shared" si="52"/>
        <v>757660</v>
      </c>
      <c r="E374" s="354">
        <f>'入金明細【17期】'!D366</f>
        <v>0</v>
      </c>
      <c r="F374" s="355">
        <f>'入金明細【17期】'!M366</f>
        <v>0</v>
      </c>
      <c r="G374" s="355">
        <f>'入金明細【17期】'!T366</f>
        <v>757660</v>
      </c>
      <c r="H374" s="356">
        <f t="shared" si="53"/>
        <v>73425</v>
      </c>
      <c r="I374" s="354">
        <f>'出金明細【17期】'!D366</f>
        <v>0</v>
      </c>
      <c r="J374" s="355">
        <f>'出金明細【17期】'!M366</f>
        <v>0</v>
      </c>
      <c r="K374" s="357">
        <f>'出金明細【17期】'!AD366</f>
        <v>73425</v>
      </c>
      <c r="L374" s="358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</row>
    <row r="375" ht="12.75" customHeight="1">
      <c r="A375" s="21"/>
      <c r="B375" s="32">
        <v>45427.0</v>
      </c>
      <c r="C375" s="63">
        <f t="shared" si="54"/>
        <v>21719891.3</v>
      </c>
      <c r="D375" s="34">
        <f t="shared" si="52"/>
        <v>50000</v>
      </c>
      <c r="E375" s="52">
        <f>'入金明細【17期】'!D367</f>
        <v>0</v>
      </c>
      <c r="F375" s="30">
        <f>'入金明細【17期】'!M367</f>
        <v>0</v>
      </c>
      <c r="G375" s="30">
        <f>'入金明細【17期】'!T367</f>
        <v>50000</v>
      </c>
      <c r="H375" s="99">
        <f t="shared" si="53"/>
        <v>0</v>
      </c>
      <c r="I375" s="52">
        <f>'出金明細【17期】'!D367</f>
        <v>0</v>
      </c>
      <c r="J375" s="30">
        <f>'出金明細【17期】'!M367</f>
        <v>0</v>
      </c>
      <c r="K375" s="31">
        <f>'出金明細【17期】'!AD367</f>
        <v>0</v>
      </c>
      <c r="L375" s="5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35">
        <v>45428.0</v>
      </c>
      <c r="C376" s="63">
        <f t="shared" si="54"/>
        <v>21719891.3</v>
      </c>
      <c r="D376" s="34">
        <f t="shared" si="52"/>
        <v>0</v>
      </c>
      <c r="E376" s="52">
        <f>'入金明細【17期】'!D368</f>
        <v>0</v>
      </c>
      <c r="F376" s="30">
        <f>'入金明細【17期】'!M368</f>
        <v>0</v>
      </c>
      <c r="G376" s="30">
        <f>'入金明細【17期】'!T368</f>
        <v>0</v>
      </c>
      <c r="H376" s="99">
        <f t="shared" si="53"/>
        <v>0</v>
      </c>
      <c r="I376" s="52">
        <f>'出金明細【17期】'!D368</f>
        <v>0</v>
      </c>
      <c r="J376" s="30">
        <f>'出金明細【17期】'!M368</f>
        <v>0</v>
      </c>
      <c r="K376" s="31">
        <f>'出金明細【17期】'!AD368</f>
        <v>0</v>
      </c>
      <c r="L376" s="5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35">
        <v>45429.0</v>
      </c>
      <c r="C377" s="63">
        <f t="shared" si="54"/>
        <v>21719891.3</v>
      </c>
      <c r="D377" s="34">
        <f t="shared" si="52"/>
        <v>0</v>
      </c>
      <c r="E377" s="52">
        <f>'入金明細【17期】'!D369</f>
        <v>0</v>
      </c>
      <c r="F377" s="30">
        <f>'入金明細【17期】'!M369</f>
        <v>0</v>
      </c>
      <c r="G377" s="30">
        <f>'入金明細【17期】'!T369</f>
        <v>0</v>
      </c>
      <c r="H377" s="99">
        <f t="shared" si="53"/>
        <v>0</v>
      </c>
      <c r="I377" s="52">
        <f>'出金明細【17期】'!D369</f>
        <v>0</v>
      </c>
      <c r="J377" s="30">
        <f>'出金明細【17期】'!M369</f>
        <v>0</v>
      </c>
      <c r="K377" s="31">
        <f>'出金明細【17期】'!AD369</f>
        <v>0</v>
      </c>
      <c r="L377" s="5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32">
        <v>45430.0</v>
      </c>
      <c r="C378" s="63">
        <f t="shared" si="54"/>
        <v>21719891.3</v>
      </c>
      <c r="D378" s="34">
        <f t="shared" si="52"/>
        <v>0</v>
      </c>
      <c r="E378" s="52">
        <f>'入金明細【17期】'!D370</f>
        <v>0</v>
      </c>
      <c r="F378" s="30">
        <f>'入金明細【17期】'!M370</f>
        <v>0</v>
      </c>
      <c r="G378" s="30">
        <f>'入金明細【17期】'!T370</f>
        <v>0</v>
      </c>
      <c r="H378" s="99">
        <f t="shared" si="53"/>
        <v>0</v>
      </c>
      <c r="I378" s="52">
        <f>'出金明細【17期】'!D370</f>
        <v>0</v>
      </c>
      <c r="J378" s="30">
        <f>'出金明細【17期】'!M370</f>
        <v>0</v>
      </c>
      <c r="K378" s="31">
        <f>'出金明細【17期】'!AD370</f>
        <v>0</v>
      </c>
      <c r="L378" s="5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32">
        <v>45431.0</v>
      </c>
      <c r="C379" s="63">
        <f t="shared" si="54"/>
        <v>21719891.3</v>
      </c>
      <c r="D379" s="34">
        <f t="shared" si="52"/>
        <v>0</v>
      </c>
      <c r="E379" s="52">
        <f>'入金明細【17期】'!D371</f>
        <v>0</v>
      </c>
      <c r="F379" s="30">
        <f>'入金明細【17期】'!M371</f>
        <v>0</v>
      </c>
      <c r="G379" s="30">
        <f>'入金明細【17期】'!T371</f>
        <v>0</v>
      </c>
      <c r="H379" s="99">
        <f t="shared" si="53"/>
        <v>0</v>
      </c>
      <c r="I379" s="52">
        <f>'出金明細【17期】'!D371</f>
        <v>0</v>
      </c>
      <c r="J379" s="30">
        <f>'出金明細【17期】'!M371</f>
        <v>0</v>
      </c>
      <c r="K379" s="31">
        <f>'出金明細【17期】'!AD371</f>
        <v>0</v>
      </c>
      <c r="L379" s="5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32">
        <v>45432.0</v>
      </c>
      <c r="C380" s="63">
        <f t="shared" si="54"/>
        <v>21719891.3</v>
      </c>
      <c r="D380" s="34">
        <f t="shared" si="52"/>
        <v>0</v>
      </c>
      <c r="E380" s="52">
        <f>'入金明細【17期】'!D372</f>
        <v>0</v>
      </c>
      <c r="F380" s="30">
        <f>'入金明細【17期】'!M372</f>
        <v>0</v>
      </c>
      <c r="G380" s="30">
        <f>'入金明細【17期】'!T372</f>
        <v>0</v>
      </c>
      <c r="H380" s="99">
        <f t="shared" si="53"/>
        <v>0</v>
      </c>
      <c r="I380" s="52">
        <f>'出金明細【17期】'!D372</f>
        <v>0</v>
      </c>
      <c r="J380" s="30">
        <f>'出金明細【17期】'!M372</f>
        <v>0</v>
      </c>
      <c r="K380" s="31">
        <f>'出金明細【17期】'!AD372</f>
        <v>0</v>
      </c>
      <c r="L380" s="5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32">
        <v>45433.0</v>
      </c>
      <c r="C381" s="63">
        <f t="shared" si="54"/>
        <v>21719891.3</v>
      </c>
      <c r="D381" s="34">
        <f t="shared" si="52"/>
        <v>0</v>
      </c>
      <c r="E381" s="52">
        <f>'入金明細【17期】'!D373</f>
        <v>0</v>
      </c>
      <c r="F381" s="30">
        <f>'入金明細【17期】'!M373</f>
        <v>0</v>
      </c>
      <c r="G381" s="30">
        <f>'入金明細【17期】'!T373</f>
        <v>0</v>
      </c>
      <c r="H381" s="99">
        <f t="shared" si="53"/>
        <v>0</v>
      </c>
      <c r="I381" s="52">
        <f>'出金明細【17期】'!D373</f>
        <v>0</v>
      </c>
      <c r="J381" s="30">
        <f>'出金明細【17期】'!M373</f>
        <v>0</v>
      </c>
      <c r="K381" s="31">
        <f>'出金明細【17期】'!AD373</f>
        <v>0</v>
      </c>
      <c r="L381" s="5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32">
        <v>45434.0</v>
      </c>
      <c r="C382" s="63">
        <f t="shared" si="54"/>
        <v>21686891.3</v>
      </c>
      <c r="D382" s="34">
        <f t="shared" si="52"/>
        <v>0</v>
      </c>
      <c r="E382" s="52">
        <f>'入金明細【17期】'!D374</f>
        <v>0</v>
      </c>
      <c r="F382" s="30">
        <f>'入金明細【17期】'!M374</f>
        <v>0</v>
      </c>
      <c r="G382" s="30">
        <f>'入金明細【17期】'!T374</f>
        <v>0</v>
      </c>
      <c r="H382" s="99">
        <f t="shared" si="53"/>
        <v>33000</v>
      </c>
      <c r="I382" s="52">
        <f>'出金明細【17期】'!D374</f>
        <v>0</v>
      </c>
      <c r="J382" s="30">
        <f>'出金明細【17期】'!M374</f>
        <v>0</v>
      </c>
      <c r="K382" s="31">
        <f>'出金明細【17期】'!AD374</f>
        <v>33000</v>
      </c>
      <c r="L382" s="5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35">
        <v>45435.0</v>
      </c>
      <c r="C383" s="63">
        <f t="shared" si="54"/>
        <v>21686891.3</v>
      </c>
      <c r="D383" s="34">
        <f t="shared" si="52"/>
        <v>0</v>
      </c>
      <c r="E383" s="52">
        <f>'入金明細【17期】'!D375</f>
        <v>0</v>
      </c>
      <c r="F383" s="30">
        <f>'入金明細【17期】'!M375</f>
        <v>0</v>
      </c>
      <c r="G383" s="30">
        <f>'入金明細【17期】'!T375</f>
        <v>0</v>
      </c>
      <c r="H383" s="99">
        <f t="shared" si="53"/>
        <v>0</v>
      </c>
      <c r="I383" s="52">
        <f>'出金明細【17期】'!D375</f>
        <v>0</v>
      </c>
      <c r="J383" s="30">
        <f>'出金明細【17期】'!M375</f>
        <v>0</v>
      </c>
      <c r="K383" s="31">
        <f>'出金明細【17期】'!AD375</f>
        <v>0</v>
      </c>
      <c r="L383" s="5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35">
        <v>45436.0</v>
      </c>
      <c r="C384" s="63">
        <f t="shared" si="54"/>
        <v>21686891.3</v>
      </c>
      <c r="D384" s="34">
        <f t="shared" si="52"/>
        <v>0</v>
      </c>
      <c r="E384" s="52">
        <f>'入金明細【17期】'!D376</f>
        <v>0</v>
      </c>
      <c r="F384" s="30">
        <f>'入金明細【17期】'!M376</f>
        <v>0</v>
      </c>
      <c r="G384" s="30">
        <f>'入金明細【17期】'!T376</f>
        <v>0</v>
      </c>
      <c r="H384" s="99">
        <f t="shared" si="53"/>
        <v>0</v>
      </c>
      <c r="I384" s="52">
        <f>'出金明細【17期】'!D376</f>
        <v>0</v>
      </c>
      <c r="J384" s="30">
        <f>'出金明細【17期】'!M376</f>
        <v>0</v>
      </c>
      <c r="K384" s="31">
        <f>'出金明細【17期】'!AD376</f>
        <v>0</v>
      </c>
      <c r="L384" s="5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32">
        <v>45437.0</v>
      </c>
      <c r="C385" s="63">
        <f t="shared" si="54"/>
        <v>19699401.3</v>
      </c>
      <c r="D385" s="34">
        <f t="shared" si="52"/>
        <v>160000</v>
      </c>
      <c r="E385" s="52">
        <f>'入金明細【17期】'!D377</f>
        <v>0</v>
      </c>
      <c r="F385" s="30">
        <f>'入金明細【17期】'!M377</f>
        <v>0</v>
      </c>
      <c r="G385" s="30">
        <f>'入金明細【17期】'!T377</f>
        <v>160000</v>
      </c>
      <c r="H385" s="99">
        <f t="shared" si="53"/>
        <v>2147490</v>
      </c>
      <c r="I385" s="52">
        <f>'出金明細【17期】'!D377</f>
        <v>0</v>
      </c>
      <c r="J385" s="30">
        <f>'出金明細【17期】'!M377</f>
        <v>2075000</v>
      </c>
      <c r="K385" s="31">
        <f>'出金明細【17期】'!AD377</f>
        <v>72490</v>
      </c>
      <c r="L385" s="5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32">
        <v>45438.0</v>
      </c>
      <c r="C386" s="63">
        <f t="shared" si="54"/>
        <v>19699401.3</v>
      </c>
      <c r="D386" s="34">
        <f t="shared" si="52"/>
        <v>0</v>
      </c>
      <c r="E386" s="52">
        <f>'入金明細【17期】'!D378</f>
        <v>0</v>
      </c>
      <c r="F386" s="30">
        <f>'入金明細【17期】'!M378</f>
        <v>0</v>
      </c>
      <c r="G386" s="30">
        <f>'入金明細【17期】'!T378</f>
        <v>0</v>
      </c>
      <c r="H386" s="99">
        <f t="shared" si="53"/>
        <v>0</v>
      </c>
      <c r="I386" s="52">
        <f>'出金明細【17期】'!D378</f>
        <v>0</v>
      </c>
      <c r="J386" s="30">
        <f>'出金明細【17期】'!M378</f>
        <v>0</v>
      </c>
      <c r="K386" s="31">
        <f>'出金明細【17期】'!AD378</f>
        <v>0</v>
      </c>
      <c r="L386" s="5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32">
        <v>45439.0</v>
      </c>
      <c r="C387" s="63">
        <f t="shared" si="54"/>
        <v>19167973.3</v>
      </c>
      <c r="D387" s="34">
        <f t="shared" si="52"/>
        <v>0</v>
      </c>
      <c r="E387" s="52">
        <f>'入金明細【17期】'!D379</f>
        <v>0</v>
      </c>
      <c r="F387" s="30">
        <f>'入金明細【17期】'!M379</f>
        <v>0</v>
      </c>
      <c r="G387" s="30">
        <f>'入金明細【17期】'!T379</f>
        <v>0</v>
      </c>
      <c r="H387" s="99">
        <f t="shared" si="53"/>
        <v>531428</v>
      </c>
      <c r="I387" s="52">
        <f>'出金明細【17期】'!D379</f>
        <v>0</v>
      </c>
      <c r="J387" s="30">
        <f>'出金明細【17期】'!M379</f>
        <v>0</v>
      </c>
      <c r="K387" s="31">
        <f>'出金明細【17期】'!AD379</f>
        <v>531428</v>
      </c>
      <c r="L387" s="5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32">
        <v>45440.0</v>
      </c>
      <c r="C388" s="63">
        <f t="shared" si="54"/>
        <v>19167973.3</v>
      </c>
      <c r="D388" s="34">
        <f t="shared" si="52"/>
        <v>0</v>
      </c>
      <c r="E388" s="52">
        <f>'入金明細【17期】'!D380</f>
        <v>0</v>
      </c>
      <c r="F388" s="30">
        <f>'入金明細【17期】'!M380</f>
        <v>0</v>
      </c>
      <c r="G388" s="30">
        <f>'入金明細【17期】'!T380</f>
        <v>0</v>
      </c>
      <c r="H388" s="99">
        <f t="shared" si="53"/>
        <v>0</v>
      </c>
      <c r="I388" s="52">
        <f>'出金明細【17期】'!D380</f>
        <v>0</v>
      </c>
      <c r="J388" s="30">
        <f>'出金明細【17期】'!M380</f>
        <v>0</v>
      </c>
      <c r="K388" s="31">
        <f>'出金明細【17期】'!AD380</f>
        <v>0</v>
      </c>
      <c r="L388" s="5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32">
        <v>45441.0</v>
      </c>
      <c r="C389" s="63">
        <f t="shared" si="54"/>
        <v>-6310883.7</v>
      </c>
      <c r="D389" s="34">
        <f t="shared" si="52"/>
        <v>1196359</v>
      </c>
      <c r="E389" s="52">
        <f>'入金明細【17期】'!D381</f>
        <v>0</v>
      </c>
      <c r="F389" s="30">
        <f>'入金明細【17期】'!M381</f>
        <v>0</v>
      </c>
      <c r="G389" s="30">
        <f>'入金明細【17期】'!T381</f>
        <v>1196359</v>
      </c>
      <c r="H389" s="99">
        <f t="shared" si="53"/>
        <v>26675216</v>
      </c>
      <c r="I389" s="52">
        <f>'出金明細【17期】'!D381</f>
        <v>7000000</v>
      </c>
      <c r="J389" s="30">
        <f>'出金明細【17期】'!M381</f>
        <v>14450000</v>
      </c>
      <c r="K389" s="31">
        <f>'出金明細【17期】'!AD381</f>
        <v>5225216</v>
      </c>
      <c r="L389" s="5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35">
        <v>45442.0</v>
      </c>
      <c r="C390" s="63">
        <f t="shared" si="54"/>
        <v>-6310883.7</v>
      </c>
      <c r="D390" s="34">
        <f t="shared" si="52"/>
        <v>0</v>
      </c>
      <c r="E390" s="52">
        <f>'入金明細【17期】'!D382</f>
        <v>0</v>
      </c>
      <c r="F390" s="30">
        <f>'入金明細【17期】'!M382</f>
        <v>0</v>
      </c>
      <c r="G390" s="30">
        <f>'入金明細【17期】'!T382</f>
        <v>0</v>
      </c>
      <c r="H390" s="99">
        <f t="shared" si="53"/>
        <v>0</v>
      </c>
      <c r="I390" s="52">
        <f>'出金明細【17期】'!D382</f>
        <v>0</v>
      </c>
      <c r="J390" s="30">
        <f>'出金明細【17期】'!M382</f>
        <v>0</v>
      </c>
      <c r="K390" s="31">
        <f>'出金明細【17期】'!AD382</f>
        <v>0</v>
      </c>
      <c r="L390" s="5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332">
        <v>45443.0</v>
      </c>
      <c r="C391" s="89">
        <f t="shared" si="54"/>
        <v>-13412075.7</v>
      </c>
      <c r="D391" s="34">
        <f t="shared" si="52"/>
        <v>378586</v>
      </c>
      <c r="E391" s="54" t="str">
        <f>'入金明細【17期】'!D383</f>
        <v/>
      </c>
      <c r="F391" s="55" t="str">
        <f>'入金明細【17期】'!M383</f>
        <v/>
      </c>
      <c r="G391" s="55">
        <f>'入金明細【17期】'!T383</f>
        <v>378586</v>
      </c>
      <c r="H391" s="99">
        <f t="shared" si="53"/>
        <v>7479778</v>
      </c>
      <c r="I391" s="54">
        <f>'出金明細【17期】'!D383</f>
        <v>5296034</v>
      </c>
      <c r="J391" s="55">
        <f>'出金明細【17期】'!M383</f>
        <v>2183744</v>
      </c>
      <c r="K391" s="56">
        <f>'出金明細【17期】'!AD383</f>
        <v>0</v>
      </c>
      <c r="L391" s="5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39" t="s">
        <v>23</v>
      </c>
      <c r="C392" s="68">
        <f t="shared" ref="C392:C393" si="55">SUM(D392-H392)</f>
        <v>-27760643</v>
      </c>
      <c r="D392" s="47">
        <f>SUM(D361:D391)</f>
        <v>21134199</v>
      </c>
      <c r="E392" s="81"/>
      <c r="F392" s="43"/>
      <c r="G392" s="43"/>
      <c r="H392" s="105">
        <f>SUM(H361:H391)</f>
        <v>48894842</v>
      </c>
      <c r="I392" s="42"/>
      <c r="J392" s="43"/>
      <c r="K392" s="46"/>
      <c r="L392" s="5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39" t="s">
        <v>11</v>
      </c>
      <c r="C393" s="68">
        <f t="shared" si="55"/>
        <v>-27874795.7</v>
      </c>
      <c r="D393" s="47">
        <f>D360+D392</f>
        <v>1017643531</v>
      </c>
      <c r="E393" s="81"/>
      <c r="F393" s="43"/>
      <c r="G393" s="43"/>
      <c r="H393" s="105">
        <f>H360+H392</f>
        <v>1045518327</v>
      </c>
      <c r="I393" s="42"/>
      <c r="J393" s="43"/>
      <c r="K393" s="46"/>
      <c r="L393" s="5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20"/>
      <c r="C394" s="113"/>
      <c r="D394" s="59"/>
      <c r="E394" s="59"/>
      <c r="F394" s="59"/>
      <c r="G394" s="59"/>
      <c r="H394" s="21"/>
      <c r="I394" s="21"/>
      <c r="J394" s="21"/>
      <c r="K394" s="21"/>
      <c r="L394" s="5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20"/>
      <c r="C395" s="113"/>
      <c r="D395" s="59"/>
      <c r="E395" s="59"/>
      <c r="F395" s="59"/>
      <c r="G395" s="59"/>
      <c r="H395" s="21"/>
      <c r="I395" s="21"/>
      <c r="J395" s="21"/>
      <c r="K395" s="21"/>
      <c r="L395" s="5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20"/>
      <c r="C396" s="113"/>
      <c r="D396" s="59"/>
      <c r="E396" s="59"/>
      <c r="F396" s="59"/>
      <c r="G396" s="59"/>
      <c r="H396" s="21"/>
      <c r="I396" s="21"/>
      <c r="J396" s="21"/>
      <c r="K396" s="21"/>
      <c r="L396" s="53" t="s">
        <v>24</v>
      </c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20"/>
      <c r="C397" s="113"/>
      <c r="D397" s="59"/>
      <c r="E397" s="59"/>
      <c r="F397" s="59"/>
      <c r="G397" s="59"/>
      <c r="H397" s="21"/>
      <c r="I397" s="21"/>
      <c r="J397" s="21"/>
      <c r="K397" s="21"/>
      <c r="L397" s="5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20"/>
      <c r="C398" s="113"/>
      <c r="D398" s="59"/>
      <c r="E398" s="59"/>
      <c r="F398" s="59"/>
      <c r="G398" s="59"/>
      <c r="H398" s="21"/>
      <c r="I398" s="21"/>
      <c r="J398" s="21"/>
      <c r="K398" s="21"/>
      <c r="L398" s="5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20"/>
      <c r="C399" s="113"/>
      <c r="D399" s="59"/>
      <c r="E399" s="59"/>
      <c r="F399" s="59"/>
      <c r="G399" s="59"/>
      <c r="H399" s="21"/>
      <c r="I399" s="21"/>
      <c r="J399" s="21"/>
      <c r="K399" s="21"/>
      <c r="L399" s="5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20"/>
      <c r="C400" s="113"/>
      <c r="D400" s="59"/>
      <c r="E400" s="59"/>
      <c r="F400" s="59"/>
      <c r="G400" s="59"/>
      <c r="H400" s="21"/>
      <c r="I400" s="21"/>
      <c r="J400" s="21"/>
      <c r="K400" s="21"/>
      <c r="L400" s="5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20"/>
      <c r="C401" s="113"/>
      <c r="D401" s="59"/>
      <c r="E401" s="59"/>
      <c r="F401" s="59"/>
      <c r="G401" s="59"/>
      <c r="H401" s="21"/>
      <c r="I401" s="21"/>
      <c r="J401" s="21"/>
      <c r="K401" s="21"/>
      <c r="L401" s="5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20"/>
      <c r="C402" s="113"/>
      <c r="D402" s="59"/>
      <c r="E402" s="59"/>
      <c r="F402" s="59"/>
      <c r="G402" s="59"/>
      <c r="H402" s="21"/>
      <c r="I402" s="21"/>
      <c r="J402" s="21"/>
      <c r="K402" s="21"/>
      <c r="L402" s="5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20"/>
      <c r="C403" s="113"/>
      <c r="D403" s="59"/>
      <c r="E403" s="59"/>
      <c r="F403" s="59"/>
      <c r="G403" s="59"/>
      <c r="H403" s="21"/>
      <c r="I403" s="21"/>
      <c r="J403" s="21"/>
      <c r="K403" s="21"/>
      <c r="L403" s="5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20"/>
      <c r="C404" s="113"/>
      <c r="D404" s="59"/>
      <c r="E404" s="59"/>
      <c r="F404" s="59"/>
      <c r="G404" s="59"/>
      <c r="H404" s="21"/>
      <c r="I404" s="21"/>
      <c r="J404" s="21"/>
      <c r="K404" s="21"/>
      <c r="L404" s="5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20"/>
      <c r="C405" s="113"/>
      <c r="D405" s="59"/>
      <c r="E405" s="59"/>
      <c r="F405" s="59"/>
      <c r="G405" s="59"/>
      <c r="H405" s="21"/>
      <c r="I405" s="21"/>
      <c r="J405" s="21"/>
      <c r="K405" s="21"/>
      <c r="L405" s="5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20"/>
      <c r="C406" s="113"/>
      <c r="D406" s="59"/>
      <c r="E406" s="59"/>
      <c r="F406" s="59"/>
      <c r="G406" s="59"/>
      <c r="H406" s="21"/>
      <c r="I406" s="21"/>
      <c r="J406" s="21"/>
      <c r="K406" s="21"/>
      <c r="L406" s="5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20"/>
      <c r="C407" s="113"/>
      <c r="D407" s="59"/>
      <c r="E407" s="59"/>
      <c r="F407" s="59"/>
      <c r="G407" s="59"/>
      <c r="H407" s="21"/>
      <c r="I407" s="21"/>
      <c r="J407" s="21"/>
      <c r="K407" s="21"/>
      <c r="L407" s="5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20"/>
      <c r="C408" s="113"/>
      <c r="D408" s="59"/>
      <c r="E408" s="59"/>
      <c r="F408" s="59"/>
      <c r="G408" s="59"/>
      <c r="H408" s="21"/>
      <c r="I408" s="21"/>
      <c r="J408" s="21"/>
      <c r="K408" s="21"/>
      <c r="L408" s="5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20"/>
      <c r="C409" s="113"/>
      <c r="D409" s="59"/>
      <c r="E409" s="59"/>
      <c r="F409" s="59"/>
      <c r="G409" s="59"/>
      <c r="H409" s="21"/>
      <c r="I409" s="21"/>
      <c r="J409" s="21"/>
      <c r="K409" s="21"/>
      <c r="L409" s="5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20"/>
      <c r="C410" s="113"/>
      <c r="D410" s="59"/>
      <c r="E410" s="59"/>
      <c r="F410" s="59"/>
      <c r="G410" s="59"/>
      <c r="H410" s="21"/>
      <c r="I410" s="21"/>
      <c r="J410" s="21"/>
      <c r="K410" s="21"/>
      <c r="L410" s="5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20"/>
      <c r="C411" s="113"/>
      <c r="D411" s="59"/>
      <c r="E411" s="59"/>
      <c r="F411" s="59"/>
      <c r="G411" s="59"/>
      <c r="H411" s="21"/>
      <c r="I411" s="21"/>
      <c r="J411" s="21"/>
      <c r="K411" s="21"/>
      <c r="L411" s="5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20"/>
      <c r="C412" s="113"/>
      <c r="D412" s="59"/>
      <c r="E412" s="59"/>
      <c r="F412" s="59"/>
      <c r="G412" s="59"/>
      <c r="H412" s="21"/>
      <c r="I412" s="21"/>
      <c r="J412" s="21"/>
      <c r="K412" s="21"/>
      <c r="L412" s="5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20"/>
      <c r="C413" s="113"/>
      <c r="D413" s="59"/>
      <c r="E413" s="59"/>
      <c r="F413" s="59"/>
      <c r="G413" s="59"/>
      <c r="H413" s="21"/>
      <c r="I413" s="21"/>
      <c r="J413" s="21"/>
      <c r="K413" s="21"/>
      <c r="L413" s="5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20"/>
      <c r="C414" s="113"/>
      <c r="D414" s="59"/>
      <c r="E414" s="59"/>
      <c r="F414" s="59"/>
      <c r="G414" s="59"/>
      <c r="H414" s="21"/>
      <c r="I414" s="21"/>
      <c r="J414" s="21"/>
      <c r="K414" s="21"/>
      <c r="L414" s="5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20"/>
      <c r="C415" s="113"/>
      <c r="D415" s="59"/>
      <c r="E415" s="59"/>
      <c r="F415" s="59"/>
      <c r="G415" s="59"/>
      <c r="H415" s="21"/>
      <c r="I415" s="21"/>
      <c r="J415" s="21"/>
      <c r="K415" s="21"/>
      <c r="L415" s="5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20"/>
      <c r="C416" s="113"/>
      <c r="D416" s="59"/>
      <c r="E416" s="59"/>
      <c r="F416" s="59"/>
      <c r="G416" s="59"/>
      <c r="H416" s="21"/>
      <c r="I416" s="21"/>
      <c r="J416" s="21"/>
      <c r="K416" s="21"/>
      <c r="L416" s="5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20"/>
      <c r="C417" s="113"/>
      <c r="D417" s="59"/>
      <c r="E417" s="59"/>
      <c r="F417" s="59"/>
      <c r="G417" s="59"/>
      <c r="H417" s="21"/>
      <c r="I417" s="21"/>
      <c r="J417" s="21"/>
      <c r="K417" s="21"/>
      <c r="L417" s="5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20"/>
      <c r="C418" s="113"/>
      <c r="D418" s="59"/>
      <c r="E418" s="59"/>
      <c r="F418" s="59"/>
      <c r="G418" s="59"/>
      <c r="H418" s="21"/>
      <c r="I418" s="21"/>
      <c r="J418" s="21"/>
      <c r="K418" s="21"/>
      <c r="L418" s="5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20"/>
      <c r="C419" s="113"/>
      <c r="D419" s="59"/>
      <c r="E419" s="59"/>
      <c r="F419" s="59"/>
      <c r="G419" s="59"/>
      <c r="H419" s="21"/>
      <c r="I419" s="21"/>
      <c r="J419" s="21"/>
      <c r="K419" s="21"/>
      <c r="L419" s="5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20"/>
      <c r="C420" s="113"/>
      <c r="D420" s="59"/>
      <c r="E420" s="59"/>
      <c r="F420" s="59"/>
      <c r="G420" s="59"/>
      <c r="H420" s="21"/>
      <c r="I420" s="21"/>
      <c r="J420" s="21"/>
      <c r="K420" s="21"/>
      <c r="L420" s="5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20"/>
      <c r="C421" s="113"/>
      <c r="D421" s="59"/>
      <c r="E421" s="59"/>
      <c r="F421" s="59"/>
      <c r="G421" s="59"/>
      <c r="H421" s="21"/>
      <c r="I421" s="21"/>
      <c r="J421" s="21"/>
      <c r="K421" s="21"/>
      <c r="L421" s="5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20"/>
      <c r="C422" s="113"/>
      <c r="D422" s="59"/>
      <c r="E422" s="59"/>
      <c r="F422" s="59"/>
      <c r="G422" s="59"/>
      <c r="H422" s="21"/>
      <c r="I422" s="21"/>
      <c r="J422" s="21"/>
      <c r="K422" s="21"/>
      <c r="L422" s="5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20"/>
      <c r="C423" s="113"/>
      <c r="D423" s="59"/>
      <c r="E423" s="59"/>
      <c r="F423" s="59"/>
      <c r="G423" s="59"/>
      <c r="H423" s="21"/>
      <c r="I423" s="21"/>
      <c r="J423" s="21"/>
      <c r="K423" s="21"/>
      <c r="L423" s="5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20"/>
      <c r="C424" s="113"/>
      <c r="D424" s="59"/>
      <c r="E424" s="59"/>
      <c r="F424" s="59"/>
      <c r="G424" s="59"/>
      <c r="H424" s="21"/>
      <c r="I424" s="21"/>
      <c r="J424" s="21"/>
      <c r="K424" s="21"/>
      <c r="L424" s="5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20"/>
      <c r="C425" s="113"/>
      <c r="D425" s="59"/>
      <c r="E425" s="59"/>
      <c r="F425" s="59"/>
      <c r="G425" s="59"/>
      <c r="H425" s="21"/>
      <c r="I425" s="21"/>
      <c r="J425" s="21"/>
      <c r="K425" s="21"/>
      <c r="L425" s="5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20"/>
      <c r="C426" s="113"/>
      <c r="D426" s="59"/>
      <c r="E426" s="59"/>
      <c r="F426" s="59"/>
      <c r="G426" s="59"/>
      <c r="H426" s="21"/>
      <c r="I426" s="21"/>
      <c r="J426" s="21"/>
      <c r="K426" s="21"/>
      <c r="L426" s="5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20"/>
      <c r="C427" s="113"/>
      <c r="D427" s="59"/>
      <c r="E427" s="59"/>
      <c r="F427" s="59"/>
      <c r="G427" s="59"/>
      <c r="H427" s="21"/>
      <c r="I427" s="21"/>
      <c r="J427" s="21"/>
      <c r="K427" s="21"/>
      <c r="L427" s="5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20"/>
      <c r="C428" s="113"/>
      <c r="D428" s="59"/>
      <c r="E428" s="59"/>
      <c r="F428" s="59"/>
      <c r="G428" s="59"/>
      <c r="H428" s="21"/>
      <c r="I428" s="21"/>
      <c r="J428" s="21"/>
      <c r="K428" s="21"/>
      <c r="L428" s="5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20"/>
      <c r="C429" s="113"/>
      <c r="D429" s="59"/>
      <c r="E429" s="59"/>
      <c r="F429" s="59"/>
      <c r="G429" s="59"/>
      <c r="H429" s="21"/>
      <c r="I429" s="21"/>
      <c r="J429" s="21"/>
      <c r="K429" s="21"/>
      <c r="L429" s="5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20"/>
      <c r="C430" s="113"/>
      <c r="D430" s="59"/>
      <c r="E430" s="59"/>
      <c r="F430" s="59"/>
      <c r="G430" s="59"/>
      <c r="H430" s="21"/>
      <c r="I430" s="21"/>
      <c r="J430" s="21"/>
      <c r="K430" s="21"/>
      <c r="L430" s="5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20"/>
      <c r="C431" s="113"/>
      <c r="D431" s="59"/>
      <c r="E431" s="59"/>
      <c r="F431" s="59"/>
      <c r="G431" s="59"/>
      <c r="H431" s="21"/>
      <c r="I431" s="21"/>
      <c r="J431" s="21"/>
      <c r="K431" s="21"/>
      <c r="L431" s="5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20"/>
      <c r="C432" s="113"/>
      <c r="D432" s="59"/>
      <c r="E432" s="59"/>
      <c r="F432" s="59"/>
      <c r="G432" s="59"/>
      <c r="H432" s="21"/>
      <c r="I432" s="21"/>
      <c r="J432" s="21"/>
      <c r="K432" s="21"/>
      <c r="L432" s="5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20"/>
      <c r="C433" s="113"/>
      <c r="D433" s="59"/>
      <c r="E433" s="59"/>
      <c r="F433" s="59"/>
      <c r="G433" s="59"/>
      <c r="H433" s="21"/>
      <c r="I433" s="21"/>
      <c r="J433" s="21"/>
      <c r="K433" s="21"/>
      <c r="L433" s="5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20"/>
      <c r="C434" s="113"/>
      <c r="D434" s="59"/>
      <c r="E434" s="59"/>
      <c r="F434" s="59"/>
      <c r="G434" s="59"/>
      <c r="H434" s="21"/>
      <c r="I434" s="21"/>
      <c r="J434" s="21"/>
      <c r="K434" s="21"/>
      <c r="L434" s="5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20"/>
      <c r="C435" s="113"/>
      <c r="D435" s="59"/>
      <c r="E435" s="59"/>
      <c r="F435" s="59"/>
      <c r="G435" s="59"/>
      <c r="H435" s="21"/>
      <c r="I435" s="21"/>
      <c r="J435" s="21"/>
      <c r="K435" s="21"/>
      <c r="L435" s="5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20"/>
      <c r="C436" s="113"/>
      <c r="D436" s="59"/>
      <c r="E436" s="59"/>
      <c r="F436" s="59"/>
      <c r="G436" s="59"/>
      <c r="H436" s="21"/>
      <c r="I436" s="21"/>
      <c r="J436" s="21"/>
      <c r="K436" s="21"/>
      <c r="L436" s="5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20"/>
      <c r="C437" s="113"/>
      <c r="D437" s="59"/>
      <c r="E437" s="59"/>
      <c r="F437" s="59"/>
      <c r="G437" s="59"/>
      <c r="H437" s="21"/>
      <c r="I437" s="21"/>
      <c r="J437" s="21"/>
      <c r="K437" s="21"/>
      <c r="L437" s="5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20"/>
      <c r="C438" s="113"/>
      <c r="D438" s="59"/>
      <c r="E438" s="59"/>
      <c r="F438" s="59"/>
      <c r="G438" s="59"/>
      <c r="H438" s="21"/>
      <c r="I438" s="21"/>
      <c r="J438" s="21"/>
      <c r="K438" s="21"/>
      <c r="L438" s="5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20"/>
      <c r="C439" s="113"/>
      <c r="D439" s="59"/>
      <c r="E439" s="59"/>
      <c r="F439" s="59"/>
      <c r="G439" s="59"/>
      <c r="H439" s="21"/>
      <c r="I439" s="21"/>
      <c r="J439" s="21"/>
      <c r="K439" s="21"/>
      <c r="L439" s="5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20"/>
      <c r="C440" s="113"/>
      <c r="D440" s="59"/>
      <c r="E440" s="59"/>
      <c r="F440" s="59"/>
      <c r="G440" s="59"/>
      <c r="H440" s="21"/>
      <c r="I440" s="21"/>
      <c r="J440" s="21"/>
      <c r="K440" s="21"/>
      <c r="L440" s="5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20"/>
      <c r="C441" s="113"/>
      <c r="D441" s="59"/>
      <c r="E441" s="59"/>
      <c r="F441" s="59"/>
      <c r="G441" s="59"/>
      <c r="H441" s="21"/>
      <c r="I441" s="21"/>
      <c r="J441" s="21"/>
      <c r="K441" s="21"/>
      <c r="L441" s="5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20"/>
      <c r="C442" s="113"/>
      <c r="D442" s="59"/>
      <c r="E442" s="59"/>
      <c r="F442" s="59"/>
      <c r="G442" s="59"/>
      <c r="H442" s="21"/>
      <c r="I442" s="21"/>
      <c r="J442" s="21"/>
      <c r="K442" s="21"/>
      <c r="L442" s="5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20"/>
      <c r="C443" s="113"/>
      <c r="D443" s="59"/>
      <c r="E443" s="59"/>
      <c r="F443" s="59"/>
      <c r="G443" s="59"/>
      <c r="H443" s="21"/>
      <c r="I443" s="21"/>
      <c r="J443" s="21"/>
      <c r="K443" s="21"/>
      <c r="L443" s="5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20"/>
      <c r="C444" s="113"/>
      <c r="D444" s="59"/>
      <c r="E444" s="59"/>
      <c r="F444" s="59"/>
      <c r="G444" s="59"/>
      <c r="H444" s="21"/>
      <c r="I444" s="21"/>
      <c r="J444" s="21"/>
      <c r="K444" s="21"/>
      <c r="L444" s="5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20"/>
      <c r="C445" s="113"/>
      <c r="D445" s="59"/>
      <c r="E445" s="59"/>
      <c r="F445" s="59"/>
      <c r="G445" s="59"/>
      <c r="H445" s="21"/>
      <c r="I445" s="21"/>
      <c r="J445" s="21"/>
      <c r="K445" s="21"/>
      <c r="L445" s="5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20"/>
      <c r="C446" s="113"/>
      <c r="D446" s="59"/>
      <c r="E446" s="59"/>
      <c r="F446" s="59"/>
      <c r="G446" s="59"/>
      <c r="H446" s="21"/>
      <c r="I446" s="21"/>
      <c r="J446" s="21"/>
      <c r="K446" s="21"/>
      <c r="L446" s="5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20"/>
      <c r="C447" s="113"/>
      <c r="D447" s="59"/>
      <c r="E447" s="59"/>
      <c r="F447" s="59"/>
      <c r="G447" s="59"/>
      <c r="H447" s="21"/>
      <c r="I447" s="21"/>
      <c r="J447" s="21"/>
      <c r="K447" s="21"/>
      <c r="L447" s="5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20"/>
      <c r="C448" s="113"/>
      <c r="D448" s="59"/>
      <c r="E448" s="59"/>
      <c r="F448" s="59"/>
      <c r="G448" s="59"/>
      <c r="H448" s="21"/>
      <c r="I448" s="21"/>
      <c r="J448" s="21"/>
      <c r="K448" s="21"/>
      <c r="L448" s="5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20"/>
      <c r="C449" s="113"/>
      <c r="D449" s="59"/>
      <c r="E449" s="59"/>
      <c r="F449" s="59"/>
      <c r="G449" s="59"/>
      <c r="H449" s="21"/>
      <c r="I449" s="21"/>
      <c r="J449" s="21"/>
      <c r="K449" s="21"/>
      <c r="L449" s="5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20"/>
      <c r="C450" s="113"/>
      <c r="D450" s="59"/>
      <c r="E450" s="59"/>
      <c r="F450" s="59"/>
      <c r="G450" s="59"/>
      <c r="H450" s="21"/>
      <c r="I450" s="21"/>
      <c r="J450" s="21"/>
      <c r="K450" s="21"/>
      <c r="L450" s="5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20"/>
      <c r="C451" s="113"/>
      <c r="D451" s="59"/>
      <c r="E451" s="59"/>
      <c r="F451" s="59"/>
      <c r="G451" s="59"/>
      <c r="H451" s="21"/>
      <c r="I451" s="21"/>
      <c r="J451" s="21"/>
      <c r="K451" s="21"/>
      <c r="L451" s="5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20"/>
      <c r="C452" s="113"/>
      <c r="D452" s="59"/>
      <c r="E452" s="59"/>
      <c r="F452" s="59"/>
      <c r="G452" s="59"/>
      <c r="H452" s="21"/>
      <c r="I452" s="21"/>
      <c r="J452" s="21"/>
      <c r="K452" s="21"/>
      <c r="L452" s="5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20"/>
      <c r="C453" s="113"/>
      <c r="D453" s="59"/>
      <c r="E453" s="59"/>
      <c r="F453" s="59"/>
      <c r="G453" s="59"/>
      <c r="H453" s="21"/>
      <c r="I453" s="21"/>
      <c r="J453" s="21"/>
      <c r="K453" s="21"/>
      <c r="L453" s="5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20"/>
      <c r="C454" s="113"/>
      <c r="D454" s="59"/>
      <c r="E454" s="59"/>
      <c r="F454" s="59"/>
      <c r="G454" s="59"/>
      <c r="H454" s="21"/>
      <c r="I454" s="21"/>
      <c r="J454" s="21"/>
      <c r="K454" s="21"/>
      <c r="L454" s="5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20"/>
      <c r="C455" s="113"/>
      <c r="D455" s="59"/>
      <c r="E455" s="59"/>
      <c r="F455" s="59"/>
      <c r="G455" s="59"/>
      <c r="H455" s="21"/>
      <c r="I455" s="21"/>
      <c r="J455" s="21"/>
      <c r="K455" s="21"/>
      <c r="L455" s="5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20"/>
      <c r="C456" s="113"/>
      <c r="D456" s="59"/>
      <c r="E456" s="59"/>
      <c r="F456" s="59"/>
      <c r="G456" s="59"/>
      <c r="H456" s="21"/>
      <c r="I456" s="21"/>
      <c r="J456" s="21"/>
      <c r="K456" s="21"/>
      <c r="L456" s="5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20"/>
      <c r="C457" s="113"/>
      <c r="D457" s="59"/>
      <c r="E457" s="59"/>
      <c r="F457" s="59"/>
      <c r="G457" s="59"/>
      <c r="H457" s="21"/>
      <c r="I457" s="21"/>
      <c r="J457" s="21"/>
      <c r="K457" s="21"/>
      <c r="L457" s="5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20"/>
      <c r="C458" s="113"/>
      <c r="D458" s="59"/>
      <c r="E458" s="59"/>
      <c r="F458" s="59"/>
      <c r="G458" s="59"/>
      <c r="H458" s="21"/>
      <c r="I458" s="21"/>
      <c r="J458" s="21"/>
      <c r="K458" s="21"/>
      <c r="L458" s="5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20"/>
      <c r="C459" s="113"/>
      <c r="D459" s="59"/>
      <c r="E459" s="59"/>
      <c r="F459" s="59"/>
      <c r="G459" s="59"/>
      <c r="H459" s="21"/>
      <c r="I459" s="21"/>
      <c r="J459" s="21"/>
      <c r="K459" s="21"/>
      <c r="L459" s="5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20"/>
      <c r="C460" s="113"/>
      <c r="D460" s="59"/>
      <c r="E460" s="59"/>
      <c r="F460" s="59"/>
      <c r="G460" s="59"/>
      <c r="H460" s="21"/>
      <c r="I460" s="21"/>
      <c r="J460" s="21"/>
      <c r="K460" s="21"/>
      <c r="L460" s="5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20"/>
      <c r="C461" s="113"/>
      <c r="D461" s="59"/>
      <c r="E461" s="59"/>
      <c r="F461" s="59"/>
      <c r="G461" s="59"/>
      <c r="H461" s="21"/>
      <c r="I461" s="21"/>
      <c r="J461" s="21"/>
      <c r="K461" s="21"/>
      <c r="L461" s="5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20"/>
      <c r="C462" s="113"/>
      <c r="D462" s="59"/>
      <c r="E462" s="59"/>
      <c r="F462" s="59"/>
      <c r="G462" s="59"/>
      <c r="H462" s="21"/>
      <c r="I462" s="21"/>
      <c r="J462" s="21"/>
      <c r="K462" s="21"/>
      <c r="L462" s="5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20"/>
      <c r="C463" s="113"/>
      <c r="D463" s="59"/>
      <c r="E463" s="59"/>
      <c r="F463" s="59"/>
      <c r="G463" s="59"/>
      <c r="H463" s="21"/>
      <c r="I463" s="21"/>
      <c r="J463" s="21"/>
      <c r="K463" s="21"/>
      <c r="L463" s="5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20"/>
      <c r="C464" s="113"/>
      <c r="D464" s="59"/>
      <c r="E464" s="59"/>
      <c r="F464" s="59"/>
      <c r="G464" s="59"/>
      <c r="H464" s="21"/>
      <c r="I464" s="21"/>
      <c r="J464" s="21"/>
      <c r="K464" s="21"/>
      <c r="L464" s="5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20"/>
      <c r="C465" s="113"/>
      <c r="D465" s="59"/>
      <c r="E465" s="59"/>
      <c r="F465" s="59"/>
      <c r="G465" s="59"/>
      <c r="H465" s="21"/>
      <c r="I465" s="21"/>
      <c r="J465" s="21"/>
      <c r="K465" s="21"/>
      <c r="L465" s="5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20"/>
      <c r="C466" s="113"/>
      <c r="D466" s="59"/>
      <c r="E466" s="59"/>
      <c r="F466" s="59"/>
      <c r="G466" s="59"/>
      <c r="H466" s="21"/>
      <c r="I466" s="21"/>
      <c r="J466" s="21"/>
      <c r="K466" s="21"/>
      <c r="L466" s="5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20"/>
      <c r="C467" s="113"/>
      <c r="D467" s="59"/>
      <c r="E467" s="59"/>
      <c r="F467" s="59"/>
      <c r="G467" s="59"/>
      <c r="H467" s="21"/>
      <c r="I467" s="21"/>
      <c r="J467" s="21"/>
      <c r="K467" s="21"/>
      <c r="L467" s="5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20"/>
      <c r="C468" s="113"/>
      <c r="D468" s="59"/>
      <c r="E468" s="59"/>
      <c r="F468" s="59"/>
      <c r="G468" s="59"/>
      <c r="H468" s="21"/>
      <c r="I468" s="21"/>
      <c r="J468" s="21"/>
      <c r="K468" s="21"/>
      <c r="L468" s="5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20"/>
      <c r="C469" s="113"/>
      <c r="D469" s="59"/>
      <c r="E469" s="59"/>
      <c r="F469" s="59"/>
      <c r="G469" s="59"/>
      <c r="H469" s="21"/>
      <c r="I469" s="21"/>
      <c r="J469" s="21"/>
      <c r="K469" s="21"/>
      <c r="L469" s="5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20"/>
      <c r="C470" s="113"/>
      <c r="D470" s="59"/>
      <c r="E470" s="59"/>
      <c r="F470" s="59"/>
      <c r="G470" s="59"/>
      <c r="H470" s="21"/>
      <c r="I470" s="21"/>
      <c r="J470" s="21"/>
      <c r="K470" s="21"/>
      <c r="L470" s="5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20"/>
      <c r="C471" s="113"/>
      <c r="D471" s="59"/>
      <c r="E471" s="59"/>
      <c r="F471" s="59"/>
      <c r="G471" s="59"/>
      <c r="H471" s="21"/>
      <c r="I471" s="21"/>
      <c r="J471" s="21"/>
      <c r="K471" s="21"/>
      <c r="L471" s="5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20"/>
      <c r="C472" s="113"/>
      <c r="D472" s="59"/>
      <c r="E472" s="59"/>
      <c r="F472" s="59"/>
      <c r="G472" s="59"/>
      <c r="H472" s="21"/>
      <c r="I472" s="21"/>
      <c r="J472" s="21"/>
      <c r="K472" s="21"/>
      <c r="L472" s="5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20"/>
      <c r="C473" s="113"/>
      <c r="D473" s="59"/>
      <c r="E473" s="59"/>
      <c r="F473" s="59"/>
      <c r="G473" s="59"/>
      <c r="H473" s="21"/>
      <c r="I473" s="21"/>
      <c r="J473" s="21"/>
      <c r="K473" s="21"/>
      <c r="L473" s="5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20"/>
      <c r="C474" s="113"/>
      <c r="D474" s="59"/>
      <c r="E474" s="59"/>
      <c r="F474" s="59"/>
      <c r="G474" s="59"/>
      <c r="H474" s="21"/>
      <c r="I474" s="21"/>
      <c r="J474" s="21"/>
      <c r="K474" s="21"/>
      <c r="L474" s="5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20"/>
      <c r="C475" s="113"/>
      <c r="D475" s="59"/>
      <c r="E475" s="59"/>
      <c r="F475" s="59"/>
      <c r="G475" s="59"/>
      <c r="H475" s="21"/>
      <c r="I475" s="21"/>
      <c r="J475" s="21"/>
      <c r="K475" s="21"/>
      <c r="L475" s="5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20"/>
      <c r="C476" s="113"/>
      <c r="D476" s="59"/>
      <c r="E476" s="59"/>
      <c r="F476" s="59"/>
      <c r="G476" s="59"/>
      <c r="H476" s="21"/>
      <c r="I476" s="21"/>
      <c r="J476" s="21"/>
      <c r="K476" s="21"/>
      <c r="L476" s="5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20"/>
      <c r="C477" s="113"/>
      <c r="D477" s="59"/>
      <c r="E477" s="59"/>
      <c r="F477" s="59"/>
      <c r="G477" s="59"/>
      <c r="H477" s="21"/>
      <c r="I477" s="21"/>
      <c r="J477" s="21"/>
      <c r="K477" s="21"/>
      <c r="L477" s="5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20"/>
      <c r="C478" s="113"/>
      <c r="D478" s="59"/>
      <c r="E478" s="59"/>
      <c r="F478" s="59"/>
      <c r="G478" s="59"/>
      <c r="H478" s="21"/>
      <c r="I478" s="21"/>
      <c r="J478" s="21"/>
      <c r="K478" s="21"/>
      <c r="L478" s="5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20"/>
      <c r="C479" s="113"/>
      <c r="D479" s="59"/>
      <c r="E479" s="59"/>
      <c r="F479" s="59"/>
      <c r="G479" s="59"/>
      <c r="H479" s="21"/>
      <c r="I479" s="21"/>
      <c r="J479" s="21"/>
      <c r="K479" s="21"/>
      <c r="L479" s="5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20"/>
      <c r="C480" s="113"/>
      <c r="D480" s="59"/>
      <c r="E480" s="59"/>
      <c r="F480" s="59"/>
      <c r="G480" s="59"/>
      <c r="H480" s="21"/>
      <c r="I480" s="21"/>
      <c r="J480" s="21"/>
      <c r="K480" s="21"/>
      <c r="L480" s="5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20"/>
      <c r="C481" s="113"/>
      <c r="D481" s="59"/>
      <c r="E481" s="59"/>
      <c r="F481" s="59"/>
      <c r="G481" s="59"/>
      <c r="H481" s="21"/>
      <c r="I481" s="21"/>
      <c r="J481" s="21"/>
      <c r="K481" s="21"/>
      <c r="L481" s="5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20"/>
      <c r="C482" s="113"/>
      <c r="D482" s="59"/>
      <c r="E482" s="59"/>
      <c r="F482" s="59"/>
      <c r="G482" s="59"/>
      <c r="H482" s="21"/>
      <c r="I482" s="21"/>
      <c r="J482" s="21"/>
      <c r="K482" s="21"/>
      <c r="L482" s="5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20"/>
      <c r="C483" s="113"/>
      <c r="D483" s="59"/>
      <c r="E483" s="59"/>
      <c r="F483" s="59"/>
      <c r="G483" s="59"/>
      <c r="H483" s="21"/>
      <c r="I483" s="21"/>
      <c r="J483" s="21"/>
      <c r="K483" s="21"/>
      <c r="L483" s="5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20"/>
      <c r="C484" s="113"/>
      <c r="D484" s="59"/>
      <c r="E484" s="59"/>
      <c r="F484" s="59"/>
      <c r="G484" s="59"/>
      <c r="H484" s="21"/>
      <c r="I484" s="21"/>
      <c r="J484" s="21"/>
      <c r="K484" s="21"/>
      <c r="L484" s="5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20"/>
      <c r="C485" s="113"/>
      <c r="D485" s="59"/>
      <c r="E485" s="59"/>
      <c r="F485" s="59"/>
      <c r="G485" s="59"/>
      <c r="H485" s="21"/>
      <c r="I485" s="21"/>
      <c r="J485" s="21"/>
      <c r="K485" s="21"/>
      <c r="L485" s="5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20"/>
      <c r="C486" s="113"/>
      <c r="D486" s="59"/>
      <c r="E486" s="59"/>
      <c r="F486" s="59"/>
      <c r="G486" s="59"/>
      <c r="H486" s="21"/>
      <c r="I486" s="21"/>
      <c r="J486" s="21"/>
      <c r="K486" s="21"/>
      <c r="L486" s="5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20"/>
      <c r="C487" s="113"/>
      <c r="D487" s="59"/>
      <c r="E487" s="59"/>
      <c r="F487" s="59"/>
      <c r="G487" s="59"/>
      <c r="H487" s="21"/>
      <c r="I487" s="21"/>
      <c r="J487" s="21"/>
      <c r="K487" s="21"/>
      <c r="L487" s="5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20"/>
      <c r="C488" s="113"/>
      <c r="D488" s="59"/>
      <c r="E488" s="59"/>
      <c r="F488" s="59"/>
      <c r="G488" s="59"/>
      <c r="H488" s="21"/>
      <c r="I488" s="21"/>
      <c r="J488" s="21"/>
      <c r="K488" s="21"/>
      <c r="L488" s="5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20"/>
      <c r="C489" s="113"/>
      <c r="D489" s="59"/>
      <c r="E489" s="59"/>
      <c r="F489" s="59"/>
      <c r="G489" s="59"/>
      <c r="H489" s="21"/>
      <c r="I489" s="21"/>
      <c r="J489" s="21"/>
      <c r="K489" s="21"/>
      <c r="L489" s="5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20"/>
      <c r="C490" s="113"/>
      <c r="D490" s="59"/>
      <c r="E490" s="59"/>
      <c r="F490" s="59"/>
      <c r="G490" s="59"/>
      <c r="H490" s="21"/>
      <c r="I490" s="21"/>
      <c r="J490" s="21"/>
      <c r="K490" s="21"/>
      <c r="L490" s="5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20"/>
      <c r="C491" s="113"/>
      <c r="D491" s="59"/>
      <c r="E491" s="59"/>
      <c r="F491" s="59"/>
      <c r="G491" s="59"/>
      <c r="H491" s="21"/>
      <c r="I491" s="21"/>
      <c r="J491" s="21"/>
      <c r="K491" s="21"/>
      <c r="L491" s="5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20"/>
      <c r="C492" s="113"/>
      <c r="D492" s="59"/>
      <c r="E492" s="59"/>
      <c r="F492" s="59"/>
      <c r="G492" s="59"/>
      <c r="H492" s="21"/>
      <c r="I492" s="21"/>
      <c r="J492" s="21"/>
      <c r="K492" s="21"/>
      <c r="L492" s="5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20"/>
      <c r="C493" s="113"/>
      <c r="D493" s="59"/>
      <c r="E493" s="59"/>
      <c r="F493" s="59"/>
      <c r="G493" s="59"/>
      <c r="H493" s="21"/>
      <c r="I493" s="21"/>
      <c r="J493" s="21"/>
      <c r="K493" s="21"/>
      <c r="L493" s="5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20"/>
      <c r="C494" s="113"/>
      <c r="D494" s="59"/>
      <c r="E494" s="59"/>
      <c r="F494" s="59"/>
      <c r="G494" s="59"/>
      <c r="H494" s="21"/>
      <c r="I494" s="21"/>
      <c r="J494" s="21"/>
      <c r="K494" s="21"/>
      <c r="L494" s="5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20"/>
      <c r="C495" s="113"/>
      <c r="D495" s="59"/>
      <c r="E495" s="59"/>
      <c r="F495" s="59"/>
      <c r="G495" s="59"/>
      <c r="H495" s="21"/>
      <c r="I495" s="21"/>
      <c r="J495" s="21"/>
      <c r="K495" s="21"/>
      <c r="L495" s="5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20"/>
      <c r="C496" s="113"/>
      <c r="D496" s="59"/>
      <c r="E496" s="59"/>
      <c r="F496" s="59"/>
      <c r="G496" s="59"/>
      <c r="H496" s="21"/>
      <c r="I496" s="21"/>
      <c r="J496" s="21"/>
      <c r="K496" s="21"/>
      <c r="L496" s="5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20"/>
      <c r="C497" s="113"/>
      <c r="D497" s="59"/>
      <c r="E497" s="59"/>
      <c r="F497" s="59"/>
      <c r="G497" s="59"/>
      <c r="H497" s="21"/>
      <c r="I497" s="21"/>
      <c r="J497" s="21"/>
      <c r="K497" s="21"/>
      <c r="L497" s="5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20"/>
      <c r="C498" s="113"/>
      <c r="D498" s="59"/>
      <c r="E498" s="59"/>
      <c r="F498" s="59"/>
      <c r="G498" s="59"/>
      <c r="H498" s="21"/>
      <c r="I498" s="21"/>
      <c r="J498" s="21"/>
      <c r="K498" s="21"/>
      <c r="L498" s="5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20"/>
      <c r="C499" s="113"/>
      <c r="D499" s="59"/>
      <c r="E499" s="59"/>
      <c r="F499" s="59"/>
      <c r="G499" s="59"/>
      <c r="H499" s="21"/>
      <c r="I499" s="21"/>
      <c r="J499" s="21"/>
      <c r="K499" s="21"/>
      <c r="L499" s="5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20"/>
      <c r="C500" s="113"/>
      <c r="D500" s="59"/>
      <c r="E500" s="59"/>
      <c r="F500" s="59"/>
      <c r="G500" s="59"/>
      <c r="H500" s="21"/>
      <c r="I500" s="21"/>
      <c r="J500" s="21"/>
      <c r="K500" s="21"/>
      <c r="L500" s="5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20"/>
      <c r="C501" s="113"/>
      <c r="D501" s="59"/>
      <c r="E501" s="59"/>
      <c r="F501" s="59"/>
      <c r="G501" s="59"/>
      <c r="H501" s="21"/>
      <c r="I501" s="21"/>
      <c r="J501" s="21"/>
      <c r="K501" s="21"/>
      <c r="L501" s="5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20"/>
      <c r="C502" s="113"/>
      <c r="D502" s="59"/>
      <c r="E502" s="59"/>
      <c r="F502" s="59"/>
      <c r="G502" s="59"/>
      <c r="H502" s="21"/>
      <c r="I502" s="21"/>
      <c r="J502" s="21"/>
      <c r="K502" s="21"/>
      <c r="L502" s="5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20"/>
      <c r="C503" s="113"/>
      <c r="D503" s="59"/>
      <c r="E503" s="59"/>
      <c r="F503" s="59"/>
      <c r="G503" s="59"/>
      <c r="H503" s="21"/>
      <c r="I503" s="21"/>
      <c r="J503" s="21"/>
      <c r="K503" s="21"/>
      <c r="L503" s="5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20"/>
      <c r="C504" s="113"/>
      <c r="D504" s="59"/>
      <c r="E504" s="59"/>
      <c r="F504" s="59"/>
      <c r="G504" s="59"/>
      <c r="H504" s="21"/>
      <c r="I504" s="21"/>
      <c r="J504" s="21"/>
      <c r="K504" s="21"/>
      <c r="L504" s="5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20"/>
      <c r="C505" s="113"/>
      <c r="D505" s="59"/>
      <c r="E505" s="59"/>
      <c r="F505" s="59"/>
      <c r="G505" s="59"/>
      <c r="H505" s="21"/>
      <c r="I505" s="21"/>
      <c r="J505" s="21"/>
      <c r="K505" s="21"/>
      <c r="L505" s="5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20"/>
      <c r="C506" s="113"/>
      <c r="D506" s="59"/>
      <c r="E506" s="59"/>
      <c r="F506" s="59"/>
      <c r="G506" s="59"/>
      <c r="H506" s="21"/>
      <c r="I506" s="21"/>
      <c r="J506" s="21"/>
      <c r="K506" s="21"/>
      <c r="L506" s="5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20"/>
      <c r="C507" s="113"/>
      <c r="D507" s="59"/>
      <c r="E507" s="59"/>
      <c r="F507" s="59"/>
      <c r="G507" s="59"/>
      <c r="H507" s="21"/>
      <c r="I507" s="21"/>
      <c r="J507" s="21"/>
      <c r="K507" s="21"/>
      <c r="L507" s="5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20"/>
      <c r="C508" s="113"/>
      <c r="D508" s="59"/>
      <c r="E508" s="59"/>
      <c r="F508" s="59"/>
      <c r="G508" s="59"/>
      <c r="H508" s="21"/>
      <c r="I508" s="21"/>
      <c r="J508" s="21"/>
      <c r="K508" s="21"/>
      <c r="L508" s="5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20"/>
      <c r="C509" s="113"/>
      <c r="D509" s="59"/>
      <c r="E509" s="59"/>
      <c r="F509" s="59"/>
      <c r="G509" s="59"/>
      <c r="H509" s="21"/>
      <c r="I509" s="21"/>
      <c r="J509" s="21"/>
      <c r="K509" s="21"/>
      <c r="L509" s="5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20"/>
      <c r="C510" s="113"/>
      <c r="D510" s="59"/>
      <c r="E510" s="59"/>
      <c r="F510" s="59"/>
      <c r="G510" s="59"/>
      <c r="H510" s="21"/>
      <c r="I510" s="21"/>
      <c r="J510" s="21"/>
      <c r="K510" s="21"/>
      <c r="L510" s="5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20"/>
      <c r="C511" s="113"/>
      <c r="D511" s="59"/>
      <c r="E511" s="59"/>
      <c r="F511" s="59"/>
      <c r="G511" s="59"/>
      <c r="H511" s="21"/>
      <c r="I511" s="21"/>
      <c r="J511" s="21"/>
      <c r="K511" s="21"/>
      <c r="L511" s="5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20"/>
      <c r="C512" s="113"/>
      <c r="D512" s="59"/>
      <c r="E512" s="59"/>
      <c r="F512" s="59"/>
      <c r="G512" s="59"/>
      <c r="H512" s="21"/>
      <c r="I512" s="21"/>
      <c r="J512" s="21"/>
      <c r="K512" s="21"/>
      <c r="L512" s="5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20"/>
      <c r="C513" s="113"/>
      <c r="D513" s="59"/>
      <c r="E513" s="59"/>
      <c r="F513" s="59"/>
      <c r="G513" s="59"/>
      <c r="H513" s="21"/>
      <c r="I513" s="21"/>
      <c r="J513" s="21"/>
      <c r="K513" s="21"/>
      <c r="L513" s="5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20"/>
      <c r="C514" s="113"/>
      <c r="D514" s="59"/>
      <c r="E514" s="59"/>
      <c r="F514" s="59"/>
      <c r="G514" s="59"/>
      <c r="H514" s="21"/>
      <c r="I514" s="21"/>
      <c r="J514" s="21"/>
      <c r="K514" s="21"/>
      <c r="L514" s="5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20"/>
      <c r="C515" s="113"/>
      <c r="D515" s="59"/>
      <c r="E515" s="59"/>
      <c r="F515" s="59"/>
      <c r="G515" s="59"/>
      <c r="H515" s="21"/>
      <c r="I515" s="21"/>
      <c r="J515" s="21"/>
      <c r="K515" s="21"/>
      <c r="L515" s="5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20"/>
      <c r="C516" s="113"/>
      <c r="D516" s="59"/>
      <c r="E516" s="59"/>
      <c r="F516" s="59"/>
      <c r="G516" s="59"/>
      <c r="H516" s="21"/>
      <c r="I516" s="21"/>
      <c r="J516" s="21"/>
      <c r="K516" s="21"/>
      <c r="L516" s="5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20"/>
      <c r="C517" s="113"/>
      <c r="D517" s="59"/>
      <c r="E517" s="59"/>
      <c r="F517" s="59"/>
      <c r="G517" s="59"/>
      <c r="H517" s="21"/>
      <c r="I517" s="21"/>
      <c r="J517" s="21"/>
      <c r="K517" s="21"/>
      <c r="L517" s="5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20"/>
      <c r="C518" s="113"/>
      <c r="D518" s="59"/>
      <c r="E518" s="59"/>
      <c r="F518" s="59"/>
      <c r="G518" s="59"/>
      <c r="H518" s="21"/>
      <c r="I518" s="21"/>
      <c r="J518" s="21"/>
      <c r="K518" s="21"/>
      <c r="L518" s="5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20"/>
      <c r="C519" s="113"/>
      <c r="D519" s="59"/>
      <c r="E519" s="59"/>
      <c r="F519" s="59"/>
      <c r="G519" s="59"/>
      <c r="H519" s="21"/>
      <c r="I519" s="21"/>
      <c r="J519" s="21"/>
      <c r="K519" s="21"/>
      <c r="L519" s="5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20"/>
      <c r="C520" s="113"/>
      <c r="D520" s="59"/>
      <c r="E520" s="59"/>
      <c r="F520" s="59"/>
      <c r="G520" s="59"/>
      <c r="H520" s="21"/>
      <c r="I520" s="21"/>
      <c r="J520" s="21"/>
      <c r="K520" s="21"/>
      <c r="L520" s="5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20"/>
      <c r="C521" s="113"/>
      <c r="D521" s="59"/>
      <c r="E521" s="59"/>
      <c r="F521" s="59"/>
      <c r="G521" s="59"/>
      <c r="H521" s="21"/>
      <c r="I521" s="21"/>
      <c r="J521" s="21"/>
      <c r="K521" s="21"/>
      <c r="L521" s="5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20"/>
      <c r="C522" s="113"/>
      <c r="D522" s="59"/>
      <c r="E522" s="59"/>
      <c r="F522" s="59"/>
      <c r="G522" s="59"/>
      <c r="H522" s="21"/>
      <c r="I522" s="21"/>
      <c r="J522" s="21"/>
      <c r="K522" s="21"/>
      <c r="L522" s="5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20"/>
      <c r="C523" s="113"/>
      <c r="D523" s="59"/>
      <c r="E523" s="59"/>
      <c r="F523" s="59"/>
      <c r="G523" s="59"/>
      <c r="H523" s="21"/>
      <c r="I523" s="21"/>
      <c r="J523" s="21"/>
      <c r="K523" s="21"/>
      <c r="L523" s="5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20"/>
      <c r="C524" s="113"/>
      <c r="D524" s="59"/>
      <c r="E524" s="59"/>
      <c r="F524" s="59"/>
      <c r="G524" s="59"/>
      <c r="H524" s="21"/>
      <c r="I524" s="21"/>
      <c r="J524" s="21"/>
      <c r="K524" s="21"/>
      <c r="L524" s="5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20"/>
      <c r="C525" s="113"/>
      <c r="D525" s="59"/>
      <c r="E525" s="59"/>
      <c r="F525" s="59"/>
      <c r="G525" s="59"/>
      <c r="H525" s="21"/>
      <c r="I525" s="21"/>
      <c r="J525" s="21"/>
      <c r="K525" s="21"/>
      <c r="L525" s="5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20"/>
      <c r="C526" s="113"/>
      <c r="D526" s="59"/>
      <c r="E526" s="59"/>
      <c r="F526" s="59"/>
      <c r="G526" s="59"/>
      <c r="H526" s="21"/>
      <c r="I526" s="21"/>
      <c r="J526" s="21"/>
      <c r="K526" s="21"/>
      <c r="L526" s="5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20"/>
      <c r="C527" s="113"/>
      <c r="D527" s="59"/>
      <c r="E527" s="59"/>
      <c r="F527" s="59"/>
      <c r="G527" s="59"/>
      <c r="H527" s="21"/>
      <c r="I527" s="21"/>
      <c r="J527" s="21"/>
      <c r="K527" s="21"/>
      <c r="L527" s="5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20"/>
      <c r="C528" s="113"/>
      <c r="D528" s="59"/>
      <c r="E528" s="59"/>
      <c r="F528" s="59"/>
      <c r="G528" s="59"/>
      <c r="H528" s="21"/>
      <c r="I528" s="21"/>
      <c r="J528" s="21"/>
      <c r="K528" s="21"/>
      <c r="L528" s="5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20"/>
      <c r="C529" s="113"/>
      <c r="D529" s="59"/>
      <c r="E529" s="59"/>
      <c r="F529" s="59"/>
      <c r="G529" s="59"/>
      <c r="H529" s="21"/>
      <c r="I529" s="21"/>
      <c r="J529" s="21"/>
      <c r="K529" s="21"/>
      <c r="L529" s="5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20"/>
      <c r="C530" s="113"/>
      <c r="D530" s="59"/>
      <c r="E530" s="59"/>
      <c r="F530" s="59"/>
      <c r="G530" s="59"/>
      <c r="H530" s="21"/>
      <c r="I530" s="21"/>
      <c r="J530" s="21"/>
      <c r="K530" s="21"/>
      <c r="L530" s="5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20"/>
      <c r="C531" s="113"/>
      <c r="D531" s="59"/>
      <c r="E531" s="59"/>
      <c r="F531" s="59"/>
      <c r="G531" s="59"/>
      <c r="H531" s="21"/>
      <c r="I531" s="21"/>
      <c r="J531" s="21"/>
      <c r="K531" s="21"/>
      <c r="L531" s="5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20"/>
      <c r="C532" s="113"/>
      <c r="D532" s="59"/>
      <c r="E532" s="59"/>
      <c r="F532" s="59"/>
      <c r="G532" s="59"/>
      <c r="H532" s="21"/>
      <c r="I532" s="21"/>
      <c r="J532" s="21"/>
      <c r="K532" s="21"/>
      <c r="L532" s="5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20"/>
      <c r="C533" s="113"/>
      <c r="D533" s="59"/>
      <c r="E533" s="59"/>
      <c r="F533" s="59"/>
      <c r="G533" s="59"/>
      <c r="H533" s="21"/>
      <c r="I533" s="21"/>
      <c r="J533" s="21"/>
      <c r="K533" s="21"/>
      <c r="L533" s="5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20"/>
      <c r="C534" s="113"/>
      <c r="D534" s="59"/>
      <c r="E534" s="59"/>
      <c r="F534" s="59"/>
      <c r="G534" s="59"/>
      <c r="H534" s="21"/>
      <c r="I534" s="21"/>
      <c r="J534" s="21"/>
      <c r="K534" s="21"/>
      <c r="L534" s="5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20"/>
      <c r="C535" s="113"/>
      <c r="D535" s="59"/>
      <c r="E535" s="59"/>
      <c r="F535" s="59"/>
      <c r="G535" s="59"/>
      <c r="H535" s="21"/>
      <c r="I535" s="21"/>
      <c r="J535" s="21"/>
      <c r="K535" s="21"/>
      <c r="L535" s="5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20"/>
      <c r="C536" s="113"/>
      <c r="D536" s="59"/>
      <c r="E536" s="59"/>
      <c r="F536" s="59"/>
      <c r="G536" s="59"/>
      <c r="H536" s="21"/>
      <c r="I536" s="21"/>
      <c r="J536" s="21"/>
      <c r="K536" s="21"/>
      <c r="L536" s="5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20"/>
      <c r="C537" s="113"/>
      <c r="D537" s="59"/>
      <c r="E537" s="59"/>
      <c r="F537" s="59"/>
      <c r="G537" s="59"/>
      <c r="H537" s="21"/>
      <c r="I537" s="21"/>
      <c r="J537" s="21"/>
      <c r="K537" s="21"/>
      <c r="L537" s="5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20"/>
      <c r="C538" s="113"/>
      <c r="D538" s="59"/>
      <c r="E538" s="59"/>
      <c r="F538" s="59"/>
      <c r="G538" s="59"/>
      <c r="H538" s="21"/>
      <c r="I538" s="21"/>
      <c r="J538" s="21"/>
      <c r="K538" s="21"/>
      <c r="L538" s="5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20"/>
      <c r="C539" s="113"/>
      <c r="D539" s="59"/>
      <c r="E539" s="59"/>
      <c r="F539" s="59"/>
      <c r="G539" s="59"/>
      <c r="H539" s="21"/>
      <c r="I539" s="21"/>
      <c r="J539" s="21"/>
      <c r="K539" s="21"/>
      <c r="L539" s="5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20"/>
      <c r="C540" s="113"/>
      <c r="D540" s="59"/>
      <c r="E540" s="59"/>
      <c r="F540" s="59"/>
      <c r="G540" s="59"/>
      <c r="H540" s="21"/>
      <c r="I540" s="21"/>
      <c r="J540" s="21"/>
      <c r="K540" s="21"/>
      <c r="L540" s="5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20"/>
      <c r="C541" s="113"/>
      <c r="D541" s="59"/>
      <c r="E541" s="59"/>
      <c r="F541" s="59"/>
      <c r="G541" s="59"/>
      <c r="H541" s="21"/>
      <c r="I541" s="21"/>
      <c r="J541" s="21"/>
      <c r="K541" s="21"/>
      <c r="L541" s="5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20"/>
      <c r="C542" s="113"/>
      <c r="D542" s="59"/>
      <c r="E542" s="59"/>
      <c r="F542" s="59"/>
      <c r="G542" s="59"/>
      <c r="H542" s="21"/>
      <c r="I542" s="21"/>
      <c r="J542" s="21"/>
      <c r="K542" s="21"/>
      <c r="L542" s="5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20"/>
      <c r="C543" s="113"/>
      <c r="D543" s="59"/>
      <c r="E543" s="59"/>
      <c r="F543" s="59"/>
      <c r="G543" s="59"/>
      <c r="H543" s="21"/>
      <c r="I543" s="21"/>
      <c r="J543" s="21"/>
      <c r="K543" s="21"/>
      <c r="L543" s="5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20"/>
      <c r="C544" s="113"/>
      <c r="D544" s="59"/>
      <c r="E544" s="59"/>
      <c r="F544" s="59"/>
      <c r="G544" s="59"/>
      <c r="H544" s="21"/>
      <c r="I544" s="21"/>
      <c r="J544" s="21"/>
      <c r="K544" s="21"/>
      <c r="L544" s="5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20"/>
      <c r="C545" s="113"/>
      <c r="D545" s="59"/>
      <c r="E545" s="59"/>
      <c r="F545" s="59"/>
      <c r="G545" s="59"/>
      <c r="H545" s="21"/>
      <c r="I545" s="21"/>
      <c r="J545" s="21"/>
      <c r="K545" s="21"/>
      <c r="L545" s="5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20"/>
      <c r="C546" s="113"/>
      <c r="D546" s="59"/>
      <c r="E546" s="59"/>
      <c r="F546" s="59"/>
      <c r="G546" s="59"/>
      <c r="H546" s="21"/>
      <c r="I546" s="21"/>
      <c r="J546" s="21"/>
      <c r="K546" s="21"/>
      <c r="L546" s="5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20"/>
      <c r="C547" s="113"/>
      <c r="D547" s="59"/>
      <c r="E547" s="59"/>
      <c r="F547" s="59"/>
      <c r="G547" s="59"/>
      <c r="H547" s="21"/>
      <c r="I547" s="21"/>
      <c r="J547" s="21"/>
      <c r="K547" s="21"/>
      <c r="L547" s="5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20"/>
      <c r="C548" s="113"/>
      <c r="D548" s="59"/>
      <c r="E548" s="59"/>
      <c r="F548" s="59"/>
      <c r="G548" s="59"/>
      <c r="H548" s="21"/>
      <c r="I548" s="21"/>
      <c r="J548" s="21"/>
      <c r="K548" s="21"/>
      <c r="L548" s="5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20"/>
      <c r="C549" s="113"/>
      <c r="D549" s="59"/>
      <c r="E549" s="59"/>
      <c r="F549" s="59"/>
      <c r="G549" s="59"/>
      <c r="H549" s="21"/>
      <c r="I549" s="21"/>
      <c r="J549" s="21"/>
      <c r="K549" s="21"/>
      <c r="L549" s="5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20"/>
      <c r="C550" s="113"/>
      <c r="D550" s="59"/>
      <c r="E550" s="59"/>
      <c r="F550" s="59"/>
      <c r="G550" s="59"/>
      <c r="H550" s="21"/>
      <c r="I550" s="21"/>
      <c r="J550" s="21"/>
      <c r="K550" s="21"/>
      <c r="L550" s="5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20"/>
      <c r="C551" s="113"/>
      <c r="D551" s="59"/>
      <c r="E551" s="59"/>
      <c r="F551" s="59"/>
      <c r="G551" s="59"/>
      <c r="H551" s="21"/>
      <c r="I551" s="21"/>
      <c r="J551" s="21"/>
      <c r="K551" s="21"/>
      <c r="L551" s="5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20"/>
      <c r="C552" s="113"/>
      <c r="D552" s="59"/>
      <c r="E552" s="59"/>
      <c r="F552" s="59"/>
      <c r="G552" s="59"/>
      <c r="H552" s="21"/>
      <c r="I552" s="21"/>
      <c r="J552" s="21"/>
      <c r="K552" s="21"/>
      <c r="L552" s="5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20"/>
      <c r="C553" s="113"/>
      <c r="D553" s="59"/>
      <c r="E553" s="59"/>
      <c r="F553" s="59"/>
      <c r="G553" s="59"/>
      <c r="H553" s="21"/>
      <c r="I553" s="21"/>
      <c r="J553" s="21"/>
      <c r="K553" s="21"/>
      <c r="L553" s="5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20"/>
      <c r="C554" s="113"/>
      <c r="D554" s="59"/>
      <c r="E554" s="59"/>
      <c r="F554" s="59"/>
      <c r="G554" s="59"/>
      <c r="H554" s="21"/>
      <c r="I554" s="21"/>
      <c r="J554" s="21"/>
      <c r="K554" s="21"/>
      <c r="L554" s="5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20"/>
      <c r="C555" s="113"/>
      <c r="D555" s="59"/>
      <c r="E555" s="59"/>
      <c r="F555" s="59"/>
      <c r="G555" s="59"/>
      <c r="H555" s="21"/>
      <c r="I555" s="21"/>
      <c r="J555" s="21"/>
      <c r="K555" s="21"/>
      <c r="L555" s="5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20"/>
      <c r="C556" s="113"/>
      <c r="D556" s="59"/>
      <c r="E556" s="59"/>
      <c r="F556" s="59"/>
      <c r="G556" s="59"/>
      <c r="H556" s="21"/>
      <c r="I556" s="21"/>
      <c r="J556" s="21"/>
      <c r="K556" s="21"/>
      <c r="L556" s="5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20"/>
      <c r="C557" s="113"/>
      <c r="D557" s="59"/>
      <c r="E557" s="59"/>
      <c r="F557" s="59"/>
      <c r="G557" s="59"/>
      <c r="H557" s="21"/>
      <c r="I557" s="21"/>
      <c r="J557" s="21"/>
      <c r="K557" s="21"/>
      <c r="L557" s="5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20"/>
      <c r="C558" s="113"/>
      <c r="D558" s="59"/>
      <c r="E558" s="59"/>
      <c r="F558" s="59"/>
      <c r="G558" s="59"/>
      <c r="H558" s="21"/>
      <c r="I558" s="21"/>
      <c r="J558" s="21"/>
      <c r="K558" s="21"/>
      <c r="L558" s="5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20"/>
      <c r="C559" s="113"/>
      <c r="D559" s="59"/>
      <c r="E559" s="59"/>
      <c r="F559" s="59"/>
      <c r="G559" s="59"/>
      <c r="H559" s="21"/>
      <c r="I559" s="21"/>
      <c r="J559" s="21"/>
      <c r="K559" s="21"/>
      <c r="L559" s="5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20"/>
      <c r="C560" s="113"/>
      <c r="D560" s="59"/>
      <c r="E560" s="59"/>
      <c r="F560" s="59"/>
      <c r="G560" s="59"/>
      <c r="H560" s="21"/>
      <c r="I560" s="21"/>
      <c r="J560" s="21"/>
      <c r="K560" s="21"/>
      <c r="L560" s="5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20"/>
      <c r="C561" s="113"/>
      <c r="D561" s="59"/>
      <c r="E561" s="59"/>
      <c r="F561" s="59"/>
      <c r="G561" s="59"/>
      <c r="H561" s="21"/>
      <c r="I561" s="21"/>
      <c r="J561" s="21"/>
      <c r="K561" s="21"/>
      <c r="L561" s="5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20"/>
      <c r="C562" s="113"/>
      <c r="D562" s="59"/>
      <c r="E562" s="59"/>
      <c r="F562" s="59"/>
      <c r="G562" s="59"/>
      <c r="H562" s="21"/>
      <c r="I562" s="21"/>
      <c r="J562" s="21"/>
      <c r="K562" s="21"/>
      <c r="L562" s="5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20"/>
      <c r="C563" s="113"/>
      <c r="D563" s="59"/>
      <c r="E563" s="59"/>
      <c r="F563" s="59"/>
      <c r="G563" s="59"/>
      <c r="H563" s="21"/>
      <c r="I563" s="21"/>
      <c r="J563" s="21"/>
      <c r="K563" s="21"/>
      <c r="L563" s="5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20"/>
      <c r="C564" s="113"/>
      <c r="D564" s="59"/>
      <c r="E564" s="59"/>
      <c r="F564" s="59"/>
      <c r="G564" s="59"/>
      <c r="H564" s="21"/>
      <c r="I564" s="21"/>
      <c r="J564" s="21"/>
      <c r="K564" s="21"/>
      <c r="L564" s="5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20"/>
      <c r="C565" s="113"/>
      <c r="D565" s="59"/>
      <c r="E565" s="59"/>
      <c r="F565" s="59"/>
      <c r="G565" s="59"/>
      <c r="H565" s="21"/>
      <c r="I565" s="21"/>
      <c r="J565" s="21"/>
      <c r="K565" s="21"/>
      <c r="L565" s="5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20"/>
      <c r="C566" s="113"/>
      <c r="D566" s="59"/>
      <c r="E566" s="59"/>
      <c r="F566" s="59"/>
      <c r="G566" s="59"/>
      <c r="H566" s="21"/>
      <c r="I566" s="21"/>
      <c r="J566" s="21"/>
      <c r="K566" s="21"/>
      <c r="L566" s="5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20"/>
      <c r="C567" s="113"/>
      <c r="D567" s="59"/>
      <c r="E567" s="59"/>
      <c r="F567" s="59"/>
      <c r="G567" s="59"/>
      <c r="H567" s="21"/>
      <c r="I567" s="21"/>
      <c r="J567" s="21"/>
      <c r="K567" s="21"/>
      <c r="L567" s="5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20"/>
      <c r="C568" s="113"/>
      <c r="D568" s="59"/>
      <c r="E568" s="59"/>
      <c r="F568" s="59"/>
      <c r="G568" s="59"/>
      <c r="H568" s="21"/>
      <c r="I568" s="21"/>
      <c r="J568" s="21"/>
      <c r="K568" s="21"/>
      <c r="L568" s="5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20"/>
      <c r="C569" s="113"/>
      <c r="D569" s="59"/>
      <c r="E569" s="59"/>
      <c r="F569" s="59"/>
      <c r="G569" s="59"/>
      <c r="H569" s="21"/>
      <c r="I569" s="21"/>
      <c r="J569" s="21"/>
      <c r="K569" s="21"/>
      <c r="L569" s="5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20"/>
      <c r="C570" s="113"/>
      <c r="D570" s="59"/>
      <c r="E570" s="59"/>
      <c r="F570" s="59"/>
      <c r="G570" s="59"/>
      <c r="H570" s="21"/>
      <c r="I570" s="21"/>
      <c r="J570" s="21"/>
      <c r="K570" s="21"/>
      <c r="L570" s="5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20"/>
      <c r="C571" s="113"/>
      <c r="D571" s="59"/>
      <c r="E571" s="59"/>
      <c r="F571" s="59"/>
      <c r="G571" s="59"/>
      <c r="H571" s="21"/>
      <c r="I571" s="21"/>
      <c r="J571" s="21"/>
      <c r="K571" s="21"/>
      <c r="L571" s="5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20"/>
      <c r="C572" s="113"/>
      <c r="D572" s="59"/>
      <c r="E572" s="59"/>
      <c r="F572" s="59"/>
      <c r="G572" s="59"/>
      <c r="H572" s="21"/>
      <c r="I572" s="21"/>
      <c r="J572" s="21"/>
      <c r="K572" s="21"/>
      <c r="L572" s="5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20"/>
      <c r="C573" s="113"/>
      <c r="D573" s="59"/>
      <c r="E573" s="59"/>
      <c r="F573" s="59"/>
      <c r="G573" s="59"/>
      <c r="H573" s="21"/>
      <c r="I573" s="21"/>
      <c r="J573" s="21"/>
      <c r="K573" s="21"/>
      <c r="L573" s="5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20"/>
      <c r="C574" s="113"/>
      <c r="D574" s="59"/>
      <c r="E574" s="59"/>
      <c r="F574" s="59"/>
      <c r="G574" s="59"/>
      <c r="H574" s="21"/>
      <c r="I574" s="21"/>
      <c r="J574" s="21"/>
      <c r="K574" s="21"/>
      <c r="L574" s="5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20"/>
      <c r="C575" s="113"/>
      <c r="D575" s="59"/>
      <c r="E575" s="59"/>
      <c r="F575" s="59"/>
      <c r="G575" s="59"/>
      <c r="H575" s="21"/>
      <c r="I575" s="21"/>
      <c r="J575" s="21"/>
      <c r="K575" s="21"/>
      <c r="L575" s="5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20"/>
      <c r="C576" s="113"/>
      <c r="D576" s="59"/>
      <c r="E576" s="59"/>
      <c r="F576" s="59"/>
      <c r="G576" s="59"/>
      <c r="H576" s="21"/>
      <c r="I576" s="21"/>
      <c r="J576" s="21"/>
      <c r="K576" s="21"/>
      <c r="L576" s="5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20"/>
      <c r="C577" s="113"/>
      <c r="D577" s="59"/>
      <c r="E577" s="59"/>
      <c r="F577" s="59"/>
      <c r="G577" s="59"/>
      <c r="H577" s="21"/>
      <c r="I577" s="21"/>
      <c r="J577" s="21"/>
      <c r="K577" s="21"/>
      <c r="L577" s="5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20"/>
      <c r="C578" s="113"/>
      <c r="D578" s="59"/>
      <c r="E578" s="59"/>
      <c r="F578" s="59"/>
      <c r="G578" s="59"/>
      <c r="H578" s="21"/>
      <c r="I578" s="21"/>
      <c r="J578" s="21"/>
      <c r="K578" s="21"/>
      <c r="L578" s="5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20"/>
      <c r="C579" s="113"/>
      <c r="D579" s="59"/>
      <c r="E579" s="59"/>
      <c r="F579" s="59"/>
      <c r="G579" s="59"/>
      <c r="H579" s="21"/>
      <c r="I579" s="21"/>
      <c r="J579" s="21"/>
      <c r="K579" s="21"/>
      <c r="L579" s="5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20"/>
      <c r="C580" s="113"/>
      <c r="D580" s="59"/>
      <c r="E580" s="59"/>
      <c r="F580" s="59"/>
      <c r="G580" s="59"/>
      <c r="H580" s="21"/>
      <c r="I580" s="21"/>
      <c r="J580" s="21"/>
      <c r="K580" s="21"/>
      <c r="L580" s="5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20"/>
      <c r="C581" s="113"/>
      <c r="D581" s="59"/>
      <c r="E581" s="59"/>
      <c r="F581" s="59"/>
      <c r="G581" s="59"/>
      <c r="H581" s="21"/>
      <c r="I581" s="21"/>
      <c r="J581" s="21"/>
      <c r="K581" s="21"/>
      <c r="L581" s="5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20"/>
      <c r="C582" s="113"/>
      <c r="D582" s="59"/>
      <c r="E582" s="59"/>
      <c r="F582" s="59"/>
      <c r="G582" s="59"/>
      <c r="H582" s="21"/>
      <c r="I582" s="21"/>
      <c r="J582" s="21"/>
      <c r="K582" s="21"/>
      <c r="L582" s="5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20"/>
      <c r="C583" s="113"/>
      <c r="D583" s="59"/>
      <c r="E583" s="59"/>
      <c r="F583" s="59"/>
      <c r="G583" s="59"/>
      <c r="H583" s="21"/>
      <c r="I583" s="21"/>
      <c r="J583" s="21"/>
      <c r="K583" s="21"/>
      <c r="L583" s="5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20"/>
      <c r="C584" s="113"/>
      <c r="D584" s="59"/>
      <c r="E584" s="59"/>
      <c r="F584" s="59"/>
      <c r="G584" s="59"/>
      <c r="H584" s="21"/>
      <c r="I584" s="21"/>
      <c r="J584" s="21"/>
      <c r="K584" s="21"/>
      <c r="L584" s="5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20"/>
      <c r="C585" s="113"/>
      <c r="D585" s="59"/>
      <c r="E585" s="59"/>
      <c r="F585" s="59"/>
      <c r="G585" s="59"/>
      <c r="H585" s="21"/>
      <c r="I585" s="21"/>
      <c r="J585" s="21"/>
      <c r="K585" s="21"/>
      <c r="L585" s="5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20"/>
      <c r="C586" s="113"/>
      <c r="D586" s="59"/>
      <c r="E586" s="59"/>
      <c r="F586" s="59"/>
      <c r="G586" s="59"/>
      <c r="H586" s="21"/>
      <c r="I586" s="21"/>
      <c r="J586" s="21"/>
      <c r="K586" s="21"/>
      <c r="L586" s="5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20"/>
      <c r="C587" s="113"/>
      <c r="D587" s="59"/>
      <c r="E587" s="59"/>
      <c r="F587" s="59"/>
      <c r="G587" s="59"/>
      <c r="H587" s="21"/>
      <c r="I587" s="21"/>
      <c r="J587" s="21"/>
      <c r="K587" s="21"/>
      <c r="L587" s="5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20"/>
      <c r="C588" s="113"/>
      <c r="D588" s="59"/>
      <c r="E588" s="59"/>
      <c r="F588" s="59"/>
      <c r="G588" s="59"/>
      <c r="H588" s="21"/>
      <c r="I588" s="21"/>
      <c r="J588" s="21"/>
      <c r="K588" s="21"/>
      <c r="L588" s="5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20"/>
      <c r="C589" s="113"/>
      <c r="D589" s="59"/>
      <c r="E589" s="59"/>
      <c r="F589" s="59"/>
      <c r="G589" s="59"/>
      <c r="H589" s="21"/>
      <c r="I589" s="21"/>
      <c r="J589" s="21"/>
      <c r="K589" s="21"/>
      <c r="L589" s="5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20"/>
      <c r="C590" s="113"/>
      <c r="D590" s="59"/>
      <c r="E590" s="59"/>
      <c r="F590" s="59"/>
      <c r="G590" s="59"/>
      <c r="H590" s="21"/>
      <c r="I590" s="21"/>
      <c r="J590" s="21"/>
      <c r="K590" s="21"/>
      <c r="L590" s="5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20"/>
      <c r="C591" s="113"/>
      <c r="D591" s="59"/>
      <c r="E591" s="59"/>
      <c r="F591" s="59"/>
      <c r="G591" s="59"/>
      <c r="H591" s="21"/>
      <c r="I591" s="21"/>
      <c r="J591" s="21"/>
      <c r="K591" s="21"/>
      <c r="L591" s="5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20"/>
      <c r="C592" s="113"/>
      <c r="D592" s="59"/>
      <c r="E592" s="59"/>
      <c r="F592" s="59"/>
      <c r="G592" s="59"/>
      <c r="H592" s="21"/>
      <c r="I592" s="21"/>
      <c r="J592" s="21"/>
      <c r="K592" s="21"/>
      <c r="L592" s="5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20"/>
      <c r="C593" s="113"/>
      <c r="D593" s="59"/>
      <c r="E593" s="59"/>
      <c r="F593" s="59"/>
      <c r="G593" s="59"/>
      <c r="H593" s="21"/>
      <c r="I593" s="21"/>
      <c r="J593" s="21"/>
      <c r="K593" s="21"/>
      <c r="L593" s="5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20"/>
      <c r="C594" s="113"/>
      <c r="D594" s="59"/>
      <c r="E594" s="59"/>
      <c r="F594" s="59"/>
      <c r="G594" s="59"/>
      <c r="H594" s="21"/>
      <c r="I594" s="21"/>
      <c r="J594" s="21"/>
      <c r="K594" s="21"/>
      <c r="L594" s="5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20"/>
      <c r="C595" s="113"/>
      <c r="D595" s="59"/>
      <c r="E595" s="59"/>
      <c r="F595" s="59"/>
      <c r="G595" s="59"/>
      <c r="H595" s="21"/>
      <c r="I595" s="21"/>
      <c r="J595" s="21"/>
      <c r="K595" s="21"/>
      <c r="L595" s="5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20"/>
      <c r="C596" s="113"/>
      <c r="D596" s="59"/>
      <c r="E596" s="59"/>
      <c r="F596" s="59"/>
      <c r="G596" s="59"/>
      <c r="H596" s="21"/>
      <c r="I596" s="21"/>
      <c r="J596" s="21"/>
      <c r="K596" s="21"/>
      <c r="L596" s="5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20"/>
      <c r="C597" s="113"/>
      <c r="D597" s="59"/>
      <c r="E597" s="59"/>
      <c r="F597" s="59"/>
      <c r="G597" s="59"/>
      <c r="H597" s="21"/>
      <c r="I597" s="21"/>
      <c r="J597" s="21"/>
      <c r="K597" s="21"/>
      <c r="L597" s="5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20"/>
      <c r="C598" s="113"/>
      <c r="D598" s="59"/>
      <c r="E598" s="59"/>
      <c r="F598" s="59"/>
      <c r="G598" s="59"/>
      <c r="H598" s="21"/>
      <c r="I598" s="21"/>
      <c r="J598" s="21"/>
      <c r="K598" s="21"/>
      <c r="L598" s="5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20"/>
      <c r="C599" s="113"/>
      <c r="D599" s="59"/>
      <c r="E599" s="59"/>
      <c r="F599" s="59"/>
      <c r="G599" s="59"/>
      <c r="H599" s="21"/>
      <c r="I599" s="21"/>
      <c r="J599" s="21"/>
      <c r="K599" s="21"/>
      <c r="L599" s="5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20"/>
      <c r="C600" s="113"/>
      <c r="D600" s="59"/>
      <c r="E600" s="59"/>
      <c r="F600" s="59"/>
      <c r="G600" s="59"/>
      <c r="H600" s="21"/>
      <c r="I600" s="21"/>
      <c r="J600" s="21"/>
      <c r="K600" s="21"/>
      <c r="L600" s="5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20"/>
      <c r="C601" s="113"/>
      <c r="D601" s="59"/>
      <c r="E601" s="59"/>
      <c r="F601" s="59"/>
      <c r="G601" s="59"/>
      <c r="H601" s="21"/>
      <c r="I601" s="21"/>
      <c r="J601" s="21"/>
      <c r="K601" s="21"/>
      <c r="L601" s="5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20"/>
      <c r="C602" s="113"/>
      <c r="D602" s="59"/>
      <c r="E602" s="59"/>
      <c r="F602" s="59"/>
      <c r="G602" s="59"/>
      <c r="H602" s="21"/>
      <c r="I602" s="21"/>
      <c r="J602" s="21"/>
      <c r="K602" s="21"/>
      <c r="L602" s="5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20"/>
      <c r="C603" s="113"/>
      <c r="D603" s="59"/>
      <c r="E603" s="59"/>
      <c r="F603" s="59"/>
      <c r="G603" s="59"/>
      <c r="H603" s="21"/>
      <c r="I603" s="21"/>
      <c r="J603" s="21"/>
      <c r="K603" s="21"/>
      <c r="L603" s="5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20"/>
      <c r="C604" s="113"/>
      <c r="D604" s="59"/>
      <c r="E604" s="59"/>
      <c r="F604" s="59"/>
      <c r="G604" s="59"/>
      <c r="H604" s="21"/>
      <c r="I604" s="21"/>
      <c r="J604" s="21"/>
      <c r="K604" s="21"/>
      <c r="L604" s="5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20"/>
      <c r="C605" s="113"/>
      <c r="D605" s="59"/>
      <c r="E605" s="59"/>
      <c r="F605" s="59"/>
      <c r="G605" s="59"/>
      <c r="H605" s="21"/>
      <c r="I605" s="21"/>
      <c r="J605" s="21"/>
      <c r="K605" s="21"/>
      <c r="L605" s="5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20"/>
      <c r="C606" s="113"/>
      <c r="D606" s="59"/>
      <c r="E606" s="59"/>
      <c r="F606" s="59"/>
      <c r="G606" s="59"/>
      <c r="H606" s="21"/>
      <c r="I606" s="21"/>
      <c r="J606" s="21"/>
      <c r="K606" s="21"/>
      <c r="L606" s="5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20"/>
      <c r="C607" s="113"/>
      <c r="D607" s="59"/>
      <c r="E607" s="59"/>
      <c r="F607" s="59"/>
      <c r="G607" s="59"/>
      <c r="H607" s="21"/>
      <c r="I607" s="21"/>
      <c r="J607" s="21"/>
      <c r="K607" s="21"/>
      <c r="L607" s="5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20"/>
      <c r="C608" s="113"/>
      <c r="D608" s="59"/>
      <c r="E608" s="59"/>
      <c r="F608" s="59"/>
      <c r="G608" s="59"/>
      <c r="H608" s="21"/>
      <c r="I608" s="21"/>
      <c r="J608" s="21"/>
      <c r="K608" s="21"/>
      <c r="L608" s="5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20"/>
      <c r="C609" s="113"/>
      <c r="D609" s="59"/>
      <c r="E609" s="59"/>
      <c r="F609" s="59"/>
      <c r="G609" s="59"/>
      <c r="H609" s="21"/>
      <c r="I609" s="21"/>
      <c r="J609" s="21"/>
      <c r="K609" s="21"/>
      <c r="L609" s="5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20"/>
      <c r="C610" s="113"/>
      <c r="D610" s="59"/>
      <c r="E610" s="59"/>
      <c r="F610" s="59"/>
      <c r="G610" s="59"/>
      <c r="H610" s="21"/>
      <c r="I610" s="21"/>
      <c r="J610" s="21"/>
      <c r="K610" s="21"/>
      <c r="L610" s="5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20"/>
      <c r="C611" s="113"/>
      <c r="D611" s="59"/>
      <c r="E611" s="59"/>
      <c r="F611" s="59"/>
      <c r="G611" s="59"/>
      <c r="H611" s="21"/>
      <c r="I611" s="21"/>
      <c r="J611" s="21"/>
      <c r="K611" s="21"/>
      <c r="L611" s="5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20"/>
      <c r="C612" s="113"/>
      <c r="D612" s="59"/>
      <c r="E612" s="59"/>
      <c r="F612" s="59"/>
      <c r="G612" s="59"/>
      <c r="H612" s="21"/>
      <c r="I612" s="21"/>
      <c r="J612" s="21"/>
      <c r="K612" s="21"/>
      <c r="L612" s="5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20"/>
      <c r="C613" s="113"/>
      <c r="D613" s="59"/>
      <c r="E613" s="59"/>
      <c r="F613" s="59"/>
      <c r="G613" s="59"/>
      <c r="H613" s="21"/>
      <c r="I613" s="21"/>
      <c r="J613" s="21"/>
      <c r="K613" s="21"/>
      <c r="L613" s="5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20"/>
      <c r="C614" s="113"/>
      <c r="D614" s="59"/>
      <c r="E614" s="59"/>
      <c r="F614" s="59"/>
      <c r="G614" s="59"/>
      <c r="H614" s="21"/>
      <c r="I614" s="21"/>
      <c r="J614" s="21"/>
      <c r="K614" s="21"/>
      <c r="L614" s="5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20"/>
      <c r="C615" s="113"/>
      <c r="D615" s="59"/>
      <c r="E615" s="59"/>
      <c r="F615" s="59"/>
      <c r="G615" s="59"/>
      <c r="H615" s="21"/>
      <c r="I615" s="21"/>
      <c r="J615" s="21"/>
      <c r="K615" s="21"/>
      <c r="L615" s="5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20"/>
      <c r="C616" s="113"/>
      <c r="D616" s="59"/>
      <c r="E616" s="59"/>
      <c r="F616" s="59"/>
      <c r="G616" s="59"/>
      <c r="H616" s="21"/>
      <c r="I616" s="21"/>
      <c r="J616" s="21"/>
      <c r="K616" s="21"/>
      <c r="L616" s="5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20"/>
      <c r="C617" s="113"/>
      <c r="D617" s="59"/>
      <c r="E617" s="59"/>
      <c r="F617" s="59"/>
      <c r="G617" s="59"/>
      <c r="H617" s="21"/>
      <c r="I617" s="21"/>
      <c r="J617" s="21"/>
      <c r="K617" s="21"/>
      <c r="L617" s="5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20"/>
      <c r="C618" s="113"/>
      <c r="D618" s="59"/>
      <c r="E618" s="59"/>
      <c r="F618" s="59"/>
      <c r="G618" s="59"/>
      <c r="H618" s="21"/>
      <c r="I618" s="21"/>
      <c r="J618" s="21"/>
      <c r="K618" s="21"/>
      <c r="L618" s="5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20"/>
      <c r="C619" s="113"/>
      <c r="D619" s="59"/>
      <c r="E619" s="59"/>
      <c r="F619" s="59"/>
      <c r="G619" s="59"/>
      <c r="H619" s="21"/>
      <c r="I619" s="21"/>
      <c r="J619" s="21"/>
      <c r="K619" s="21"/>
      <c r="L619" s="5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20"/>
      <c r="C620" s="113"/>
      <c r="D620" s="59"/>
      <c r="E620" s="59"/>
      <c r="F620" s="59"/>
      <c r="G620" s="59"/>
      <c r="H620" s="21"/>
      <c r="I620" s="21"/>
      <c r="J620" s="21"/>
      <c r="K620" s="21"/>
      <c r="L620" s="5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20"/>
      <c r="C621" s="113"/>
      <c r="D621" s="59"/>
      <c r="E621" s="59"/>
      <c r="F621" s="59"/>
      <c r="G621" s="59"/>
      <c r="H621" s="21"/>
      <c r="I621" s="21"/>
      <c r="J621" s="21"/>
      <c r="K621" s="21"/>
      <c r="L621" s="5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20"/>
      <c r="C622" s="113"/>
      <c r="D622" s="59"/>
      <c r="E622" s="59"/>
      <c r="F622" s="59"/>
      <c r="G622" s="59"/>
      <c r="H622" s="21"/>
      <c r="I622" s="21"/>
      <c r="J622" s="21"/>
      <c r="K622" s="21"/>
      <c r="L622" s="5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20"/>
      <c r="C623" s="113"/>
      <c r="D623" s="59"/>
      <c r="E623" s="59"/>
      <c r="F623" s="59"/>
      <c r="G623" s="59"/>
      <c r="H623" s="21"/>
      <c r="I623" s="21"/>
      <c r="J623" s="21"/>
      <c r="K623" s="21"/>
      <c r="L623" s="5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20"/>
      <c r="C624" s="113"/>
      <c r="D624" s="59"/>
      <c r="E624" s="59"/>
      <c r="F624" s="59"/>
      <c r="G624" s="59"/>
      <c r="H624" s="21"/>
      <c r="I624" s="21"/>
      <c r="J624" s="21"/>
      <c r="K624" s="21"/>
      <c r="L624" s="5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20"/>
      <c r="C625" s="113"/>
      <c r="D625" s="59"/>
      <c r="E625" s="59"/>
      <c r="F625" s="59"/>
      <c r="G625" s="59"/>
      <c r="H625" s="21"/>
      <c r="I625" s="21"/>
      <c r="J625" s="21"/>
      <c r="K625" s="21"/>
      <c r="L625" s="5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20"/>
      <c r="C626" s="113"/>
      <c r="D626" s="59"/>
      <c r="E626" s="59"/>
      <c r="F626" s="59"/>
      <c r="G626" s="59"/>
      <c r="H626" s="21"/>
      <c r="I626" s="21"/>
      <c r="J626" s="21"/>
      <c r="K626" s="21"/>
      <c r="L626" s="5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20"/>
      <c r="C627" s="113"/>
      <c r="D627" s="59"/>
      <c r="E627" s="59"/>
      <c r="F627" s="59"/>
      <c r="G627" s="59"/>
      <c r="H627" s="21"/>
      <c r="I627" s="21"/>
      <c r="J627" s="21"/>
      <c r="K627" s="21"/>
      <c r="L627" s="5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20"/>
      <c r="C628" s="113"/>
      <c r="D628" s="59"/>
      <c r="E628" s="59"/>
      <c r="F628" s="59"/>
      <c r="G628" s="59"/>
      <c r="H628" s="21"/>
      <c r="I628" s="21"/>
      <c r="J628" s="21"/>
      <c r="K628" s="21"/>
      <c r="L628" s="5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20"/>
      <c r="C629" s="113"/>
      <c r="D629" s="59"/>
      <c r="E629" s="59"/>
      <c r="F629" s="59"/>
      <c r="G629" s="59"/>
      <c r="H629" s="21"/>
      <c r="I629" s="21"/>
      <c r="J629" s="21"/>
      <c r="K629" s="21"/>
      <c r="L629" s="5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20"/>
      <c r="C630" s="113"/>
      <c r="D630" s="59"/>
      <c r="E630" s="59"/>
      <c r="F630" s="59"/>
      <c r="G630" s="59"/>
      <c r="H630" s="21"/>
      <c r="I630" s="21"/>
      <c r="J630" s="21"/>
      <c r="K630" s="21"/>
      <c r="L630" s="5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20"/>
      <c r="C631" s="113"/>
      <c r="D631" s="59"/>
      <c r="E631" s="59"/>
      <c r="F631" s="59"/>
      <c r="G631" s="59"/>
      <c r="H631" s="21"/>
      <c r="I631" s="21"/>
      <c r="J631" s="21"/>
      <c r="K631" s="21"/>
      <c r="L631" s="5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20"/>
      <c r="C632" s="113"/>
      <c r="D632" s="59"/>
      <c r="E632" s="59"/>
      <c r="F632" s="59"/>
      <c r="G632" s="59"/>
      <c r="H632" s="21"/>
      <c r="I632" s="21"/>
      <c r="J632" s="21"/>
      <c r="K632" s="21"/>
      <c r="L632" s="5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20"/>
      <c r="C633" s="113"/>
      <c r="D633" s="59"/>
      <c r="E633" s="59"/>
      <c r="F633" s="59"/>
      <c r="G633" s="59"/>
      <c r="H633" s="21"/>
      <c r="I633" s="21"/>
      <c r="J633" s="21"/>
      <c r="K633" s="21"/>
      <c r="L633" s="5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20"/>
      <c r="C634" s="113"/>
      <c r="D634" s="59"/>
      <c r="E634" s="59"/>
      <c r="F634" s="59"/>
      <c r="G634" s="59"/>
      <c r="H634" s="21"/>
      <c r="I634" s="21"/>
      <c r="J634" s="21"/>
      <c r="K634" s="21"/>
      <c r="L634" s="5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20"/>
      <c r="C635" s="113"/>
      <c r="D635" s="59"/>
      <c r="E635" s="59"/>
      <c r="F635" s="59"/>
      <c r="G635" s="59"/>
      <c r="H635" s="21"/>
      <c r="I635" s="21"/>
      <c r="J635" s="21"/>
      <c r="K635" s="21"/>
      <c r="L635" s="5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20"/>
      <c r="C636" s="113"/>
      <c r="D636" s="59"/>
      <c r="E636" s="59"/>
      <c r="F636" s="59"/>
      <c r="G636" s="59"/>
      <c r="H636" s="21"/>
      <c r="I636" s="21"/>
      <c r="J636" s="21"/>
      <c r="K636" s="21"/>
      <c r="L636" s="5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20"/>
      <c r="C637" s="113"/>
      <c r="D637" s="59"/>
      <c r="E637" s="59"/>
      <c r="F637" s="59"/>
      <c r="G637" s="59"/>
      <c r="H637" s="21"/>
      <c r="I637" s="21"/>
      <c r="J637" s="21"/>
      <c r="K637" s="21"/>
      <c r="L637" s="5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20"/>
      <c r="C638" s="113"/>
      <c r="D638" s="59"/>
      <c r="E638" s="59"/>
      <c r="F638" s="59"/>
      <c r="G638" s="59"/>
      <c r="H638" s="21"/>
      <c r="I638" s="21"/>
      <c r="J638" s="21"/>
      <c r="K638" s="21"/>
      <c r="L638" s="5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20"/>
      <c r="C639" s="113"/>
      <c r="D639" s="59"/>
      <c r="E639" s="59"/>
      <c r="F639" s="59"/>
      <c r="G639" s="59"/>
      <c r="H639" s="21"/>
      <c r="I639" s="21"/>
      <c r="J639" s="21"/>
      <c r="K639" s="21"/>
      <c r="L639" s="5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20"/>
      <c r="C640" s="113"/>
      <c r="D640" s="59"/>
      <c r="E640" s="59"/>
      <c r="F640" s="59"/>
      <c r="G640" s="59"/>
      <c r="H640" s="21"/>
      <c r="I640" s="21"/>
      <c r="J640" s="21"/>
      <c r="K640" s="21"/>
      <c r="L640" s="5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20"/>
      <c r="C641" s="113"/>
      <c r="D641" s="59"/>
      <c r="E641" s="59"/>
      <c r="F641" s="59"/>
      <c r="G641" s="59"/>
      <c r="H641" s="21"/>
      <c r="I641" s="21"/>
      <c r="J641" s="21"/>
      <c r="K641" s="21"/>
      <c r="L641" s="5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20"/>
      <c r="C642" s="113"/>
      <c r="D642" s="59"/>
      <c r="E642" s="59"/>
      <c r="F642" s="59"/>
      <c r="G642" s="59"/>
      <c r="H642" s="21"/>
      <c r="I642" s="21"/>
      <c r="J642" s="21"/>
      <c r="K642" s="21"/>
      <c r="L642" s="5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20"/>
      <c r="C643" s="113"/>
      <c r="D643" s="59"/>
      <c r="E643" s="59"/>
      <c r="F643" s="59"/>
      <c r="G643" s="59"/>
      <c r="H643" s="21"/>
      <c r="I643" s="21"/>
      <c r="J643" s="21"/>
      <c r="K643" s="21"/>
      <c r="L643" s="5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20"/>
      <c r="C644" s="113"/>
      <c r="D644" s="59"/>
      <c r="E644" s="59"/>
      <c r="F644" s="59"/>
      <c r="G644" s="59"/>
      <c r="H644" s="21"/>
      <c r="I644" s="21"/>
      <c r="J644" s="21"/>
      <c r="K644" s="21"/>
      <c r="L644" s="5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20"/>
      <c r="C645" s="113"/>
      <c r="D645" s="59"/>
      <c r="E645" s="59"/>
      <c r="F645" s="59"/>
      <c r="G645" s="59"/>
      <c r="H645" s="21"/>
      <c r="I645" s="21"/>
      <c r="J645" s="21"/>
      <c r="K645" s="21"/>
      <c r="L645" s="5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20"/>
      <c r="C646" s="113"/>
      <c r="D646" s="59"/>
      <c r="E646" s="59"/>
      <c r="F646" s="59"/>
      <c r="G646" s="59"/>
      <c r="H646" s="21"/>
      <c r="I646" s="21"/>
      <c r="J646" s="21"/>
      <c r="K646" s="21"/>
      <c r="L646" s="5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20"/>
      <c r="C647" s="113"/>
      <c r="D647" s="59"/>
      <c r="E647" s="59"/>
      <c r="F647" s="59"/>
      <c r="G647" s="59"/>
      <c r="H647" s="21"/>
      <c r="I647" s="21"/>
      <c r="J647" s="21"/>
      <c r="K647" s="21"/>
      <c r="L647" s="5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20"/>
      <c r="C648" s="113"/>
      <c r="D648" s="59"/>
      <c r="E648" s="59"/>
      <c r="F648" s="59"/>
      <c r="G648" s="59"/>
      <c r="H648" s="21"/>
      <c r="I648" s="21"/>
      <c r="J648" s="21"/>
      <c r="K648" s="21"/>
      <c r="L648" s="5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20"/>
      <c r="C649" s="113"/>
      <c r="D649" s="59"/>
      <c r="E649" s="59"/>
      <c r="F649" s="59"/>
      <c r="G649" s="59"/>
      <c r="H649" s="21"/>
      <c r="I649" s="21"/>
      <c r="J649" s="21"/>
      <c r="K649" s="21"/>
      <c r="L649" s="5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20"/>
      <c r="C650" s="113"/>
      <c r="D650" s="59"/>
      <c r="E650" s="59"/>
      <c r="F650" s="59"/>
      <c r="G650" s="59"/>
      <c r="H650" s="21"/>
      <c r="I650" s="21"/>
      <c r="J650" s="21"/>
      <c r="K650" s="21"/>
      <c r="L650" s="5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20"/>
      <c r="C651" s="113"/>
      <c r="D651" s="59"/>
      <c r="E651" s="59"/>
      <c r="F651" s="59"/>
      <c r="G651" s="59"/>
      <c r="H651" s="21"/>
      <c r="I651" s="21"/>
      <c r="J651" s="21"/>
      <c r="K651" s="21"/>
      <c r="L651" s="5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20"/>
      <c r="C652" s="113"/>
      <c r="D652" s="59"/>
      <c r="E652" s="59"/>
      <c r="F652" s="59"/>
      <c r="G652" s="59"/>
      <c r="H652" s="21"/>
      <c r="I652" s="21"/>
      <c r="J652" s="21"/>
      <c r="K652" s="21"/>
      <c r="L652" s="5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20"/>
      <c r="C653" s="113"/>
      <c r="D653" s="59"/>
      <c r="E653" s="59"/>
      <c r="F653" s="59"/>
      <c r="G653" s="59"/>
      <c r="H653" s="21"/>
      <c r="I653" s="21"/>
      <c r="J653" s="21"/>
      <c r="K653" s="21"/>
      <c r="L653" s="5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20"/>
      <c r="C654" s="113"/>
      <c r="D654" s="59"/>
      <c r="E654" s="59"/>
      <c r="F654" s="59"/>
      <c r="G654" s="59"/>
      <c r="H654" s="21"/>
      <c r="I654" s="21"/>
      <c r="J654" s="21"/>
      <c r="K654" s="21"/>
      <c r="L654" s="5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20"/>
      <c r="C655" s="113"/>
      <c r="D655" s="59"/>
      <c r="E655" s="59"/>
      <c r="F655" s="59"/>
      <c r="G655" s="59"/>
      <c r="H655" s="21"/>
      <c r="I655" s="21"/>
      <c r="J655" s="21"/>
      <c r="K655" s="21"/>
      <c r="L655" s="5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20"/>
      <c r="C656" s="113"/>
      <c r="D656" s="59"/>
      <c r="E656" s="59"/>
      <c r="F656" s="59"/>
      <c r="G656" s="59"/>
      <c r="H656" s="21"/>
      <c r="I656" s="21"/>
      <c r="J656" s="21"/>
      <c r="K656" s="21"/>
      <c r="L656" s="5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20"/>
      <c r="C657" s="113"/>
      <c r="D657" s="59"/>
      <c r="E657" s="59"/>
      <c r="F657" s="59"/>
      <c r="G657" s="59"/>
      <c r="H657" s="21"/>
      <c r="I657" s="21"/>
      <c r="J657" s="21"/>
      <c r="K657" s="21"/>
      <c r="L657" s="5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20"/>
      <c r="C658" s="113"/>
      <c r="D658" s="59"/>
      <c r="E658" s="59"/>
      <c r="F658" s="59"/>
      <c r="G658" s="59"/>
      <c r="H658" s="21"/>
      <c r="I658" s="21"/>
      <c r="J658" s="21"/>
      <c r="K658" s="21"/>
      <c r="L658" s="5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20"/>
      <c r="C659" s="113"/>
      <c r="D659" s="59"/>
      <c r="E659" s="59"/>
      <c r="F659" s="59"/>
      <c r="G659" s="59"/>
      <c r="H659" s="21"/>
      <c r="I659" s="21"/>
      <c r="J659" s="21"/>
      <c r="K659" s="21"/>
      <c r="L659" s="5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20"/>
      <c r="C660" s="113"/>
      <c r="D660" s="59"/>
      <c r="E660" s="59"/>
      <c r="F660" s="59"/>
      <c r="G660" s="59"/>
      <c r="H660" s="21"/>
      <c r="I660" s="21"/>
      <c r="J660" s="21"/>
      <c r="K660" s="21"/>
      <c r="L660" s="5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20"/>
      <c r="C661" s="113"/>
      <c r="D661" s="59"/>
      <c r="E661" s="59"/>
      <c r="F661" s="59"/>
      <c r="G661" s="59"/>
      <c r="H661" s="21"/>
      <c r="I661" s="21"/>
      <c r="J661" s="21"/>
      <c r="K661" s="21"/>
      <c r="L661" s="5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20"/>
      <c r="C662" s="113"/>
      <c r="D662" s="59"/>
      <c r="E662" s="59"/>
      <c r="F662" s="59"/>
      <c r="G662" s="59"/>
      <c r="H662" s="21"/>
      <c r="I662" s="21"/>
      <c r="J662" s="21"/>
      <c r="K662" s="21"/>
      <c r="L662" s="5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20"/>
      <c r="C663" s="113"/>
      <c r="D663" s="59"/>
      <c r="E663" s="59"/>
      <c r="F663" s="59"/>
      <c r="G663" s="59"/>
      <c r="H663" s="21"/>
      <c r="I663" s="21"/>
      <c r="J663" s="21"/>
      <c r="K663" s="21"/>
      <c r="L663" s="5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20"/>
      <c r="C664" s="113"/>
      <c r="D664" s="59"/>
      <c r="E664" s="59"/>
      <c r="F664" s="59"/>
      <c r="G664" s="59"/>
      <c r="H664" s="21"/>
      <c r="I664" s="21"/>
      <c r="J664" s="21"/>
      <c r="K664" s="21"/>
      <c r="L664" s="5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20"/>
      <c r="C665" s="113"/>
      <c r="D665" s="59"/>
      <c r="E665" s="59"/>
      <c r="F665" s="59"/>
      <c r="G665" s="59"/>
      <c r="H665" s="21"/>
      <c r="I665" s="21"/>
      <c r="J665" s="21"/>
      <c r="K665" s="21"/>
      <c r="L665" s="5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20"/>
      <c r="C666" s="113"/>
      <c r="D666" s="59"/>
      <c r="E666" s="59"/>
      <c r="F666" s="59"/>
      <c r="G666" s="59"/>
      <c r="H666" s="21"/>
      <c r="I666" s="21"/>
      <c r="J666" s="21"/>
      <c r="K666" s="21"/>
      <c r="L666" s="5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20"/>
      <c r="C667" s="113"/>
      <c r="D667" s="59"/>
      <c r="E667" s="59"/>
      <c r="F667" s="59"/>
      <c r="G667" s="59"/>
      <c r="H667" s="21"/>
      <c r="I667" s="21"/>
      <c r="J667" s="21"/>
      <c r="K667" s="21"/>
      <c r="L667" s="5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20"/>
      <c r="C668" s="113"/>
      <c r="D668" s="59"/>
      <c r="E668" s="59"/>
      <c r="F668" s="59"/>
      <c r="G668" s="59"/>
      <c r="H668" s="21"/>
      <c r="I668" s="21"/>
      <c r="J668" s="21"/>
      <c r="K668" s="21"/>
      <c r="L668" s="5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20"/>
      <c r="C669" s="113"/>
      <c r="D669" s="59"/>
      <c r="E669" s="59"/>
      <c r="F669" s="59"/>
      <c r="G669" s="59"/>
      <c r="H669" s="21"/>
      <c r="I669" s="21"/>
      <c r="J669" s="21"/>
      <c r="K669" s="21"/>
      <c r="L669" s="5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20"/>
      <c r="C670" s="113"/>
      <c r="D670" s="59"/>
      <c r="E670" s="59"/>
      <c r="F670" s="59"/>
      <c r="G670" s="59"/>
      <c r="H670" s="21"/>
      <c r="I670" s="21"/>
      <c r="J670" s="21"/>
      <c r="K670" s="21"/>
      <c r="L670" s="5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20"/>
      <c r="C671" s="113"/>
      <c r="D671" s="59"/>
      <c r="E671" s="59"/>
      <c r="F671" s="59"/>
      <c r="G671" s="59"/>
      <c r="H671" s="21"/>
      <c r="I671" s="21"/>
      <c r="J671" s="21"/>
      <c r="K671" s="21"/>
      <c r="L671" s="5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20"/>
      <c r="C672" s="113"/>
      <c r="D672" s="59"/>
      <c r="E672" s="59"/>
      <c r="F672" s="59"/>
      <c r="G672" s="59"/>
      <c r="H672" s="21"/>
      <c r="I672" s="21"/>
      <c r="J672" s="21"/>
      <c r="K672" s="21"/>
      <c r="L672" s="5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20"/>
      <c r="C673" s="113"/>
      <c r="D673" s="59"/>
      <c r="E673" s="59"/>
      <c r="F673" s="59"/>
      <c r="G673" s="59"/>
      <c r="H673" s="21"/>
      <c r="I673" s="21"/>
      <c r="J673" s="21"/>
      <c r="K673" s="21"/>
      <c r="L673" s="5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20"/>
      <c r="C674" s="113"/>
      <c r="D674" s="59"/>
      <c r="E674" s="59"/>
      <c r="F674" s="59"/>
      <c r="G674" s="59"/>
      <c r="H674" s="21"/>
      <c r="I674" s="21"/>
      <c r="J674" s="21"/>
      <c r="K674" s="21"/>
      <c r="L674" s="5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20"/>
      <c r="C675" s="113"/>
      <c r="D675" s="59"/>
      <c r="E675" s="59"/>
      <c r="F675" s="59"/>
      <c r="G675" s="59"/>
      <c r="H675" s="21"/>
      <c r="I675" s="21"/>
      <c r="J675" s="21"/>
      <c r="K675" s="21"/>
      <c r="L675" s="5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20"/>
      <c r="C676" s="113"/>
      <c r="D676" s="59"/>
      <c r="E676" s="59"/>
      <c r="F676" s="59"/>
      <c r="G676" s="59"/>
      <c r="H676" s="21"/>
      <c r="I676" s="21"/>
      <c r="J676" s="21"/>
      <c r="K676" s="21"/>
      <c r="L676" s="5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20"/>
      <c r="C677" s="113"/>
      <c r="D677" s="59"/>
      <c r="E677" s="59"/>
      <c r="F677" s="59"/>
      <c r="G677" s="59"/>
      <c r="H677" s="21"/>
      <c r="I677" s="21"/>
      <c r="J677" s="21"/>
      <c r="K677" s="21"/>
      <c r="L677" s="5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20"/>
      <c r="C678" s="113"/>
      <c r="D678" s="59"/>
      <c r="E678" s="59"/>
      <c r="F678" s="59"/>
      <c r="G678" s="59"/>
      <c r="H678" s="21"/>
      <c r="I678" s="21"/>
      <c r="J678" s="21"/>
      <c r="K678" s="21"/>
      <c r="L678" s="5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20"/>
      <c r="C679" s="113"/>
      <c r="D679" s="59"/>
      <c r="E679" s="59"/>
      <c r="F679" s="59"/>
      <c r="G679" s="59"/>
      <c r="H679" s="21"/>
      <c r="I679" s="21"/>
      <c r="J679" s="21"/>
      <c r="K679" s="21"/>
      <c r="L679" s="5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20"/>
      <c r="C680" s="113"/>
      <c r="D680" s="59"/>
      <c r="E680" s="59"/>
      <c r="F680" s="59"/>
      <c r="G680" s="59"/>
      <c r="H680" s="21"/>
      <c r="I680" s="21"/>
      <c r="J680" s="21"/>
      <c r="K680" s="21"/>
      <c r="L680" s="5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20"/>
      <c r="C681" s="113"/>
      <c r="D681" s="59"/>
      <c r="E681" s="59"/>
      <c r="F681" s="59"/>
      <c r="G681" s="59"/>
      <c r="H681" s="21"/>
      <c r="I681" s="21"/>
      <c r="J681" s="21"/>
      <c r="K681" s="21"/>
      <c r="L681" s="5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20"/>
      <c r="C682" s="113"/>
      <c r="D682" s="59"/>
      <c r="E682" s="59"/>
      <c r="F682" s="59"/>
      <c r="G682" s="59"/>
      <c r="H682" s="21"/>
      <c r="I682" s="21"/>
      <c r="J682" s="21"/>
      <c r="K682" s="21"/>
      <c r="L682" s="5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20"/>
      <c r="C683" s="113"/>
      <c r="D683" s="59"/>
      <c r="E683" s="59"/>
      <c r="F683" s="59"/>
      <c r="G683" s="59"/>
      <c r="H683" s="21"/>
      <c r="I683" s="21"/>
      <c r="J683" s="21"/>
      <c r="K683" s="21"/>
      <c r="L683" s="5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20"/>
      <c r="C684" s="113"/>
      <c r="D684" s="59"/>
      <c r="E684" s="59"/>
      <c r="F684" s="59"/>
      <c r="G684" s="59"/>
      <c r="H684" s="21"/>
      <c r="I684" s="21"/>
      <c r="J684" s="21"/>
      <c r="K684" s="21"/>
      <c r="L684" s="5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20"/>
      <c r="C685" s="113"/>
      <c r="D685" s="59"/>
      <c r="E685" s="59"/>
      <c r="F685" s="59"/>
      <c r="G685" s="59"/>
      <c r="H685" s="21"/>
      <c r="I685" s="21"/>
      <c r="J685" s="21"/>
      <c r="K685" s="21"/>
      <c r="L685" s="5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20"/>
      <c r="C686" s="113"/>
      <c r="D686" s="59"/>
      <c r="E686" s="59"/>
      <c r="F686" s="59"/>
      <c r="G686" s="59"/>
      <c r="H686" s="21"/>
      <c r="I686" s="21"/>
      <c r="J686" s="21"/>
      <c r="K686" s="21"/>
      <c r="L686" s="5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20"/>
      <c r="C687" s="113"/>
      <c r="D687" s="59"/>
      <c r="E687" s="59"/>
      <c r="F687" s="59"/>
      <c r="G687" s="59"/>
      <c r="H687" s="21"/>
      <c r="I687" s="21"/>
      <c r="J687" s="21"/>
      <c r="K687" s="21"/>
      <c r="L687" s="5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20"/>
      <c r="C688" s="113"/>
      <c r="D688" s="59"/>
      <c r="E688" s="59"/>
      <c r="F688" s="59"/>
      <c r="G688" s="59"/>
      <c r="H688" s="21"/>
      <c r="I688" s="21"/>
      <c r="J688" s="21"/>
      <c r="K688" s="21"/>
      <c r="L688" s="5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20"/>
      <c r="C689" s="113"/>
      <c r="D689" s="59"/>
      <c r="E689" s="59"/>
      <c r="F689" s="59"/>
      <c r="G689" s="59"/>
      <c r="H689" s="21"/>
      <c r="I689" s="21"/>
      <c r="J689" s="21"/>
      <c r="K689" s="21"/>
      <c r="L689" s="5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20"/>
      <c r="C690" s="113"/>
      <c r="D690" s="59"/>
      <c r="E690" s="59"/>
      <c r="F690" s="59"/>
      <c r="G690" s="59"/>
      <c r="H690" s="21"/>
      <c r="I690" s="21"/>
      <c r="J690" s="21"/>
      <c r="K690" s="21"/>
      <c r="L690" s="5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20"/>
      <c r="C691" s="113"/>
      <c r="D691" s="59"/>
      <c r="E691" s="59"/>
      <c r="F691" s="59"/>
      <c r="G691" s="59"/>
      <c r="H691" s="21"/>
      <c r="I691" s="21"/>
      <c r="J691" s="21"/>
      <c r="K691" s="21"/>
      <c r="L691" s="5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20"/>
      <c r="C692" s="113"/>
      <c r="D692" s="59"/>
      <c r="E692" s="59"/>
      <c r="F692" s="59"/>
      <c r="G692" s="59"/>
      <c r="H692" s="21"/>
      <c r="I692" s="21"/>
      <c r="J692" s="21"/>
      <c r="K692" s="21"/>
      <c r="L692" s="5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20"/>
      <c r="C693" s="113"/>
      <c r="D693" s="59"/>
      <c r="E693" s="59"/>
      <c r="F693" s="59"/>
      <c r="G693" s="59"/>
      <c r="H693" s="21"/>
      <c r="I693" s="21"/>
      <c r="J693" s="21"/>
      <c r="K693" s="21"/>
      <c r="L693" s="5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20"/>
      <c r="C694" s="113"/>
      <c r="D694" s="59"/>
      <c r="E694" s="59"/>
      <c r="F694" s="59"/>
      <c r="G694" s="59"/>
      <c r="H694" s="21"/>
      <c r="I694" s="21"/>
      <c r="J694" s="21"/>
      <c r="K694" s="21"/>
      <c r="L694" s="5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20"/>
      <c r="C695" s="113"/>
      <c r="D695" s="59"/>
      <c r="E695" s="59"/>
      <c r="F695" s="59"/>
      <c r="G695" s="59"/>
      <c r="H695" s="21"/>
      <c r="I695" s="21"/>
      <c r="J695" s="21"/>
      <c r="K695" s="21"/>
      <c r="L695" s="5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20"/>
      <c r="C696" s="113"/>
      <c r="D696" s="59"/>
      <c r="E696" s="59"/>
      <c r="F696" s="59"/>
      <c r="G696" s="59"/>
      <c r="H696" s="21"/>
      <c r="I696" s="21"/>
      <c r="J696" s="21"/>
      <c r="K696" s="21"/>
      <c r="L696" s="5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20"/>
      <c r="C697" s="113"/>
      <c r="D697" s="59"/>
      <c r="E697" s="59"/>
      <c r="F697" s="59"/>
      <c r="G697" s="59"/>
      <c r="H697" s="21"/>
      <c r="I697" s="21"/>
      <c r="J697" s="21"/>
      <c r="K697" s="21"/>
      <c r="L697" s="5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20"/>
      <c r="C698" s="113"/>
      <c r="D698" s="59"/>
      <c r="E698" s="59"/>
      <c r="F698" s="59"/>
      <c r="G698" s="59"/>
      <c r="H698" s="21"/>
      <c r="I698" s="21"/>
      <c r="J698" s="21"/>
      <c r="K698" s="21"/>
      <c r="L698" s="5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20"/>
      <c r="C699" s="113"/>
      <c r="D699" s="59"/>
      <c r="E699" s="59"/>
      <c r="F699" s="59"/>
      <c r="G699" s="59"/>
      <c r="H699" s="21"/>
      <c r="I699" s="21"/>
      <c r="J699" s="21"/>
      <c r="K699" s="21"/>
      <c r="L699" s="5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20"/>
      <c r="C700" s="113"/>
      <c r="D700" s="59"/>
      <c r="E700" s="59"/>
      <c r="F700" s="59"/>
      <c r="G700" s="59"/>
      <c r="H700" s="21"/>
      <c r="I700" s="21"/>
      <c r="J700" s="21"/>
      <c r="K700" s="21"/>
      <c r="L700" s="5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20"/>
      <c r="C701" s="113"/>
      <c r="D701" s="59"/>
      <c r="E701" s="59"/>
      <c r="F701" s="59"/>
      <c r="G701" s="59"/>
      <c r="H701" s="21"/>
      <c r="I701" s="21"/>
      <c r="J701" s="21"/>
      <c r="K701" s="21"/>
      <c r="L701" s="5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20"/>
      <c r="C702" s="113"/>
      <c r="D702" s="59"/>
      <c r="E702" s="59"/>
      <c r="F702" s="59"/>
      <c r="G702" s="59"/>
      <c r="H702" s="21"/>
      <c r="I702" s="21"/>
      <c r="J702" s="21"/>
      <c r="K702" s="21"/>
      <c r="L702" s="5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20"/>
      <c r="C703" s="113"/>
      <c r="D703" s="59"/>
      <c r="E703" s="59"/>
      <c r="F703" s="59"/>
      <c r="G703" s="59"/>
      <c r="H703" s="21"/>
      <c r="I703" s="21"/>
      <c r="J703" s="21"/>
      <c r="K703" s="21"/>
      <c r="L703" s="5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20"/>
      <c r="C704" s="113"/>
      <c r="D704" s="59"/>
      <c r="E704" s="59"/>
      <c r="F704" s="59"/>
      <c r="G704" s="59"/>
      <c r="H704" s="21"/>
      <c r="I704" s="21"/>
      <c r="J704" s="21"/>
      <c r="K704" s="21"/>
      <c r="L704" s="5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20"/>
      <c r="C705" s="113"/>
      <c r="D705" s="59"/>
      <c r="E705" s="59"/>
      <c r="F705" s="59"/>
      <c r="G705" s="59"/>
      <c r="H705" s="21"/>
      <c r="I705" s="21"/>
      <c r="J705" s="21"/>
      <c r="K705" s="21"/>
      <c r="L705" s="5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20"/>
      <c r="C706" s="113"/>
      <c r="D706" s="59"/>
      <c r="E706" s="59"/>
      <c r="F706" s="59"/>
      <c r="G706" s="59"/>
      <c r="H706" s="21"/>
      <c r="I706" s="21"/>
      <c r="J706" s="21"/>
      <c r="K706" s="21"/>
      <c r="L706" s="5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20"/>
      <c r="C707" s="113"/>
      <c r="D707" s="59"/>
      <c r="E707" s="59"/>
      <c r="F707" s="59"/>
      <c r="G707" s="59"/>
      <c r="H707" s="21"/>
      <c r="I707" s="21"/>
      <c r="J707" s="21"/>
      <c r="K707" s="21"/>
      <c r="L707" s="5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20"/>
      <c r="C708" s="113"/>
      <c r="D708" s="59"/>
      <c r="E708" s="59"/>
      <c r="F708" s="59"/>
      <c r="G708" s="59"/>
      <c r="H708" s="21"/>
      <c r="I708" s="21"/>
      <c r="J708" s="21"/>
      <c r="K708" s="21"/>
      <c r="L708" s="5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20"/>
      <c r="C709" s="113"/>
      <c r="D709" s="59"/>
      <c r="E709" s="59"/>
      <c r="F709" s="59"/>
      <c r="G709" s="59"/>
      <c r="H709" s="21"/>
      <c r="I709" s="21"/>
      <c r="J709" s="21"/>
      <c r="K709" s="21"/>
      <c r="L709" s="5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20"/>
      <c r="C710" s="113"/>
      <c r="D710" s="59"/>
      <c r="E710" s="59"/>
      <c r="F710" s="59"/>
      <c r="G710" s="59"/>
      <c r="H710" s="21"/>
      <c r="I710" s="21"/>
      <c r="J710" s="21"/>
      <c r="K710" s="21"/>
      <c r="L710" s="5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20"/>
      <c r="C711" s="113"/>
      <c r="D711" s="59"/>
      <c r="E711" s="59"/>
      <c r="F711" s="59"/>
      <c r="G711" s="59"/>
      <c r="H711" s="21"/>
      <c r="I711" s="21"/>
      <c r="J711" s="21"/>
      <c r="K711" s="21"/>
      <c r="L711" s="5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20"/>
      <c r="C712" s="113"/>
      <c r="D712" s="59"/>
      <c r="E712" s="59"/>
      <c r="F712" s="59"/>
      <c r="G712" s="59"/>
      <c r="H712" s="21"/>
      <c r="I712" s="21"/>
      <c r="J712" s="21"/>
      <c r="K712" s="21"/>
      <c r="L712" s="5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20"/>
      <c r="C713" s="113"/>
      <c r="D713" s="59"/>
      <c r="E713" s="59"/>
      <c r="F713" s="59"/>
      <c r="G713" s="59"/>
      <c r="H713" s="21"/>
      <c r="I713" s="21"/>
      <c r="J713" s="21"/>
      <c r="K713" s="21"/>
      <c r="L713" s="5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20"/>
      <c r="C714" s="113"/>
      <c r="D714" s="59"/>
      <c r="E714" s="59"/>
      <c r="F714" s="59"/>
      <c r="G714" s="59"/>
      <c r="H714" s="21"/>
      <c r="I714" s="21"/>
      <c r="J714" s="21"/>
      <c r="K714" s="21"/>
      <c r="L714" s="5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20"/>
      <c r="C715" s="113"/>
      <c r="D715" s="59"/>
      <c r="E715" s="59"/>
      <c r="F715" s="59"/>
      <c r="G715" s="59"/>
      <c r="H715" s="21"/>
      <c r="I715" s="21"/>
      <c r="J715" s="21"/>
      <c r="K715" s="21"/>
      <c r="L715" s="5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20"/>
      <c r="C716" s="113"/>
      <c r="D716" s="59"/>
      <c r="E716" s="59"/>
      <c r="F716" s="59"/>
      <c r="G716" s="59"/>
      <c r="H716" s="21"/>
      <c r="I716" s="21"/>
      <c r="J716" s="21"/>
      <c r="K716" s="21"/>
      <c r="L716" s="5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20"/>
      <c r="C717" s="113"/>
      <c r="D717" s="59"/>
      <c r="E717" s="59"/>
      <c r="F717" s="59"/>
      <c r="G717" s="59"/>
      <c r="H717" s="21"/>
      <c r="I717" s="21"/>
      <c r="J717" s="21"/>
      <c r="K717" s="21"/>
      <c r="L717" s="5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20"/>
      <c r="C718" s="113"/>
      <c r="D718" s="59"/>
      <c r="E718" s="59"/>
      <c r="F718" s="59"/>
      <c r="G718" s="59"/>
      <c r="H718" s="21"/>
      <c r="I718" s="21"/>
      <c r="J718" s="21"/>
      <c r="K718" s="21"/>
      <c r="L718" s="5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20"/>
      <c r="C719" s="113"/>
      <c r="D719" s="59"/>
      <c r="E719" s="59"/>
      <c r="F719" s="59"/>
      <c r="G719" s="59"/>
      <c r="H719" s="21"/>
      <c r="I719" s="21"/>
      <c r="J719" s="21"/>
      <c r="K719" s="21"/>
      <c r="L719" s="5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20"/>
      <c r="C720" s="113"/>
      <c r="D720" s="59"/>
      <c r="E720" s="59"/>
      <c r="F720" s="59"/>
      <c r="G720" s="59"/>
      <c r="H720" s="21"/>
      <c r="I720" s="21"/>
      <c r="J720" s="21"/>
      <c r="K720" s="21"/>
      <c r="L720" s="5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20"/>
      <c r="C721" s="113"/>
      <c r="D721" s="59"/>
      <c r="E721" s="59"/>
      <c r="F721" s="59"/>
      <c r="G721" s="59"/>
      <c r="H721" s="21"/>
      <c r="I721" s="21"/>
      <c r="J721" s="21"/>
      <c r="K721" s="21"/>
      <c r="L721" s="5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20"/>
      <c r="C722" s="113"/>
      <c r="D722" s="59"/>
      <c r="E722" s="59"/>
      <c r="F722" s="59"/>
      <c r="G722" s="59"/>
      <c r="H722" s="21"/>
      <c r="I722" s="21"/>
      <c r="J722" s="21"/>
      <c r="K722" s="21"/>
      <c r="L722" s="5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20"/>
      <c r="C723" s="113"/>
      <c r="D723" s="59"/>
      <c r="E723" s="59"/>
      <c r="F723" s="59"/>
      <c r="G723" s="59"/>
      <c r="H723" s="21"/>
      <c r="I723" s="21"/>
      <c r="J723" s="21"/>
      <c r="K723" s="21"/>
      <c r="L723" s="5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20"/>
      <c r="C724" s="113"/>
      <c r="D724" s="59"/>
      <c r="E724" s="59"/>
      <c r="F724" s="59"/>
      <c r="G724" s="59"/>
      <c r="H724" s="21"/>
      <c r="I724" s="21"/>
      <c r="J724" s="21"/>
      <c r="K724" s="21"/>
      <c r="L724" s="5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20"/>
      <c r="C725" s="113"/>
      <c r="D725" s="59"/>
      <c r="E725" s="59"/>
      <c r="F725" s="59"/>
      <c r="G725" s="59"/>
      <c r="H725" s="21"/>
      <c r="I725" s="21"/>
      <c r="J725" s="21"/>
      <c r="K725" s="21"/>
      <c r="L725" s="5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20"/>
      <c r="C726" s="113"/>
      <c r="D726" s="59"/>
      <c r="E726" s="59"/>
      <c r="F726" s="59"/>
      <c r="G726" s="59"/>
      <c r="H726" s="21"/>
      <c r="I726" s="21"/>
      <c r="J726" s="21"/>
      <c r="K726" s="21"/>
      <c r="L726" s="5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20"/>
      <c r="C727" s="113"/>
      <c r="D727" s="59"/>
      <c r="E727" s="59"/>
      <c r="F727" s="59"/>
      <c r="G727" s="59"/>
      <c r="H727" s="21"/>
      <c r="I727" s="21"/>
      <c r="J727" s="21"/>
      <c r="K727" s="21"/>
      <c r="L727" s="5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20"/>
      <c r="C728" s="113"/>
      <c r="D728" s="59"/>
      <c r="E728" s="59"/>
      <c r="F728" s="59"/>
      <c r="G728" s="59"/>
      <c r="H728" s="21"/>
      <c r="I728" s="21"/>
      <c r="J728" s="21"/>
      <c r="K728" s="21"/>
      <c r="L728" s="5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20"/>
      <c r="C729" s="113"/>
      <c r="D729" s="59"/>
      <c r="E729" s="59"/>
      <c r="F729" s="59"/>
      <c r="G729" s="59"/>
      <c r="H729" s="21"/>
      <c r="I729" s="21"/>
      <c r="J729" s="21"/>
      <c r="K729" s="21"/>
      <c r="L729" s="5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20"/>
      <c r="C730" s="113"/>
      <c r="D730" s="59"/>
      <c r="E730" s="59"/>
      <c r="F730" s="59"/>
      <c r="G730" s="59"/>
      <c r="H730" s="21"/>
      <c r="I730" s="21"/>
      <c r="J730" s="21"/>
      <c r="K730" s="21"/>
      <c r="L730" s="5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20"/>
      <c r="C731" s="113"/>
      <c r="D731" s="59"/>
      <c r="E731" s="59"/>
      <c r="F731" s="59"/>
      <c r="G731" s="59"/>
      <c r="H731" s="21"/>
      <c r="I731" s="21"/>
      <c r="J731" s="21"/>
      <c r="K731" s="21"/>
      <c r="L731" s="5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20"/>
      <c r="C732" s="113"/>
      <c r="D732" s="59"/>
      <c r="E732" s="59"/>
      <c r="F732" s="59"/>
      <c r="G732" s="59"/>
      <c r="H732" s="21"/>
      <c r="I732" s="21"/>
      <c r="J732" s="21"/>
      <c r="K732" s="21"/>
      <c r="L732" s="5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20"/>
      <c r="C733" s="113"/>
      <c r="D733" s="59"/>
      <c r="E733" s="59"/>
      <c r="F733" s="59"/>
      <c r="G733" s="59"/>
      <c r="H733" s="21"/>
      <c r="I733" s="21"/>
      <c r="J733" s="21"/>
      <c r="K733" s="21"/>
      <c r="L733" s="5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20"/>
      <c r="C734" s="113"/>
      <c r="D734" s="59"/>
      <c r="E734" s="59"/>
      <c r="F734" s="59"/>
      <c r="G734" s="59"/>
      <c r="H734" s="21"/>
      <c r="I734" s="21"/>
      <c r="J734" s="21"/>
      <c r="K734" s="21"/>
      <c r="L734" s="5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20"/>
      <c r="C735" s="113"/>
      <c r="D735" s="59"/>
      <c r="E735" s="59"/>
      <c r="F735" s="59"/>
      <c r="G735" s="59"/>
      <c r="H735" s="21"/>
      <c r="I735" s="21"/>
      <c r="J735" s="21"/>
      <c r="K735" s="21"/>
      <c r="L735" s="5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20"/>
      <c r="C736" s="113"/>
      <c r="D736" s="59"/>
      <c r="E736" s="59"/>
      <c r="F736" s="59"/>
      <c r="G736" s="59"/>
      <c r="H736" s="21"/>
      <c r="I736" s="21"/>
      <c r="J736" s="21"/>
      <c r="K736" s="21"/>
      <c r="L736" s="5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20"/>
      <c r="C737" s="113"/>
      <c r="D737" s="59"/>
      <c r="E737" s="59"/>
      <c r="F737" s="59"/>
      <c r="G737" s="59"/>
      <c r="H737" s="21"/>
      <c r="I737" s="21"/>
      <c r="J737" s="21"/>
      <c r="K737" s="21"/>
      <c r="L737" s="5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20"/>
      <c r="C738" s="113"/>
      <c r="D738" s="59"/>
      <c r="E738" s="59"/>
      <c r="F738" s="59"/>
      <c r="G738" s="59"/>
      <c r="H738" s="21"/>
      <c r="I738" s="21"/>
      <c r="J738" s="21"/>
      <c r="K738" s="21"/>
      <c r="L738" s="5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20"/>
      <c r="C739" s="113"/>
      <c r="D739" s="59"/>
      <c r="E739" s="59"/>
      <c r="F739" s="59"/>
      <c r="G739" s="59"/>
      <c r="H739" s="21"/>
      <c r="I739" s="21"/>
      <c r="J739" s="21"/>
      <c r="K739" s="21"/>
      <c r="L739" s="5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20"/>
      <c r="C740" s="113"/>
      <c r="D740" s="59"/>
      <c r="E740" s="59"/>
      <c r="F740" s="59"/>
      <c r="G740" s="59"/>
      <c r="H740" s="21"/>
      <c r="I740" s="21"/>
      <c r="J740" s="21"/>
      <c r="K740" s="21"/>
      <c r="L740" s="5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20"/>
      <c r="C741" s="113"/>
      <c r="D741" s="59"/>
      <c r="E741" s="59"/>
      <c r="F741" s="59"/>
      <c r="G741" s="59"/>
      <c r="H741" s="21"/>
      <c r="I741" s="21"/>
      <c r="J741" s="21"/>
      <c r="K741" s="21"/>
      <c r="L741" s="5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20"/>
      <c r="C742" s="113"/>
      <c r="D742" s="59"/>
      <c r="E742" s="59"/>
      <c r="F742" s="59"/>
      <c r="G742" s="59"/>
      <c r="H742" s="21"/>
      <c r="I742" s="21"/>
      <c r="J742" s="21"/>
      <c r="K742" s="21"/>
      <c r="L742" s="5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20"/>
      <c r="C743" s="113"/>
      <c r="D743" s="59"/>
      <c r="E743" s="59"/>
      <c r="F743" s="59"/>
      <c r="G743" s="59"/>
      <c r="H743" s="21"/>
      <c r="I743" s="21"/>
      <c r="J743" s="21"/>
      <c r="K743" s="21"/>
      <c r="L743" s="5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20"/>
      <c r="C744" s="113"/>
      <c r="D744" s="59"/>
      <c r="E744" s="59"/>
      <c r="F744" s="59"/>
      <c r="G744" s="59"/>
      <c r="H744" s="21"/>
      <c r="I744" s="21"/>
      <c r="J744" s="21"/>
      <c r="K744" s="21"/>
      <c r="L744" s="5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20"/>
      <c r="C745" s="113"/>
      <c r="D745" s="59"/>
      <c r="E745" s="59"/>
      <c r="F745" s="59"/>
      <c r="G745" s="59"/>
      <c r="H745" s="21"/>
      <c r="I745" s="21"/>
      <c r="J745" s="21"/>
      <c r="K745" s="21"/>
      <c r="L745" s="5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20"/>
      <c r="C746" s="113"/>
      <c r="D746" s="59"/>
      <c r="E746" s="59"/>
      <c r="F746" s="59"/>
      <c r="G746" s="59"/>
      <c r="H746" s="21"/>
      <c r="I746" s="21"/>
      <c r="J746" s="21"/>
      <c r="K746" s="21"/>
      <c r="L746" s="5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20"/>
      <c r="C747" s="113"/>
      <c r="D747" s="59"/>
      <c r="E747" s="59"/>
      <c r="F747" s="59"/>
      <c r="G747" s="59"/>
      <c r="H747" s="21"/>
      <c r="I747" s="21"/>
      <c r="J747" s="21"/>
      <c r="K747" s="21"/>
      <c r="L747" s="5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20"/>
      <c r="C748" s="113"/>
      <c r="D748" s="59"/>
      <c r="E748" s="59"/>
      <c r="F748" s="59"/>
      <c r="G748" s="59"/>
      <c r="H748" s="21"/>
      <c r="I748" s="21"/>
      <c r="J748" s="21"/>
      <c r="K748" s="21"/>
      <c r="L748" s="5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20"/>
      <c r="C749" s="113"/>
      <c r="D749" s="59"/>
      <c r="E749" s="59"/>
      <c r="F749" s="59"/>
      <c r="G749" s="59"/>
      <c r="H749" s="21"/>
      <c r="I749" s="21"/>
      <c r="J749" s="21"/>
      <c r="K749" s="21"/>
      <c r="L749" s="5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20"/>
      <c r="C750" s="113"/>
      <c r="D750" s="59"/>
      <c r="E750" s="59"/>
      <c r="F750" s="59"/>
      <c r="G750" s="59"/>
      <c r="H750" s="21"/>
      <c r="I750" s="21"/>
      <c r="J750" s="21"/>
      <c r="K750" s="21"/>
      <c r="L750" s="5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20"/>
      <c r="C751" s="113"/>
      <c r="D751" s="59"/>
      <c r="E751" s="59"/>
      <c r="F751" s="59"/>
      <c r="G751" s="59"/>
      <c r="H751" s="21"/>
      <c r="I751" s="21"/>
      <c r="J751" s="21"/>
      <c r="K751" s="21"/>
      <c r="L751" s="5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20"/>
      <c r="C752" s="113"/>
      <c r="D752" s="59"/>
      <c r="E752" s="59"/>
      <c r="F752" s="59"/>
      <c r="G752" s="59"/>
      <c r="H752" s="21"/>
      <c r="I752" s="21"/>
      <c r="J752" s="21"/>
      <c r="K752" s="21"/>
      <c r="L752" s="5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20"/>
      <c r="C753" s="113"/>
      <c r="D753" s="59"/>
      <c r="E753" s="59"/>
      <c r="F753" s="59"/>
      <c r="G753" s="59"/>
      <c r="H753" s="21"/>
      <c r="I753" s="21"/>
      <c r="J753" s="21"/>
      <c r="K753" s="21"/>
      <c r="L753" s="5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20"/>
      <c r="C754" s="113"/>
      <c r="D754" s="59"/>
      <c r="E754" s="59"/>
      <c r="F754" s="59"/>
      <c r="G754" s="59"/>
      <c r="H754" s="21"/>
      <c r="I754" s="21"/>
      <c r="J754" s="21"/>
      <c r="K754" s="21"/>
      <c r="L754" s="5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20"/>
      <c r="C755" s="113"/>
      <c r="D755" s="59"/>
      <c r="E755" s="59"/>
      <c r="F755" s="59"/>
      <c r="G755" s="59"/>
      <c r="H755" s="21"/>
      <c r="I755" s="21"/>
      <c r="J755" s="21"/>
      <c r="K755" s="21"/>
      <c r="L755" s="5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20"/>
      <c r="C756" s="113"/>
      <c r="D756" s="59"/>
      <c r="E756" s="59"/>
      <c r="F756" s="59"/>
      <c r="G756" s="59"/>
      <c r="H756" s="21"/>
      <c r="I756" s="21"/>
      <c r="J756" s="21"/>
      <c r="K756" s="21"/>
      <c r="L756" s="5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20"/>
      <c r="C757" s="113"/>
      <c r="D757" s="59"/>
      <c r="E757" s="59"/>
      <c r="F757" s="59"/>
      <c r="G757" s="59"/>
      <c r="H757" s="21"/>
      <c r="I757" s="21"/>
      <c r="J757" s="21"/>
      <c r="K757" s="21"/>
      <c r="L757" s="5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20"/>
      <c r="C758" s="113"/>
      <c r="D758" s="59"/>
      <c r="E758" s="59"/>
      <c r="F758" s="59"/>
      <c r="G758" s="59"/>
      <c r="H758" s="21"/>
      <c r="I758" s="21"/>
      <c r="J758" s="21"/>
      <c r="K758" s="21"/>
      <c r="L758" s="5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20"/>
      <c r="C759" s="113"/>
      <c r="D759" s="59"/>
      <c r="E759" s="59"/>
      <c r="F759" s="59"/>
      <c r="G759" s="59"/>
      <c r="H759" s="21"/>
      <c r="I759" s="21"/>
      <c r="J759" s="21"/>
      <c r="K759" s="21"/>
      <c r="L759" s="5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20"/>
      <c r="C760" s="113"/>
      <c r="D760" s="59"/>
      <c r="E760" s="59"/>
      <c r="F760" s="59"/>
      <c r="G760" s="59"/>
      <c r="H760" s="21"/>
      <c r="I760" s="21"/>
      <c r="J760" s="21"/>
      <c r="K760" s="21"/>
      <c r="L760" s="5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20"/>
      <c r="C761" s="113"/>
      <c r="D761" s="59"/>
      <c r="E761" s="59"/>
      <c r="F761" s="59"/>
      <c r="G761" s="59"/>
      <c r="H761" s="21"/>
      <c r="I761" s="21"/>
      <c r="J761" s="21"/>
      <c r="K761" s="21"/>
      <c r="L761" s="5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20"/>
      <c r="C762" s="113"/>
      <c r="D762" s="59"/>
      <c r="E762" s="59"/>
      <c r="F762" s="59"/>
      <c r="G762" s="59"/>
      <c r="H762" s="21"/>
      <c r="I762" s="21"/>
      <c r="J762" s="21"/>
      <c r="K762" s="21"/>
      <c r="L762" s="5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20"/>
      <c r="C763" s="113"/>
      <c r="D763" s="59"/>
      <c r="E763" s="59"/>
      <c r="F763" s="59"/>
      <c r="G763" s="59"/>
      <c r="H763" s="21"/>
      <c r="I763" s="21"/>
      <c r="J763" s="21"/>
      <c r="K763" s="21"/>
      <c r="L763" s="5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20"/>
      <c r="C764" s="113"/>
      <c r="D764" s="59"/>
      <c r="E764" s="59"/>
      <c r="F764" s="59"/>
      <c r="G764" s="59"/>
      <c r="H764" s="21"/>
      <c r="I764" s="21"/>
      <c r="J764" s="21"/>
      <c r="K764" s="21"/>
      <c r="L764" s="5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20"/>
      <c r="C765" s="113"/>
      <c r="D765" s="59"/>
      <c r="E765" s="59"/>
      <c r="F765" s="59"/>
      <c r="G765" s="59"/>
      <c r="H765" s="21"/>
      <c r="I765" s="21"/>
      <c r="J765" s="21"/>
      <c r="K765" s="21"/>
      <c r="L765" s="5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20"/>
      <c r="C766" s="113"/>
      <c r="D766" s="59"/>
      <c r="E766" s="59"/>
      <c r="F766" s="59"/>
      <c r="G766" s="59"/>
      <c r="H766" s="21"/>
      <c r="I766" s="21"/>
      <c r="J766" s="21"/>
      <c r="K766" s="21"/>
      <c r="L766" s="5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20"/>
      <c r="C767" s="113"/>
      <c r="D767" s="59"/>
      <c r="E767" s="59"/>
      <c r="F767" s="59"/>
      <c r="G767" s="59"/>
      <c r="H767" s="21"/>
      <c r="I767" s="21"/>
      <c r="J767" s="21"/>
      <c r="K767" s="21"/>
      <c r="L767" s="5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20"/>
      <c r="C768" s="113"/>
      <c r="D768" s="59"/>
      <c r="E768" s="59"/>
      <c r="F768" s="59"/>
      <c r="G768" s="59"/>
      <c r="H768" s="21"/>
      <c r="I768" s="21"/>
      <c r="J768" s="21"/>
      <c r="K768" s="21"/>
      <c r="L768" s="5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20"/>
      <c r="C769" s="113"/>
      <c r="D769" s="59"/>
      <c r="E769" s="59"/>
      <c r="F769" s="59"/>
      <c r="G769" s="59"/>
      <c r="H769" s="21"/>
      <c r="I769" s="21"/>
      <c r="J769" s="21"/>
      <c r="K769" s="21"/>
      <c r="L769" s="5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20"/>
      <c r="C770" s="113"/>
      <c r="D770" s="59"/>
      <c r="E770" s="59"/>
      <c r="F770" s="59"/>
      <c r="G770" s="59"/>
      <c r="H770" s="21"/>
      <c r="I770" s="21"/>
      <c r="J770" s="21"/>
      <c r="K770" s="21"/>
      <c r="L770" s="5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20"/>
      <c r="C771" s="113"/>
      <c r="D771" s="59"/>
      <c r="E771" s="59"/>
      <c r="F771" s="59"/>
      <c r="G771" s="59"/>
      <c r="H771" s="21"/>
      <c r="I771" s="21"/>
      <c r="J771" s="21"/>
      <c r="K771" s="21"/>
      <c r="L771" s="5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20"/>
      <c r="C772" s="113"/>
      <c r="D772" s="59"/>
      <c r="E772" s="59"/>
      <c r="F772" s="59"/>
      <c r="G772" s="59"/>
      <c r="H772" s="21"/>
      <c r="I772" s="21"/>
      <c r="J772" s="21"/>
      <c r="K772" s="21"/>
      <c r="L772" s="5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20"/>
      <c r="C773" s="113"/>
      <c r="D773" s="59"/>
      <c r="E773" s="59"/>
      <c r="F773" s="59"/>
      <c r="G773" s="59"/>
      <c r="H773" s="21"/>
      <c r="I773" s="21"/>
      <c r="J773" s="21"/>
      <c r="K773" s="21"/>
      <c r="L773" s="5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20"/>
      <c r="C774" s="113"/>
      <c r="D774" s="59"/>
      <c r="E774" s="59"/>
      <c r="F774" s="59"/>
      <c r="G774" s="59"/>
      <c r="H774" s="21"/>
      <c r="I774" s="21"/>
      <c r="J774" s="21"/>
      <c r="K774" s="21"/>
      <c r="L774" s="5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20"/>
      <c r="C775" s="113"/>
      <c r="D775" s="59"/>
      <c r="E775" s="59"/>
      <c r="F775" s="59"/>
      <c r="G775" s="59"/>
      <c r="H775" s="21"/>
      <c r="I775" s="21"/>
      <c r="J775" s="21"/>
      <c r="K775" s="21"/>
      <c r="L775" s="5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20"/>
      <c r="C776" s="113"/>
      <c r="D776" s="59"/>
      <c r="E776" s="59"/>
      <c r="F776" s="59"/>
      <c r="G776" s="59"/>
      <c r="H776" s="21"/>
      <c r="I776" s="21"/>
      <c r="J776" s="21"/>
      <c r="K776" s="21"/>
      <c r="L776" s="5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20"/>
      <c r="C777" s="113"/>
      <c r="D777" s="59"/>
      <c r="E777" s="59"/>
      <c r="F777" s="59"/>
      <c r="G777" s="59"/>
      <c r="H777" s="21"/>
      <c r="I777" s="21"/>
      <c r="J777" s="21"/>
      <c r="K777" s="21"/>
      <c r="L777" s="5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20"/>
      <c r="C778" s="113"/>
      <c r="D778" s="59"/>
      <c r="E778" s="59"/>
      <c r="F778" s="59"/>
      <c r="G778" s="59"/>
      <c r="H778" s="21"/>
      <c r="I778" s="21"/>
      <c r="J778" s="21"/>
      <c r="K778" s="21"/>
      <c r="L778" s="5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20"/>
      <c r="C779" s="113"/>
      <c r="D779" s="59"/>
      <c r="E779" s="59"/>
      <c r="F779" s="59"/>
      <c r="G779" s="59"/>
      <c r="H779" s="21"/>
      <c r="I779" s="21"/>
      <c r="J779" s="21"/>
      <c r="K779" s="21"/>
      <c r="L779" s="5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20"/>
      <c r="C780" s="113"/>
      <c r="D780" s="59"/>
      <c r="E780" s="59"/>
      <c r="F780" s="59"/>
      <c r="G780" s="59"/>
      <c r="H780" s="21"/>
      <c r="I780" s="21"/>
      <c r="J780" s="21"/>
      <c r="K780" s="21"/>
      <c r="L780" s="5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20"/>
      <c r="C781" s="113"/>
      <c r="D781" s="59"/>
      <c r="E781" s="59"/>
      <c r="F781" s="59"/>
      <c r="G781" s="59"/>
      <c r="H781" s="21"/>
      <c r="I781" s="21"/>
      <c r="J781" s="21"/>
      <c r="K781" s="21"/>
      <c r="L781" s="5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20"/>
      <c r="C782" s="113"/>
      <c r="D782" s="59"/>
      <c r="E782" s="59"/>
      <c r="F782" s="59"/>
      <c r="G782" s="59"/>
      <c r="H782" s="21"/>
      <c r="I782" s="21"/>
      <c r="J782" s="21"/>
      <c r="K782" s="21"/>
      <c r="L782" s="5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20"/>
      <c r="C783" s="113"/>
      <c r="D783" s="59"/>
      <c r="E783" s="59"/>
      <c r="F783" s="59"/>
      <c r="G783" s="59"/>
      <c r="H783" s="21"/>
      <c r="I783" s="21"/>
      <c r="J783" s="21"/>
      <c r="K783" s="21"/>
      <c r="L783" s="5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20"/>
      <c r="C784" s="113"/>
      <c r="D784" s="59"/>
      <c r="E784" s="59"/>
      <c r="F784" s="59"/>
      <c r="G784" s="59"/>
      <c r="H784" s="21"/>
      <c r="I784" s="21"/>
      <c r="J784" s="21"/>
      <c r="K784" s="21"/>
      <c r="L784" s="5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20"/>
      <c r="C785" s="113"/>
      <c r="D785" s="59"/>
      <c r="E785" s="59"/>
      <c r="F785" s="59"/>
      <c r="G785" s="59"/>
      <c r="H785" s="21"/>
      <c r="I785" s="21"/>
      <c r="J785" s="21"/>
      <c r="K785" s="21"/>
      <c r="L785" s="5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20"/>
      <c r="C786" s="113"/>
      <c r="D786" s="59"/>
      <c r="E786" s="59"/>
      <c r="F786" s="59"/>
      <c r="G786" s="59"/>
      <c r="H786" s="21"/>
      <c r="I786" s="21"/>
      <c r="J786" s="21"/>
      <c r="K786" s="21"/>
      <c r="L786" s="5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20"/>
      <c r="C787" s="113"/>
      <c r="D787" s="59"/>
      <c r="E787" s="59"/>
      <c r="F787" s="59"/>
      <c r="G787" s="59"/>
      <c r="H787" s="21"/>
      <c r="I787" s="21"/>
      <c r="J787" s="21"/>
      <c r="K787" s="21"/>
      <c r="L787" s="5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20"/>
      <c r="C788" s="113"/>
      <c r="D788" s="59"/>
      <c r="E788" s="59"/>
      <c r="F788" s="59"/>
      <c r="G788" s="59"/>
      <c r="H788" s="21"/>
      <c r="I788" s="21"/>
      <c r="J788" s="21"/>
      <c r="K788" s="21"/>
      <c r="L788" s="5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20"/>
      <c r="C789" s="113"/>
      <c r="D789" s="59"/>
      <c r="E789" s="59"/>
      <c r="F789" s="59"/>
      <c r="G789" s="59"/>
      <c r="H789" s="21"/>
      <c r="I789" s="21"/>
      <c r="J789" s="21"/>
      <c r="K789" s="21"/>
      <c r="L789" s="5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20"/>
      <c r="C790" s="113"/>
      <c r="D790" s="59"/>
      <c r="E790" s="59"/>
      <c r="F790" s="59"/>
      <c r="G790" s="59"/>
      <c r="H790" s="21"/>
      <c r="I790" s="21"/>
      <c r="J790" s="21"/>
      <c r="K790" s="21"/>
      <c r="L790" s="5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20"/>
      <c r="C791" s="113"/>
      <c r="D791" s="59"/>
      <c r="E791" s="59"/>
      <c r="F791" s="59"/>
      <c r="G791" s="59"/>
      <c r="H791" s="21"/>
      <c r="I791" s="21"/>
      <c r="J791" s="21"/>
      <c r="K791" s="21"/>
      <c r="L791" s="5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20"/>
      <c r="C792" s="113"/>
      <c r="D792" s="59"/>
      <c r="E792" s="59"/>
      <c r="F792" s="59"/>
      <c r="G792" s="59"/>
      <c r="H792" s="21"/>
      <c r="I792" s="21"/>
      <c r="J792" s="21"/>
      <c r="K792" s="21"/>
      <c r="L792" s="5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20"/>
      <c r="C793" s="113"/>
      <c r="D793" s="59"/>
      <c r="E793" s="59"/>
      <c r="F793" s="59"/>
      <c r="G793" s="59"/>
      <c r="H793" s="21"/>
      <c r="I793" s="21"/>
      <c r="J793" s="21"/>
      <c r="K793" s="21"/>
      <c r="L793" s="5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20"/>
      <c r="C794" s="113"/>
      <c r="D794" s="59"/>
      <c r="E794" s="59"/>
      <c r="F794" s="59"/>
      <c r="G794" s="59"/>
      <c r="H794" s="21"/>
      <c r="I794" s="21"/>
      <c r="J794" s="21"/>
      <c r="K794" s="21"/>
      <c r="L794" s="5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20"/>
      <c r="C795" s="113"/>
      <c r="D795" s="59"/>
      <c r="E795" s="59"/>
      <c r="F795" s="59"/>
      <c r="G795" s="59"/>
      <c r="H795" s="21"/>
      <c r="I795" s="21"/>
      <c r="J795" s="21"/>
      <c r="K795" s="21"/>
      <c r="L795" s="5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20"/>
      <c r="C796" s="113"/>
      <c r="D796" s="59"/>
      <c r="E796" s="59"/>
      <c r="F796" s="59"/>
      <c r="G796" s="59"/>
      <c r="H796" s="21"/>
      <c r="I796" s="21"/>
      <c r="J796" s="21"/>
      <c r="K796" s="21"/>
      <c r="L796" s="5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20"/>
      <c r="C797" s="113"/>
      <c r="D797" s="59"/>
      <c r="E797" s="59"/>
      <c r="F797" s="59"/>
      <c r="G797" s="59"/>
      <c r="H797" s="21"/>
      <c r="I797" s="21"/>
      <c r="J797" s="21"/>
      <c r="K797" s="21"/>
      <c r="L797" s="5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20"/>
      <c r="C798" s="113"/>
      <c r="D798" s="59"/>
      <c r="E798" s="59"/>
      <c r="F798" s="59"/>
      <c r="G798" s="59"/>
      <c r="H798" s="21"/>
      <c r="I798" s="21"/>
      <c r="J798" s="21"/>
      <c r="K798" s="21"/>
      <c r="L798" s="5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20"/>
      <c r="C799" s="113"/>
      <c r="D799" s="59"/>
      <c r="E799" s="59"/>
      <c r="F799" s="59"/>
      <c r="G799" s="59"/>
      <c r="H799" s="21"/>
      <c r="I799" s="21"/>
      <c r="J799" s="21"/>
      <c r="K799" s="21"/>
      <c r="L799" s="5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20"/>
      <c r="C800" s="113"/>
      <c r="D800" s="59"/>
      <c r="E800" s="59"/>
      <c r="F800" s="59"/>
      <c r="G800" s="59"/>
      <c r="H800" s="21"/>
      <c r="I800" s="21"/>
      <c r="J800" s="21"/>
      <c r="K800" s="21"/>
      <c r="L800" s="5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20"/>
      <c r="C801" s="113"/>
      <c r="D801" s="59"/>
      <c r="E801" s="59"/>
      <c r="F801" s="59"/>
      <c r="G801" s="59"/>
      <c r="H801" s="21"/>
      <c r="I801" s="21"/>
      <c r="J801" s="21"/>
      <c r="K801" s="21"/>
      <c r="L801" s="5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20"/>
      <c r="C802" s="113"/>
      <c r="D802" s="59"/>
      <c r="E802" s="59"/>
      <c r="F802" s="59"/>
      <c r="G802" s="59"/>
      <c r="H802" s="21"/>
      <c r="I802" s="21"/>
      <c r="J802" s="21"/>
      <c r="K802" s="21"/>
      <c r="L802" s="5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20"/>
      <c r="C803" s="113"/>
      <c r="D803" s="59"/>
      <c r="E803" s="59"/>
      <c r="F803" s="59"/>
      <c r="G803" s="59"/>
      <c r="H803" s="21"/>
      <c r="I803" s="21"/>
      <c r="J803" s="21"/>
      <c r="K803" s="21"/>
      <c r="L803" s="5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20"/>
      <c r="C804" s="113"/>
      <c r="D804" s="59"/>
      <c r="E804" s="59"/>
      <c r="F804" s="59"/>
      <c r="G804" s="59"/>
      <c r="H804" s="21"/>
      <c r="I804" s="21"/>
      <c r="J804" s="21"/>
      <c r="K804" s="21"/>
      <c r="L804" s="5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20"/>
      <c r="C805" s="113"/>
      <c r="D805" s="59"/>
      <c r="E805" s="59"/>
      <c r="F805" s="59"/>
      <c r="G805" s="59"/>
      <c r="H805" s="21"/>
      <c r="I805" s="21"/>
      <c r="J805" s="21"/>
      <c r="K805" s="21"/>
      <c r="L805" s="5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20"/>
      <c r="C806" s="113"/>
      <c r="D806" s="59"/>
      <c r="E806" s="59"/>
      <c r="F806" s="59"/>
      <c r="G806" s="59"/>
      <c r="H806" s="21"/>
      <c r="I806" s="21"/>
      <c r="J806" s="21"/>
      <c r="K806" s="21"/>
      <c r="L806" s="5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20"/>
      <c r="C807" s="113"/>
      <c r="D807" s="59"/>
      <c r="E807" s="59"/>
      <c r="F807" s="59"/>
      <c r="G807" s="59"/>
      <c r="H807" s="21"/>
      <c r="I807" s="21"/>
      <c r="J807" s="21"/>
      <c r="K807" s="21"/>
      <c r="L807" s="5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20"/>
      <c r="C808" s="113"/>
      <c r="D808" s="59"/>
      <c r="E808" s="59"/>
      <c r="F808" s="59"/>
      <c r="G808" s="59"/>
      <c r="H808" s="21"/>
      <c r="I808" s="21"/>
      <c r="J808" s="21"/>
      <c r="K808" s="21"/>
      <c r="L808" s="5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20"/>
      <c r="C809" s="113"/>
      <c r="D809" s="59"/>
      <c r="E809" s="59"/>
      <c r="F809" s="59"/>
      <c r="G809" s="59"/>
      <c r="H809" s="21"/>
      <c r="I809" s="21"/>
      <c r="J809" s="21"/>
      <c r="K809" s="21"/>
      <c r="L809" s="5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20"/>
      <c r="C810" s="113"/>
      <c r="D810" s="59"/>
      <c r="E810" s="59"/>
      <c r="F810" s="59"/>
      <c r="G810" s="59"/>
      <c r="H810" s="21"/>
      <c r="I810" s="21"/>
      <c r="J810" s="21"/>
      <c r="K810" s="21"/>
      <c r="L810" s="5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20"/>
      <c r="C811" s="113"/>
      <c r="D811" s="59"/>
      <c r="E811" s="59"/>
      <c r="F811" s="59"/>
      <c r="G811" s="59"/>
      <c r="H811" s="21"/>
      <c r="I811" s="21"/>
      <c r="J811" s="21"/>
      <c r="K811" s="21"/>
      <c r="L811" s="5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20"/>
      <c r="C812" s="113"/>
      <c r="D812" s="59"/>
      <c r="E812" s="59"/>
      <c r="F812" s="59"/>
      <c r="G812" s="59"/>
      <c r="H812" s="21"/>
      <c r="I812" s="21"/>
      <c r="J812" s="21"/>
      <c r="K812" s="21"/>
      <c r="L812" s="5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20"/>
      <c r="C813" s="113"/>
      <c r="D813" s="59"/>
      <c r="E813" s="59"/>
      <c r="F813" s="59"/>
      <c r="G813" s="59"/>
      <c r="H813" s="21"/>
      <c r="I813" s="21"/>
      <c r="J813" s="21"/>
      <c r="K813" s="21"/>
      <c r="L813" s="5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20"/>
      <c r="C814" s="113"/>
      <c r="D814" s="59"/>
      <c r="E814" s="59"/>
      <c r="F814" s="59"/>
      <c r="G814" s="59"/>
      <c r="H814" s="21"/>
      <c r="I814" s="21"/>
      <c r="J814" s="21"/>
      <c r="K814" s="21"/>
      <c r="L814" s="5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20"/>
      <c r="C815" s="113"/>
      <c r="D815" s="59"/>
      <c r="E815" s="59"/>
      <c r="F815" s="59"/>
      <c r="G815" s="59"/>
      <c r="H815" s="21"/>
      <c r="I815" s="21"/>
      <c r="J815" s="21"/>
      <c r="K815" s="21"/>
      <c r="L815" s="5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20"/>
      <c r="C816" s="113"/>
      <c r="D816" s="59"/>
      <c r="E816" s="59"/>
      <c r="F816" s="59"/>
      <c r="G816" s="59"/>
      <c r="H816" s="21"/>
      <c r="I816" s="21"/>
      <c r="J816" s="21"/>
      <c r="K816" s="21"/>
      <c r="L816" s="5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20"/>
      <c r="C817" s="113"/>
      <c r="D817" s="59"/>
      <c r="E817" s="59"/>
      <c r="F817" s="59"/>
      <c r="G817" s="59"/>
      <c r="H817" s="21"/>
      <c r="I817" s="21"/>
      <c r="J817" s="21"/>
      <c r="K817" s="21"/>
      <c r="L817" s="5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20"/>
      <c r="C818" s="113"/>
      <c r="D818" s="59"/>
      <c r="E818" s="59"/>
      <c r="F818" s="59"/>
      <c r="G818" s="59"/>
      <c r="H818" s="21"/>
      <c r="I818" s="21"/>
      <c r="J818" s="21"/>
      <c r="K818" s="21"/>
      <c r="L818" s="5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20"/>
      <c r="C819" s="113"/>
      <c r="D819" s="59"/>
      <c r="E819" s="59"/>
      <c r="F819" s="59"/>
      <c r="G819" s="59"/>
      <c r="H819" s="21"/>
      <c r="I819" s="21"/>
      <c r="J819" s="21"/>
      <c r="K819" s="21"/>
      <c r="L819" s="5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20"/>
      <c r="C820" s="113"/>
      <c r="D820" s="59"/>
      <c r="E820" s="59"/>
      <c r="F820" s="59"/>
      <c r="G820" s="59"/>
      <c r="H820" s="21"/>
      <c r="I820" s="21"/>
      <c r="J820" s="21"/>
      <c r="K820" s="21"/>
      <c r="L820" s="5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20"/>
      <c r="C821" s="113"/>
      <c r="D821" s="59"/>
      <c r="E821" s="59"/>
      <c r="F821" s="59"/>
      <c r="G821" s="59"/>
      <c r="H821" s="21"/>
      <c r="I821" s="21"/>
      <c r="J821" s="21"/>
      <c r="K821" s="21"/>
      <c r="L821" s="5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20"/>
      <c r="C822" s="113"/>
      <c r="D822" s="59"/>
      <c r="E822" s="59"/>
      <c r="F822" s="59"/>
      <c r="G822" s="59"/>
      <c r="H822" s="21"/>
      <c r="I822" s="21"/>
      <c r="J822" s="21"/>
      <c r="K822" s="21"/>
      <c r="L822" s="5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20"/>
      <c r="C823" s="113"/>
      <c r="D823" s="59"/>
      <c r="E823" s="59"/>
      <c r="F823" s="59"/>
      <c r="G823" s="59"/>
      <c r="H823" s="21"/>
      <c r="I823" s="21"/>
      <c r="J823" s="21"/>
      <c r="K823" s="21"/>
      <c r="L823" s="5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20"/>
      <c r="C824" s="113"/>
      <c r="D824" s="59"/>
      <c r="E824" s="59"/>
      <c r="F824" s="59"/>
      <c r="G824" s="59"/>
      <c r="H824" s="21"/>
      <c r="I824" s="21"/>
      <c r="J824" s="21"/>
      <c r="K824" s="21"/>
      <c r="L824" s="5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20"/>
      <c r="C825" s="113"/>
      <c r="D825" s="59"/>
      <c r="E825" s="59"/>
      <c r="F825" s="59"/>
      <c r="G825" s="59"/>
      <c r="H825" s="21"/>
      <c r="I825" s="21"/>
      <c r="J825" s="21"/>
      <c r="K825" s="21"/>
      <c r="L825" s="5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20"/>
      <c r="C826" s="113"/>
      <c r="D826" s="59"/>
      <c r="E826" s="59"/>
      <c r="F826" s="59"/>
      <c r="G826" s="59"/>
      <c r="H826" s="21"/>
      <c r="I826" s="21"/>
      <c r="J826" s="21"/>
      <c r="K826" s="21"/>
      <c r="L826" s="5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20"/>
      <c r="C827" s="113"/>
      <c r="D827" s="59"/>
      <c r="E827" s="59"/>
      <c r="F827" s="59"/>
      <c r="G827" s="59"/>
      <c r="H827" s="21"/>
      <c r="I827" s="21"/>
      <c r="J827" s="21"/>
      <c r="K827" s="21"/>
      <c r="L827" s="5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20"/>
      <c r="C828" s="113"/>
      <c r="D828" s="59"/>
      <c r="E828" s="59"/>
      <c r="F828" s="59"/>
      <c r="G828" s="59"/>
      <c r="H828" s="21"/>
      <c r="I828" s="21"/>
      <c r="J828" s="21"/>
      <c r="K828" s="21"/>
      <c r="L828" s="5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20"/>
      <c r="C829" s="113"/>
      <c r="D829" s="59"/>
      <c r="E829" s="59"/>
      <c r="F829" s="59"/>
      <c r="G829" s="59"/>
      <c r="H829" s="21"/>
      <c r="I829" s="21"/>
      <c r="J829" s="21"/>
      <c r="K829" s="21"/>
      <c r="L829" s="5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20"/>
      <c r="C830" s="113"/>
      <c r="D830" s="59"/>
      <c r="E830" s="59"/>
      <c r="F830" s="59"/>
      <c r="G830" s="59"/>
      <c r="H830" s="21"/>
      <c r="I830" s="21"/>
      <c r="J830" s="21"/>
      <c r="K830" s="21"/>
      <c r="L830" s="5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20"/>
      <c r="C831" s="113"/>
      <c r="D831" s="59"/>
      <c r="E831" s="59"/>
      <c r="F831" s="59"/>
      <c r="G831" s="59"/>
      <c r="H831" s="21"/>
      <c r="I831" s="21"/>
      <c r="J831" s="21"/>
      <c r="K831" s="21"/>
      <c r="L831" s="5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20"/>
      <c r="C832" s="113"/>
      <c r="D832" s="59"/>
      <c r="E832" s="59"/>
      <c r="F832" s="59"/>
      <c r="G832" s="59"/>
      <c r="H832" s="21"/>
      <c r="I832" s="21"/>
      <c r="J832" s="21"/>
      <c r="K832" s="21"/>
      <c r="L832" s="5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20"/>
      <c r="C833" s="113"/>
      <c r="D833" s="59"/>
      <c r="E833" s="59"/>
      <c r="F833" s="59"/>
      <c r="G833" s="59"/>
      <c r="H833" s="21"/>
      <c r="I833" s="21"/>
      <c r="J833" s="21"/>
      <c r="K833" s="21"/>
      <c r="L833" s="5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20"/>
      <c r="C834" s="113"/>
      <c r="D834" s="59"/>
      <c r="E834" s="59"/>
      <c r="F834" s="59"/>
      <c r="G834" s="59"/>
      <c r="H834" s="21"/>
      <c r="I834" s="21"/>
      <c r="J834" s="21"/>
      <c r="K834" s="21"/>
      <c r="L834" s="5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20"/>
      <c r="C835" s="113"/>
      <c r="D835" s="59"/>
      <c r="E835" s="59"/>
      <c r="F835" s="59"/>
      <c r="G835" s="59"/>
      <c r="H835" s="21"/>
      <c r="I835" s="21"/>
      <c r="J835" s="21"/>
      <c r="K835" s="21"/>
      <c r="L835" s="5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20"/>
      <c r="C836" s="113"/>
      <c r="D836" s="59"/>
      <c r="E836" s="59"/>
      <c r="F836" s="59"/>
      <c r="G836" s="59"/>
      <c r="H836" s="21"/>
      <c r="I836" s="21"/>
      <c r="J836" s="21"/>
      <c r="K836" s="21"/>
      <c r="L836" s="5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20"/>
      <c r="C837" s="113"/>
      <c r="D837" s="59"/>
      <c r="E837" s="59"/>
      <c r="F837" s="59"/>
      <c r="G837" s="59"/>
      <c r="H837" s="21"/>
      <c r="I837" s="21"/>
      <c r="J837" s="21"/>
      <c r="K837" s="21"/>
      <c r="L837" s="5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20"/>
      <c r="C838" s="113"/>
      <c r="D838" s="59"/>
      <c r="E838" s="59"/>
      <c r="F838" s="59"/>
      <c r="G838" s="59"/>
      <c r="H838" s="21"/>
      <c r="I838" s="21"/>
      <c r="J838" s="21"/>
      <c r="K838" s="21"/>
      <c r="L838" s="5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20"/>
      <c r="C839" s="113"/>
      <c r="D839" s="59"/>
      <c r="E839" s="59"/>
      <c r="F839" s="59"/>
      <c r="G839" s="59"/>
      <c r="H839" s="21"/>
      <c r="I839" s="21"/>
      <c r="J839" s="21"/>
      <c r="K839" s="21"/>
      <c r="L839" s="5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20"/>
      <c r="C840" s="113"/>
      <c r="D840" s="59"/>
      <c r="E840" s="59"/>
      <c r="F840" s="59"/>
      <c r="G840" s="59"/>
      <c r="H840" s="21"/>
      <c r="I840" s="21"/>
      <c r="J840" s="21"/>
      <c r="K840" s="21"/>
      <c r="L840" s="5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20"/>
      <c r="C841" s="113"/>
      <c r="D841" s="59"/>
      <c r="E841" s="59"/>
      <c r="F841" s="59"/>
      <c r="G841" s="59"/>
      <c r="H841" s="21"/>
      <c r="I841" s="21"/>
      <c r="J841" s="21"/>
      <c r="K841" s="21"/>
      <c r="L841" s="5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20"/>
      <c r="C842" s="113"/>
      <c r="D842" s="59"/>
      <c r="E842" s="59"/>
      <c r="F842" s="59"/>
      <c r="G842" s="59"/>
      <c r="H842" s="21"/>
      <c r="I842" s="21"/>
      <c r="J842" s="21"/>
      <c r="K842" s="21"/>
      <c r="L842" s="5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20"/>
      <c r="C843" s="113"/>
      <c r="D843" s="59"/>
      <c r="E843" s="59"/>
      <c r="F843" s="59"/>
      <c r="G843" s="59"/>
      <c r="H843" s="21"/>
      <c r="I843" s="21"/>
      <c r="J843" s="21"/>
      <c r="K843" s="21"/>
      <c r="L843" s="5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20"/>
      <c r="C844" s="113"/>
      <c r="D844" s="59"/>
      <c r="E844" s="59"/>
      <c r="F844" s="59"/>
      <c r="G844" s="59"/>
      <c r="H844" s="21"/>
      <c r="I844" s="21"/>
      <c r="J844" s="21"/>
      <c r="K844" s="21"/>
      <c r="L844" s="5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20"/>
      <c r="C845" s="113"/>
      <c r="D845" s="59"/>
      <c r="E845" s="59"/>
      <c r="F845" s="59"/>
      <c r="G845" s="59"/>
      <c r="H845" s="21"/>
      <c r="I845" s="21"/>
      <c r="J845" s="21"/>
      <c r="K845" s="21"/>
      <c r="L845" s="5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20"/>
      <c r="C846" s="113"/>
      <c r="D846" s="59"/>
      <c r="E846" s="59"/>
      <c r="F846" s="59"/>
      <c r="G846" s="59"/>
      <c r="H846" s="21"/>
      <c r="I846" s="21"/>
      <c r="J846" s="21"/>
      <c r="K846" s="21"/>
      <c r="L846" s="5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20"/>
      <c r="C847" s="113"/>
      <c r="D847" s="59"/>
      <c r="E847" s="59"/>
      <c r="F847" s="59"/>
      <c r="G847" s="59"/>
      <c r="H847" s="21"/>
      <c r="I847" s="21"/>
      <c r="J847" s="21"/>
      <c r="K847" s="21"/>
      <c r="L847" s="5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20"/>
      <c r="C848" s="113"/>
      <c r="D848" s="59"/>
      <c r="E848" s="59"/>
      <c r="F848" s="59"/>
      <c r="G848" s="59"/>
      <c r="H848" s="21"/>
      <c r="I848" s="21"/>
      <c r="J848" s="21"/>
      <c r="K848" s="21"/>
      <c r="L848" s="5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20"/>
      <c r="C849" s="113"/>
      <c r="D849" s="59"/>
      <c r="E849" s="59"/>
      <c r="F849" s="59"/>
      <c r="G849" s="59"/>
      <c r="H849" s="21"/>
      <c r="I849" s="21"/>
      <c r="J849" s="21"/>
      <c r="K849" s="21"/>
      <c r="L849" s="5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20"/>
      <c r="C850" s="113"/>
      <c r="D850" s="59"/>
      <c r="E850" s="59"/>
      <c r="F850" s="59"/>
      <c r="G850" s="59"/>
      <c r="H850" s="21"/>
      <c r="I850" s="21"/>
      <c r="J850" s="21"/>
      <c r="K850" s="21"/>
      <c r="L850" s="5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20"/>
      <c r="C851" s="113"/>
      <c r="D851" s="59"/>
      <c r="E851" s="59"/>
      <c r="F851" s="59"/>
      <c r="G851" s="59"/>
      <c r="H851" s="21"/>
      <c r="I851" s="21"/>
      <c r="J851" s="21"/>
      <c r="K851" s="21"/>
      <c r="L851" s="5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20"/>
      <c r="C852" s="113"/>
      <c r="D852" s="59"/>
      <c r="E852" s="59"/>
      <c r="F852" s="59"/>
      <c r="G852" s="59"/>
      <c r="H852" s="21"/>
      <c r="I852" s="21"/>
      <c r="J852" s="21"/>
      <c r="K852" s="21"/>
      <c r="L852" s="5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20"/>
      <c r="C853" s="113"/>
      <c r="D853" s="59"/>
      <c r="E853" s="59"/>
      <c r="F853" s="59"/>
      <c r="G853" s="59"/>
      <c r="H853" s="21"/>
      <c r="I853" s="21"/>
      <c r="J853" s="21"/>
      <c r="K853" s="21"/>
      <c r="L853" s="5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20"/>
      <c r="C854" s="113"/>
      <c r="D854" s="59"/>
      <c r="E854" s="59"/>
      <c r="F854" s="59"/>
      <c r="G854" s="59"/>
      <c r="H854" s="21"/>
      <c r="I854" s="21"/>
      <c r="J854" s="21"/>
      <c r="K854" s="21"/>
      <c r="L854" s="5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20"/>
      <c r="C855" s="113"/>
      <c r="D855" s="59"/>
      <c r="E855" s="59"/>
      <c r="F855" s="59"/>
      <c r="G855" s="59"/>
      <c r="H855" s="21"/>
      <c r="I855" s="21"/>
      <c r="J855" s="21"/>
      <c r="K855" s="21"/>
      <c r="L855" s="5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20"/>
      <c r="C856" s="113"/>
      <c r="D856" s="59"/>
      <c r="E856" s="59"/>
      <c r="F856" s="59"/>
      <c r="G856" s="59"/>
      <c r="H856" s="21"/>
      <c r="I856" s="21"/>
      <c r="J856" s="21"/>
      <c r="K856" s="21"/>
      <c r="L856" s="5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20"/>
      <c r="C857" s="113"/>
      <c r="D857" s="59"/>
      <c r="E857" s="59"/>
      <c r="F857" s="59"/>
      <c r="G857" s="59"/>
      <c r="H857" s="21"/>
      <c r="I857" s="21"/>
      <c r="J857" s="21"/>
      <c r="K857" s="21"/>
      <c r="L857" s="5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20"/>
      <c r="C858" s="113"/>
      <c r="D858" s="59"/>
      <c r="E858" s="59"/>
      <c r="F858" s="59"/>
      <c r="G858" s="59"/>
      <c r="H858" s="21"/>
      <c r="I858" s="21"/>
      <c r="J858" s="21"/>
      <c r="K858" s="21"/>
      <c r="L858" s="5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20"/>
      <c r="C859" s="113"/>
      <c r="D859" s="59"/>
      <c r="E859" s="59"/>
      <c r="F859" s="59"/>
      <c r="G859" s="59"/>
      <c r="H859" s="21"/>
      <c r="I859" s="21"/>
      <c r="J859" s="21"/>
      <c r="K859" s="21"/>
      <c r="L859" s="5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20"/>
      <c r="C860" s="113"/>
      <c r="D860" s="59"/>
      <c r="E860" s="59"/>
      <c r="F860" s="59"/>
      <c r="G860" s="59"/>
      <c r="H860" s="21"/>
      <c r="I860" s="21"/>
      <c r="J860" s="21"/>
      <c r="K860" s="21"/>
      <c r="L860" s="5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20"/>
      <c r="C861" s="113"/>
      <c r="D861" s="59"/>
      <c r="E861" s="59"/>
      <c r="F861" s="59"/>
      <c r="G861" s="59"/>
      <c r="H861" s="21"/>
      <c r="I861" s="21"/>
      <c r="J861" s="21"/>
      <c r="K861" s="21"/>
      <c r="L861" s="5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20"/>
      <c r="C862" s="113"/>
      <c r="D862" s="59"/>
      <c r="E862" s="59"/>
      <c r="F862" s="59"/>
      <c r="G862" s="59"/>
      <c r="H862" s="21"/>
      <c r="I862" s="21"/>
      <c r="J862" s="21"/>
      <c r="K862" s="21"/>
      <c r="L862" s="5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20"/>
      <c r="C863" s="113"/>
      <c r="D863" s="59"/>
      <c r="E863" s="59"/>
      <c r="F863" s="59"/>
      <c r="G863" s="59"/>
      <c r="H863" s="21"/>
      <c r="I863" s="21"/>
      <c r="J863" s="21"/>
      <c r="K863" s="21"/>
      <c r="L863" s="5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20"/>
      <c r="C864" s="113"/>
      <c r="D864" s="59"/>
      <c r="E864" s="59"/>
      <c r="F864" s="59"/>
      <c r="G864" s="59"/>
      <c r="H864" s="21"/>
      <c r="I864" s="21"/>
      <c r="J864" s="21"/>
      <c r="K864" s="21"/>
      <c r="L864" s="5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20"/>
      <c r="C865" s="113"/>
      <c r="D865" s="59"/>
      <c r="E865" s="59"/>
      <c r="F865" s="59"/>
      <c r="G865" s="59"/>
      <c r="H865" s="21"/>
      <c r="I865" s="21"/>
      <c r="J865" s="21"/>
      <c r="K865" s="21"/>
      <c r="L865" s="5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20"/>
      <c r="C866" s="113"/>
      <c r="D866" s="59"/>
      <c r="E866" s="59"/>
      <c r="F866" s="59"/>
      <c r="G866" s="59"/>
      <c r="H866" s="21"/>
      <c r="I866" s="21"/>
      <c r="J866" s="21"/>
      <c r="K866" s="21"/>
      <c r="L866" s="5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20"/>
      <c r="C867" s="113"/>
      <c r="D867" s="59"/>
      <c r="E867" s="59"/>
      <c r="F867" s="59"/>
      <c r="G867" s="59"/>
      <c r="H867" s="21"/>
      <c r="I867" s="21"/>
      <c r="J867" s="21"/>
      <c r="K867" s="21"/>
      <c r="L867" s="5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20"/>
      <c r="C868" s="113"/>
      <c r="D868" s="59"/>
      <c r="E868" s="59"/>
      <c r="F868" s="59"/>
      <c r="G868" s="59"/>
      <c r="H868" s="21"/>
      <c r="I868" s="21"/>
      <c r="J868" s="21"/>
      <c r="K868" s="21"/>
      <c r="L868" s="5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20"/>
      <c r="C869" s="113"/>
      <c r="D869" s="59"/>
      <c r="E869" s="59"/>
      <c r="F869" s="59"/>
      <c r="G869" s="59"/>
      <c r="H869" s="21"/>
      <c r="I869" s="21"/>
      <c r="J869" s="21"/>
      <c r="K869" s="21"/>
      <c r="L869" s="5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20"/>
      <c r="C870" s="113"/>
      <c r="D870" s="59"/>
      <c r="E870" s="59"/>
      <c r="F870" s="59"/>
      <c r="G870" s="59"/>
      <c r="H870" s="21"/>
      <c r="I870" s="21"/>
      <c r="J870" s="21"/>
      <c r="K870" s="21"/>
      <c r="L870" s="5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20"/>
      <c r="C871" s="113"/>
      <c r="D871" s="59"/>
      <c r="E871" s="59"/>
      <c r="F871" s="59"/>
      <c r="G871" s="59"/>
      <c r="H871" s="21"/>
      <c r="I871" s="21"/>
      <c r="J871" s="21"/>
      <c r="K871" s="21"/>
      <c r="L871" s="5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20"/>
      <c r="C872" s="113"/>
      <c r="D872" s="59"/>
      <c r="E872" s="59"/>
      <c r="F872" s="59"/>
      <c r="G872" s="59"/>
      <c r="H872" s="21"/>
      <c r="I872" s="21"/>
      <c r="J872" s="21"/>
      <c r="K872" s="21"/>
      <c r="L872" s="5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20"/>
      <c r="C873" s="113"/>
      <c r="D873" s="59"/>
      <c r="E873" s="59"/>
      <c r="F873" s="59"/>
      <c r="G873" s="59"/>
      <c r="H873" s="21"/>
      <c r="I873" s="21"/>
      <c r="J873" s="21"/>
      <c r="K873" s="21"/>
      <c r="L873" s="5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20"/>
      <c r="C874" s="113"/>
      <c r="D874" s="59"/>
      <c r="E874" s="59"/>
      <c r="F874" s="59"/>
      <c r="G874" s="59"/>
      <c r="H874" s="21"/>
      <c r="I874" s="21"/>
      <c r="J874" s="21"/>
      <c r="K874" s="21"/>
      <c r="L874" s="5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20"/>
      <c r="C875" s="113"/>
      <c r="D875" s="59"/>
      <c r="E875" s="59"/>
      <c r="F875" s="59"/>
      <c r="G875" s="59"/>
      <c r="H875" s="21"/>
      <c r="I875" s="21"/>
      <c r="J875" s="21"/>
      <c r="K875" s="21"/>
      <c r="L875" s="5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20"/>
      <c r="C876" s="113"/>
      <c r="D876" s="59"/>
      <c r="E876" s="59"/>
      <c r="F876" s="59"/>
      <c r="G876" s="59"/>
      <c r="H876" s="21"/>
      <c r="I876" s="21"/>
      <c r="J876" s="21"/>
      <c r="K876" s="21"/>
      <c r="L876" s="5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20"/>
      <c r="C877" s="113"/>
      <c r="D877" s="59"/>
      <c r="E877" s="59"/>
      <c r="F877" s="59"/>
      <c r="G877" s="59"/>
      <c r="H877" s="21"/>
      <c r="I877" s="21"/>
      <c r="J877" s="21"/>
      <c r="K877" s="21"/>
      <c r="L877" s="5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20"/>
      <c r="C878" s="113"/>
      <c r="D878" s="59"/>
      <c r="E878" s="59"/>
      <c r="F878" s="59"/>
      <c r="G878" s="59"/>
      <c r="H878" s="21"/>
      <c r="I878" s="21"/>
      <c r="J878" s="21"/>
      <c r="K878" s="21"/>
      <c r="L878" s="5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20"/>
      <c r="C879" s="113"/>
      <c r="D879" s="59"/>
      <c r="E879" s="59"/>
      <c r="F879" s="59"/>
      <c r="G879" s="59"/>
      <c r="H879" s="21"/>
      <c r="I879" s="21"/>
      <c r="J879" s="21"/>
      <c r="K879" s="21"/>
      <c r="L879" s="5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20"/>
      <c r="C880" s="113"/>
      <c r="D880" s="59"/>
      <c r="E880" s="59"/>
      <c r="F880" s="59"/>
      <c r="G880" s="59"/>
      <c r="H880" s="21"/>
      <c r="I880" s="21"/>
      <c r="J880" s="21"/>
      <c r="K880" s="21"/>
      <c r="L880" s="5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20"/>
      <c r="C881" s="113"/>
      <c r="D881" s="59"/>
      <c r="E881" s="59"/>
      <c r="F881" s="59"/>
      <c r="G881" s="59"/>
      <c r="H881" s="21"/>
      <c r="I881" s="21"/>
      <c r="J881" s="21"/>
      <c r="K881" s="21"/>
      <c r="L881" s="5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20"/>
      <c r="C882" s="113"/>
      <c r="D882" s="59"/>
      <c r="E882" s="59"/>
      <c r="F882" s="59"/>
      <c r="G882" s="59"/>
      <c r="H882" s="21"/>
      <c r="I882" s="21"/>
      <c r="J882" s="21"/>
      <c r="K882" s="21"/>
      <c r="L882" s="5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20"/>
      <c r="C883" s="113"/>
      <c r="D883" s="59"/>
      <c r="E883" s="59"/>
      <c r="F883" s="59"/>
      <c r="G883" s="59"/>
      <c r="H883" s="21"/>
      <c r="I883" s="21"/>
      <c r="J883" s="21"/>
      <c r="K883" s="21"/>
      <c r="L883" s="5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20"/>
      <c r="C884" s="113"/>
      <c r="D884" s="59"/>
      <c r="E884" s="59"/>
      <c r="F884" s="59"/>
      <c r="G884" s="59"/>
      <c r="H884" s="21"/>
      <c r="I884" s="21"/>
      <c r="J884" s="21"/>
      <c r="K884" s="21"/>
      <c r="L884" s="5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20"/>
      <c r="C885" s="113"/>
      <c r="D885" s="59"/>
      <c r="E885" s="59"/>
      <c r="F885" s="59"/>
      <c r="G885" s="59"/>
      <c r="H885" s="21"/>
      <c r="I885" s="21"/>
      <c r="J885" s="21"/>
      <c r="K885" s="21"/>
      <c r="L885" s="5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20"/>
      <c r="C886" s="113"/>
      <c r="D886" s="59"/>
      <c r="E886" s="59"/>
      <c r="F886" s="59"/>
      <c r="G886" s="59"/>
      <c r="H886" s="21"/>
      <c r="I886" s="21"/>
      <c r="J886" s="21"/>
      <c r="K886" s="21"/>
      <c r="L886" s="5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20"/>
      <c r="C887" s="113"/>
      <c r="D887" s="59"/>
      <c r="E887" s="59"/>
      <c r="F887" s="59"/>
      <c r="G887" s="59"/>
      <c r="H887" s="21"/>
      <c r="I887" s="21"/>
      <c r="J887" s="21"/>
      <c r="K887" s="21"/>
      <c r="L887" s="5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20"/>
      <c r="C888" s="113"/>
      <c r="D888" s="59"/>
      <c r="E888" s="59"/>
      <c r="F888" s="59"/>
      <c r="G888" s="59"/>
      <c r="H888" s="21"/>
      <c r="I888" s="21"/>
      <c r="J888" s="21"/>
      <c r="K888" s="21"/>
      <c r="L888" s="5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20"/>
      <c r="C889" s="113"/>
      <c r="D889" s="59"/>
      <c r="E889" s="59"/>
      <c r="F889" s="59"/>
      <c r="G889" s="59"/>
      <c r="H889" s="21"/>
      <c r="I889" s="21"/>
      <c r="J889" s="21"/>
      <c r="K889" s="21"/>
      <c r="L889" s="5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20"/>
      <c r="C890" s="113"/>
      <c r="D890" s="59"/>
      <c r="E890" s="59"/>
      <c r="F890" s="59"/>
      <c r="G890" s="59"/>
      <c r="H890" s="21"/>
      <c r="I890" s="21"/>
      <c r="J890" s="21"/>
      <c r="K890" s="21"/>
      <c r="L890" s="5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20"/>
      <c r="C891" s="113"/>
      <c r="D891" s="59"/>
      <c r="E891" s="59"/>
      <c r="F891" s="59"/>
      <c r="G891" s="59"/>
      <c r="H891" s="21"/>
      <c r="I891" s="21"/>
      <c r="J891" s="21"/>
      <c r="K891" s="21"/>
      <c r="L891" s="5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20"/>
      <c r="C892" s="113"/>
      <c r="D892" s="59"/>
      <c r="E892" s="59"/>
      <c r="F892" s="59"/>
      <c r="G892" s="59"/>
      <c r="H892" s="21"/>
      <c r="I892" s="21"/>
      <c r="J892" s="21"/>
      <c r="K892" s="21"/>
      <c r="L892" s="5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20"/>
      <c r="C893" s="113"/>
      <c r="D893" s="59"/>
      <c r="E893" s="59"/>
      <c r="F893" s="59"/>
      <c r="G893" s="59"/>
      <c r="H893" s="21"/>
      <c r="I893" s="21"/>
      <c r="J893" s="21"/>
      <c r="K893" s="21"/>
      <c r="L893" s="5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20"/>
      <c r="C894" s="113"/>
      <c r="D894" s="59"/>
      <c r="E894" s="59"/>
      <c r="F894" s="59"/>
      <c r="G894" s="59"/>
      <c r="H894" s="21"/>
      <c r="I894" s="21"/>
      <c r="J894" s="21"/>
      <c r="K894" s="21"/>
      <c r="L894" s="5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20"/>
      <c r="C895" s="113"/>
      <c r="D895" s="59"/>
      <c r="E895" s="59"/>
      <c r="F895" s="59"/>
      <c r="G895" s="59"/>
      <c r="H895" s="21"/>
      <c r="I895" s="21"/>
      <c r="J895" s="21"/>
      <c r="K895" s="21"/>
      <c r="L895" s="5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20"/>
      <c r="C896" s="113"/>
      <c r="D896" s="59"/>
      <c r="E896" s="59"/>
      <c r="F896" s="59"/>
      <c r="G896" s="59"/>
      <c r="H896" s="21"/>
      <c r="I896" s="21"/>
      <c r="J896" s="21"/>
      <c r="K896" s="21"/>
      <c r="L896" s="5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20"/>
      <c r="C897" s="113"/>
      <c r="D897" s="59"/>
      <c r="E897" s="59"/>
      <c r="F897" s="59"/>
      <c r="G897" s="59"/>
      <c r="H897" s="21"/>
      <c r="I897" s="21"/>
      <c r="J897" s="21"/>
      <c r="K897" s="21"/>
      <c r="L897" s="5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20"/>
      <c r="C898" s="113"/>
      <c r="D898" s="59"/>
      <c r="E898" s="59"/>
      <c r="F898" s="59"/>
      <c r="G898" s="59"/>
      <c r="H898" s="21"/>
      <c r="I898" s="21"/>
      <c r="J898" s="21"/>
      <c r="K898" s="21"/>
      <c r="L898" s="5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20"/>
      <c r="C899" s="113"/>
      <c r="D899" s="59"/>
      <c r="E899" s="59"/>
      <c r="F899" s="59"/>
      <c r="G899" s="59"/>
      <c r="H899" s="21"/>
      <c r="I899" s="21"/>
      <c r="J899" s="21"/>
      <c r="K899" s="21"/>
      <c r="L899" s="5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20"/>
      <c r="C900" s="113"/>
      <c r="D900" s="59"/>
      <c r="E900" s="59"/>
      <c r="F900" s="59"/>
      <c r="G900" s="59"/>
      <c r="H900" s="21"/>
      <c r="I900" s="21"/>
      <c r="J900" s="21"/>
      <c r="K900" s="21"/>
      <c r="L900" s="5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20"/>
      <c r="C901" s="113"/>
      <c r="D901" s="59"/>
      <c r="E901" s="59"/>
      <c r="F901" s="59"/>
      <c r="G901" s="59"/>
      <c r="H901" s="21"/>
      <c r="I901" s="21"/>
      <c r="J901" s="21"/>
      <c r="K901" s="21"/>
      <c r="L901" s="5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20"/>
      <c r="C902" s="113"/>
      <c r="D902" s="59"/>
      <c r="E902" s="59"/>
      <c r="F902" s="59"/>
      <c r="G902" s="59"/>
      <c r="H902" s="21"/>
      <c r="I902" s="21"/>
      <c r="J902" s="21"/>
      <c r="K902" s="21"/>
      <c r="L902" s="5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20"/>
      <c r="C903" s="113"/>
      <c r="D903" s="59"/>
      <c r="E903" s="59"/>
      <c r="F903" s="59"/>
      <c r="G903" s="59"/>
      <c r="H903" s="21"/>
      <c r="I903" s="21"/>
      <c r="J903" s="21"/>
      <c r="K903" s="21"/>
      <c r="L903" s="5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20"/>
      <c r="C904" s="113"/>
      <c r="D904" s="59"/>
      <c r="E904" s="59"/>
      <c r="F904" s="59"/>
      <c r="G904" s="59"/>
      <c r="H904" s="21"/>
      <c r="I904" s="21"/>
      <c r="J904" s="21"/>
      <c r="K904" s="21"/>
      <c r="L904" s="5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20"/>
      <c r="C905" s="113"/>
      <c r="D905" s="59"/>
      <c r="E905" s="59"/>
      <c r="F905" s="59"/>
      <c r="G905" s="59"/>
      <c r="H905" s="21"/>
      <c r="I905" s="21"/>
      <c r="J905" s="21"/>
      <c r="K905" s="21"/>
      <c r="L905" s="5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20"/>
      <c r="C906" s="113"/>
      <c r="D906" s="59"/>
      <c r="E906" s="59"/>
      <c r="F906" s="59"/>
      <c r="G906" s="59"/>
      <c r="H906" s="21"/>
      <c r="I906" s="21"/>
      <c r="J906" s="21"/>
      <c r="K906" s="21"/>
      <c r="L906" s="5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20"/>
      <c r="C907" s="113"/>
      <c r="D907" s="59"/>
      <c r="E907" s="59"/>
      <c r="F907" s="59"/>
      <c r="G907" s="59"/>
      <c r="H907" s="21"/>
      <c r="I907" s="21"/>
      <c r="J907" s="21"/>
      <c r="K907" s="21"/>
      <c r="L907" s="5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20"/>
      <c r="C908" s="113"/>
      <c r="D908" s="59"/>
      <c r="E908" s="59"/>
      <c r="F908" s="59"/>
      <c r="G908" s="59"/>
      <c r="H908" s="21"/>
      <c r="I908" s="21"/>
      <c r="J908" s="21"/>
      <c r="K908" s="21"/>
      <c r="L908" s="5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20"/>
      <c r="C909" s="113"/>
      <c r="D909" s="59"/>
      <c r="E909" s="59"/>
      <c r="F909" s="59"/>
      <c r="G909" s="59"/>
      <c r="H909" s="21"/>
      <c r="I909" s="21"/>
      <c r="J909" s="21"/>
      <c r="K909" s="21"/>
      <c r="L909" s="5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20"/>
      <c r="C910" s="113"/>
      <c r="D910" s="59"/>
      <c r="E910" s="59"/>
      <c r="F910" s="59"/>
      <c r="G910" s="59"/>
      <c r="H910" s="21"/>
      <c r="I910" s="21"/>
      <c r="J910" s="21"/>
      <c r="K910" s="21"/>
      <c r="L910" s="5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20"/>
      <c r="C911" s="113"/>
      <c r="D911" s="59"/>
      <c r="E911" s="59"/>
      <c r="F911" s="59"/>
      <c r="G911" s="59"/>
      <c r="H911" s="21"/>
      <c r="I911" s="21"/>
      <c r="J911" s="21"/>
      <c r="K911" s="21"/>
      <c r="L911" s="5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20"/>
      <c r="C912" s="113"/>
      <c r="D912" s="59"/>
      <c r="E912" s="59"/>
      <c r="F912" s="59"/>
      <c r="G912" s="59"/>
      <c r="H912" s="21"/>
      <c r="I912" s="21"/>
      <c r="J912" s="21"/>
      <c r="K912" s="21"/>
      <c r="L912" s="5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20"/>
      <c r="C913" s="113"/>
      <c r="D913" s="59"/>
      <c r="E913" s="59"/>
      <c r="F913" s="59"/>
      <c r="G913" s="59"/>
      <c r="H913" s="21"/>
      <c r="I913" s="21"/>
      <c r="J913" s="21"/>
      <c r="K913" s="21"/>
      <c r="L913" s="5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20"/>
      <c r="C914" s="113"/>
      <c r="D914" s="59"/>
      <c r="E914" s="59"/>
      <c r="F914" s="59"/>
      <c r="G914" s="59"/>
      <c r="H914" s="21"/>
      <c r="I914" s="21"/>
      <c r="J914" s="21"/>
      <c r="K914" s="21"/>
      <c r="L914" s="5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20"/>
      <c r="C915" s="113"/>
      <c r="D915" s="59"/>
      <c r="E915" s="59"/>
      <c r="F915" s="59"/>
      <c r="G915" s="59"/>
      <c r="H915" s="21"/>
      <c r="I915" s="21"/>
      <c r="J915" s="21"/>
      <c r="K915" s="21"/>
      <c r="L915" s="5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20"/>
      <c r="C916" s="113"/>
      <c r="D916" s="59"/>
      <c r="E916" s="59"/>
      <c r="F916" s="59"/>
      <c r="G916" s="59"/>
      <c r="H916" s="21"/>
      <c r="I916" s="21"/>
      <c r="J916" s="21"/>
      <c r="K916" s="21"/>
      <c r="L916" s="5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20"/>
      <c r="C917" s="113"/>
      <c r="D917" s="59"/>
      <c r="E917" s="59"/>
      <c r="F917" s="59"/>
      <c r="G917" s="59"/>
      <c r="H917" s="21"/>
      <c r="I917" s="21"/>
      <c r="J917" s="21"/>
      <c r="K917" s="21"/>
      <c r="L917" s="5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20"/>
      <c r="C918" s="113"/>
      <c r="D918" s="59"/>
      <c r="E918" s="59"/>
      <c r="F918" s="59"/>
      <c r="G918" s="59"/>
      <c r="H918" s="21"/>
      <c r="I918" s="21"/>
      <c r="J918" s="21"/>
      <c r="K918" s="21"/>
      <c r="L918" s="5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20"/>
      <c r="C919" s="113"/>
      <c r="D919" s="59"/>
      <c r="E919" s="59"/>
      <c r="F919" s="59"/>
      <c r="G919" s="59"/>
      <c r="H919" s="21"/>
      <c r="I919" s="21"/>
      <c r="J919" s="21"/>
      <c r="K919" s="21"/>
      <c r="L919" s="5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20"/>
      <c r="C920" s="113"/>
      <c r="D920" s="59"/>
      <c r="E920" s="59"/>
      <c r="F920" s="59"/>
      <c r="G920" s="59"/>
      <c r="H920" s="21"/>
      <c r="I920" s="21"/>
      <c r="J920" s="21"/>
      <c r="K920" s="21"/>
      <c r="L920" s="5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20"/>
      <c r="C921" s="113"/>
      <c r="D921" s="59"/>
      <c r="E921" s="59"/>
      <c r="F921" s="59"/>
      <c r="G921" s="59"/>
      <c r="H921" s="21"/>
      <c r="I921" s="21"/>
      <c r="J921" s="21"/>
      <c r="K921" s="21"/>
      <c r="L921" s="5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20"/>
      <c r="C922" s="113"/>
      <c r="D922" s="59"/>
      <c r="E922" s="59"/>
      <c r="F922" s="59"/>
      <c r="G922" s="59"/>
      <c r="H922" s="21"/>
      <c r="I922" s="21"/>
      <c r="J922" s="21"/>
      <c r="K922" s="21"/>
      <c r="L922" s="5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20"/>
      <c r="C923" s="113"/>
      <c r="D923" s="59"/>
      <c r="E923" s="59"/>
      <c r="F923" s="59"/>
      <c r="G923" s="59"/>
      <c r="H923" s="21"/>
      <c r="I923" s="21"/>
      <c r="J923" s="21"/>
      <c r="K923" s="21"/>
      <c r="L923" s="5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20"/>
      <c r="C924" s="113"/>
      <c r="D924" s="59"/>
      <c r="E924" s="59"/>
      <c r="F924" s="59"/>
      <c r="G924" s="59"/>
      <c r="H924" s="21"/>
      <c r="I924" s="21"/>
      <c r="J924" s="21"/>
      <c r="K924" s="21"/>
      <c r="L924" s="5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20"/>
      <c r="C925" s="113"/>
      <c r="D925" s="59"/>
      <c r="E925" s="59"/>
      <c r="F925" s="59"/>
      <c r="G925" s="59"/>
      <c r="H925" s="21"/>
      <c r="I925" s="21"/>
      <c r="J925" s="21"/>
      <c r="K925" s="21"/>
      <c r="L925" s="5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20"/>
      <c r="C926" s="113"/>
      <c r="D926" s="59"/>
      <c r="E926" s="59"/>
      <c r="F926" s="59"/>
      <c r="G926" s="59"/>
      <c r="H926" s="21"/>
      <c r="I926" s="21"/>
      <c r="J926" s="21"/>
      <c r="K926" s="21"/>
      <c r="L926" s="5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20"/>
      <c r="C927" s="113"/>
      <c r="D927" s="59"/>
      <c r="E927" s="59"/>
      <c r="F927" s="59"/>
      <c r="G927" s="59"/>
      <c r="H927" s="21"/>
      <c r="I927" s="21"/>
      <c r="J927" s="21"/>
      <c r="K927" s="21"/>
      <c r="L927" s="5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20"/>
      <c r="C928" s="113"/>
      <c r="D928" s="59"/>
      <c r="E928" s="59"/>
      <c r="F928" s="59"/>
      <c r="G928" s="59"/>
      <c r="H928" s="21"/>
      <c r="I928" s="21"/>
      <c r="J928" s="21"/>
      <c r="K928" s="21"/>
      <c r="L928" s="5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20"/>
      <c r="C929" s="113"/>
      <c r="D929" s="59"/>
      <c r="E929" s="59"/>
      <c r="F929" s="59"/>
      <c r="G929" s="59"/>
      <c r="H929" s="21"/>
      <c r="I929" s="21"/>
      <c r="J929" s="21"/>
      <c r="K929" s="21"/>
      <c r="L929" s="5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20"/>
      <c r="C930" s="113"/>
      <c r="D930" s="59"/>
      <c r="E930" s="59"/>
      <c r="F930" s="59"/>
      <c r="G930" s="59"/>
      <c r="H930" s="21"/>
      <c r="I930" s="21"/>
      <c r="J930" s="21"/>
      <c r="K930" s="21"/>
      <c r="L930" s="5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20"/>
      <c r="C931" s="113"/>
      <c r="D931" s="59"/>
      <c r="E931" s="59"/>
      <c r="F931" s="59"/>
      <c r="G931" s="59"/>
      <c r="H931" s="21"/>
      <c r="I931" s="21"/>
      <c r="J931" s="21"/>
      <c r="K931" s="21"/>
      <c r="L931" s="5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20"/>
      <c r="C932" s="113"/>
      <c r="D932" s="59"/>
      <c r="E932" s="59"/>
      <c r="F932" s="59"/>
      <c r="G932" s="59"/>
      <c r="H932" s="21"/>
      <c r="I932" s="21"/>
      <c r="J932" s="21"/>
      <c r="K932" s="21"/>
      <c r="L932" s="5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20"/>
      <c r="C933" s="113"/>
      <c r="D933" s="59"/>
      <c r="E933" s="59"/>
      <c r="F933" s="59"/>
      <c r="G933" s="59"/>
      <c r="H933" s="21"/>
      <c r="I933" s="21"/>
      <c r="J933" s="21"/>
      <c r="K933" s="21"/>
      <c r="L933" s="5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20"/>
      <c r="C934" s="113"/>
      <c r="D934" s="59"/>
      <c r="E934" s="59"/>
      <c r="F934" s="59"/>
      <c r="G934" s="59"/>
      <c r="H934" s="21"/>
      <c r="I934" s="21"/>
      <c r="J934" s="21"/>
      <c r="K934" s="21"/>
      <c r="L934" s="5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20"/>
      <c r="C935" s="113"/>
      <c r="D935" s="59"/>
      <c r="E935" s="59"/>
      <c r="F935" s="59"/>
      <c r="G935" s="59"/>
      <c r="H935" s="21"/>
      <c r="I935" s="21"/>
      <c r="J935" s="21"/>
      <c r="K935" s="21"/>
      <c r="L935" s="5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20"/>
      <c r="C936" s="113"/>
      <c r="D936" s="59"/>
      <c r="E936" s="59"/>
      <c r="F936" s="59"/>
      <c r="G936" s="59"/>
      <c r="H936" s="21"/>
      <c r="I936" s="21"/>
      <c r="J936" s="21"/>
      <c r="K936" s="21"/>
      <c r="L936" s="5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20"/>
      <c r="C937" s="113"/>
      <c r="D937" s="59"/>
      <c r="E937" s="59"/>
      <c r="F937" s="59"/>
      <c r="G937" s="59"/>
      <c r="H937" s="21"/>
      <c r="I937" s="21"/>
      <c r="J937" s="21"/>
      <c r="K937" s="21"/>
      <c r="L937" s="5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20"/>
      <c r="C938" s="113"/>
      <c r="D938" s="59"/>
      <c r="E938" s="59"/>
      <c r="F938" s="59"/>
      <c r="G938" s="59"/>
      <c r="H938" s="21"/>
      <c r="I938" s="21"/>
      <c r="J938" s="21"/>
      <c r="K938" s="21"/>
      <c r="L938" s="5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20"/>
      <c r="C939" s="113"/>
      <c r="D939" s="59"/>
      <c r="E939" s="59"/>
      <c r="F939" s="59"/>
      <c r="G939" s="59"/>
      <c r="H939" s="21"/>
      <c r="I939" s="21"/>
      <c r="J939" s="21"/>
      <c r="K939" s="21"/>
      <c r="L939" s="5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20"/>
      <c r="C940" s="113"/>
      <c r="D940" s="59"/>
      <c r="E940" s="59"/>
      <c r="F940" s="59"/>
      <c r="G940" s="59"/>
      <c r="H940" s="21"/>
      <c r="I940" s="21"/>
      <c r="J940" s="21"/>
      <c r="K940" s="21"/>
      <c r="L940" s="5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20"/>
      <c r="C941" s="113"/>
      <c r="D941" s="59"/>
      <c r="E941" s="59"/>
      <c r="F941" s="59"/>
      <c r="G941" s="59"/>
      <c r="H941" s="21"/>
      <c r="I941" s="21"/>
      <c r="J941" s="21"/>
      <c r="K941" s="21"/>
      <c r="L941" s="5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20"/>
      <c r="C942" s="113"/>
      <c r="D942" s="59"/>
      <c r="E942" s="59"/>
      <c r="F942" s="59"/>
      <c r="G942" s="59"/>
      <c r="H942" s="21"/>
      <c r="I942" s="21"/>
      <c r="J942" s="21"/>
      <c r="K942" s="21"/>
      <c r="L942" s="5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20"/>
      <c r="C943" s="113"/>
      <c r="D943" s="59"/>
      <c r="E943" s="59"/>
      <c r="F943" s="59"/>
      <c r="G943" s="59"/>
      <c r="H943" s="21"/>
      <c r="I943" s="21"/>
      <c r="J943" s="21"/>
      <c r="K943" s="21"/>
      <c r="L943" s="53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20"/>
      <c r="C944" s="113"/>
      <c r="D944" s="59"/>
      <c r="E944" s="59"/>
      <c r="F944" s="59"/>
      <c r="G944" s="59"/>
      <c r="H944" s="21"/>
      <c r="I944" s="21"/>
      <c r="J944" s="21"/>
      <c r="K944" s="21"/>
      <c r="L944" s="53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20"/>
      <c r="C945" s="113"/>
      <c r="D945" s="59"/>
      <c r="E945" s="59"/>
      <c r="F945" s="59"/>
      <c r="G945" s="59"/>
      <c r="H945" s="21"/>
      <c r="I945" s="21"/>
      <c r="J945" s="21"/>
      <c r="K945" s="21"/>
      <c r="L945" s="53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20"/>
      <c r="C946" s="113"/>
      <c r="D946" s="59"/>
      <c r="E946" s="59"/>
      <c r="F946" s="59"/>
      <c r="G946" s="59"/>
      <c r="H946" s="21"/>
      <c r="I946" s="21"/>
      <c r="J946" s="21"/>
      <c r="K946" s="21"/>
      <c r="L946" s="53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20"/>
      <c r="C947" s="113"/>
      <c r="D947" s="59"/>
      <c r="E947" s="59"/>
      <c r="F947" s="59"/>
      <c r="G947" s="59"/>
      <c r="H947" s="21"/>
      <c r="I947" s="21"/>
      <c r="J947" s="21"/>
      <c r="K947" s="21"/>
      <c r="L947" s="53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20"/>
      <c r="C948" s="113"/>
      <c r="D948" s="59"/>
      <c r="E948" s="59"/>
      <c r="F948" s="59"/>
      <c r="G948" s="59"/>
      <c r="H948" s="21"/>
      <c r="I948" s="21"/>
      <c r="J948" s="21"/>
      <c r="K948" s="21"/>
      <c r="L948" s="53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20"/>
      <c r="C949" s="113"/>
      <c r="D949" s="59"/>
      <c r="E949" s="59"/>
      <c r="F949" s="59"/>
      <c r="G949" s="59"/>
      <c r="H949" s="21"/>
      <c r="I949" s="21"/>
      <c r="J949" s="21"/>
      <c r="K949" s="21"/>
      <c r="L949" s="53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20"/>
      <c r="C950" s="113"/>
      <c r="D950" s="59"/>
      <c r="E950" s="59"/>
      <c r="F950" s="59"/>
      <c r="G950" s="59"/>
      <c r="H950" s="21"/>
      <c r="I950" s="21"/>
      <c r="J950" s="21"/>
      <c r="K950" s="21"/>
      <c r="L950" s="53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20"/>
      <c r="C951" s="113"/>
      <c r="D951" s="59"/>
      <c r="E951" s="59"/>
      <c r="F951" s="59"/>
      <c r="G951" s="59"/>
      <c r="H951" s="21"/>
      <c r="I951" s="21"/>
      <c r="J951" s="21"/>
      <c r="K951" s="21"/>
      <c r="L951" s="53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20"/>
      <c r="C952" s="113"/>
      <c r="D952" s="59"/>
      <c r="E952" s="59"/>
      <c r="F952" s="59"/>
      <c r="G952" s="59"/>
      <c r="H952" s="21"/>
      <c r="I952" s="21"/>
      <c r="J952" s="21"/>
      <c r="K952" s="21"/>
      <c r="L952" s="53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20"/>
      <c r="C953" s="113"/>
      <c r="D953" s="59"/>
      <c r="E953" s="59"/>
      <c r="F953" s="59"/>
      <c r="G953" s="59"/>
      <c r="H953" s="21"/>
      <c r="I953" s="21"/>
      <c r="J953" s="21"/>
      <c r="K953" s="21"/>
      <c r="L953" s="53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20"/>
      <c r="C954" s="113"/>
      <c r="D954" s="59"/>
      <c r="E954" s="59"/>
      <c r="F954" s="59"/>
      <c r="G954" s="59"/>
      <c r="H954" s="21"/>
      <c r="I954" s="21"/>
      <c r="J954" s="21"/>
      <c r="K954" s="21"/>
      <c r="L954" s="53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20"/>
      <c r="C955" s="113"/>
      <c r="D955" s="59"/>
      <c r="E955" s="59"/>
      <c r="F955" s="59"/>
      <c r="G955" s="59"/>
      <c r="H955" s="21"/>
      <c r="I955" s="21"/>
      <c r="J955" s="21"/>
      <c r="K955" s="21"/>
      <c r="L955" s="53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20"/>
      <c r="C956" s="113"/>
      <c r="D956" s="59"/>
      <c r="E956" s="59"/>
      <c r="F956" s="59"/>
      <c r="G956" s="59"/>
      <c r="H956" s="21"/>
      <c r="I956" s="21"/>
      <c r="J956" s="21"/>
      <c r="K956" s="21"/>
      <c r="L956" s="53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20"/>
      <c r="C957" s="113"/>
      <c r="D957" s="59"/>
      <c r="E957" s="59"/>
      <c r="F957" s="59"/>
      <c r="G957" s="59"/>
      <c r="H957" s="21"/>
      <c r="I957" s="21"/>
      <c r="J957" s="21"/>
      <c r="K957" s="21"/>
      <c r="L957" s="53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20"/>
      <c r="C958" s="113"/>
      <c r="D958" s="59"/>
      <c r="E958" s="59"/>
      <c r="F958" s="59"/>
      <c r="G958" s="59"/>
      <c r="H958" s="21"/>
      <c r="I958" s="21"/>
      <c r="J958" s="21"/>
      <c r="K958" s="21"/>
      <c r="L958" s="53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20"/>
      <c r="C959" s="113"/>
      <c r="D959" s="59"/>
      <c r="E959" s="59"/>
      <c r="F959" s="59"/>
      <c r="G959" s="59"/>
      <c r="H959" s="21"/>
      <c r="I959" s="21"/>
      <c r="J959" s="21"/>
      <c r="K959" s="21"/>
      <c r="L959" s="53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20"/>
      <c r="C960" s="113"/>
      <c r="D960" s="59"/>
      <c r="E960" s="59"/>
      <c r="F960" s="59"/>
      <c r="G960" s="59"/>
      <c r="H960" s="21"/>
      <c r="I960" s="21"/>
      <c r="J960" s="21"/>
      <c r="K960" s="21"/>
      <c r="L960" s="53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20"/>
      <c r="C961" s="113"/>
      <c r="D961" s="59"/>
      <c r="E961" s="59"/>
      <c r="F961" s="59"/>
      <c r="G961" s="59"/>
      <c r="H961" s="21"/>
      <c r="I961" s="21"/>
      <c r="J961" s="21"/>
      <c r="K961" s="21"/>
      <c r="L961" s="53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20"/>
      <c r="C962" s="113"/>
      <c r="D962" s="59"/>
      <c r="E962" s="59"/>
      <c r="F962" s="59"/>
      <c r="G962" s="59"/>
      <c r="H962" s="21"/>
      <c r="I962" s="21"/>
      <c r="J962" s="21"/>
      <c r="K962" s="21"/>
      <c r="L962" s="53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20"/>
      <c r="C963" s="113"/>
      <c r="D963" s="59"/>
      <c r="E963" s="59"/>
      <c r="F963" s="59"/>
      <c r="G963" s="59"/>
      <c r="H963" s="21"/>
      <c r="I963" s="21"/>
      <c r="J963" s="21"/>
      <c r="K963" s="21"/>
      <c r="L963" s="53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20"/>
      <c r="C964" s="113"/>
      <c r="D964" s="59"/>
      <c r="E964" s="59"/>
      <c r="F964" s="59"/>
      <c r="G964" s="59"/>
      <c r="H964" s="21"/>
      <c r="I964" s="21"/>
      <c r="J964" s="21"/>
      <c r="K964" s="21"/>
      <c r="L964" s="53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20"/>
      <c r="C965" s="113"/>
      <c r="D965" s="59"/>
      <c r="E965" s="59"/>
      <c r="F965" s="59"/>
      <c r="G965" s="59"/>
      <c r="H965" s="21"/>
      <c r="I965" s="21"/>
      <c r="J965" s="21"/>
      <c r="K965" s="21"/>
      <c r="L965" s="53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20"/>
      <c r="C966" s="113"/>
      <c r="D966" s="59"/>
      <c r="E966" s="59"/>
      <c r="F966" s="59"/>
      <c r="G966" s="59"/>
      <c r="H966" s="21"/>
      <c r="I966" s="21"/>
      <c r="J966" s="21"/>
      <c r="K966" s="21"/>
      <c r="L966" s="53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20"/>
      <c r="C967" s="113"/>
      <c r="D967" s="59"/>
      <c r="E967" s="59"/>
      <c r="F967" s="59"/>
      <c r="G967" s="59"/>
      <c r="H967" s="21"/>
      <c r="I967" s="21"/>
      <c r="J967" s="21"/>
      <c r="K967" s="21"/>
      <c r="L967" s="53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20"/>
      <c r="C968" s="113"/>
      <c r="D968" s="59"/>
      <c r="E968" s="59"/>
      <c r="F968" s="59"/>
      <c r="G968" s="59"/>
      <c r="H968" s="21"/>
      <c r="I968" s="21"/>
      <c r="J968" s="21"/>
      <c r="K968" s="21"/>
      <c r="L968" s="53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20"/>
      <c r="C969" s="113"/>
      <c r="D969" s="59"/>
      <c r="E969" s="59"/>
      <c r="F969" s="59"/>
      <c r="G969" s="59"/>
      <c r="H969" s="21"/>
      <c r="I969" s="21"/>
      <c r="J969" s="21"/>
      <c r="K969" s="21"/>
      <c r="L969" s="53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20"/>
      <c r="C970" s="113"/>
      <c r="D970" s="59"/>
      <c r="E970" s="59"/>
      <c r="F970" s="59"/>
      <c r="G970" s="59"/>
      <c r="H970" s="21"/>
      <c r="I970" s="21"/>
      <c r="J970" s="21"/>
      <c r="K970" s="21"/>
      <c r="L970" s="53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20"/>
      <c r="C971" s="113"/>
      <c r="D971" s="59"/>
      <c r="E971" s="59"/>
      <c r="F971" s="59"/>
      <c r="G971" s="59"/>
      <c r="H971" s="21"/>
      <c r="I971" s="21"/>
      <c r="J971" s="21"/>
      <c r="K971" s="21"/>
      <c r="L971" s="53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20"/>
      <c r="C972" s="113"/>
      <c r="D972" s="59"/>
      <c r="E972" s="59"/>
      <c r="F972" s="59"/>
      <c r="G972" s="59"/>
      <c r="H972" s="21"/>
      <c r="I972" s="21"/>
      <c r="J972" s="21"/>
      <c r="K972" s="21"/>
      <c r="L972" s="53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20"/>
      <c r="C973" s="113"/>
      <c r="D973" s="59"/>
      <c r="E973" s="59"/>
      <c r="F973" s="59"/>
      <c r="G973" s="59"/>
      <c r="H973" s="21"/>
      <c r="I973" s="21"/>
      <c r="J973" s="21"/>
      <c r="K973" s="21"/>
      <c r="L973" s="53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20"/>
      <c r="C974" s="113"/>
      <c r="D974" s="59"/>
      <c r="E974" s="59"/>
      <c r="F974" s="59"/>
      <c r="G974" s="59"/>
      <c r="H974" s="21"/>
      <c r="I974" s="21"/>
      <c r="J974" s="21"/>
      <c r="K974" s="21"/>
      <c r="L974" s="53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20"/>
      <c r="C975" s="113"/>
      <c r="D975" s="59"/>
      <c r="E975" s="59"/>
      <c r="F975" s="59"/>
      <c r="G975" s="59"/>
      <c r="H975" s="21"/>
      <c r="I975" s="21"/>
      <c r="J975" s="21"/>
      <c r="K975" s="21"/>
      <c r="L975" s="53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20"/>
      <c r="C976" s="113"/>
      <c r="D976" s="59"/>
      <c r="E976" s="59"/>
      <c r="F976" s="59"/>
      <c r="G976" s="59"/>
      <c r="H976" s="21"/>
      <c r="I976" s="21"/>
      <c r="J976" s="21"/>
      <c r="K976" s="21"/>
      <c r="L976" s="53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20"/>
      <c r="C977" s="113"/>
      <c r="D977" s="59"/>
      <c r="E977" s="59"/>
      <c r="F977" s="59"/>
      <c r="G977" s="59"/>
      <c r="H977" s="21"/>
      <c r="I977" s="21"/>
      <c r="J977" s="21"/>
      <c r="K977" s="21"/>
      <c r="L977" s="53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20"/>
      <c r="C978" s="113"/>
      <c r="D978" s="59"/>
      <c r="E978" s="59"/>
      <c r="F978" s="59"/>
      <c r="G978" s="59"/>
      <c r="H978" s="21"/>
      <c r="I978" s="21"/>
      <c r="J978" s="21"/>
      <c r="K978" s="21"/>
      <c r="L978" s="53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20"/>
      <c r="C979" s="113"/>
      <c r="D979" s="59"/>
      <c r="E979" s="59"/>
      <c r="F979" s="59"/>
      <c r="G979" s="59"/>
      <c r="H979" s="21"/>
      <c r="I979" s="21"/>
      <c r="J979" s="21"/>
      <c r="K979" s="21"/>
      <c r="L979" s="53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20"/>
      <c r="C980" s="113"/>
      <c r="D980" s="59"/>
      <c r="E980" s="59"/>
      <c r="F980" s="59"/>
      <c r="G980" s="59"/>
      <c r="H980" s="21"/>
      <c r="I980" s="21"/>
      <c r="J980" s="21"/>
      <c r="K980" s="21"/>
      <c r="L980" s="53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20"/>
      <c r="C981" s="113"/>
      <c r="D981" s="59"/>
      <c r="E981" s="59"/>
      <c r="F981" s="59"/>
      <c r="G981" s="59"/>
      <c r="H981" s="21"/>
      <c r="I981" s="21"/>
      <c r="J981" s="21"/>
      <c r="K981" s="21"/>
      <c r="L981" s="53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20"/>
      <c r="C982" s="113"/>
      <c r="D982" s="59"/>
      <c r="E982" s="59"/>
      <c r="F982" s="59"/>
      <c r="G982" s="59"/>
      <c r="H982" s="21"/>
      <c r="I982" s="21"/>
      <c r="J982" s="21"/>
      <c r="K982" s="21"/>
      <c r="L982" s="53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20"/>
      <c r="C983" s="113"/>
      <c r="D983" s="59"/>
      <c r="E983" s="59"/>
      <c r="F983" s="59"/>
      <c r="G983" s="59"/>
      <c r="H983" s="21"/>
      <c r="I983" s="21"/>
      <c r="J983" s="21"/>
      <c r="K983" s="21"/>
      <c r="L983" s="53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20"/>
      <c r="C984" s="113"/>
      <c r="D984" s="59"/>
      <c r="E984" s="59"/>
      <c r="F984" s="59"/>
      <c r="G984" s="59"/>
      <c r="H984" s="21"/>
      <c r="I984" s="21"/>
      <c r="J984" s="21"/>
      <c r="K984" s="21"/>
      <c r="L984" s="53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20"/>
      <c r="C985" s="113"/>
      <c r="D985" s="59"/>
      <c r="E985" s="59"/>
      <c r="F985" s="59"/>
      <c r="G985" s="59"/>
      <c r="H985" s="21"/>
      <c r="I985" s="21"/>
      <c r="J985" s="21"/>
      <c r="K985" s="21"/>
      <c r="L985" s="53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20"/>
      <c r="C986" s="113"/>
      <c r="D986" s="59"/>
      <c r="E986" s="59"/>
      <c r="F986" s="59"/>
      <c r="G986" s="59"/>
      <c r="H986" s="21"/>
      <c r="I986" s="21"/>
      <c r="J986" s="21"/>
      <c r="K986" s="21"/>
      <c r="L986" s="53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20"/>
      <c r="C987" s="113"/>
      <c r="D987" s="59"/>
      <c r="E987" s="59"/>
      <c r="F987" s="59"/>
      <c r="G987" s="59"/>
      <c r="H987" s="21"/>
      <c r="I987" s="21"/>
      <c r="J987" s="21"/>
      <c r="K987" s="21"/>
      <c r="L987" s="53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20"/>
      <c r="C988" s="113"/>
      <c r="D988" s="59"/>
      <c r="E988" s="59"/>
      <c r="F988" s="59"/>
      <c r="G988" s="59"/>
      <c r="H988" s="21"/>
      <c r="I988" s="21"/>
      <c r="J988" s="21"/>
      <c r="K988" s="21"/>
      <c r="L988" s="53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20"/>
      <c r="C989" s="113"/>
      <c r="D989" s="59"/>
      <c r="E989" s="59"/>
      <c r="F989" s="59"/>
      <c r="G989" s="59"/>
      <c r="H989" s="21"/>
      <c r="I989" s="21"/>
      <c r="J989" s="21"/>
      <c r="K989" s="21"/>
      <c r="L989" s="53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20"/>
      <c r="C990" s="113"/>
      <c r="D990" s="59"/>
      <c r="E990" s="59"/>
      <c r="F990" s="59"/>
      <c r="G990" s="59"/>
      <c r="H990" s="21"/>
      <c r="I990" s="21"/>
      <c r="J990" s="21"/>
      <c r="K990" s="21"/>
      <c r="L990" s="53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20"/>
      <c r="C991" s="113"/>
      <c r="D991" s="59"/>
      <c r="E991" s="59"/>
      <c r="F991" s="59"/>
      <c r="G991" s="59"/>
      <c r="H991" s="21"/>
      <c r="I991" s="21"/>
      <c r="J991" s="21"/>
      <c r="K991" s="21"/>
      <c r="L991" s="53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20"/>
      <c r="C992" s="113"/>
      <c r="D992" s="59"/>
      <c r="E992" s="59"/>
      <c r="F992" s="59"/>
      <c r="G992" s="59"/>
      <c r="H992" s="21"/>
      <c r="I992" s="21"/>
      <c r="J992" s="21"/>
      <c r="K992" s="21"/>
      <c r="L992" s="53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20"/>
      <c r="C993" s="113"/>
      <c r="D993" s="59"/>
      <c r="E993" s="59"/>
      <c r="F993" s="59"/>
      <c r="G993" s="59"/>
      <c r="H993" s="21"/>
      <c r="I993" s="21"/>
      <c r="J993" s="21"/>
      <c r="K993" s="21"/>
      <c r="L993" s="53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20"/>
      <c r="C994" s="113"/>
      <c r="D994" s="59"/>
      <c r="E994" s="59"/>
      <c r="F994" s="59"/>
      <c r="G994" s="59"/>
      <c r="H994" s="21"/>
      <c r="I994" s="21"/>
      <c r="J994" s="21"/>
      <c r="K994" s="21"/>
      <c r="L994" s="53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20"/>
      <c r="C995" s="113"/>
      <c r="D995" s="59"/>
      <c r="E995" s="59"/>
      <c r="F995" s="59"/>
      <c r="G995" s="59"/>
      <c r="H995" s="21"/>
      <c r="I995" s="21"/>
      <c r="J995" s="21"/>
      <c r="K995" s="21"/>
      <c r="L995" s="53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20"/>
      <c r="C996" s="113"/>
      <c r="D996" s="59"/>
      <c r="E996" s="59"/>
      <c r="F996" s="59"/>
      <c r="G996" s="59"/>
      <c r="H996" s="21"/>
      <c r="I996" s="21"/>
      <c r="J996" s="21"/>
      <c r="K996" s="21"/>
      <c r="L996" s="53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20"/>
      <c r="C997" s="113"/>
      <c r="D997" s="59"/>
      <c r="E997" s="59"/>
      <c r="F997" s="59"/>
      <c r="G997" s="59"/>
      <c r="H997" s="21"/>
      <c r="I997" s="21"/>
      <c r="J997" s="21"/>
      <c r="K997" s="21"/>
      <c r="L997" s="53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20"/>
      <c r="C998" s="113"/>
      <c r="D998" s="59"/>
      <c r="E998" s="59"/>
      <c r="F998" s="59"/>
      <c r="G998" s="59"/>
      <c r="H998" s="21"/>
      <c r="I998" s="21"/>
      <c r="J998" s="21"/>
      <c r="K998" s="21"/>
      <c r="L998" s="53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20"/>
      <c r="C999" s="113"/>
      <c r="D999" s="59"/>
      <c r="E999" s="59"/>
      <c r="F999" s="59"/>
      <c r="G999" s="59"/>
      <c r="H999" s="21"/>
      <c r="I999" s="21"/>
      <c r="J999" s="21"/>
      <c r="K999" s="21"/>
      <c r="L999" s="53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20"/>
      <c r="C1000" s="113"/>
      <c r="D1000" s="59"/>
      <c r="E1000" s="59"/>
      <c r="F1000" s="59"/>
      <c r="G1000" s="59"/>
      <c r="H1000" s="21"/>
      <c r="I1000" s="21"/>
      <c r="J1000" s="21"/>
      <c r="K1000" s="21"/>
      <c r="L1000" s="53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C2:D2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4" width="9.29"/>
    <col customWidth="1" min="5" max="12" width="8.71"/>
    <col customWidth="1" min="13" max="13" width="9.29"/>
    <col customWidth="1" min="14" max="19" width="8.71"/>
    <col customWidth="1" min="20" max="20" width="9.29"/>
    <col customWidth="1" min="21" max="48" width="8.71"/>
    <col customWidth="1" min="49" max="68" width="9.0"/>
  </cols>
  <sheetData>
    <row r="1" ht="12.75" customHeight="1">
      <c r="A1" s="1"/>
      <c r="B1" s="114"/>
      <c r="C1" s="115" t="s">
        <v>25</v>
      </c>
      <c r="D1" s="116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4"/>
      <c r="V1" s="4"/>
      <c r="W1" s="1"/>
      <c r="X1" s="4"/>
      <c r="Y1" s="1"/>
      <c r="Z1" s="4"/>
      <c r="AA1" s="118"/>
      <c r="AB1" s="119"/>
      <c r="AC1" s="1"/>
      <c r="AD1" s="4"/>
      <c r="AE1" s="1"/>
      <c r="AF1" s="4"/>
      <c r="AG1" s="1"/>
      <c r="AH1" s="4"/>
      <c r="AI1" s="1"/>
      <c r="AJ1" s="4"/>
      <c r="AK1" s="4"/>
      <c r="AL1" s="4"/>
      <c r="AM1" s="4"/>
      <c r="AN1" s="4"/>
      <c r="AO1" s="4"/>
      <c r="AP1" s="4"/>
      <c r="AQ1" s="4"/>
      <c r="AR1" s="4"/>
      <c r="AS1" s="4"/>
      <c r="AT1" s="1"/>
      <c r="AU1" s="1"/>
      <c r="AV1" s="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ht="14.25" customHeight="1">
      <c r="A2" s="1"/>
      <c r="B2" s="100"/>
      <c r="C2" s="120" t="s">
        <v>26</v>
      </c>
      <c r="D2" s="121" t="s">
        <v>27</v>
      </c>
      <c r="E2" s="122" t="s">
        <v>4</v>
      </c>
      <c r="F2" s="123"/>
      <c r="G2" s="123"/>
      <c r="H2" s="123"/>
      <c r="I2" s="123"/>
      <c r="J2" s="123"/>
      <c r="K2" s="123"/>
      <c r="L2" s="123"/>
      <c r="M2" s="124" t="s">
        <v>28</v>
      </c>
      <c r="N2" s="125" t="s">
        <v>5</v>
      </c>
      <c r="O2" s="123"/>
      <c r="P2" s="123"/>
      <c r="Q2" s="123"/>
      <c r="R2" s="123"/>
      <c r="S2" s="123"/>
      <c r="T2" s="126" t="s">
        <v>29</v>
      </c>
      <c r="U2" s="122" t="s">
        <v>6</v>
      </c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359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ht="12.0" customHeight="1">
      <c r="A3" s="1"/>
      <c r="B3" s="329">
        <v>44348.0</v>
      </c>
      <c r="C3" s="127">
        <f t="shared" ref="C3:C99" si="1">D3+M3+T3</f>
        <v>0</v>
      </c>
      <c r="D3" s="128">
        <f t="shared" ref="D3:D32" si="2">F3+H3+J3+L3</f>
        <v>0</v>
      </c>
      <c r="E3" s="129"/>
      <c r="F3" s="130"/>
      <c r="G3" s="130"/>
      <c r="H3" s="130"/>
      <c r="I3" s="130"/>
      <c r="J3" s="130"/>
      <c r="K3" s="130"/>
      <c r="L3" s="131"/>
      <c r="M3" s="132">
        <f t="shared" ref="M3:M32" si="3">O3+Q3+S3</f>
        <v>0</v>
      </c>
      <c r="N3" s="133"/>
      <c r="O3" s="134"/>
      <c r="P3" s="134"/>
      <c r="Q3" s="134"/>
      <c r="R3" s="134"/>
      <c r="S3" s="135"/>
      <c r="T3" s="136">
        <f>V3+X3+Z3+AB3+AD3+AF3+AH3+AJ3+AV3+AL3+AN3+AP3+AR3+'入金明細【17期】'!AT3</f>
        <v>0</v>
      </c>
      <c r="U3" s="133"/>
      <c r="V3" s="137"/>
      <c r="W3" s="138"/>
      <c r="X3" s="139"/>
      <c r="Y3" s="137"/>
      <c r="Z3" s="134"/>
      <c r="AA3" s="137"/>
      <c r="AB3" s="134"/>
      <c r="AC3" s="137"/>
      <c r="AD3" s="134"/>
      <c r="AE3" s="137"/>
      <c r="AF3" s="134"/>
      <c r="AG3" s="137"/>
      <c r="AH3" s="134"/>
      <c r="AI3" s="137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7"/>
      <c r="AU3" s="360"/>
      <c r="AV3" s="22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ht="12.0" customHeight="1">
      <c r="A4" s="1"/>
      <c r="B4" s="32">
        <v>44349.0</v>
      </c>
      <c r="C4" s="140">
        <f t="shared" si="1"/>
        <v>0</v>
      </c>
      <c r="D4" s="141">
        <f t="shared" si="2"/>
        <v>0</v>
      </c>
      <c r="E4" s="142"/>
      <c r="F4" s="143"/>
      <c r="G4" s="144"/>
      <c r="H4" s="144"/>
      <c r="I4" s="144"/>
      <c r="J4" s="144"/>
      <c r="K4" s="144"/>
      <c r="L4" s="145"/>
      <c r="M4" s="146">
        <f t="shared" si="3"/>
        <v>0</v>
      </c>
      <c r="N4" s="147"/>
      <c r="O4" s="144"/>
      <c r="P4" s="144"/>
      <c r="Q4" s="144"/>
      <c r="R4" s="144"/>
      <c r="S4" s="145"/>
      <c r="T4" s="136">
        <f t="shared" ref="T4:T32" si="4">V4+X4+Z4+AB4+AD4+AF4+AH4+AJ4+AV4+AL4+AN4+AP4+AR4+AT4</f>
        <v>0</v>
      </c>
      <c r="U4" s="148"/>
      <c r="V4" s="149"/>
      <c r="W4" s="150"/>
      <c r="X4" s="143"/>
      <c r="Y4" s="150"/>
      <c r="Z4" s="143"/>
      <c r="AA4" s="150"/>
      <c r="AB4" s="143"/>
      <c r="AC4" s="150"/>
      <c r="AD4" s="143"/>
      <c r="AE4" s="150"/>
      <c r="AF4" s="143"/>
      <c r="AG4" s="150"/>
      <c r="AH4" s="143"/>
      <c r="AI4" s="150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50"/>
      <c r="AU4" s="361"/>
      <c r="AV4" s="225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ht="12.0" customHeight="1">
      <c r="A5" s="21"/>
      <c r="B5" s="32">
        <v>45446.0</v>
      </c>
      <c r="C5" s="140">
        <f t="shared" si="1"/>
        <v>1930350</v>
      </c>
      <c r="D5" s="141">
        <f t="shared" si="2"/>
        <v>600000</v>
      </c>
      <c r="E5" s="147" t="s">
        <v>115</v>
      </c>
      <c r="F5" s="362">
        <v>600000.0</v>
      </c>
      <c r="G5" s="144"/>
      <c r="H5" s="144"/>
      <c r="I5" s="144"/>
      <c r="J5" s="144"/>
      <c r="K5" s="144"/>
      <c r="L5" s="145"/>
      <c r="M5" s="146">
        <f t="shared" si="3"/>
        <v>0</v>
      </c>
      <c r="N5" s="147"/>
      <c r="O5" s="144"/>
      <c r="P5" s="144"/>
      <c r="Q5" s="144"/>
      <c r="R5" s="144"/>
      <c r="S5" s="145"/>
      <c r="T5" s="136">
        <f t="shared" si="4"/>
        <v>1330350</v>
      </c>
      <c r="U5" s="150" t="s">
        <v>116</v>
      </c>
      <c r="V5" s="363">
        <v>1330350.0</v>
      </c>
      <c r="W5" s="150"/>
      <c r="X5" s="143"/>
      <c r="Y5" s="150"/>
      <c r="Z5" s="143"/>
      <c r="AA5" s="150"/>
      <c r="AB5" s="143"/>
      <c r="AC5" s="150"/>
      <c r="AD5" s="143"/>
      <c r="AE5" s="150"/>
      <c r="AF5" s="143"/>
      <c r="AG5" s="150"/>
      <c r="AH5" s="143"/>
      <c r="AI5" s="150"/>
      <c r="AJ5" s="143"/>
      <c r="AK5" s="143"/>
      <c r="AL5" s="143"/>
      <c r="AM5" s="143"/>
      <c r="AN5" s="143"/>
      <c r="AO5" s="143"/>
      <c r="AP5" s="143"/>
      <c r="AQ5" s="143"/>
      <c r="AR5" s="143"/>
      <c r="AS5" s="143"/>
      <c r="AT5" s="150"/>
      <c r="AU5" s="361"/>
      <c r="AV5" s="225"/>
      <c r="AW5" s="1"/>
      <c r="AX5" s="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</row>
    <row r="6" ht="12.0" customHeight="1">
      <c r="A6" s="21"/>
      <c r="B6" s="32">
        <v>44351.0</v>
      </c>
      <c r="C6" s="140">
        <f t="shared" si="1"/>
        <v>77000</v>
      </c>
      <c r="D6" s="141">
        <f t="shared" si="2"/>
        <v>0</v>
      </c>
      <c r="E6" s="147"/>
      <c r="F6" s="144"/>
      <c r="G6" s="144"/>
      <c r="H6" s="144"/>
      <c r="I6" s="144"/>
      <c r="J6" s="144"/>
      <c r="K6" s="144"/>
      <c r="L6" s="145"/>
      <c r="M6" s="146">
        <f t="shared" si="3"/>
        <v>0</v>
      </c>
      <c r="N6" s="147"/>
      <c r="O6" s="144"/>
      <c r="P6" s="144"/>
      <c r="Q6" s="144"/>
      <c r="R6" s="144"/>
      <c r="S6" s="145"/>
      <c r="T6" s="136">
        <f t="shared" si="4"/>
        <v>77000</v>
      </c>
      <c r="U6" s="150" t="s">
        <v>117</v>
      </c>
      <c r="V6" s="363">
        <v>77000.0</v>
      </c>
      <c r="W6" s="150"/>
      <c r="X6" s="143"/>
      <c r="Y6" s="150"/>
      <c r="Z6" s="143"/>
      <c r="AA6" s="150"/>
      <c r="AB6" s="143"/>
      <c r="AC6" s="150"/>
      <c r="AD6" s="143"/>
      <c r="AE6" s="150"/>
      <c r="AF6" s="143"/>
      <c r="AG6" s="150"/>
      <c r="AH6" s="143"/>
      <c r="AI6" s="150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50"/>
      <c r="AU6" s="361"/>
      <c r="AV6" s="225"/>
      <c r="AW6" s="1"/>
      <c r="AX6" s="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r="7" ht="12.0" customHeight="1">
      <c r="A7" s="1"/>
      <c r="B7" s="32">
        <v>44352.0</v>
      </c>
      <c r="C7" s="140">
        <f t="shared" si="1"/>
        <v>65780</v>
      </c>
      <c r="D7" s="141">
        <f t="shared" si="2"/>
        <v>0</v>
      </c>
      <c r="E7" s="147"/>
      <c r="F7" s="144"/>
      <c r="G7" s="144"/>
      <c r="H7" s="144"/>
      <c r="I7" s="144"/>
      <c r="J7" s="144"/>
      <c r="K7" s="144"/>
      <c r="L7" s="145"/>
      <c r="M7" s="146">
        <f t="shared" si="3"/>
        <v>0</v>
      </c>
      <c r="N7" s="147"/>
      <c r="O7" s="144"/>
      <c r="P7" s="144"/>
      <c r="Q7" s="144"/>
      <c r="R7" s="144"/>
      <c r="S7" s="145"/>
      <c r="T7" s="136">
        <f t="shared" si="4"/>
        <v>65780</v>
      </c>
      <c r="U7" s="142" t="s">
        <v>118</v>
      </c>
      <c r="V7" s="363">
        <v>65780.0</v>
      </c>
      <c r="W7" s="150"/>
      <c r="X7" s="143"/>
      <c r="Y7" s="150"/>
      <c r="Z7" s="143"/>
      <c r="AA7" s="150"/>
      <c r="AB7" s="143"/>
      <c r="AC7" s="150"/>
      <c r="AD7" s="143"/>
      <c r="AE7" s="150"/>
      <c r="AF7" s="143"/>
      <c r="AG7" s="150"/>
      <c r="AH7" s="143"/>
      <c r="AI7" s="150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50"/>
      <c r="AU7" s="361"/>
      <c r="AV7" s="225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ht="12.0" customHeight="1">
      <c r="A8" s="1"/>
      <c r="B8" s="32">
        <v>44353.0</v>
      </c>
      <c r="C8" s="140">
        <f t="shared" si="1"/>
        <v>0</v>
      </c>
      <c r="D8" s="141">
        <f t="shared" si="2"/>
        <v>0</v>
      </c>
      <c r="E8" s="147"/>
      <c r="F8" s="144"/>
      <c r="G8" s="144"/>
      <c r="H8" s="144"/>
      <c r="I8" s="144"/>
      <c r="J8" s="144"/>
      <c r="K8" s="144"/>
      <c r="L8" s="145"/>
      <c r="M8" s="146">
        <f t="shared" si="3"/>
        <v>0</v>
      </c>
      <c r="N8" s="147"/>
      <c r="O8" s="144"/>
      <c r="P8" s="144"/>
      <c r="Q8" s="144"/>
      <c r="R8" s="144"/>
      <c r="S8" s="145"/>
      <c r="T8" s="136">
        <f t="shared" si="4"/>
        <v>0</v>
      </c>
      <c r="U8" s="142"/>
      <c r="V8" s="143"/>
      <c r="W8" s="150"/>
      <c r="X8" s="143"/>
      <c r="Y8" s="150"/>
      <c r="Z8" s="143"/>
      <c r="AA8" s="150"/>
      <c r="AB8" s="143"/>
      <c r="AC8" s="150"/>
      <c r="AD8" s="143"/>
      <c r="AE8" s="150"/>
      <c r="AF8" s="143"/>
      <c r="AG8" s="150"/>
      <c r="AH8" s="143"/>
      <c r="AI8" s="150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50"/>
      <c r="AU8" s="361"/>
      <c r="AV8" s="225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ht="12.0" customHeight="1">
      <c r="A9" s="1"/>
      <c r="B9" s="35">
        <v>44354.0</v>
      </c>
      <c r="C9" s="140">
        <f t="shared" si="1"/>
        <v>25000</v>
      </c>
      <c r="D9" s="141">
        <f t="shared" si="2"/>
        <v>0</v>
      </c>
      <c r="E9" s="151"/>
      <c r="F9" s="143"/>
      <c r="G9" s="144"/>
      <c r="H9" s="144"/>
      <c r="I9" s="144"/>
      <c r="J9" s="144"/>
      <c r="K9" s="144"/>
      <c r="L9" s="145"/>
      <c r="M9" s="146">
        <f t="shared" si="3"/>
        <v>0</v>
      </c>
      <c r="N9" s="147"/>
      <c r="O9" s="144"/>
      <c r="P9" s="144"/>
      <c r="Q9" s="144"/>
      <c r="R9" s="144"/>
      <c r="S9" s="145"/>
      <c r="T9" s="136">
        <f t="shared" si="4"/>
        <v>25000</v>
      </c>
      <c r="U9" s="150" t="s">
        <v>119</v>
      </c>
      <c r="V9" s="363">
        <v>25000.0</v>
      </c>
      <c r="W9" s="150"/>
      <c r="X9" s="143"/>
      <c r="Y9" s="150"/>
      <c r="Z9" s="143"/>
      <c r="AA9" s="150"/>
      <c r="AB9" s="143"/>
      <c r="AC9" s="150"/>
      <c r="AD9" s="143"/>
      <c r="AE9" s="150"/>
      <c r="AF9" s="143"/>
      <c r="AG9" s="150"/>
      <c r="AH9" s="143"/>
      <c r="AI9" s="150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50"/>
      <c r="AU9" s="361"/>
      <c r="AV9" s="225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ht="12.0" customHeight="1">
      <c r="A10" s="1"/>
      <c r="B10" s="35">
        <v>45816.0</v>
      </c>
      <c r="C10" s="140">
        <f t="shared" si="1"/>
        <v>0</v>
      </c>
      <c r="D10" s="141">
        <f t="shared" si="2"/>
        <v>0</v>
      </c>
      <c r="E10" s="147"/>
      <c r="F10" s="144"/>
      <c r="G10" s="144"/>
      <c r="H10" s="144"/>
      <c r="I10" s="144"/>
      <c r="J10" s="144"/>
      <c r="K10" s="144"/>
      <c r="L10" s="145"/>
      <c r="M10" s="146">
        <f t="shared" si="3"/>
        <v>0</v>
      </c>
      <c r="N10" s="147"/>
      <c r="O10" s="144"/>
      <c r="P10" s="144"/>
      <c r="Q10" s="144"/>
      <c r="R10" s="144"/>
      <c r="S10" s="145"/>
      <c r="T10" s="136">
        <f t="shared" si="4"/>
        <v>0</v>
      </c>
      <c r="U10" s="151"/>
      <c r="V10" s="143"/>
      <c r="W10" s="150"/>
      <c r="X10" s="143"/>
      <c r="Y10" s="150"/>
      <c r="Z10" s="143"/>
      <c r="AA10" s="150"/>
      <c r="AB10" s="143"/>
      <c r="AC10" s="150"/>
      <c r="AD10" s="143"/>
      <c r="AE10" s="150"/>
      <c r="AF10" s="143"/>
      <c r="AG10" s="150"/>
      <c r="AH10" s="143"/>
      <c r="AI10" s="150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50"/>
      <c r="AU10" s="361"/>
      <c r="AV10" s="225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ht="12.0" customHeight="1">
      <c r="A11" s="1"/>
      <c r="B11" s="32">
        <v>44356.0</v>
      </c>
      <c r="C11" s="140">
        <f t="shared" si="1"/>
        <v>248</v>
      </c>
      <c r="D11" s="141">
        <f t="shared" si="2"/>
        <v>248</v>
      </c>
      <c r="E11" s="147" t="s">
        <v>120</v>
      </c>
      <c r="F11" s="362">
        <v>248.0</v>
      </c>
      <c r="G11" s="144"/>
      <c r="H11" s="144"/>
      <c r="I11" s="144"/>
      <c r="J11" s="144"/>
      <c r="K11" s="144"/>
      <c r="L11" s="145"/>
      <c r="M11" s="146">
        <f t="shared" si="3"/>
        <v>0</v>
      </c>
      <c r="N11" s="142"/>
      <c r="O11" s="143"/>
      <c r="P11" s="143"/>
      <c r="Q11" s="143"/>
      <c r="R11" s="143"/>
      <c r="S11" s="152"/>
      <c r="T11" s="136">
        <f t="shared" si="4"/>
        <v>0</v>
      </c>
      <c r="U11" s="142"/>
      <c r="V11" s="143"/>
      <c r="W11" s="150"/>
      <c r="X11" s="143"/>
      <c r="Y11" s="150"/>
      <c r="Z11" s="143"/>
      <c r="AA11" s="150"/>
      <c r="AB11" s="143"/>
      <c r="AC11" s="150"/>
      <c r="AD11" s="143"/>
      <c r="AE11" s="150"/>
      <c r="AF11" s="143"/>
      <c r="AG11" s="150"/>
      <c r="AH11" s="143"/>
      <c r="AI11" s="150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50"/>
      <c r="AU11" s="361"/>
      <c r="AV11" s="225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ht="12.0" customHeight="1">
      <c r="A12" s="21"/>
      <c r="B12" s="32">
        <v>44357.0</v>
      </c>
      <c r="C12" s="140">
        <f t="shared" si="1"/>
        <v>0</v>
      </c>
      <c r="D12" s="141">
        <f t="shared" si="2"/>
        <v>0</v>
      </c>
      <c r="E12" s="147"/>
      <c r="F12" s="144"/>
      <c r="G12" s="144"/>
      <c r="H12" s="144"/>
      <c r="I12" s="144"/>
      <c r="J12" s="144"/>
      <c r="K12" s="144"/>
      <c r="L12" s="145"/>
      <c r="M12" s="146">
        <f t="shared" si="3"/>
        <v>0</v>
      </c>
      <c r="N12" s="142"/>
      <c r="O12" s="143"/>
      <c r="P12" s="153"/>
      <c r="Q12" s="153"/>
      <c r="R12" s="153"/>
      <c r="S12" s="154"/>
      <c r="T12" s="136">
        <f t="shared" si="4"/>
        <v>0</v>
      </c>
      <c r="U12" s="142"/>
      <c r="V12" s="143"/>
      <c r="W12" s="150"/>
      <c r="X12" s="143"/>
      <c r="Y12" s="142"/>
      <c r="Z12" s="143"/>
      <c r="AA12" s="143"/>
      <c r="AB12" s="143"/>
      <c r="AC12" s="150"/>
      <c r="AD12" s="143"/>
      <c r="AE12" s="150"/>
      <c r="AF12" s="143"/>
      <c r="AG12" s="150"/>
      <c r="AH12" s="143"/>
      <c r="AI12" s="150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50"/>
      <c r="AU12" s="361"/>
      <c r="AV12" s="225"/>
      <c r="AW12" s="1"/>
      <c r="AX12" s="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ht="12.0" customHeight="1">
      <c r="A13" s="21"/>
      <c r="B13" s="32">
        <v>44358.0</v>
      </c>
      <c r="C13" s="140">
        <f t="shared" si="1"/>
        <v>2009574</v>
      </c>
      <c r="D13" s="141">
        <f t="shared" si="2"/>
        <v>0</v>
      </c>
      <c r="E13" s="147"/>
      <c r="F13" s="144"/>
      <c r="G13" s="144"/>
      <c r="H13" s="144"/>
      <c r="I13" s="144"/>
      <c r="J13" s="144"/>
      <c r="K13" s="144"/>
      <c r="L13" s="145"/>
      <c r="M13" s="146">
        <f t="shared" si="3"/>
        <v>0</v>
      </c>
      <c r="N13" s="147"/>
      <c r="O13" s="144"/>
      <c r="P13" s="144"/>
      <c r="Q13" s="144"/>
      <c r="R13" s="144"/>
      <c r="S13" s="145"/>
      <c r="T13" s="136">
        <f t="shared" si="4"/>
        <v>2009574</v>
      </c>
      <c r="U13" s="142" t="s">
        <v>121</v>
      </c>
      <c r="V13" s="363">
        <v>2009574.0</v>
      </c>
      <c r="W13" s="143"/>
      <c r="X13" s="143"/>
      <c r="Y13" s="150"/>
      <c r="Z13" s="143"/>
      <c r="AA13" s="143"/>
      <c r="AB13" s="143"/>
      <c r="AC13" s="150"/>
      <c r="AD13" s="143"/>
      <c r="AE13" s="150"/>
      <c r="AF13" s="143"/>
      <c r="AG13" s="150"/>
      <c r="AH13" s="143"/>
      <c r="AI13" s="150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50"/>
      <c r="AU13" s="361"/>
      <c r="AV13" s="225"/>
      <c r="AW13" s="1"/>
      <c r="AX13" s="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 ht="12.0" customHeight="1">
      <c r="A14" s="1"/>
      <c r="B14" s="32">
        <v>44359.0</v>
      </c>
      <c r="C14" s="140">
        <f t="shared" si="1"/>
        <v>0</v>
      </c>
      <c r="D14" s="141">
        <f t="shared" si="2"/>
        <v>0</v>
      </c>
      <c r="E14" s="142"/>
      <c r="F14" s="143"/>
      <c r="G14" s="144"/>
      <c r="H14" s="144"/>
      <c r="I14" s="144"/>
      <c r="J14" s="144"/>
      <c r="K14" s="144"/>
      <c r="L14" s="145"/>
      <c r="M14" s="146">
        <f t="shared" si="3"/>
        <v>0</v>
      </c>
      <c r="N14" s="147"/>
      <c r="O14" s="144"/>
      <c r="P14" s="144"/>
      <c r="Q14" s="144"/>
      <c r="R14" s="144"/>
      <c r="S14" s="145"/>
      <c r="T14" s="136">
        <f t="shared" si="4"/>
        <v>0</v>
      </c>
      <c r="U14" s="142"/>
      <c r="V14" s="143"/>
      <c r="W14" s="155"/>
      <c r="X14" s="149"/>
      <c r="Y14" s="150"/>
      <c r="Z14" s="143"/>
      <c r="AA14" s="150"/>
      <c r="AB14" s="143"/>
      <c r="AC14" s="150"/>
      <c r="AD14" s="143"/>
      <c r="AE14" s="150"/>
      <c r="AF14" s="143"/>
      <c r="AG14" s="150"/>
      <c r="AH14" s="143"/>
      <c r="AI14" s="150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50"/>
      <c r="AU14" s="361"/>
      <c r="AV14" s="225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ht="12.0" customHeight="1">
      <c r="A15" s="1"/>
      <c r="B15" s="32">
        <v>44360.0</v>
      </c>
      <c r="C15" s="140">
        <f t="shared" si="1"/>
        <v>1900000</v>
      </c>
      <c r="D15" s="141">
        <f t="shared" si="2"/>
        <v>1900000</v>
      </c>
      <c r="E15" s="147" t="s">
        <v>122</v>
      </c>
      <c r="F15" s="362">
        <v>1900000.0</v>
      </c>
      <c r="G15" s="144"/>
      <c r="H15" s="144"/>
      <c r="I15" s="144"/>
      <c r="J15" s="144"/>
      <c r="K15" s="144"/>
      <c r="L15" s="145"/>
      <c r="M15" s="146">
        <f t="shared" si="3"/>
        <v>0</v>
      </c>
      <c r="N15" s="147"/>
      <c r="O15" s="144"/>
      <c r="P15" s="144"/>
      <c r="Q15" s="144"/>
      <c r="R15" s="144"/>
      <c r="S15" s="145"/>
      <c r="T15" s="136">
        <f t="shared" si="4"/>
        <v>0</v>
      </c>
      <c r="U15" s="142"/>
      <c r="V15" s="143"/>
      <c r="W15" s="150"/>
      <c r="X15" s="143"/>
      <c r="Y15" s="150"/>
      <c r="Z15" s="143"/>
      <c r="AA15" s="150"/>
      <c r="AB15" s="143"/>
      <c r="AC15" s="150"/>
      <c r="AD15" s="143"/>
      <c r="AE15" s="150"/>
      <c r="AF15" s="143"/>
      <c r="AG15" s="150"/>
      <c r="AH15" s="143"/>
      <c r="AI15" s="150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50"/>
      <c r="AU15" s="361"/>
      <c r="AV15" s="225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ht="12.0" customHeight="1">
      <c r="A16" s="1"/>
      <c r="B16" s="35">
        <v>44361.0</v>
      </c>
      <c r="C16" s="140">
        <f t="shared" si="1"/>
        <v>0</v>
      </c>
      <c r="D16" s="141">
        <f t="shared" si="2"/>
        <v>0</v>
      </c>
      <c r="E16" s="147"/>
      <c r="F16" s="144"/>
      <c r="G16" s="144"/>
      <c r="H16" s="144"/>
      <c r="I16" s="144"/>
      <c r="J16" s="144"/>
      <c r="K16" s="144"/>
      <c r="L16" s="145"/>
      <c r="M16" s="146">
        <f t="shared" si="3"/>
        <v>0</v>
      </c>
      <c r="N16" s="142"/>
      <c r="O16" s="143"/>
      <c r="P16" s="143"/>
      <c r="Q16" s="143"/>
      <c r="R16" s="143"/>
      <c r="S16" s="152"/>
      <c r="T16" s="136">
        <f t="shared" si="4"/>
        <v>0</v>
      </c>
      <c r="U16" s="148"/>
      <c r="V16" s="149"/>
      <c r="W16" s="150"/>
      <c r="X16" s="143"/>
      <c r="Y16" s="150"/>
      <c r="Z16" s="143"/>
      <c r="AA16" s="150"/>
      <c r="AB16" s="143"/>
      <c r="AC16" s="150"/>
      <c r="AD16" s="143"/>
      <c r="AE16" s="150"/>
      <c r="AF16" s="143"/>
      <c r="AG16" s="150"/>
      <c r="AH16" s="143"/>
      <c r="AI16" s="150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50"/>
      <c r="AU16" s="361"/>
      <c r="AV16" s="225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ht="12.0" customHeight="1">
      <c r="A17" s="1"/>
      <c r="B17" s="35">
        <v>44362.0</v>
      </c>
      <c r="C17" s="140">
        <f t="shared" si="1"/>
        <v>0</v>
      </c>
      <c r="D17" s="141">
        <f t="shared" si="2"/>
        <v>0</v>
      </c>
      <c r="E17" s="142"/>
      <c r="F17" s="143"/>
      <c r="G17" s="143"/>
      <c r="H17" s="143"/>
      <c r="I17" s="143"/>
      <c r="J17" s="143"/>
      <c r="K17" s="143"/>
      <c r="L17" s="152"/>
      <c r="M17" s="146">
        <f t="shared" si="3"/>
        <v>0</v>
      </c>
      <c r="N17" s="147"/>
      <c r="O17" s="144"/>
      <c r="P17" s="144"/>
      <c r="Q17" s="144"/>
      <c r="R17" s="144"/>
      <c r="S17" s="145"/>
      <c r="T17" s="136">
        <f t="shared" si="4"/>
        <v>0</v>
      </c>
      <c r="U17" s="142"/>
      <c r="V17" s="143"/>
      <c r="W17" s="150"/>
      <c r="X17" s="143"/>
      <c r="Y17" s="150"/>
      <c r="Z17" s="143"/>
      <c r="AA17" s="150"/>
      <c r="AB17" s="143"/>
      <c r="AC17" s="150"/>
      <c r="AD17" s="143"/>
      <c r="AE17" s="150"/>
      <c r="AF17" s="143"/>
      <c r="AG17" s="150"/>
      <c r="AH17" s="143"/>
      <c r="AI17" s="150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50"/>
      <c r="AU17" s="361"/>
      <c r="AV17" s="225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ht="12.0" customHeight="1">
      <c r="A18" s="1"/>
      <c r="B18" s="32">
        <v>44363.0</v>
      </c>
      <c r="C18" s="140">
        <f t="shared" si="1"/>
        <v>718547</v>
      </c>
      <c r="D18" s="141">
        <f t="shared" si="2"/>
        <v>0</v>
      </c>
      <c r="E18" s="147"/>
      <c r="F18" s="144"/>
      <c r="G18" s="144"/>
      <c r="H18" s="144"/>
      <c r="I18" s="144"/>
      <c r="J18" s="144"/>
      <c r="K18" s="144"/>
      <c r="L18" s="145"/>
      <c r="M18" s="146">
        <f t="shared" si="3"/>
        <v>138826</v>
      </c>
      <c r="N18" s="147" t="s">
        <v>123</v>
      </c>
      <c r="O18" s="362">
        <v>138826.0</v>
      </c>
      <c r="P18" s="144"/>
      <c r="Q18" s="144"/>
      <c r="R18" s="144"/>
      <c r="S18" s="145"/>
      <c r="T18" s="136">
        <f t="shared" si="4"/>
        <v>579721</v>
      </c>
      <c r="U18" s="142" t="s">
        <v>124</v>
      </c>
      <c r="V18" s="363">
        <v>42680.0</v>
      </c>
      <c r="W18" s="150" t="s">
        <v>125</v>
      </c>
      <c r="X18" s="363">
        <v>73547.0</v>
      </c>
      <c r="Y18" s="150" t="s">
        <v>126</v>
      </c>
      <c r="Z18" s="363">
        <v>463494.0</v>
      </c>
      <c r="AA18" s="150"/>
      <c r="AB18" s="143"/>
      <c r="AC18" s="150"/>
      <c r="AD18" s="143"/>
      <c r="AE18" s="150"/>
      <c r="AF18" s="143"/>
      <c r="AG18" s="150"/>
      <c r="AH18" s="143"/>
      <c r="AI18" s="150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50"/>
      <c r="AU18" s="361"/>
      <c r="AV18" s="225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ht="12.0" customHeight="1">
      <c r="A19" s="21"/>
      <c r="B19" s="32">
        <v>44364.0</v>
      </c>
      <c r="C19" s="140">
        <f t="shared" si="1"/>
        <v>1815128</v>
      </c>
      <c r="D19" s="141">
        <f t="shared" si="2"/>
        <v>0</v>
      </c>
      <c r="E19" s="147"/>
      <c r="F19" s="144"/>
      <c r="G19" s="144"/>
      <c r="H19" s="144"/>
      <c r="I19" s="144"/>
      <c r="J19" s="144"/>
      <c r="K19" s="144"/>
      <c r="L19" s="145"/>
      <c r="M19" s="146">
        <f t="shared" si="3"/>
        <v>31808</v>
      </c>
      <c r="N19" s="147" t="s">
        <v>127</v>
      </c>
      <c r="O19" s="362">
        <v>31808.0</v>
      </c>
      <c r="P19" s="144"/>
      <c r="Q19" s="144"/>
      <c r="R19" s="144"/>
      <c r="S19" s="145"/>
      <c r="T19" s="136">
        <f t="shared" si="4"/>
        <v>1783320</v>
      </c>
      <c r="U19" s="142" t="s">
        <v>128</v>
      </c>
      <c r="V19" s="363">
        <v>1783320.0</v>
      </c>
      <c r="W19" s="150"/>
      <c r="X19" s="143"/>
      <c r="Y19" s="150"/>
      <c r="Z19" s="143"/>
      <c r="AA19" s="150"/>
      <c r="AB19" s="143"/>
      <c r="AC19" s="150"/>
      <c r="AD19" s="143"/>
      <c r="AE19" s="150"/>
      <c r="AF19" s="143"/>
      <c r="AG19" s="150"/>
      <c r="AH19" s="143"/>
      <c r="AI19" s="150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50"/>
      <c r="AU19" s="361"/>
      <c r="AV19" s="225"/>
      <c r="AW19" s="1"/>
      <c r="AX19" s="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</row>
    <row r="20" ht="12.0" customHeight="1">
      <c r="A20" s="21"/>
      <c r="B20" s="32">
        <v>44365.0</v>
      </c>
      <c r="C20" s="140">
        <f t="shared" si="1"/>
        <v>1592</v>
      </c>
      <c r="D20" s="141">
        <f t="shared" si="2"/>
        <v>1592</v>
      </c>
      <c r="E20" s="147" t="s">
        <v>129</v>
      </c>
      <c r="F20" s="362">
        <v>1592.0</v>
      </c>
      <c r="G20" s="144"/>
      <c r="H20" s="144"/>
      <c r="I20" s="144"/>
      <c r="J20" s="144"/>
      <c r="K20" s="144"/>
      <c r="L20" s="145"/>
      <c r="M20" s="146">
        <f t="shared" si="3"/>
        <v>0</v>
      </c>
      <c r="N20" s="147"/>
      <c r="O20" s="144"/>
      <c r="P20" s="144"/>
      <c r="Q20" s="144"/>
      <c r="R20" s="144"/>
      <c r="S20" s="145"/>
      <c r="T20" s="136">
        <f t="shared" si="4"/>
        <v>0</v>
      </c>
      <c r="U20" s="142"/>
      <c r="V20" s="143"/>
      <c r="W20" s="150"/>
      <c r="X20" s="143"/>
      <c r="Y20" s="150"/>
      <c r="Z20" s="143"/>
      <c r="AA20" s="150"/>
      <c r="AB20" s="143"/>
      <c r="AC20" s="150"/>
      <c r="AD20" s="143"/>
      <c r="AE20" s="150"/>
      <c r="AF20" s="143"/>
      <c r="AG20" s="150"/>
      <c r="AH20" s="143"/>
      <c r="AI20" s="150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50"/>
      <c r="AU20" s="361"/>
      <c r="AV20" s="225"/>
      <c r="AW20" s="1"/>
      <c r="AX20" s="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</row>
    <row r="21" ht="12.0" customHeight="1">
      <c r="A21" s="1"/>
      <c r="B21" s="32">
        <v>44366.0</v>
      </c>
      <c r="C21" s="140">
        <f t="shared" si="1"/>
        <v>391080</v>
      </c>
      <c r="D21" s="141">
        <f t="shared" si="2"/>
        <v>0</v>
      </c>
      <c r="E21" s="147"/>
      <c r="F21" s="144"/>
      <c r="G21" s="144"/>
      <c r="H21" s="144"/>
      <c r="I21" s="144"/>
      <c r="J21" s="144"/>
      <c r="K21" s="144"/>
      <c r="L21" s="145"/>
      <c r="M21" s="146">
        <f t="shared" si="3"/>
        <v>0</v>
      </c>
      <c r="N21" s="147"/>
      <c r="O21" s="144"/>
      <c r="P21" s="144"/>
      <c r="Q21" s="144"/>
      <c r="R21" s="144"/>
      <c r="S21" s="145"/>
      <c r="T21" s="136">
        <f t="shared" si="4"/>
        <v>391080</v>
      </c>
      <c r="U21" s="142" t="s">
        <v>130</v>
      </c>
      <c r="V21" s="363">
        <v>300000.0</v>
      </c>
      <c r="W21" s="150" t="s">
        <v>131</v>
      </c>
      <c r="X21" s="363">
        <v>91080.0</v>
      </c>
      <c r="Y21" s="150"/>
      <c r="Z21" s="143"/>
      <c r="AA21" s="150"/>
      <c r="AB21" s="143"/>
      <c r="AC21" s="150"/>
      <c r="AD21" s="143"/>
      <c r="AE21" s="150"/>
      <c r="AF21" s="143"/>
      <c r="AG21" s="150"/>
      <c r="AH21" s="143"/>
      <c r="AI21" s="150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50"/>
      <c r="AU21" s="361"/>
      <c r="AV21" s="225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ht="12.0" customHeight="1">
      <c r="A22" s="1"/>
      <c r="B22" s="32">
        <v>44367.0</v>
      </c>
      <c r="C22" s="140">
        <f t="shared" si="1"/>
        <v>0</v>
      </c>
      <c r="D22" s="141">
        <f t="shared" si="2"/>
        <v>0</v>
      </c>
      <c r="E22" s="142"/>
      <c r="F22" s="143"/>
      <c r="G22" s="144"/>
      <c r="H22" s="144"/>
      <c r="I22" s="144"/>
      <c r="J22" s="144"/>
      <c r="K22" s="144"/>
      <c r="L22" s="145"/>
      <c r="M22" s="146">
        <f t="shared" si="3"/>
        <v>0</v>
      </c>
      <c r="N22" s="147"/>
      <c r="O22" s="144"/>
      <c r="P22" s="144"/>
      <c r="Q22" s="144"/>
      <c r="R22" s="144"/>
      <c r="S22" s="145"/>
      <c r="T22" s="136">
        <f t="shared" si="4"/>
        <v>0</v>
      </c>
      <c r="U22" s="142"/>
      <c r="V22" s="143"/>
      <c r="W22" s="150"/>
      <c r="X22" s="143"/>
      <c r="Y22" s="150"/>
      <c r="Z22" s="143"/>
      <c r="AA22" s="150"/>
      <c r="AB22" s="143"/>
      <c r="AC22" s="155"/>
      <c r="AD22" s="149"/>
      <c r="AE22" s="150"/>
      <c r="AF22" s="143"/>
      <c r="AG22" s="150"/>
      <c r="AH22" s="143"/>
      <c r="AI22" s="150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50"/>
      <c r="AU22" s="361"/>
      <c r="AV22" s="225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ht="12.0" customHeight="1">
      <c r="A23" s="1"/>
      <c r="B23" s="35">
        <v>44368.0</v>
      </c>
      <c r="C23" s="140">
        <f t="shared" si="1"/>
        <v>0</v>
      </c>
      <c r="D23" s="141">
        <f t="shared" si="2"/>
        <v>0</v>
      </c>
      <c r="E23" s="142"/>
      <c r="F23" s="143"/>
      <c r="G23" s="144"/>
      <c r="H23" s="144"/>
      <c r="I23" s="144"/>
      <c r="J23" s="144"/>
      <c r="K23" s="144"/>
      <c r="L23" s="145"/>
      <c r="M23" s="146">
        <f t="shared" si="3"/>
        <v>0</v>
      </c>
      <c r="N23" s="142"/>
      <c r="O23" s="143"/>
      <c r="P23" s="143"/>
      <c r="Q23" s="143"/>
      <c r="R23" s="143"/>
      <c r="S23" s="152"/>
      <c r="T23" s="136">
        <f t="shared" si="4"/>
        <v>0</v>
      </c>
      <c r="U23" s="142"/>
      <c r="V23" s="143"/>
      <c r="W23" s="155"/>
      <c r="X23" s="149"/>
      <c r="Y23" s="150"/>
      <c r="Z23" s="143"/>
      <c r="AA23" s="150"/>
      <c r="AB23" s="143"/>
      <c r="AC23" s="150"/>
      <c r="AD23" s="143"/>
      <c r="AE23" s="150"/>
      <c r="AF23" s="143"/>
      <c r="AG23" s="150"/>
      <c r="AH23" s="143"/>
      <c r="AI23" s="150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50"/>
      <c r="AU23" s="361"/>
      <c r="AV23" s="225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ht="12.0" customHeight="1">
      <c r="A24" s="1"/>
      <c r="B24" s="35">
        <v>44369.0</v>
      </c>
      <c r="C24" s="140">
        <f t="shared" si="1"/>
        <v>0</v>
      </c>
      <c r="D24" s="141">
        <f t="shared" si="2"/>
        <v>0</v>
      </c>
      <c r="E24" s="147"/>
      <c r="F24" s="144"/>
      <c r="G24" s="144"/>
      <c r="H24" s="144"/>
      <c r="I24" s="144"/>
      <c r="J24" s="144"/>
      <c r="K24" s="144"/>
      <c r="L24" s="145"/>
      <c r="M24" s="146">
        <f t="shared" si="3"/>
        <v>0</v>
      </c>
      <c r="N24" s="142"/>
      <c r="O24" s="143"/>
      <c r="P24" s="143"/>
      <c r="Q24" s="143"/>
      <c r="R24" s="143"/>
      <c r="S24" s="152"/>
      <c r="T24" s="136">
        <f t="shared" si="4"/>
        <v>0</v>
      </c>
      <c r="U24" s="148"/>
      <c r="V24" s="155"/>
      <c r="W24" s="150"/>
      <c r="X24" s="143"/>
      <c r="Y24" s="150"/>
      <c r="Z24" s="143"/>
      <c r="AA24" s="150"/>
      <c r="AB24" s="143"/>
      <c r="AC24" s="150"/>
      <c r="AD24" s="143"/>
      <c r="AE24" s="150"/>
      <c r="AF24" s="143"/>
      <c r="AG24" s="150"/>
      <c r="AH24" s="143"/>
      <c r="AI24" s="150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50"/>
      <c r="AU24" s="361"/>
      <c r="AV24" s="225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ht="12.0" customHeight="1">
      <c r="A25" s="1"/>
      <c r="B25" s="32">
        <v>44370.0</v>
      </c>
      <c r="C25" s="140">
        <f t="shared" si="1"/>
        <v>204775</v>
      </c>
      <c r="D25" s="141">
        <f t="shared" si="2"/>
        <v>4775</v>
      </c>
      <c r="E25" s="142" t="s">
        <v>132</v>
      </c>
      <c r="F25" s="363">
        <v>4775.0</v>
      </c>
      <c r="G25" s="144"/>
      <c r="H25" s="144"/>
      <c r="I25" s="144"/>
      <c r="J25" s="144"/>
      <c r="K25" s="144"/>
      <c r="L25" s="145"/>
      <c r="M25" s="146">
        <f t="shared" si="3"/>
        <v>0</v>
      </c>
      <c r="N25" s="147"/>
      <c r="O25" s="144"/>
      <c r="P25" s="144"/>
      <c r="Q25" s="144"/>
      <c r="R25" s="144"/>
      <c r="S25" s="145"/>
      <c r="T25" s="136">
        <f t="shared" si="4"/>
        <v>200000</v>
      </c>
      <c r="U25" s="142" t="s">
        <v>133</v>
      </c>
      <c r="V25" s="363">
        <v>200000.0</v>
      </c>
      <c r="W25" s="150"/>
      <c r="X25" s="143"/>
      <c r="Y25" s="150"/>
      <c r="Z25" s="143"/>
      <c r="AA25" s="150"/>
      <c r="AB25" s="143"/>
      <c r="AC25" s="150"/>
      <c r="AD25" s="143"/>
      <c r="AE25" s="150"/>
      <c r="AF25" s="143"/>
      <c r="AG25" s="150"/>
      <c r="AH25" s="143"/>
      <c r="AI25" s="150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50"/>
      <c r="AU25" s="361"/>
      <c r="AV25" s="225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ht="12.0" customHeight="1">
      <c r="A26" s="21"/>
      <c r="B26" s="32">
        <v>44371.0</v>
      </c>
      <c r="C26" s="140">
        <f t="shared" si="1"/>
        <v>3761192</v>
      </c>
      <c r="D26" s="141">
        <f t="shared" si="2"/>
        <v>0</v>
      </c>
      <c r="E26" s="147"/>
      <c r="F26" s="144"/>
      <c r="G26" s="144"/>
      <c r="H26" s="144"/>
      <c r="I26" s="144"/>
      <c r="J26" s="144"/>
      <c r="K26" s="144"/>
      <c r="L26" s="145"/>
      <c r="M26" s="146">
        <f t="shared" si="3"/>
        <v>0</v>
      </c>
      <c r="N26" s="147"/>
      <c r="O26" s="144"/>
      <c r="P26" s="144"/>
      <c r="Q26" s="144"/>
      <c r="R26" s="144"/>
      <c r="S26" s="145"/>
      <c r="T26" s="136">
        <f t="shared" si="4"/>
        <v>3761192</v>
      </c>
      <c r="U26" s="142" t="s">
        <v>134</v>
      </c>
      <c r="V26" s="363">
        <v>1808790.0</v>
      </c>
      <c r="W26" s="150" t="s">
        <v>135</v>
      </c>
      <c r="X26" s="363">
        <v>220000.0</v>
      </c>
      <c r="Y26" s="150" t="s">
        <v>136</v>
      </c>
      <c r="Z26" s="363">
        <v>1732402.0</v>
      </c>
      <c r="AA26" s="150"/>
      <c r="AB26" s="143"/>
      <c r="AC26" s="150"/>
      <c r="AD26" s="143"/>
      <c r="AE26" s="150"/>
      <c r="AF26" s="143"/>
      <c r="AG26" s="150"/>
      <c r="AH26" s="143"/>
      <c r="AI26" s="150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50"/>
      <c r="AU26" s="361"/>
      <c r="AV26" s="225"/>
      <c r="AW26" s="1"/>
      <c r="AX26" s="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</row>
    <row r="27" ht="12.0" customHeight="1">
      <c r="A27" s="21"/>
      <c r="B27" s="32">
        <v>44372.0</v>
      </c>
      <c r="C27" s="140">
        <f t="shared" si="1"/>
        <v>301970</v>
      </c>
      <c r="D27" s="141">
        <f t="shared" si="2"/>
        <v>0</v>
      </c>
      <c r="E27" s="147"/>
      <c r="F27" s="144"/>
      <c r="G27" s="144"/>
      <c r="H27" s="144"/>
      <c r="I27" s="144"/>
      <c r="J27" s="144"/>
      <c r="K27" s="144"/>
      <c r="L27" s="145"/>
      <c r="M27" s="146">
        <f t="shared" si="3"/>
        <v>0</v>
      </c>
      <c r="N27" s="147"/>
      <c r="O27" s="144"/>
      <c r="P27" s="144"/>
      <c r="Q27" s="144"/>
      <c r="R27" s="144"/>
      <c r="S27" s="145"/>
      <c r="T27" s="136">
        <f t="shared" si="4"/>
        <v>301970</v>
      </c>
      <c r="U27" s="142" t="s">
        <v>137</v>
      </c>
      <c r="V27" s="363">
        <v>301970.0</v>
      </c>
      <c r="W27" s="150"/>
      <c r="X27" s="143"/>
      <c r="Y27" s="143"/>
      <c r="Z27" s="143"/>
      <c r="AA27" s="150"/>
      <c r="AB27" s="143"/>
      <c r="AC27" s="150"/>
      <c r="AD27" s="143"/>
      <c r="AE27" s="150"/>
      <c r="AF27" s="143"/>
      <c r="AG27" s="150"/>
      <c r="AH27" s="143"/>
      <c r="AI27" s="150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50"/>
      <c r="AU27" s="361"/>
      <c r="AV27" s="225"/>
      <c r="AW27" s="1"/>
      <c r="AX27" s="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</row>
    <row r="28" ht="12.0" customHeight="1">
      <c r="A28" s="156"/>
      <c r="B28" s="32">
        <v>44373.0</v>
      </c>
      <c r="C28" s="364">
        <f t="shared" si="1"/>
        <v>0</v>
      </c>
      <c r="D28" s="141">
        <f t="shared" si="2"/>
        <v>0</v>
      </c>
      <c r="E28" s="157"/>
      <c r="F28" s="158"/>
      <c r="G28" s="158"/>
      <c r="H28" s="158"/>
      <c r="I28" s="158"/>
      <c r="J28" s="158"/>
      <c r="K28" s="158"/>
      <c r="L28" s="159"/>
      <c r="M28" s="146">
        <f t="shared" si="3"/>
        <v>0</v>
      </c>
      <c r="N28" s="157"/>
      <c r="O28" s="158"/>
      <c r="P28" s="158"/>
      <c r="Q28" s="158"/>
      <c r="R28" s="158"/>
      <c r="S28" s="159"/>
      <c r="T28" s="136">
        <f t="shared" si="4"/>
        <v>0</v>
      </c>
      <c r="U28" s="142"/>
      <c r="V28" s="143"/>
      <c r="W28" s="160"/>
      <c r="X28" s="161"/>
      <c r="Y28" s="160"/>
      <c r="Z28" s="161"/>
      <c r="AA28" s="160"/>
      <c r="AB28" s="161"/>
      <c r="AC28" s="160"/>
      <c r="AD28" s="161"/>
      <c r="AE28" s="160"/>
      <c r="AF28" s="161"/>
      <c r="AG28" s="160"/>
      <c r="AH28" s="161"/>
      <c r="AI28" s="160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0"/>
      <c r="AU28" s="365"/>
      <c r="AV28" s="269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</row>
    <row r="29" ht="12.0" customHeight="1">
      <c r="A29" s="1"/>
      <c r="B29" s="32">
        <v>44374.0</v>
      </c>
      <c r="C29" s="140">
        <f t="shared" si="1"/>
        <v>9484229</v>
      </c>
      <c r="D29" s="141">
        <f t="shared" si="2"/>
        <v>0</v>
      </c>
      <c r="E29" s="147"/>
      <c r="F29" s="144"/>
      <c r="G29" s="144"/>
      <c r="H29" s="144"/>
      <c r="I29" s="144"/>
      <c r="J29" s="144"/>
      <c r="K29" s="144"/>
      <c r="L29" s="145"/>
      <c r="M29" s="146">
        <f t="shared" si="3"/>
        <v>0</v>
      </c>
      <c r="N29" s="147"/>
      <c r="O29" s="144"/>
      <c r="P29" s="144"/>
      <c r="Q29" s="144"/>
      <c r="R29" s="144"/>
      <c r="S29" s="145"/>
      <c r="T29" s="136">
        <f t="shared" si="4"/>
        <v>9484229</v>
      </c>
      <c r="U29" s="142" t="s">
        <v>138</v>
      </c>
      <c r="V29" s="363">
        <v>270809.0</v>
      </c>
      <c r="W29" s="162" t="s">
        <v>139</v>
      </c>
      <c r="X29" s="366">
        <v>9189220.0</v>
      </c>
      <c r="Y29" s="150" t="s">
        <v>140</v>
      </c>
      <c r="Z29" s="363">
        <v>24200.0</v>
      </c>
      <c r="AA29" s="150"/>
      <c r="AB29" s="143"/>
      <c r="AC29" s="150"/>
      <c r="AD29" s="143"/>
      <c r="AE29" s="150"/>
      <c r="AF29" s="143"/>
      <c r="AG29" s="150"/>
      <c r="AH29" s="143"/>
      <c r="AI29" s="150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50"/>
      <c r="AU29" s="361"/>
      <c r="AV29" s="225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 ht="12.0" customHeight="1">
      <c r="A30" s="1"/>
      <c r="B30" s="35">
        <v>44375.0</v>
      </c>
      <c r="C30" s="140">
        <f t="shared" si="1"/>
        <v>0</v>
      </c>
      <c r="D30" s="141">
        <f t="shared" si="2"/>
        <v>0</v>
      </c>
      <c r="E30" s="147"/>
      <c r="F30" s="144"/>
      <c r="G30" s="144"/>
      <c r="H30" s="144"/>
      <c r="I30" s="144"/>
      <c r="J30" s="144"/>
      <c r="K30" s="144"/>
      <c r="L30" s="145"/>
      <c r="M30" s="146">
        <f t="shared" si="3"/>
        <v>0</v>
      </c>
      <c r="N30" s="147"/>
      <c r="O30" s="144"/>
      <c r="P30" s="144"/>
      <c r="Q30" s="144"/>
      <c r="R30" s="144"/>
      <c r="S30" s="145"/>
      <c r="T30" s="136">
        <f t="shared" si="4"/>
        <v>0</v>
      </c>
      <c r="U30" s="150"/>
      <c r="V30" s="143"/>
      <c r="W30" s="164"/>
      <c r="X30" s="143"/>
      <c r="Y30" s="150"/>
      <c r="Z30" s="143"/>
      <c r="AA30" s="150"/>
      <c r="AB30" s="143"/>
      <c r="AC30" s="150"/>
      <c r="AD30" s="143"/>
      <c r="AE30" s="150"/>
      <c r="AF30" s="143"/>
      <c r="AG30" s="150"/>
      <c r="AH30" s="143"/>
      <c r="AI30" s="150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50"/>
      <c r="AU30" s="361"/>
      <c r="AV30" s="225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ht="12.0" customHeight="1">
      <c r="A31" s="1"/>
      <c r="B31" s="35">
        <v>44376.0</v>
      </c>
      <c r="C31" s="140">
        <f t="shared" si="1"/>
        <v>0</v>
      </c>
      <c r="D31" s="141">
        <f t="shared" si="2"/>
        <v>0</v>
      </c>
      <c r="E31" s="147"/>
      <c r="F31" s="144"/>
      <c r="G31" s="144"/>
      <c r="H31" s="144"/>
      <c r="I31" s="144"/>
      <c r="J31" s="144"/>
      <c r="K31" s="144"/>
      <c r="L31" s="145"/>
      <c r="M31" s="146">
        <f t="shared" si="3"/>
        <v>0</v>
      </c>
      <c r="N31" s="147"/>
      <c r="O31" s="144"/>
      <c r="P31" s="144"/>
      <c r="Q31" s="144"/>
      <c r="R31" s="144"/>
      <c r="S31" s="145"/>
      <c r="T31" s="136">
        <f t="shared" si="4"/>
        <v>0</v>
      </c>
      <c r="U31" s="142"/>
      <c r="V31" s="143"/>
      <c r="W31" s="150"/>
      <c r="X31" s="143"/>
      <c r="Y31" s="150"/>
      <c r="Z31" s="143"/>
      <c r="AA31" s="150"/>
      <c r="AB31" s="143"/>
      <c r="AC31" s="150"/>
      <c r="AD31" s="143"/>
      <c r="AE31" s="150"/>
      <c r="AF31" s="143"/>
      <c r="AG31" s="143"/>
      <c r="AH31" s="150"/>
      <c r="AI31" s="143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361"/>
      <c r="AV31" s="225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ht="12.0" customHeight="1">
      <c r="A32" s="1"/>
      <c r="B32" s="36">
        <v>44377.0</v>
      </c>
      <c r="C32" s="165">
        <f t="shared" si="1"/>
        <v>16042404</v>
      </c>
      <c r="D32" s="141">
        <f t="shared" si="2"/>
        <v>0</v>
      </c>
      <c r="E32" s="166"/>
      <c r="F32" s="167"/>
      <c r="G32" s="164"/>
      <c r="H32" s="167"/>
      <c r="I32" s="168"/>
      <c r="J32" s="168"/>
      <c r="K32" s="168"/>
      <c r="L32" s="169"/>
      <c r="M32" s="146">
        <f t="shared" si="3"/>
        <v>0</v>
      </c>
      <c r="N32" s="170"/>
      <c r="O32" s="168"/>
      <c r="P32" s="168"/>
      <c r="Q32" s="168"/>
      <c r="R32" s="168"/>
      <c r="S32" s="169"/>
      <c r="T32" s="136">
        <f t="shared" si="4"/>
        <v>16042404</v>
      </c>
      <c r="U32" s="163" t="s">
        <v>141</v>
      </c>
      <c r="V32" s="366">
        <v>3000.0</v>
      </c>
      <c r="W32" s="171" t="s">
        <v>142</v>
      </c>
      <c r="X32" s="367">
        <v>1936707.0</v>
      </c>
      <c r="Y32" s="171" t="s">
        <v>143</v>
      </c>
      <c r="Z32" s="367">
        <v>313716.0</v>
      </c>
      <c r="AA32" s="164" t="s">
        <v>144</v>
      </c>
      <c r="AB32" s="368">
        <v>921030.0</v>
      </c>
      <c r="AC32" s="142" t="s">
        <v>145</v>
      </c>
      <c r="AD32" s="363">
        <v>4557210.0</v>
      </c>
      <c r="AE32" s="164" t="s">
        <v>146</v>
      </c>
      <c r="AF32" s="367">
        <v>4103046.0</v>
      </c>
      <c r="AG32" s="164" t="s">
        <v>147</v>
      </c>
      <c r="AH32" s="367">
        <v>488164.0</v>
      </c>
      <c r="AI32" s="164" t="s">
        <v>148</v>
      </c>
      <c r="AJ32" s="367">
        <v>2876175.0</v>
      </c>
      <c r="AK32" s="150" t="s">
        <v>125</v>
      </c>
      <c r="AL32" s="363">
        <v>74292.0</v>
      </c>
      <c r="AM32" s="167" t="s">
        <v>126</v>
      </c>
      <c r="AN32" s="367">
        <v>524526.0</v>
      </c>
      <c r="AO32" s="167" t="s">
        <v>149</v>
      </c>
      <c r="AP32" s="367">
        <v>1100.0</v>
      </c>
      <c r="AQ32" s="167" t="s">
        <v>136</v>
      </c>
      <c r="AR32" s="367">
        <v>93438.0</v>
      </c>
      <c r="AS32" s="167" t="s">
        <v>117</v>
      </c>
      <c r="AT32" s="369">
        <v>150000.0</v>
      </c>
      <c r="AU32" s="370"/>
      <c r="AV32" s="276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ht="12.0" customHeight="1">
      <c r="A33" s="1"/>
      <c r="B33" s="100" t="s">
        <v>30</v>
      </c>
      <c r="C33" s="172">
        <f t="shared" si="1"/>
        <v>38728869</v>
      </c>
      <c r="D33" s="173">
        <f>SUM(D2:D32)</f>
        <v>2506615</v>
      </c>
      <c r="E33" s="122"/>
      <c r="F33" s="123"/>
      <c r="G33" s="123"/>
      <c r="H33" s="123"/>
      <c r="I33" s="123"/>
      <c r="J33" s="123"/>
      <c r="K33" s="123"/>
      <c r="L33" s="174"/>
      <c r="M33" s="126">
        <f>SUM(M2:M32)</f>
        <v>170634</v>
      </c>
      <c r="N33" s="122"/>
      <c r="O33" s="123"/>
      <c r="P33" s="123"/>
      <c r="Q33" s="174"/>
      <c r="R33" s="175"/>
      <c r="S33" s="176"/>
      <c r="T33" s="126">
        <f>SUM(T3:T32)</f>
        <v>36051620</v>
      </c>
      <c r="U33" s="122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35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ht="12.75" customHeight="1">
      <c r="A34" s="1"/>
      <c r="B34" s="100" t="s">
        <v>31</v>
      </c>
      <c r="C34" s="172">
        <f t="shared" si="1"/>
        <v>0</v>
      </c>
      <c r="D34" s="177"/>
      <c r="E34" s="178"/>
      <c r="F34" s="179"/>
      <c r="G34" s="179"/>
      <c r="H34" s="179"/>
      <c r="I34" s="179"/>
      <c r="J34" s="179"/>
      <c r="K34" s="179"/>
      <c r="L34" s="180"/>
      <c r="M34" s="126"/>
      <c r="N34" s="181"/>
      <c r="O34" s="181"/>
      <c r="P34" s="181"/>
      <c r="Q34" s="181"/>
      <c r="R34" s="181"/>
      <c r="S34" s="181"/>
      <c r="T34" s="126">
        <f>V34+X34+Z34+AB34+AD34+AF34+AH34+AJ34+AV34</f>
        <v>0</v>
      </c>
      <c r="U34" s="182"/>
      <c r="V34" s="183"/>
      <c r="W34" s="184"/>
      <c r="X34" s="183"/>
      <c r="Y34" s="184"/>
      <c r="Z34" s="183"/>
      <c r="AA34" s="184"/>
      <c r="AB34" s="183"/>
      <c r="AC34" s="184"/>
      <c r="AD34" s="183"/>
      <c r="AE34" s="184"/>
      <c r="AF34" s="183"/>
      <c r="AG34" s="184"/>
      <c r="AH34" s="183"/>
      <c r="AI34" s="184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4"/>
      <c r="AU34" s="371"/>
      <c r="AV34" s="247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ht="12.75" customHeight="1">
      <c r="A35" s="21"/>
      <c r="B35" s="22">
        <v>44378.0</v>
      </c>
      <c r="C35" s="185">
        <f t="shared" si="1"/>
        <v>0</v>
      </c>
      <c r="D35" s="186">
        <f t="shared" ref="D35:D65" si="5">F35+H35+J35+L35</f>
        <v>0</v>
      </c>
      <c r="E35" s="187"/>
      <c r="F35" s="153"/>
      <c r="G35" s="153"/>
      <c r="H35" s="153"/>
      <c r="I35" s="153"/>
      <c r="J35" s="153"/>
      <c r="K35" s="153"/>
      <c r="L35" s="154"/>
      <c r="M35" s="132">
        <f t="shared" ref="M35:M65" si="6">O35+Q35+S35</f>
        <v>0</v>
      </c>
      <c r="N35" s="188"/>
      <c r="O35" s="130"/>
      <c r="P35" s="130"/>
      <c r="Q35" s="130"/>
      <c r="R35" s="130"/>
      <c r="S35" s="131"/>
      <c r="T35" s="146">
        <f t="shared" ref="T35:T65" si="7">V35+X35+Z35+AB35+AD35+AF35+AH35+AJ35+AV35+AL35+AN35+AP35+AR35+AT35</f>
        <v>0</v>
      </c>
      <c r="U35" s="164"/>
      <c r="V35" s="167"/>
      <c r="W35" s="164"/>
      <c r="X35" s="167"/>
      <c r="Y35" s="164"/>
      <c r="Z35" s="167"/>
      <c r="AA35" s="164"/>
      <c r="AB35" s="167"/>
      <c r="AC35" s="151"/>
      <c r="AD35" s="143"/>
      <c r="AE35" s="164"/>
      <c r="AF35" s="167"/>
      <c r="AG35" s="151"/>
      <c r="AH35" s="143"/>
      <c r="AI35" s="162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2"/>
      <c r="AU35" s="372"/>
      <c r="AV35" s="255"/>
      <c r="AW35" s="1"/>
      <c r="AX35" s="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ht="12.75" customHeight="1">
      <c r="A36" s="21"/>
      <c r="B36" s="32">
        <v>45109.0</v>
      </c>
      <c r="C36" s="140">
        <f t="shared" si="1"/>
        <v>430000</v>
      </c>
      <c r="D36" s="186">
        <f t="shared" si="5"/>
        <v>0</v>
      </c>
      <c r="E36" s="189"/>
      <c r="F36" s="144"/>
      <c r="G36" s="144"/>
      <c r="H36" s="144"/>
      <c r="I36" s="144"/>
      <c r="J36" s="144"/>
      <c r="K36" s="144"/>
      <c r="L36" s="145"/>
      <c r="M36" s="146">
        <f t="shared" si="6"/>
        <v>0</v>
      </c>
      <c r="N36" s="189"/>
      <c r="O36" s="144"/>
      <c r="P36" s="144"/>
      <c r="Q36" s="144"/>
      <c r="R36" s="144"/>
      <c r="S36" s="145"/>
      <c r="T36" s="146">
        <f t="shared" si="7"/>
        <v>430000</v>
      </c>
      <c r="U36" s="171" t="s">
        <v>150</v>
      </c>
      <c r="V36" s="367">
        <v>430000.0</v>
      </c>
      <c r="W36" s="142"/>
      <c r="X36" s="143"/>
      <c r="Y36" s="150"/>
      <c r="Z36" s="143"/>
      <c r="AA36" s="150"/>
      <c r="AB36" s="143"/>
      <c r="AC36" s="150"/>
      <c r="AD36" s="143"/>
      <c r="AE36" s="150"/>
      <c r="AF36" s="143"/>
      <c r="AG36" s="150"/>
      <c r="AH36" s="143"/>
      <c r="AI36" s="150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50"/>
      <c r="AU36" s="361"/>
      <c r="AV36" s="225"/>
      <c r="AW36" s="1"/>
      <c r="AX36" s="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ht="12.75" customHeight="1">
      <c r="A37" s="1"/>
      <c r="B37" s="32">
        <v>45110.0</v>
      </c>
      <c r="C37" s="140">
        <f t="shared" si="1"/>
        <v>29712480</v>
      </c>
      <c r="D37" s="186">
        <f t="shared" si="5"/>
        <v>12470891</v>
      </c>
      <c r="E37" s="189" t="s">
        <v>151</v>
      </c>
      <c r="F37" s="362">
        <v>1.2470891E7</v>
      </c>
      <c r="G37" s="144"/>
      <c r="H37" s="144"/>
      <c r="I37" s="144"/>
      <c r="J37" s="144"/>
      <c r="K37" s="144"/>
      <c r="L37" s="145"/>
      <c r="M37" s="146">
        <f t="shared" si="6"/>
        <v>0</v>
      </c>
      <c r="N37" s="189"/>
      <c r="O37" s="144"/>
      <c r="P37" s="144"/>
      <c r="Q37" s="144"/>
      <c r="R37" s="144"/>
      <c r="S37" s="145"/>
      <c r="T37" s="146">
        <f t="shared" si="7"/>
        <v>17241589</v>
      </c>
      <c r="U37" s="171" t="s">
        <v>130</v>
      </c>
      <c r="V37" s="367">
        <v>3656050.0</v>
      </c>
      <c r="W37" s="142" t="s">
        <v>152</v>
      </c>
      <c r="X37" s="363">
        <v>1.3560539E7</v>
      </c>
      <c r="Y37" s="150" t="s">
        <v>119</v>
      </c>
      <c r="Z37" s="363">
        <v>25000.0</v>
      </c>
      <c r="AA37" s="150"/>
      <c r="AB37" s="143"/>
      <c r="AC37" s="150"/>
      <c r="AD37" s="143"/>
      <c r="AE37" s="150"/>
      <c r="AF37" s="143"/>
      <c r="AG37" s="150"/>
      <c r="AH37" s="143"/>
      <c r="AI37" s="150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50"/>
      <c r="AU37" s="361"/>
      <c r="AV37" s="22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ht="12.75" customHeight="1">
      <c r="A38" s="1"/>
      <c r="B38" s="32">
        <v>45111.0</v>
      </c>
      <c r="C38" s="140">
        <f t="shared" si="1"/>
        <v>0</v>
      </c>
      <c r="D38" s="186">
        <f t="shared" si="5"/>
        <v>0</v>
      </c>
      <c r="E38" s="189"/>
      <c r="F38" s="144"/>
      <c r="G38" s="144"/>
      <c r="H38" s="144"/>
      <c r="I38" s="144"/>
      <c r="J38" s="144"/>
      <c r="K38" s="144"/>
      <c r="L38" s="145"/>
      <c r="M38" s="146">
        <f t="shared" si="6"/>
        <v>0</v>
      </c>
      <c r="N38" s="189"/>
      <c r="O38" s="144"/>
      <c r="P38" s="144"/>
      <c r="Q38" s="144"/>
      <c r="R38" s="144"/>
      <c r="S38" s="145"/>
      <c r="T38" s="146">
        <f t="shared" si="7"/>
        <v>0</v>
      </c>
      <c r="U38" s="142"/>
      <c r="V38" s="143"/>
      <c r="W38" s="150"/>
      <c r="X38" s="143"/>
      <c r="Y38" s="150"/>
      <c r="Z38" s="143"/>
      <c r="AA38" s="150"/>
      <c r="AB38" s="143"/>
      <c r="AC38" s="150"/>
      <c r="AD38" s="143"/>
      <c r="AE38" s="150"/>
      <c r="AF38" s="143"/>
      <c r="AG38" s="150"/>
      <c r="AH38" s="143"/>
      <c r="AI38" s="150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50"/>
      <c r="AU38" s="361"/>
      <c r="AV38" s="22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ht="12.75" customHeight="1">
      <c r="A39" s="1"/>
      <c r="B39" s="35">
        <v>45112.0</v>
      </c>
      <c r="C39" s="140">
        <f t="shared" si="1"/>
        <v>0</v>
      </c>
      <c r="D39" s="186">
        <f t="shared" si="5"/>
        <v>0</v>
      </c>
      <c r="E39" s="189"/>
      <c r="F39" s="144"/>
      <c r="G39" s="144"/>
      <c r="H39" s="144"/>
      <c r="I39" s="144"/>
      <c r="J39" s="144"/>
      <c r="K39" s="144"/>
      <c r="L39" s="145"/>
      <c r="M39" s="146">
        <f t="shared" si="6"/>
        <v>0</v>
      </c>
      <c r="N39" s="189"/>
      <c r="O39" s="144"/>
      <c r="P39" s="144"/>
      <c r="Q39" s="144"/>
      <c r="R39" s="144"/>
      <c r="S39" s="145"/>
      <c r="T39" s="146">
        <f t="shared" si="7"/>
        <v>0</v>
      </c>
      <c r="U39" s="142"/>
      <c r="V39" s="143"/>
      <c r="W39" s="142"/>
      <c r="X39" s="143"/>
      <c r="Y39" s="142"/>
      <c r="Z39" s="143"/>
      <c r="AA39" s="150"/>
      <c r="AB39" s="143"/>
      <c r="AC39" s="150"/>
      <c r="AD39" s="143"/>
      <c r="AE39" s="150"/>
      <c r="AF39" s="143"/>
      <c r="AG39" s="150"/>
      <c r="AH39" s="143"/>
      <c r="AI39" s="150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50"/>
      <c r="AU39" s="361"/>
      <c r="AV39" s="22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ht="12.75" customHeight="1">
      <c r="A40" s="1"/>
      <c r="B40" s="35">
        <v>45113.0</v>
      </c>
      <c r="C40" s="140">
        <f t="shared" si="1"/>
        <v>0</v>
      </c>
      <c r="D40" s="186">
        <f t="shared" si="5"/>
        <v>0</v>
      </c>
      <c r="E40" s="189"/>
      <c r="F40" s="144"/>
      <c r="G40" s="144"/>
      <c r="H40" s="144"/>
      <c r="I40" s="144"/>
      <c r="J40" s="144"/>
      <c r="K40" s="144"/>
      <c r="L40" s="145"/>
      <c r="M40" s="146">
        <f t="shared" si="6"/>
        <v>0</v>
      </c>
      <c r="N40" s="189"/>
      <c r="O40" s="144"/>
      <c r="P40" s="144"/>
      <c r="Q40" s="144"/>
      <c r="R40" s="144"/>
      <c r="S40" s="145"/>
      <c r="T40" s="146">
        <f t="shared" si="7"/>
        <v>0</v>
      </c>
      <c r="U40" s="142"/>
      <c r="V40" s="143"/>
      <c r="W40" s="150"/>
      <c r="X40" s="143"/>
      <c r="Y40" s="150"/>
      <c r="Z40" s="143"/>
      <c r="AA40" s="150"/>
      <c r="AB40" s="143"/>
      <c r="AC40" s="150"/>
      <c r="AD40" s="143"/>
      <c r="AE40" s="150"/>
      <c r="AF40" s="143"/>
      <c r="AG40" s="150"/>
      <c r="AH40" s="143"/>
      <c r="AI40" s="150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50"/>
      <c r="AU40" s="361"/>
      <c r="AV40" s="22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ht="12.75" customHeight="1">
      <c r="A41" s="1"/>
      <c r="B41" s="32">
        <v>45114.0</v>
      </c>
      <c r="C41" s="140">
        <f t="shared" si="1"/>
        <v>0</v>
      </c>
      <c r="D41" s="186">
        <f t="shared" si="5"/>
        <v>0</v>
      </c>
      <c r="E41" s="189"/>
      <c r="F41" s="144"/>
      <c r="G41" s="144"/>
      <c r="H41" s="144"/>
      <c r="I41" s="144"/>
      <c r="J41" s="144"/>
      <c r="K41" s="144"/>
      <c r="L41" s="145"/>
      <c r="M41" s="146">
        <f t="shared" si="6"/>
        <v>0</v>
      </c>
      <c r="N41" s="189"/>
      <c r="O41" s="144"/>
      <c r="P41" s="144"/>
      <c r="Q41" s="144"/>
      <c r="R41" s="144"/>
      <c r="S41" s="145"/>
      <c r="T41" s="146">
        <f t="shared" si="7"/>
        <v>0</v>
      </c>
      <c r="U41" s="142"/>
      <c r="V41" s="152"/>
      <c r="W41" s="190"/>
      <c r="X41" s="143"/>
      <c r="Y41" s="150"/>
      <c r="Z41" s="143"/>
      <c r="AA41" s="150"/>
      <c r="AB41" s="143"/>
      <c r="AC41" s="150"/>
      <c r="AD41" s="143"/>
      <c r="AE41" s="150"/>
      <c r="AF41" s="143"/>
      <c r="AG41" s="150"/>
      <c r="AH41" s="143"/>
      <c r="AI41" s="150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50"/>
      <c r="AU41" s="361"/>
      <c r="AV41" s="22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ht="12.75" customHeight="1">
      <c r="A42" s="21"/>
      <c r="B42" s="32">
        <v>45115.0</v>
      </c>
      <c r="C42" s="140">
        <f t="shared" si="1"/>
        <v>354024</v>
      </c>
      <c r="D42" s="186">
        <f t="shared" si="5"/>
        <v>0</v>
      </c>
      <c r="E42" s="189"/>
      <c r="F42" s="144"/>
      <c r="G42" s="144"/>
      <c r="H42" s="144"/>
      <c r="I42" s="144"/>
      <c r="J42" s="144"/>
      <c r="K42" s="144"/>
      <c r="L42" s="145"/>
      <c r="M42" s="146">
        <f t="shared" si="6"/>
        <v>0</v>
      </c>
      <c r="N42" s="189"/>
      <c r="O42" s="144"/>
      <c r="P42" s="144"/>
      <c r="Q42" s="144"/>
      <c r="R42" s="144"/>
      <c r="S42" s="145"/>
      <c r="T42" s="146">
        <f t="shared" si="7"/>
        <v>354024</v>
      </c>
      <c r="U42" s="142" t="s">
        <v>153</v>
      </c>
      <c r="V42" s="363">
        <v>354024.0</v>
      </c>
      <c r="W42" s="150"/>
      <c r="X42" s="143"/>
      <c r="Y42" s="171"/>
      <c r="Z42" s="167"/>
      <c r="AA42" s="142"/>
      <c r="AB42" s="143"/>
      <c r="AC42" s="150"/>
      <c r="AD42" s="143"/>
      <c r="AE42" s="150"/>
      <c r="AF42" s="143"/>
      <c r="AG42" s="150"/>
      <c r="AH42" s="143"/>
      <c r="AI42" s="150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50"/>
      <c r="AU42" s="361"/>
      <c r="AV42" s="225"/>
      <c r="AW42" s="1"/>
      <c r="AX42" s="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ht="12.75" customHeight="1">
      <c r="A43" s="21"/>
      <c r="B43" s="32">
        <v>45116.0</v>
      </c>
      <c r="C43" s="140">
        <f t="shared" si="1"/>
        <v>0</v>
      </c>
      <c r="D43" s="186">
        <f t="shared" si="5"/>
        <v>0</v>
      </c>
      <c r="E43" s="189"/>
      <c r="F43" s="144"/>
      <c r="G43" s="144"/>
      <c r="H43" s="144"/>
      <c r="I43" s="144"/>
      <c r="J43" s="144"/>
      <c r="K43" s="144"/>
      <c r="L43" s="145"/>
      <c r="M43" s="146">
        <f t="shared" si="6"/>
        <v>0</v>
      </c>
      <c r="N43" s="191"/>
      <c r="O43" s="155"/>
      <c r="P43" s="144"/>
      <c r="Q43" s="144"/>
      <c r="R43" s="144"/>
      <c r="S43" s="145"/>
      <c r="T43" s="146">
        <f t="shared" si="7"/>
        <v>0</v>
      </c>
      <c r="U43" s="142"/>
      <c r="V43" s="143"/>
      <c r="W43" s="171"/>
      <c r="X43" s="167"/>
      <c r="Y43" s="142"/>
      <c r="Z43" s="143"/>
      <c r="AA43" s="150"/>
      <c r="AB43" s="143"/>
      <c r="AC43" s="150"/>
      <c r="AD43" s="143"/>
      <c r="AE43" s="150"/>
      <c r="AF43" s="143"/>
      <c r="AG43" s="150"/>
      <c r="AH43" s="143"/>
      <c r="AI43" s="150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50"/>
      <c r="AU43" s="361"/>
      <c r="AV43" s="225"/>
      <c r="AW43" s="1"/>
      <c r="AX43" s="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ht="12.75" customHeight="1">
      <c r="A44" s="21"/>
      <c r="B44" s="32">
        <v>45117.0</v>
      </c>
      <c r="C44" s="140">
        <f t="shared" si="1"/>
        <v>0</v>
      </c>
      <c r="D44" s="186">
        <f t="shared" si="5"/>
        <v>0</v>
      </c>
      <c r="E44" s="189"/>
      <c r="F44" s="144"/>
      <c r="G44" s="144"/>
      <c r="H44" s="144"/>
      <c r="I44" s="144"/>
      <c r="J44" s="144"/>
      <c r="K44" s="144"/>
      <c r="L44" s="145"/>
      <c r="M44" s="146">
        <f t="shared" si="6"/>
        <v>0</v>
      </c>
      <c r="N44" s="189"/>
      <c r="O44" s="144"/>
      <c r="P44" s="144"/>
      <c r="Q44" s="144"/>
      <c r="R44" s="144"/>
      <c r="S44" s="145"/>
      <c r="T44" s="146">
        <f t="shared" si="7"/>
        <v>0</v>
      </c>
      <c r="U44" s="151"/>
      <c r="V44" s="143"/>
      <c r="W44" s="151"/>
      <c r="X44" s="143"/>
      <c r="Y44" s="150"/>
      <c r="Z44" s="143"/>
      <c r="AA44" s="150"/>
      <c r="AB44" s="143"/>
      <c r="AC44" s="150"/>
      <c r="AD44" s="143"/>
      <c r="AE44" s="150"/>
      <c r="AF44" s="143"/>
      <c r="AG44" s="150"/>
      <c r="AH44" s="143"/>
      <c r="AI44" s="150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50"/>
      <c r="AU44" s="361"/>
      <c r="AV44" s="225"/>
      <c r="AW44" s="1"/>
      <c r="AX44" s="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ht="12.75" customHeight="1">
      <c r="A45" s="1"/>
      <c r="B45" s="32">
        <v>45118.0</v>
      </c>
      <c r="C45" s="140">
        <f t="shared" si="1"/>
        <v>6855439</v>
      </c>
      <c r="D45" s="186">
        <f t="shared" si="5"/>
        <v>0</v>
      </c>
      <c r="E45" s="189"/>
      <c r="F45" s="144"/>
      <c r="G45" s="144"/>
      <c r="H45" s="144"/>
      <c r="I45" s="144"/>
      <c r="J45" s="144"/>
      <c r="K45" s="144"/>
      <c r="L45" s="145"/>
      <c r="M45" s="146">
        <f t="shared" si="6"/>
        <v>0</v>
      </c>
      <c r="N45" s="189"/>
      <c r="O45" s="144"/>
      <c r="P45" s="144"/>
      <c r="Q45" s="144"/>
      <c r="R45" s="144"/>
      <c r="S45" s="145"/>
      <c r="T45" s="146">
        <f t="shared" si="7"/>
        <v>6855439</v>
      </c>
      <c r="U45" s="151" t="s">
        <v>154</v>
      </c>
      <c r="V45" s="363">
        <v>6855439.0</v>
      </c>
      <c r="W45" s="150"/>
      <c r="X45" s="143"/>
      <c r="Y45" s="150"/>
      <c r="Z45" s="143"/>
      <c r="AA45" s="150"/>
      <c r="AB45" s="143"/>
      <c r="AC45" s="150"/>
      <c r="AD45" s="143"/>
      <c r="AE45" s="150"/>
      <c r="AF45" s="143"/>
      <c r="AG45" s="150"/>
      <c r="AH45" s="143"/>
      <c r="AI45" s="150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50"/>
      <c r="AU45" s="361"/>
      <c r="AV45" s="22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ht="12.75" customHeight="1">
      <c r="A46" s="1"/>
      <c r="B46" s="35">
        <v>45119.0</v>
      </c>
      <c r="C46" s="140">
        <f t="shared" si="1"/>
        <v>0</v>
      </c>
      <c r="D46" s="186">
        <f t="shared" si="5"/>
        <v>0</v>
      </c>
      <c r="E46" s="189"/>
      <c r="F46" s="144"/>
      <c r="G46" s="144"/>
      <c r="H46" s="144"/>
      <c r="I46" s="144"/>
      <c r="J46" s="144"/>
      <c r="K46" s="144"/>
      <c r="L46" s="145"/>
      <c r="M46" s="146">
        <f t="shared" si="6"/>
        <v>0</v>
      </c>
      <c r="N46" s="189"/>
      <c r="O46" s="144"/>
      <c r="P46" s="144"/>
      <c r="Q46" s="144"/>
      <c r="R46" s="144"/>
      <c r="S46" s="145"/>
      <c r="T46" s="146">
        <f t="shared" si="7"/>
        <v>0</v>
      </c>
      <c r="U46" s="151"/>
      <c r="V46" s="143"/>
      <c r="W46" s="150"/>
      <c r="X46" s="143"/>
      <c r="Y46" s="150"/>
      <c r="Z46" s="143"/>
      <c r="AA46" s="150"/>
      <c r="AB46" s="143"/>
      <c r="AC46" s="150"/>
      <c r="AD46" s="143"/>
      <c r="AE46" s="150"/>
      <c r="AF46" s="143"/>
      <c r="AG46" s="150"/>
      <c r="AH46" s="143"/>
      <c r="AI46" s="150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50"/>
      <c r="AU46" s="361"/>
      <c r="AV46" s="22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ht="12.75" customHeight="1">
      <c r="A47" s="1"/>
      <c r="B47" s="35">
        <v>45120.0</v>
      </c>
      <c r="C47" s="140">
        <f t="shared" si="1"/>
        <v>0</v>
      </c>
      <c r="D47" s="186">
        <f t="shared" si="5"/>
        <v>0</v>
      </c>
      <c r="E47" s="189"/>
      <c r="F47" s="144"/>
      <c r="G47" s="144"/>
      <c r="H47" s="144"/>
      <c r="I47" s="144"/>
      <c r="J47" s="144"/>
      <c r="K47" s="144"/>
      <c r="L47" s="145"/>
      <c r="M47" s="146">
        <f t="shared" si="6"/>
        <v>0</v>
      </c>
      <c r="N47" s="189"/>
      <c r="O47" s="144"/>
      <c r="P47" s="144"/>
      <c r="Q47" s="144"/>
      <c r="R47" s="144"/>
      <c r="S47" s="145"/>
      <c r="T47" s="146">
        <f t="shared" si="7"/>
        <v>0</v>
      </c>
      <c r="U47" s="142"/>
      <c r="V47" s="143"/>
      <c r="W47" s="150"/>
      <c r="X47" s="143"/>
      <c r="Y47" s="150"/>
      <c r="Z47" s="143"/>
      <c r="AA47" s="150"/>
      <c r="AB47" s="143"/>
      <c r="AC47" s="150"/>
      <c r="AD47" s="143"/>
      <c r="AE47" s="150"/>
      <c r="AF47" s="143"/>
      <c r="AG47" s="150"/>
      <c r="AH47" s="143"/>
      <c r="AI47" s="150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50"/>
      <c r="AU47" s="361"/>
      <c r="AV47" s="22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ht="12.75" customHeight="1">
      <c r="A48" s="1"/>
      <c r="B48" s="32">
        <v>45121.0</v>
      </c>
      <c r="C48" s="140">
        <f t="shared" si="1"/>
        <v>3762150</v>
      </c>
      <c r="D48" s="186">
        <f t="shared" si="5"/>
        <v>0</v>
      </c>
      <c r="E48" s="189"/>
      <c r="F48" s="144"/>
      <c r="G48" s="144"/>
      <c r="H48" s="144"/>
      <c r="I48" s="144"/>
      <c r="J48" s="144"/>
      <c r="K48" s="144"/>
      <c r="L48" s="145"/>
      <c r="M48" s="146">
        <f t="shared" si="6"/>
        <v>0</v>
      </c>
      <c r="N48" s="189"/>
      <c r="O48" s="144"/>
      <c r="P48" s="144"/>
      <c r="Q48" s="144"/>
      <c r="R48" s="144"/>
      <c r="S48" s="145"/>
      <c r="T48" s="146">
        <f t="shared" si="7"/>
        <v>3762150</v>
      </c>
      <c r="U48" s="142" t="s">
        <v>155</v>
      </c>
      <c r="V48" s="363">
        <v>3662150.0</v>
      </c>
      <c r="W48" s="150" t="s">
        <v>156</v>
      </c>
      <c r="X48" s="363">
        <v>100000.0</v>
      </c>
      <c r="Y48" s="143"/>
      <c r="Z48" s="143"/>
      <c r="AA48" s="150"/>
      <c r="AB48" s="143"/>
      <c r="AC48" s="150"/>
      <c r="AD48" s="143"/>
      <c r="AE48" s="150"/>
      <c r="AF48" s="143"/>
      <c r="AG48" s="150"/>
      <c r="AH48" s="143"/>
      <c r="AI48" s="150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50"/>
      <c r="AU48" s="361"/>
      <c r="AV48" s="22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ht="12.75" customHeight="1">
      <c r="A49" s="21"/>
      <c r="B49" s="32">
        <v>45122.0</v>
      </c>
      <c r="C49" s="140">
        <f t="shared" si="1"/>
        <v>321783</v>
      </c>
      <c r="D49" s="186">
        <f t="shared" si="5"/>
        <v>0</v>
      </c>
      <c r="E49" s="189"/>
      <c r="F49" s="144"/>
      <c r="G49" s="144"/>
      <c r="H49" s="144"/>
      <c r="I49" s="144"/>
      <c r="J49" s="144"/>
      <c r="K49" s="144"/>
      <c r="L49" s="145"/>
      <c r="M49" s="146">
        <f t="shared" si="6"/>
        <v>233540</v>
      </c>
      <c r="N49" s="189" t="s">
        <v>157</v>
      </c>
      <c r="O49" s="362">
        <v>18593.0</v>
      </c>
      <c r="P49" s="144" t="s">
        <v>158</v>
      </c>
      <c r="Q49" s="362">
        <v>214947.0</v>
      </c>
      <c r="R49" s="144"/>
      <c r="S49" s="145"/>
      <c r="T49" s="146">
        <f t="shared" si="7"/>
        <v>88243</v>
      </c>
      <c r="U49" s="142" t="s">
        <v>124</v>
      </c>
      <c r="V49" s="363">
        <v>17220.0</v>
      </c>
      <c r="W49" s="150" t="s">
        <v>159</v>
      </c>
      <c r="X49" s="363">
        <v>71023.0</v>
      </c>
      <c r="Y49" s="143"/>
      <c r="Z49" s="143"/>
      <c r="AA49" s="150"/>
      <c r="AB49" s="143"/>
      <c r="AC49" s="150"/>
      <c r="AD49" s="143"/>
      <c r="AE49" s="150"/>
      <c r="AF49" s="143"/>
      <c r="AG49" s="150"/>
      <c r="AH49" s="143"/>
      <c r="AI49" s="150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50"/>
      <c r="AU49" s="361"/>
      <c r="AV49" s="225"/>
      <c r="AW49" s="1"/>
      <c r="AX49" s="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ht="12.75" customHeight="1">
      <c r="A50" s="21"/>
      <c r="B50" s="32">
        <v>45123.0</v>
      </c>
      <c r="C50" s="140">
        <f t="shared" si="1"/>
        <v>0</v>
      </c>
      <c r="D50" s="186">
        <f t="shared" si="5"/>
        <v>0</v>
      </c>
      <c r="E50" s="189"/>
      <c r="F50" s="144"/>
      <c r="G50" s="144"/>
      <c r="H50" s="144"/>
      <c r="I50" s="144"/>
      <c r="J50" s="144"/>
      <c r="K50" s="144"/>
      <c r="L50" s="145"/>
      <c r="M50" s="146">
        <f t="shared" si="6"/>
        <v>0</v>
      </c>
      <c r="N50" s="189"/>
      <c r="O50" s="144"/>
      <c r="P50" s="144"/>
      <c r="Q50" s="144"/>
      <c r="R50" s="144"/>
      <c r="S50" s="145"/>
      <c r="T50" s="146">
        <f t="shared" si="7"/>
        <v>0</v>
      </c>
      <c r="U50" s="151"/>
      <c r="V50" s="143"/>
      <c r="W50" s="143"/>
      <c r="X50" s="143"/>
      <c r="Y50" s="150"/>
      <c r="Z50" s="143"/>
      <c r="AA50" s="150"/>
      <c r="AB50" s="143"/>
      <c r="AC50" s="150"/>
      <c r="AD50" s="143"/>
      <c r="AE50" s="150"/>
      <c r="AF50" s="143"/>
      <c r="AG50" s="150"/>
      <c r="AH50" s="143"/>
      <c r="AI50" s="150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50"/>
      <c r="AU50" s="361"/>
      <c r="AV50" s="225"/>
      <c r="AW50" s="1"/>
      <c r="AX50" s="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  <row r="51" ht="14.25" customHeight="1">
      <c r="A51" s="21"/>
      <c r="B51" s="32">
        <v>45124.0</v>
      </c>
      <c r="C51" s="140">
        <f t="shared" si="1"/>
        <v>390000</v>
      </c>
      <c r="D51" s="186">
        <f t="shared" si="5"/>
        <v>0</v>
      </c>
      <c r="E51" s="189"/>
      <c r="F51" s="144"/>
      <c r="G51" s="144"/>
      <c r="H51" s="144"/>
      <c r="I51" s="144"/>
      <c r="J51" s="144"/>
      <c r="K51" s="144"/>
      <c r="L51" s="145"/>
      <c r="M51" s="146">
        <f t="shared" si="6"/>
        <v>0</v>
      </c>
      <c r="N51" s="189"/>
      <c r="O51" s="144"/>
      <c r="P51" s="144"/>
      <c r="Q51" s="144"/>
      <c r="R51" s="144"/>
      <c r="S51" s="145"/>
      <c r="T51" s="146">
        <f t="shared" si="7"/>
        <v>390000</v>
      </c>
      <c r="U51" s="142" t="s">
        <v>160</v>
      </c>
      <c r="V51" s="363">
        <v>390000.0</v>
      </c>
      <c r="W51" s="150"/>
      <c r="X51" s="143"/>
      <c r="Y51" s="150"/>
      <c r="Z51" s="143"/>
      <c r="AA51" s="150"/>
      <c r="AB51" s="143"/>
      <c r="AC51" s="150"/>
      <c r="AD51" s="143"/>
      <c r="AE51" s="150"/>
      <c r="AF51" s="143"/>
      <c r="AG51" s="150"/>
      <c r="AH51" s="143"/>
      <c r="AI51" s="150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50"/>
      <c r="AU51" s="361"/>
      <c r="AV51" s="225"/>
      <c r="AW51" s="1"/>
      <c r="AX51" s="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</row>
    <row r="52" ht="12.75" customHeight="1">
      <c r="A52" s="21"/>
      <c r="B52" s="32">
        <v>45125.0</v>
      </c>
      <c r="C52" s="140">
        <f t="shared" si="1"/>
        <v>885734</v>
      </c>
      <c r="D52" s="186">
        <f t="shared" si="5"/>
        <v>0</v>
      </c>
      <c r="E52" s="189"/>
      <c r="F52" s="144"/>
      <c r="G52" s="144"/>
      <c r="H52" s="144"/>
      <c r="I52" s="144"/>
      <c r="J52" s="144"/>
      <c r="K52" s="144"/>
      <c r="L52" s="145"/>
      <c r="M52" s="146">
        <f t="shared" si="6"/>
        <v>0</v>
      </c>
      <c r="N52" s="189"/>
      <c r="O52" s="144"/>
      <c r="P52" s="144"/>
      <c r="Q52" s="144"/>
      <c r="R52" s="144"/>
      <c r="S52" s="145"/>
      <c r="T52" s="146">
        <f t="shared" si="7"/>
        <v>885734</v>
      </c>
      <c r="U52" s="142" t="s">
        <v>136</v>
      </c>
      <c r="V52" s="363">
        <v>885734.0</v>
      </c>
      <c r="W52" s="150"/>
      <c r="X52" s="143"/>
      <c r="Y52" s="150"/>
      <c r="Z52" s="143"/>
      <c r="AA52" s="150"/>
      <c r="AB52" s="143"/>
      <c r="AC52" s="150"/>
      <c r="AD52" s="143"/>
      <c r="AE52" s="150"/>
      <c r="AF52" s="143"/>
      <c r="AG52" s="150"/>
      <c r="AH52" s="143"/>
      <c r="AI52" s="150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50"/>
      <c r="AU52" s="361"/>
      <c r="AV52" s="225"/>
      <c r="AW52" s="1"/>
      <c r="AX52" s="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</row>
    <row r="53" ht="12.75" customHeight="1">
      <c r="A53" s="21"/>
      <c r="B53" s="35">
        <v>45126.0</v>
      </c>
      <c r="C53" s="140">
        <f t="shared" si="1"/>
        <v>0</v>
      </c>
      <c r="D53" s="186">
        <f t="shared" si="5"/>
        <v>0</v>
      </c>
      <c r="E53" s="189"/>
      <c r="F53" s="144"/>
      <c r="G53" s="144"/>
      <c r="H53" s="144"/>
      <c r="I53" s="144"/>
      <c r="J53" s="144"/>
      <c r="K53" s="144"/>
      <c r="L53" s="145"/>
      <c r="M53" s="146">
        <f t="shared" si="6"/>
        <v>0</v>
      </c>
      <c r="N53" s="189"/>
      <c r="O53" s="144"/>
      <c r="P53" s="144"/>
      <c r="Q53" s="144"/>
      <c r="R53" s="144"/>
      <c r="S53" s="145"/>
      <c r="T53" s="146">
        <f t="shared" si="7"/>
        <v>0</v>
      </c>
      <c r="U53" s="151"/>
      <c r="V53" s="143"/>
      <c r="W53" s="142"/>
      <c r="X53" s="143"/>
      <c r="Y53" s="150"/>
      <c r="Z53" s="143"/>
      <c r="AA53" s="150"/>
      <c r="AB53" s="143"/>
      <c r="AC53" s="150"/>
      <c r="AD53" s="143"/>
      <c r="AE53" s="150"/>
      <c r="AF53" s="143"/>
      <c r="AG53" s="150"/>
      <c r="AH53" s="143"/>
      <c r="AI53" s="150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50"/>
      <c r="AU53" s="361"/>
      <c r="AV53" s="225"/>
      <c r="AW53" s="1"/>
      <c r="AX53" s="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</row>
    <row r="54" ht="12.75" customHeight="1">
      <c r="A54" s="21"/>
      <c r="B54" s="35">
        <v>45127.0</v>
      </c>
      <c r="C54" s="140">
        <f t="shared" si="1"/>
        <v>0</v>
      </c>
      <c r="D54" s="186">
        <f t="shared" si="5"/>
        <v>0</v>
      </c>
      <c r="E54" s="189"/>
      <c r="F54" s="144"/>
      <c r="G54" s="144"/>
      <c r="H54" s="144"/>
      <c r="I54" s="144"/>
      <c r="J54" s="144"/>
      <c r="K54" s="144"/>
      <c r="L54" s="145"/>
      <c r="M54" s="146">
        <f t="shared" si="6"/>
        <v>0</v>
      </c>
      <c r="N54" s="189"/>
      <c r="O54" s="144"/>
      <c r="P54" s="144"/>
      <c r="Q54" s="144"/>
      <c r="R54" s="144"/>
      <c r="S54" s="145"/>
      <c r="T54" s="146">
        <f t="shared" si="7"/>
        <v>0</v>
      </c>
      <c r="U54" s="142"/>
      <c r="V54" s="143"/>
      <c r="W54" s="150"/>
      <c r="X54" s="143"/>
      <c r="Y54" s="150"/>
      <c r="Z54" s="143"/>
      <c r="AA54" s="150"/>
      <c r="AB54" s="143"/>
      <c r="AC54" s="150"/>
      <c r="AD54" s="143"/>
      <c r="AE54" s="150"/>
      <c r="AF54" s="143"/>
      <c r="AG54" s="150"/>
      <c r="AH54" s="143"/>
      <c r="AI54" s="150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50"/>
      <c r="AU54" s="361"/>
      <c r="AV54" s="225"/>
      <c r="AW54" s="1"/>
      <c r="AX54" s="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</row>
    <row r="55" ht="12.75" customHeight="1">
      <c r="A55" s="21"/>
      <c r="B55" s="35">
        <v>45128.0</v>
      </c>
      <c r="C55" s="140">
        <f t="shared" si="1"/>
        <v>0</v>
      </c>
      <c r="D55" s="186">
        <f t="shared" si="5"/>
        <v>0</v>
      </c>
      <c r="E55" s="189"/>
      <c r="F55" s="144"/>
      <c r="G55" s="144"/>
      <c r="H55" s="144"/>
      <c r="I55" s="144"/>
      <c r="J55" s="144"/>
      <c r="K55" s="144"/>
      <c r="L55" s="145"/>
      <c r="M55" s="146">
        <f t="shared" si="6"/>
        <v>0</v>
      </c>
      <c r="N55" s="189"/>
      <c r="O55" s="144"/>
      <c r="P55" s="144"/>
      <c r="Q55" s="144"/>
      <c r="R55" s="144"/>
      <c r="S55" s="145"/>
      <c r="T55" s="146">
        <f t="shared" si="7"/>
        <v>0</v>
      </c>
      <c r="U55" s="192"/>
      <c r="V55" s="143"/>
      <c r="W55" s="150"/>
      <c r="X55" s="143"/>
      <c r="Y55" s="150"/>
      <c r="Z55" s="143"/>
      <c r="AA55" s="150"/>
      <c r="AB55" s="143"/>
      <c r="AC55" s="150"/>
      <c r="AD55" s="143"/>
      <c r="AE55" s="150"/>
      <c r="AF55" s="143"/>
      <c r="AG55" s="150"/>
      <c r="AH55" s="143"/>
      <c r="AI55" s="150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50"/>
      <c r="AU55" s="361"/>
      <c r="AV55" s="225"/>
      <c r="AW55" s="1"/>
      <c r="AX55" s="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</row>
    <row r="56" ht="12.75" customHeight="1">
      <c r="A56" s="21"/>
      <c r="B56" s="32">
        <v>45129.0</v>
      </c>
      <c r="C56" s="140">
        <f t="shared" si="1"/>
        <v>41203</v>
      </c>
      <c r="D56" s="186">
        <f t="shared" si="5"/>
        <v>0</v>
      </c>
      <c r="E56" s="189"/>
      <c r="F56" s="144"/>
      <c r="G56" s="144"/>
      <c r="H56" s="144"/>
      <c r="I56" s="144"/>
      <c r="J56" s="144"/>
      <c r="K56" s="144"/>
      <c r="L56" s="145"/>
      <c r="M56" s="146">
        <f t="shared" si="6"/>
        <v>0</v>
      </c>
      <c r="N56" s="189"/>
      <c r="O56" s="144"/>
      <c r="P56" s="144"/>
      <c r="Q56" s="144"/>
      <c r="R56" s="144"/>
      <c r="S56" s="145"/>
      <c r="T56" s="146">
        <f t="shared" si="7"/>
        <v>41203</v>
      </c>
      <c r="U56" s="192" t="s">
        <v>161</v>
      </c>
      <c r="V56" s="363">
        <v>41203.0</v>
      </c>
      <c r="W56" s="150"/>
      <c r="X56" s="143"/>
      <c r="Y56" s="150"/>
      <c r="Z56" s="143"/>
      <c r="AA56" s="150"/>
      <c r="AB56" s="143"/>
      <c r="AC56" s="150"/>
      <c r="AD56" s="143"/>
      <c r="AE56" s="150"/>
      <c r="AF56" s="143"/>
      <c r="AG56" s="150"/>
      <c r="AH56" s="143"/>
      <c r="AI56" s="150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50"/>
      <c r="AU56" s="361"/>
      <c r="AV56" s="225"/>
      <c r="AW56" s="1"/>
      <c r="AX56" s="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</row>
    <row r="57" ht="12.75" customHeight="1">
      <c r="A57" s="21"/>
      <c r="B57" s="32">
        <v>45130.0</v>
      </c>
      <c r="C57" s="140">
        <f t="shared" si="1"/>
        <v>597696</v>
      </c>
      <c r="D57" s="186">
        <f t="shared" si="5"/>
        <v>0</v>
      </c>
      <c r="E57" s="189"/>
      <c r="F57" s="144"/>
      <c r="G57" s="144"/>
      <c r="H57" s="144"/>
      <c r="I57" s="144"/>
      <c r="J57" s="144"/>
      <c r="K57" s="144"/>
      <c r="L57" s="145"/>
      <c r="M57" s="146">
        <f t="shared" si="6"/>
        <v>0</v>
      </c>
      <c r="N57" s="189"/>
      <c r="O57" s="144"/>
      <c r="P57" s="144"/>
      <c r="Q57" s="144"/>
      <c r="R57" s="144"/>
      <c r="S57" s="145"/>
      <c r="T57" s="146">
        <f t="shared" si="7"/>
        <v>597696</v>
      </c>
      <c r="U57" s="142" t="s">
        <v>162</v>
      </c>
      <c r="V57" s="363">
        <v>597696.0</v>
      </c>
      <c r="W57" s="150"/>
      <c r="X57" s="143"/>
      <c r="Y57" s="150"/>
      <c r="Z57" s="143"/>
      <c r="AA57" s="150"/>
      <c r="AB57" s="143"/>
      <c r="AC57" s="150"/>
      <c r="AD57" s="143"/>
      <c r="AE57" s="150"/>
      <c r="AF57" s="143"/>
      <c r="AG57" s="150"/>
      <c r="AH57" s="143"/>
      <c r="AI57" s="150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50"/>
      <c r="AU57" s="361"/>
      <c r="AV57" s="225"/>
      <c r="AW57" s="1"/>
      <c r="AX57" s="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</row>
    <row r="58" ht="12.75" customHeight="1">
      <c r="A58" s="21"/>
      <c r="B58" s="32">
        <v>45131.0</v>
      </c>
      <c r="C58" s="140">
        <f t="shared" si="1"/>
        <v>6129450</v>
      </c>
      <c r="D58" s="186">
        <f t="shared" si="5"/>
        <v>0</v>
      </c>
      <c r="E58" s="189"/>
      <c r="F58" s="144"/>
      <c r="G58" s="144"/>
      <c r="H58" s="144"/>
      <c r="I58" s="144"/>
      <c r="J58" s="144"/>
      <c r="K58" s="144"/>
      <c r="L58" s="145"/>
      <c r="M58" s="146">
        <f t="shared" si="6"/>
        <v>0</v>
      </c>
      <c r="N58" s="189"/>
      <c r="O58" s="144"/>
      <c r="P58" s="144"/>
      <c r="Q58" s="144"/>
      <c r="R58" s="144"/>
      <c r="S58" s="145"/>
      <c r="T58" s="146">
        <f t="shared" si="7"/>
        <v>6129450</v>
      </c>
      <c r="U58" s="142" t="s">
        <v>163</v>
      </c>
      <c r="V58" s="363">
        <v>6076650.0</v>
      </c>
      <c r="W58" s="150" t="s">
        <v>136</v>
      </c>
      <c r="X58" s="363">
        <v>52800.0</v>
      </c>
      <c r="Y58" s="150"/>
      <c r="Z58" s="143"/>
      <c r="AA58" s="150"/>
      <c r="AB58" s="143"/>
      <c r="AC58" s="150"/>
      <c r="AD58" s="143"/>
      <c r="AE58" s="150"/>
      <c r="AF58" s="143"/>
      <c r="AG58" s="150"/>
      <c r="AH58" s="143"/>
      <c r="AI58" s="150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50"/>
      <c r="AU58" s="361"/>
      <c r="AV58" s="225"/>
      <c r="AW58" s="1"/>
      <c r="AX58" s="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</row>
    <row r="59" ht="12.75" customHeight="1">
      <c r="A59" s="21"/>
      <c r="B59" s="32">
        <v>45132.0</v>
      </c>
      <c r="C59" s="140">
        <f t="shared" si="1"/>
        <v>454170</v>
      </c>
      <c r="D59" s="186">
        <f t="shared" si="5"/>
        <v>0</v>
      </c>
      <c r="E59" s="189"/>
      <c r="F59" s="144"/>
      <c r="G59" s="144"/>
      <c r="H59" s="144"/>
      <c r="I59" s="144"/>
      <c r="J59" s="144"/>
      <c r="K59" s="144"/>
      <c r="L59" s="145"/>
      <c r="M59" s="146">
        <f t="shared" si="6"/>
        <v>0</v>
      </c>
      <c r="N59" s="189"/>
      <c r="O59" s="144"/>
      <c r="P59" s="144"/>
      <c r="Q59" s="144"/>
      <c r="R59" s="144"/>
      <c r="S59" s="145"/>
      <c r="T59" s="146">
        <f t="shared" si="7"/>
        <v>454170</v>
      </c>
      <c r="U59" s="142" t="s">
        <v>164</v>
      </c>
      <c r="V59" s="363">
        <v>294170.0</v>
      </c>
      <c r="W59" s="150" t="s">
        <v>133</v>
      </c>
      <c r="X59" s="363">
        <v>50000.0</v>
      </c>
      <c r="Y59" s="150" t="s">
        <v>165</v>
      </c>
      <c r="Z59" s="363">
        <v>110000.0</v>
      </c>
      <c r="AA59" s="150"/>
      <c r="AB59" s="143"/>
      <c r="AC59" s="150"/>
      <c r="AD59" s="143"/>
      <c r="AE59" s="150"/>
      <c r="AF59" s="143"/>
      <c r="AG59" s="150"/>
      <c r="AH59" s="143"/>
      <c r="AI59" s="150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50"/>
      <c r="AU59" s="361"/>
      <c r="AV59" s="225"/>
      <c r="AW59" s="1"/>
      <c r="AX59" s="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</row>
    <row r="60" ht="12.75" customHeight="1">
      <c r="A60" s="21"/>
      <c r="B60" s="35">
        <v>45133.0</v>
      </c>
      <c r="C60" s="140">
        <f t="shared" si="1"/>
        <v>0</v>
      </c>
      <c r="D60" s="186">
        <f t="shared" si="5"/>
        <v>0</v>
      </c>
      <c r="E60" s="189"/>
      <c r="F60" s="144"/>
      <c r="G60" s="144"/>
      <c r="H60" s="144"/>
      <c r="I60" s="144"/>
      <c r="J60" s="144"/>
      <c r="K60" s="144"/>
      <c r="L60" s="145"/>
      <c r="M60" s="146">
        <f t="shared" si="6"/>
        <v>0</v>
      </c>
      <c r="N60" s="189"/>
      <c r="O60" s="144"/>
      <c r="P60" s="144"/>
      <c r="Q60" s="144"/>
      <c r="R60" s="144"/>
      <c r="S60" s="145"/>
      <c r="T60" s="146">
        <f t="shared" si="7"/>
        <v>0</v>
      </c>
      <c r="U60" s="167"/>
      <c r="V60" s="167"/>
      <c r="W60" s="150"/>
      <c r="X60" s="143"/>
      <c r="Y60" s="150"/>
      <c r="Z60" s="143"/>
      <c r="AA60" s="143"/>
      <c r="AB60" s="143"/>
      <c r="AC60" s="150"/>
      <c r="AD60" s="143"/>
      <c r="AE60" s="150"/>
      <c r="AF60" s="143"/>
      <c r="AG60" s="150"/>
      <c r="AH60" s="143"/>
      <c r="AI60" s="150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50"/>
      <c r="AU60" s="361"/>
      <c r="AV60" s="225"/>
      <c r="AW60" s="1"/>
      <c r="AX60" s="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</row>
    <row r="61" ht="12.75" customHeight="1">
      <c r="A61" s="21"/>
      <c r="B61" s="35">
        <v>45134.0</v>
      </c>
      <c r="C61" s="140">
        <f t="shared" si="1"/>
        <v>0</v>
      </c>
      <c r="D61" s="186">
        <f t="shared" si="5"/>
        <v>0</v>
      </c>
      <c r="E61" s="189"/>
      <c r="F61" s="144"/>
      <c r="G61" s="144"/>
      <c r="H61" s="144"/>
      <c r="I61" s="144"/>
      <c r="J61" s="144"/>
      <c r="K61" s="144"/>
      <c r="L61" s="145"/>
      <c r="M61" s="146">
        <f t="shared" si="6"/>
        <v>0</v>
      </c>
      <c r="N61" s="189"/>
      <c r="O61" s="144"/>
      <c r="P61" s="144"/>
      <c r="Q61" s="144"/>
      <c r="R61" s="144"/>
      <c r="S61" s="145"/>
      <c r="T61" s="146">
        <f t="shared" si="7"/>
        <v>0</v>
      </c>
      <c r="U61" s="142"/>
      <c r="V61" s="143"/>
      <c r="W61" s="150"/>
      <c r="X61" s="143"/>
      <c r="Y61" s="150"/>
      <c r="Z61" s="143"/>
      <c r="AA61" s="150"/>
      <c r="AB61" s="143"/>
      <c r="AC61" s="150"/>
      <c r="AD61" s="143"/>
      <c r="AE61" s="150"/>
      <c r="AF61" s="143"/>
      <c r="AG61" s="150"/>
      <c r="AH61" s="143"/>
      <c r="AI61" s="150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50"/>
      <c r="AU61" s="361"/>
      <c r="AV61" s="225"/>
      <c r="AW61" s="1"/>
      <c r="AX61" s="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</row>
    <row r="62" ht="12.75" customHeight="1">
      <c r="A62" s="21"/>
      <c r="B62" s="32">
        <v>45135.0</v>
      </c>
      <c r="C62" s="140">
        <f t="shared" si="1"/>
        <v>108240</v>
      </c>
      <c r="D62" s="186">
        <f t="shared" si="5"/>
        <v>0</v>
      </c>
      <c r="E62" s="189"/>
      <c r="F62" s="144"/>
      <c r="G62" s="144"/>
      <c r="H62" s="144"/>
      <c r="I62" s="144"/>
      <c r="J62" s="144"/>
      <c r="K62" s="144"/>
      <c r="L62" s="145"/>
      <c r="M62" s="146">
        <f t="shared" si="6"/>
        <v>0</v>
      </c>
      <c r="N62" s="189"/>
      <c r="O62" s="144"/>
      <c r="P62" s="144"/>
      <c r="Q62" s="144"/>
      <c r="R62" s="144"/>
      <c r="S62" s="145"/>
      <c r="T62" s="146">
        <f t="shared" si="7"/>
        <v>108240</v>
      </c>
      <c r="U62" s="151" t="s">
        <v>166</v>
      </c>
      <c r="V62" s="363">
        <v>108240.0</v>
      </c>
      <c r="W62" s="150"/>
      <c r="X62" s="143"/>
      <c r="Y62" s="150"/>
      <c r="Z62" s="143"/>
      <c r="AA62" s="150"/>
      <c r="AB62" s="143"/>
      <c r="AC62" s="150"/>
      <c r="AD62" s="143"/>
      <c r="AE62" s="150"/>
      <c r="AF62" s="143"/>
      <c r="AG62" s="150"/>
      <c r="AH62" s="143"/>
      <c r="AI62" s="150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50"/>
      <c r="AU62" s="361"/>
      <c r="AV62" s="225"/>
      <c r="AW62" s="1"/>
      <c r="AX62" s="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</row>
    <row r="63" ht="12.75" customHeight="1">
      <c r="A63" s="21"/>
      <c r="B63" s="32">
        <v>45136.0</v>
      </c>
      <c r="C63" s="140">
        <f t="shared" si="1"/>
        <v>0</v>
      </c>
      <c r="D63" s="186">
        <f t="shared" si="5"/>
        <v>0</v>
      </c>
      <c r="E63" s="189"/>
      <c r="F63" s="144"/>
      <c r="G63" s="144"/>
      <c r="H63" s="144"/>
      <c r="I63" s="144"/>
      <c r="J63" s="144"/>
      <c r="K63" s="144"/>
      <c r="L63" s="145"/>
      <c r="M63" s="146">
        <f t="shared" si="6"/>
        <v>0</v>
      </c>
      <c r="N63" s="189"/>
      <c r="O63" s="144"/>
      <c r="P63" s="144"/>
      <c r="Q63" s="144"/>
      <c r="R63" s="144"/>
      <c r="S63" s="145"/>
      <c r="T63" s="146">
        <f t="shared" si="7"/>
        <v>0</v>
      </c>
      <c r="U63" s="167"/>
      <c r="V63" s="167"/>
      <c r="W63" s="150"/>
      <c r="X63" s="143"/>
      <c r="Y63" s="150"/>
      <c r="Z63" s="143"/>
      <c r="AA63" s="150"/>
      <c r="AB63" s="143"/>
      <c r="AC63" s="150"/>
      <c r="AD63" s="143"/>
      <c r="AE63" s="150"/>
      <c r="AF63" s="143"/>
      <c r="AG63" s="150"/>
      <c r="AH63" s="143"/>
      <c r="AI63" s="150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50"/>
      <c r="AU63" s="361"/>
      <c r="AV63" s="225"/>
      <c r="AW63" s="1"/>
      <c r="AX63" s="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</row>
    <row r="64" ht="12.75" customHeight="1">
      <c r="A64" s="21"/>
      <c r="B64" s="32">
        <v>45137.0</v>
      </c>
      <c r="C64" s="140">
        <f t="shared" si="1"/>
        <v>1100</v>
      </c>
      <c r="D64" s="186">
        <f t="shared" si="5"/>
        <v>0</v>
      </c>
      <c r="E64" s="189"/>
      <c r="F64" s="144"/>
      <c r="G64" s="144"/>
      <c r="H64" s="144"/>
      <c r="I64" s="144"/>
      <c r="J64" s="144"/>
      <c r="K64" s="144"/>
      <c r="L64" s="145"/>
      <c r="M64" s="146">
        <f t="shared" si="6"/>
        <v>0</v>
      </c>
      <c r="N64" s="189"/>
      <c r="O64" s="144"/>
      <c r="P64" s="144"/>
      <c r="Q64" s="144"/>
      <c r="R64" s="168"/>
      <c r="S64" s="169"/>
      <c r="T64" s="146">
        <f t="shared" si="7"/>
        <v>1100</v>
      </c>
      <c r="U64" s="142" t="s">
        <v>167</v>
      </c>
      <c r="V64" s="363">
        <v>1100.0</v>
      </c>
      <c r="W64" s="150"/>
      <c r="X64" s="143"/>
      <c r="Y64" s="150"/>
      <c r="Z64" s="143"/>
      <c r="AA64" s="150"/>
      <c r="AB64" s="143"/>
      <c r="AC64" s="143"/>
      <c r="AD64" s="143"/>
      <c r="AE64" s="150"/>
      <c r="AF64" s="143"/>
      <c r="AG64" s="150"/>
      <c r="AH64" s="143"/>
      <c r="AI64" s="150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50"/>
      <c r="AU64" s="361"/>
      <c r="AV64" s="225"/>
      <c r="AW64" s="1"/>
      <c r="AX64" s="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</row>
    <row r="65" ht="12.75" customHeight="1">
      <c r="A65" s="1"/>
      <c r="B65" s="36">
        <v>45138.0</v>
      </c>
      <c r="C65" s="165">
        <f t="shared" si="1"/>
        <v>23047517</v>
      </c>
      <c r="D65" s="186">
        <f t="shared" si="5"/>
        <v>0</v>
      </c>
      <c r="E65" s="164"/>
      <c r="F65" s="193"/>
      <c r="G65" s="194"/>
      <c r="H65" s="144"/>
      <c r="I65" s="194"/>
      <c r="J65" s="168"/>
      <c r="K65" s="168"/>
      <c r="L65" s="169"/>
      <c r="M65" s="146">
        <f t="shared" si="6"/>
        <v>0</v>
      </c>
      <c r="N65" s="195"/>
      <c r="O65" s="168"/>
      <c r="P65" s="168"/>
      <c r="Q65" s="168"/>
      <c r="R65" s="168"/>
      <c r="S65" s="169"/>
      <c r="T65" s="146">
        <f t="shared" si="7"/>
        <v>23047517</v>
      </c>
      <c r="U65" s="171" t="s">
        <v>168</v>
      </c>
      <c r="V65" s="367">
        <v>7130421.0</v>
      </c>
      <c r="W65" s="150" t="s">
        <v>142</v>
      </c>
      <c r="X65" s="363">
        <v>-80025.0</v>
      </c>
      <c r="Y65" s="171" t="s">
        <v>143</v>
      </c>
      <c r="Z65" s="367">
        <v>482243.0</v>
      </c>
      <c r="AA65" s="164" t="s">
        <v>169</v>
      </c>
      <c r="AB65" s="367">
        <v>1.2E7</v>
      </c>
      <c r="AC65" s="164" t="s">
        <v>170</v>
      </c>
      <c r="AD65" s="367">
        <v>282228.0</v>
      </c>
      <c r="AE65" s="164" t="s">
        <v>147</v>
      </c>
      <c r="AF65" s="363">
        <v>590225.0</v>
      </c>
      <c r="AG65" s="164" t="s">
        <v>148</v>
      </c>
      <c r="AH65" s="367">
        <v>1032005.0</v>
      </c>
      <c r="AI65" s="196" t="s">
        <v>171</v>
      </c>
      <c r="AJ65" s="366">
        <v>266420.0</v>
      </c>
      <c r="AK65" s="167" t="s">
        <v>159</v>
      </c>
      <c r="AL65" s="367">
        <v>250224.0</v>
      </c>
      <c r="AM65" s="142" t="s">
        <v>172</v>
      </c>
      <c r="AN65" s="363">
        <v>589059.0</v>
      </c>
      <c r="AO65" s="167" t="s">
        <v>173</v>
      </c>
      <c r="AP65" s="367">
        <v>239170.0</v>
      </c>
      <c r="AQ65" s="167" t="s">
        <v>174</v>
      </c>
      <c r="AR65" s="367">
        <v>265547.0</v>
      </c>
      <c r="AS65" s="167"/>
      <c r="AT65" s="164"/>
      <c r="AU65" s="370"/>
      <c r="AV65" s="276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ht="12.75" customHeight="1">
      <c r="A66" s="1"/>
      <c r="B66" s="100" t="s">
        <v>32</v>
      </c>
      <c r="C66" s="172">
        <f t="shared" si="1"/>
        <v>73090986</v>
      </c>
      <c r="D66" s="177">
        <f>SUM(D35:D65)</f>
        <v>12470891</v>
      </c>
      <c r="E66" s="197"/>
      <c r="F66" s="179"/>
      <c r="G66" s="179"/>
      <c r="H66" s="179"/>
      <c r="I66" s="179"/>
      <c r="J66" s="179"/>
      <c r="K66" s="179"/>
      <c r="L66" s="180"/>
      <c r="M66" s="126">
        <f>SUM(M35:M65)</f>
        <v>233540</v>
      </c>
      <c r="N66" s="178"/>
      <c r="O66" s="179"/>
      <c r="P66" s="179"/>
      <c r="Q66" s="179"/>
      <c r="R66" s="179"/>
      <c r="S66" s="180"/>
      <c r="T66" s="126">
        <f>SUM(T35:T65)</f>
        <v>60386555</v>
      </c>
      <c r="U66" s="182"/>
      <c r="V66" s="183"/>
      <c r="W66" s="184"/>
      <c r="X66" s="183"/>
      <c r="Y66" s="184"/>
      <c r="Z66" s="183"/>
      <c r="AA66" s="184"/>
      <c r="AB66" s="183"/>
      <c r="AC66" s="184"/>
      <c r="AD66" s="183"/>
      <c r="AE66" s="184"/>
      <c r="AF66" s="183"/>
      <c r="AG66" s="184"/>
      <c r="AH66" s="183"/>
      <c r="AI66" s="184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4"/>
      <c r="AU66" s="371"/>
      <c r="AV66" s="247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ht="12.75" customHeight="1">
      <c r="A67" s="1"/>
      <c r="B67" s="100" t="s">
        <v>31</v>
      </c>
      <c r="C67" s="172">
        <f t="shared" si="1"/>
        <v>0</v>
      </c>
      <c r="D67" s="177"/>
      <c r="E67" s="178"/>
      <c r="F67" s="179"/>
      <c r="G67" s="179"/>
      <c r="H67" s="179"/>
      <c r="I67" s="179"/>
      <c r="J67" s="179"/>
      <c r="K67" s="179"/>
      <c r="L67" s="180"/>
      <c r="M67" s="126"/>
      <c r="N67" s="178"/>
      <c r="O67" s="179"/>
      <c r="P67" s="179"/>
      <c r="Q67" s="179"/>
      <c r="R67" s="179"/>
      <c r="S67" s="180"/>
      <c r="T67" s="126">
        <f t="shared" ref="T67:T98" si="8">V67+X67+Z67+AB67+AD67+AF67+AH67+AJ67+AV67</f>
        <v>0</v>
      </c>
      <c r="U67" s="198"/>
      <c r="V67" s="183"/>
      <c r="W67" s="184"/>
      <c r="X67" s="183"/>
      <c r="Y67" s="184"/>
      <c r="Z67" s="183"/>
      <c r="AA67" s="184"/>
      <c r="AB67" s="183"/>
      <c r="AC67" s="184"/>
      <c r="AD67" s="183"/>
      <c r="AE67" s="184"/>
      <c r="AF67" s="183"/>
      <c r="AG67" s="184"/>
      <c r="AH67" s="183"/>
      <c r="AI67" s="184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4"/>
      <c r="AU67" s="371"/>
      <c r="AV67" s="247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ht="12.75" customHeight="1">
      <c r="A68" s="1"/>
      <c r="B68" s="330">
        <v>45139.0</v>
      </c>
      <c r="C68" s="185">
        <f t="shared" si="1"/>
        <v>0</v>
      </c>
      <c r="D68" s="186">
        <f t="shared" ref="D68:D98" si="9">F68+H68+J68+L68</f>
        <v>0</v>
      </c>
      <c r="E68" s="187"/>
      <c r="F68" s="153"/>
      <c r="G68" s="153"/>
      <c r="H68" s="153"/>
      <c r="I68" s="153"/>
      <c r="J68" s="153"/>
      <c r="K68" s="153"/>
      <c r="L68" s="154"/>
      <c r="M68" s="132" t="str">
        <f t="shared" ref="M68:M71" si="10">O68</f>
        <v/>
      </c>
      <c r="N68" s="187"/>
      <c r="O68" s="153"/>
      <c r="P68" s="153"/>
      <c r="Q68" s="153"/>
      <c r="R68" s="153"/>
      <c r="S68" s="154"/>
      <c r="T68" s="199">
        <f t="shared" si="8"/>
        <v>0</v>
      </c>
      <c r="U68" s="200"/>
      <c r="V68" s="163"/>
      <c r="W68" s="142"/>
      <c r="X68" s="143"/>
      <c r="Y68" s="162"/>
      <c r="Z68" s="163"/>
      <c r="AA68" s="162"/>
      <c r="AB68" s="163"/>
      <c r="AC68" s="162"/>
      <c r="AD68" s="163"/>
      <c r="AE68" s="162"/>
      <c r="AF68" s="163"/>
      <c r="AG68" s="162"/>
      <c r="AH68" s="163"/>
      <c r="AI68" s="162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2"/>
      <c r="AU68" s="372"/>
      <c r="AV68" s="255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ht="12.75" customHeight="1">
      <c r="A69" s="1"/>
      <c r="B69" s="373">
        <v>45140.0</v>
      </c>
      <c r="C69" s="140">
        <f t="shared" si="1"/>
        <v>0</v>
      </c>
      <c r="D69" s="186">
        <f t="shared" si="9"/>
        <v>0</v>
      </c>
      <c r="E69" s="189"/>
      <c r="F69" s="144"/>
      <c r="G69" s="144"/>
      <c r="H69" s="144"/>
      <c r="I69" s="144"/>
      <c r="J69" s="144"/>
      <c r="K69" s="144"/>
      <c r="L69" s="145"/>
      <c r="M69" s="146" t="str">
        <f t="shared" si="10"/>
        <v/>
      </c>
      <c r="N69" s="189"/>
      <c r="O69" s="144"/>
      <c r="P69" s="144"/>
      <c r="Q69" s="144"/>
      <c r="R69" s="144"/>
      <c r="S69" s="145"/>
      <c r="T69" s="146">
        <f t="shared" si="8"/>
        <v>0</v>
      </c>
      <c r="U69" s="142"/>
      <c r="V69" s="143"/>
      <c r="W69" s="150"/>
      <c r="X69" s="143"/>
      <c r="Y69" s="150"/>
      <c r="Z69" s="143"/>
      <c r="AA69" s="150"/>
      <c r="AB69" s="143"/>
      <c r="AC69" s="150"/>
      <c r="AD69" s="143"/>
      <c r="AE69" s="150"/>
      <c r="AF69" s="143"/>
      <c r="AG69" s="150"/>
      <c r="AH69" s="143"/>
      <c r="AI69" s="150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50"/>
      <c r="AU69" s="361"/>
      <c r="AV69" s="225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ht="12.75" customHeight="1">
      <c r="A70" s="1"/>
      <c r="B70" s="373">
        <v>45141.0</v>
      </c>
      <c r="C70" s="140">
        <f t="shared" si="1"/>
        <v>0</v>
      </c>
      <c r="D70" s="186">
        <f t="shared" si="9"/>
        <v>0</v>
      </c>
      <c r="E70" s="189"/>
      <c r="F70" s="144"/>
      <c r="G70" s="144"/>
      <c r="H70" s="144"/>
      <c r="I70" s="144"/>
      <c r="J70" s="144"/>
      <c r="K70" s="144"/>
      <c r="L70" s="145"/>
      <c r="M70" s="146" t="str">
        <f t="shared" si="10"/>
        <v/>
      </c>
      <c r="N70" s="189"/>
      <c r="O70" s="144"/>
      <c r="P70" s="144"/>
      <c r="Q70" s="144"/>
      <c r="R70" s="144"/>
      <c r="S70" s="145"/>
      <c r="T70" s="146">
        <f t="shared" si="8"/>
        <v>0</v>
      </c>
      <c r="U70" s="142"/>
      <c r="V70" s="143"/>
      <c r="W70" s="143"/>
      <c r="X70" s="143"/>
      <c r="Y70" s="150"/>
      <c r="Z70" s="143"/>
      <c r="AA70" s="150"/>
      <c r="AB70" s="143"/>
      <c r="AC70" s="150"/>
      <c r="AD70" s="143"/>
      <c r="AE70" s="150"/>
      <c r="AF70" s="143"/>
      <c r="AG70" s="150"/>
      <c r="AH70" s="143"/>
      <c r="AI70" s="150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50"/>
      <c r="AU70" s="361"/>
      <c r="AV70" s="225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ht="12.75" customHeight="1">
      <c r="A71" s="21"/>
      <c r="B71" s="32">
        <v>45142.0</v>
      </c>
      <c r="C71" s="140">
        <f t="shared" si="1"/>
        <v>0</v>
      </c>
      <c r="D71" s="186">
        <f t="shared" si="9"/>
        <v>0</v>
      </c>
      <c r="E71" s="189"/>
      <c r="F71" s="144"/>
      <c r="G71" s="144"/>
      <c r="H71" s="144"/>
      <c r="I71" s="144"/>
      <c r="J71" s="144"/>
      <c r="K71" s="144"/>
      <c r="L71" s="145"/>
      <c r="M71" s="146" t="str">
        <f t="shared" si="10"/>
        <v/>
      </c>
      <c r="N71" s="189"/>
      <c r="O71" s="144"/>
      <c r="P71" s="144"/>
      <c r="Q71" s="144"/>
      <c r="R71" s="144"/>
      <c r="S71" s="145"/>
      <c r="T71" s="146">
        <f t="shared" si="8"/>
        <v>0</v>
      </c>
      <c r="U71" s="142"/>
      <c r="V71" s="143"/>
      <c r="W71" s="143"/>
      <c r="X71" s="143"/>
      <c r="Y71" s="150"/>
      <c r="Z71" s="143"/>
      <c r="AA71" s="150"/>
      <c r="AB71" s="143"/>
      <c r="AC71" s="150"/>
      <c r="AD71" s="143"/>
      <c r="AE71" s="150"/>
      <c r="AF71" s="143"/>
      <c r="AG71" s="150"/>
      <c r="AH71" s="143"/>
      <c r="AI71" s="150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50"/>
      <c r="AU71" s="361"/>
      <c r="AV71" s="225"/>
      <c r="AW71" s="1"/>
      <c r="AX71" s="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</row>
    <row r="72" ht="12.75" customHeight="1">
      <c r="A72" s="21"/>
      <c r="B72" s="32">
        <v>45143.0</v>
      </c>
      <c r="C72" s="140">
        <f t="shared" si="1"/>
        <v>0</v>
      </c>
      <c r="D72" s="186">
        <f t="shared" si="9"/>
        <v>0</v>
      </c>
      <c r="E72" s="189"/>
      <c r="F72" s="144"/>
      <c r="G72" s="144"/>
      <c r="H72" s="144"/>
      <c r="I72" s="144"/>
      <c r="J72" s="144"/>
      <c r="K72" s="144"/>
      <c r="L72" s="145"/>
      <c r="M72" s="146">
        <f t="shared" ref="M72:M98" si="11">O72+Q72</f>
        <v>0</v>
      </c>
      <c r="N72" s="189"/>
      <c r="O72" s="144"/>
      <c r="P72" s="144"/>
      <c r="Q72" s="144"/>
      <c r="R72" s="144"/>
      <c r="S72" s="145"/>
      <c r="T72" s="146">
        <f t="shared" si="8"/>
        <v>0</v>
      </c>
      <c r="U72" s="142"/>
      <c r="V72" s="143"/>
      <c r="W72" s="143"/>
      <c r="X72" s="143"/>
      <c r="Y72" s="150"/>
      <c r="Z72" s="143"/>
      <c r="AA72" s="150"/>
      <c r="AB72" s="143"/>
      <c r="AC72" s="150"/>
      <c r="AD72" s="143"/>
      <c r="AE72" s="150"/>
      <c r="AF72" s="143"/>
      <c r="AG72" s="150"/>
      <c r="AH72" s="143"/>
      <c r="AI72" s="150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50"/>
      <c r="AU72" s="361"/>
      <c r="AV72" s="225"/>
      <c r="AW72" s="1"/>
      <c r="AX72" s="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</row>
    <row r="73" ht="12.75" customHeight="1">
      <c r="A73" s="21"/>
      <c r="B73" s="32">
        <v>45144.0</v>
      </c>
      <c r="C73" s="140">
        <f t="shared" si="1"/>
        <v>2061290</v>
      </c>
      <c r="D73" s="186">
        <f t="shared" si="9"/>
        <v>0</v>
      </c>
      <c r="E73" s="189"/>
      <c r="F73" s="144"/>
      <c r="G73" s="144"/>
      <c r="H73" s="144"/>
      <c r="I73" s="144"/>
      <c r="J73" s="144"/>
      <c r="K73" s="144"/>
      <c r="L73" s="145"/>
      <c r="M73" s="146">
        <f t="shared" si="11"/>
        <v>0</v>
      </c>
      <c r="N73" s="189"/>
      <c r="O73" s="144"/>
      <c r="P73" s="144"/>
      <c r="Q73" s="144"/>
      <c r="R73" s="144"/>
      <c r="S73" s="145"/>
      <c r="T73" s="146">
        <f t="shared" si="8"/>
        <v>2061290</v>
      </c>
      <c r="U73" s="142" t="s">
        <v>117</v>
      </c>
      <c r="V73" s="363">
        <v>2061290.0</v>
      </c>
      <c r="W73" s="143"/>
      <c r="X73" s="143"/>
      <c r="Y73" s="150"/>
      <c r="Z73" s="143"/>
      <c r="AA73" s="150"/>
      <c r="AB73" s="143"/>
      <c r="AC73" s="150"/>
      <c r="AD73" s="143"/>
      <c r="AE73" s="150"/>
      <c r="AF73" s="143"/>
      <c r="AG73" s="150"/>
      <c r="AH73" s="143"/>
      <c r="AI73" s="150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50"/>
      <c r="AU73" s="361"/>
      <c r="AV73" s="225"/>
      <c r="AW73" s="1"/>
      <c r="AX73" s="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</row>
    <row r="74" ht="12.75" customHeight="1">
      <c r="A74" s="21"/>
      <c r="B74" s="32">
        <v>45145.0</v>
      </c>
      <c r="C74" s="140">
        <f t="shared" si="1"/>
        <v>303930</v>
      </c>
      <c r="D74" s="186">
        <f t="shared" si="9"/>
        <v>0</v>
      </c>
      <c r="E74" s="189"/>
      <c r="F74" s="144"/>
      <c r="G74" s="144"/>
      <c r="H74" s="144"/>
      <c r="I74" s="144"/>
      <c r="J74" s="144"/>
      <c r="K74" s="144"/>
      <c r="L74" s="145"/>
      <c r="M74" s="146">
        <f t="shared" si="11"/>
        <v>0</v>
      </c>
      <c r="N74" s="189"/>
      <c r="O74" s="144"/>
      <c r="P74" s="144"/>
      <c r="Q74" s="144"/>
      <c r="R74" s="144"/>
      <c r="S74" s="145"/>
      <c r="T74" s="146">
        <f t="shared" si="8"/>
        <v>303930</v>
      </c>
      <c r="U74" s="142" t="s">
        <v>175</v>
      </c>
      <c r="V74" s="363">
        <v>270160.0</v>
      </c>
      <c r="W74" s="150" t="s">
        <v>176</v>
      </c>
      <c r="X74" s="363">
        <v>33770.0</v>
      </c>
      <c r="Y74" s="150"/>
      <c r="Z74" s="143"/>
      <c r="AA74" s="150"/>
      <c r="AB74" s="143"/>
      <c r="AC74" s="150"/>
      <c r="AD74" s="143"/>
      <c r="AE74" s="150"/>
      <c r="AF74" s="143"/>
      <c r="AG74" s="150"/>
      <c r="AH74" s="143"/>
      <c r="AI74" s="150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50"/>
      <c r="AU74" s="361"/>
      <c r="AV74" s="225"/>
      <c r="AW74" s="1"/>
      <c r="AX74" s="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</row>
    <row r="75" ht="12.75" customHeight="1">
      <c r="A75" s="21"/>
      <c r="B75" s="32">
        <v>45146.0</v>
      </c>
      <c r="C75" s="140">
        <f t="shared" si="1"/>
        <v>17650</v>
      </c>
      <c r="D75" s="186">
        <f t="shared" si="9"/>
        <v>0</v>
      </c>
      <c r="E75" s="189"/>
      <c r="F75" s="144"/>
      <c r="G75" s="144"/>
      <c r="H75" s="144"/>
      <c r="I75" s="144"/>
      <c r="J75" s="144"/>
      <c r="K75" s="144"/>
      <c r="L75" s="145"/>
      <c r="M75" s="146">
        <f t="shared" si="11"/>
        <v>0</v>
      </c>
      <c r="N75" s="189"/>
      <c r="O75" s="144"/>
      <c r="P75" s="144"/>
      <c r="Q75" s="144"/>
      <c r="R75" s="144"/>
      <c r="S75" s="145"/>
      <c r="T75" s="146">
        <f t="shared" si="8"/>
        <v>17650</v>
      </c>
      <c r="U75" s="142" t="s">
        <v>177</v>
      </c>
      <c r="V75" s="363">
        <v>17650.0</v>
      </c>
      <c r="W75" s="150"/>
      <c r="X75" s="143"/>
      <c r="Y75" s="150"/>
      <c r="Z75" s="143"/>
      <c r="AA75" s="150"/>
      <c r="AB75" s="143"/>
      <c r="AC75" s="150"/>
      <c r="AD75" s="143"/>
      <c r="AE75" s="150"/>
      <c r="AF75" s="143"/>
      <c r="AG75" s="150"/>
      <c r="AH75" s="143"/>
      <c r="AI75" s="150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50"/>
      <c r="AU75" s="361"/>
      <c r="AV75" s="225"/>
      <c r="AW75" s="1"/>
      <c r="AX75" s="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</row>
    <row r="76" ht="12.75" customHeight="1">
      <c r="A76" s="21"/>
      <c r="B76" s="373">
        <v>45147.0</v>
      </c>
      <c r="C76" s="140">
        <f t="shared" si="1"/>
        <v>0</v>
      </c>
      <c r="D76" s="186">
        <f t="shared" si="9"/>
        <v>0</v>
      </c>
      <c r="E76" s="189"/>
      <c r="F76" s="144"/>
      <c r="G76" s="144"/>
      <c r="H76" s="144"/>
      <c r="I76" s="144"/>
      <c r="J76" s="144"/>
      <c r="K76" s="144"/>
      <c r="L76" s="145"/>
      <c r="M76" s="146">
        <f t="shared" si="11"/>
        <v>0</v>
      </c>
      <c r="N76" s="189"/>
      <c r="O76" s="144"/>
      <c r="P76" s="144"/>
      <c r="Q76" s="144"/>
      <c r="R76" s="144"/>
      <c r="S76" s="145"/>
      <c r="T76" s="146">
        <f t="shared" si="8"/>
        <v>0</v>
      </c>
      <c r="U76" s="142"/>
      <c r="V76" s="143"/>
      <c r="W76" s="150"/>
      <c r="X76" s="143"/>
      <c r="Y76" s="150"/>
      <c r="Z76" s="143"/>
      <c r="AA76" s="150"/>
      <c r="AB76" s="143"/>
      <c r="AC76" s="150"/>
      <c r="AD76" s="143"/>
      <c r="AE76" s="150"/>
      <c r="AF76" s="143"/>
      <c r="AG76" s="150"/>
      <c r="AH76" s="143"/>
      <c r="AI76" s="150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50"/>
      <c r="AU76" s="361"/>
      <c r="AV76" s="225"/>
      <c r="AW76" s="1"/>
      <c r="AX76" s="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</row>
    <row r="77" ht="12.75" customHeight="1">
      <c r="A77" s="21"/>
      <c r="B77" s="373">
        <v>45148.0</v>
      </c>
      <c r="C77" s="140">
        <f t="shared" si="1"/>
        <v>0</v>
      </c>
      <c r="D77" s="186">
        <f t="shared" si="9"/>
        <v>0</v>
      </c>
      <c r="E77" s="189"/>
      <c r="F77" s="144"/>
      <c r="G77" s="144"/>
      <c r="H77" s="144"/>
      <c r="I77" s="144"/>
      <c r="J77" s="144"/>
      <c r="K77" s="144"/>
      <c r="L77" s="145"/>
      <c r="M77" s="199">
        <f t="shared" si="11"/>
        <v>0</v>
      </c>
      <c r="N77" s="189"/>
      <c r="O77" s="144"/>
      <c r="P77" s="144"/>
      <c r="Q77" s="144"/>
      <c r="R77" s="144"/>
      <c r="S77" s="145"/>
      <c r="T77" s="146">
        <f t="shared" si="8"/>
        <v>0</v>
      </c>
      <c r="U77" s="142"/>
      <c r="V77" s="143"/>
      <c r="W77" s="150"/>
      <c r="X77" s="143"/>
      <c r="Y77" s="143"/>
      <c r="Z77" s="143"/>
      <c r="AA77" s="150"/>
      <c r="AB77" s="143"/>
      <c r="AC77" s="150"/>
      <c r="AD77" s="143"/>
      <c r="AE77" s="150"/>
      <c r="AF77" s="143"/>
      <c r="AG77" s="150"/>
      <c r="AH77" s="143"/>
      <c r="AI77" s="150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50"/>
      <c r="AU77" s="361"/>
      <c r="AV77" s="225"/>
      <c r="AW77" s="1"/>
      <c r="AX77" s="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</row>
    <row r="78" ht="12.75" customHeight="1">
      <c r="A78" s="21"/>
      <c r="B78" s="373">
        <v>45149.0</v>
      </c>
      <c r="C78" s="140">
        <f t="shared" si="1"/>
        <v>25000</v>
      </c>
      <c r="D78" s="186">
        <f t="shared" si="9"/>
        <v>0</v>
      </c>
      <c r="E78" s="189"/>
      <c r="F78" s="144"/>
      <c r="G78" s="144"/>
      <c r="H78" s="144"/>
      <c r="I78" s="144"/>
      <c r="J78" s="144"/>
      <c r="K78" s="144"/>
      <c r="L78" s="145"/>
      <c r="M78" s="146">
        <f t="shared" si="11"/>
        <v>0</v>
      </c>
      <c r="N78" s="189"/>
      <c r="O78" s="144"/>
      <c r="P78" s="144"/>
      <c r="Q78" s="144"/>
      <c r="R78" s="144"/>
      <c r="S78" s="145"/>
      <c r="T78" s="146">
        <f t="shared" si="8"/>
        <v>25000</v>
      </c>
      <c r="U78" s="142" t="s">
        <v>119</v>
      </c>
      <c r="V78" s="363">
        <v>25000.0</v>
      </c>
      <c r="W78" s="150"/>
      <c r="X78" s="143"/>
      <c r="Y78" s="150"/>
      <c r="Z78" s="143"/>
      <c r="AA78" s="150"/>
      <c r="AB78" s="143"/>
      <c r="AC78" s="150"/>
      <c r="AD78" s="143"/>
      <c r="AE78" s="150"/>
      <c r="AF78" s="143"/>
      <c r="AG78" s="150"/>
      <c r="AH78" s="143"/>
      <c r="AI78" s="150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50"/>
      <c r="AU78" s="361"/>
      <c r="AV78" s="225"/>
      <c r="AW78" s="1"/>
      <c r="AX78" s="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</row>
    <row r="79" ht="12.75" customHeight="1">
      <c r="A79" s="21"/>
      <c r="B79" s="32">
        <v>45150.0</v>
      </c>
      <c r="C79" s="140">
        <f t="shared" si="1"/>
        <v>77831</v>
      </c>
      <c r="D79" s="186">
        <f t="shared" si="9"/>
        <v>0</v>
      </c>
      <c r="E79" s="189"/>
      <c r="F79" s="144"/>
      <c r="G79" s="144"/>
      <c r="H79" s="144"/>
      <c r="I79" s="144"/>
      <c r="J79" s="144"/>
      <c r="K79" s="144"/>
      <c r="L79" s="145"/>
      <c r="M79" s="146">
        <f t="shared" si="11"/>
        <v>0</v>
      </c>
      <c r="N79" s="189"/>
      <c r="O79" s="144"/>
      <c r="P79" s="144"/>
      <c r="Q79" s="144"/>
      <c r="R79" s="144"/>
      <c r="S79" s="145"/>
      <c r="T79" s="146">
        <f t="shared" si="8"/>
        <v>77831</v>
      </c>
      <c r="U79" s="142" t="s">
        <v>178</v>
      </c>
      <c r="V79" s="363">
        <v>77831.0</v>
      </c>
      <c r="W79" s="150"/>
      <c r="X79" s="143"/>
      <c r="Y79" s="150"/>
      <c r="Z79" s="143"/>
      <c r="AA79" s="150"/>
      <c r="AB79" s="143"/>
      <c r="AC79" s="150"/>
      <c r="AD79" s="143"/>
      <c r="AE79" s="150"/>
      <c r="AF79" s="143"/>
      <c r="AG79" s="150"/>
      <c r="AH79" s="143"/>
      <c r="AI79" s="150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50"/>
      <c r="AU79" s="361"/>
      <c r="AV79" s="225"/>
      <c r="AW79" s="1"/>
      <c r="AX79" s="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</row>
    <row r="80" ht="12.75" customHeight="1">
      <c r="A80" s="21"/>
      <c r="B80" s="32">
        <v>45151.0</v>
      </c>
      <c r="C80" s="140">
        <f t="shared" si="1"/>
        <v>0</v>
      </c>
      <c r="D80" s="186">
        <f t="shared" si="9"/>
        <v>0</v>
      </c>
      <c r="E80" s="189"/>
      <c r="F80" s="144"/>
      <c r="G80" s="144"/>
      <c r="H80" s="144"/>
      <c r="I80" s="144"/>
      <c r="J80" s="144"/>
      <c r="K80" s="144"/>
      <c r="L80" s="145"/>
      <c r="M80" s="146">
        <f t="shared" si="11"/>
        <v>0</v>
      </c>
      <c r="N80" s="189"/>
      <c r="O80" s="144"/>
      <c r="P80" s="144"/>
      <c r="Q80" s="144"/>
      <c r="R80" s="144"/>
      <c r="S80" s="145"/>
      <c r="T80" s="146">
        <f t="shared" si="8"/>
        <v>0</v>
      </c>
      <c r="U80" s="142"/>
      <c r="V80" s="143"/>
      <c r="W80" s="150"/>
      <c r="X80" s="143"/>
      <c r="Y80" s="150"/>
      <c r="Z80" s="143"/>
      <c r="AA80" s="150"/>
      <c r="AB80" s="143"/>
      <c r="AC80" s="150"/>
      <c r="AD80" s="143"/>
      <c r="AE80" s="150"/>
      <c r="AF80" s="143"/>
      <c r="AG80" s="150"/>
      <c r="AH80" s="143"/>
      <c r="AI80" s="150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50"/>
      <c r="AU80" s="361"/>
      <c r="AV80" s="225"/>
      <c r="AW80" s="1"/>
      <c r="AX80" s="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</row>
    <row r="81" ht="12.75" customHeight="1">
      <c r="A81" s="21"/>
      <c r="B81" s="32">
        <v>45152.0</v>
      </c>
      <c r="C81" s="140">
        <f t="shared" si="1"/>
        <v>461500</v>
      </c>
      <c r="D81" s="186">
        <f t="shared" si="9"/>
        <v>0</v>
      </c>
      <c r="E81" s="189"/>
      <c r="F81" s="144"/>
      <c r="G81" s="144"/>
      <c r="H81" s="144"/>
      <c r="I81" s="144"/>
      <c r="J81" s="144"/>
      <c r="K81" s="144"/>
      <c r="L81" s="145"/>
      <c r="M81" s="146">
        <f t="shared" si="11"/>
        <v>0</v>
      </c>
      <c r="N81" s="189"/>
      <c r="O81" s="144"/>
      <c r="P81" s="144"/>
      <c r="Q81" s="144"/>
      <c r="R81" s="144"/>
      <c r="S81" s="145"/>
      <c r="T81" s="146">
        <f t="shared" si="8"/>
        <v>461500</v>
      </c>
      <c r="U81" s="142" t="s">
        <v>162</v>
      </c>
      <c r="V81" s="363">
        <v>461500.0</v>
      </c>
      <c r="W81" s="150"/>
      <c r="X81" s="143"/>
      <c r="Y81" s="150"/>
      <c r="Z81" s="143"/>
      <c r="AA81" s="150"/>
      <c r="AB81" s="143"/>
      <c r="AC81" s="150"/>
      <c r="AD81" s="143"/>
      <c r="AE81" s="150"/>
      <c r="AF81" s="143"/>
      <c r="AG81" s="150"/>
      <c r="AH81" s="143"/>
      <c r="AI81" s="150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50"/>
      <c r="AU81" s="361"/>
      <c r="AV81" s="225"/>
      <c r="AW81" s="1"/>
      <c r="AX81" s="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</row>
    <row r="82" ht="12.75" customHeight="1">
      <c r="A82" s="21"/>
      <c r="B82" s="32">
        <v>45153.0</v>
      </c>
      <c r="C82" s="140">
        <f t="shared" si="1"/>
        <v>1341861</v>
      </c>
      <c r="D82" s="186">
        <f t="shared" si="9"/>
        <v>3722</v>
      </c>
      <c r="E82" s="189" t="s">
        <v>179</v>
      </c>
      <c r="F82" s="362">
        <v>3722.0</v>
      </c>
      <c r="G82" s="144"/>
      <c r="H82" s="144"/>
      <c r="I82" s="144"/>
      <c r="J82" s="144"/>
      <c r="K82" s="144"/>
      <c r="L82" s="145"/>
      <c r="M82" s="146">
        <f t="shared" si="11"/>
        <v>0</v>
      </c>
      <c r="N82" s="189"/>
      <c r="O82" s="144"/>
      <c r="P82" s="144"/>
      <c r="Q82" s="144"/>
      <c r="R82" s="144"/>
      <c r="S82" s="145"/>
      <c r="T82" s="146">
        <f t="shared" si="8"/>
        <v>1338139</v>
      </c>
      <c r="U82" s="151" t="s">
        <v>159</v>
      </c>
      <c r="V82" s="363">
        <v>18102.0</v>
      </c>
      <c r="W82" s="143" t="s">
        <v>172</v>
      </c>
      <c r="X82" s="363">
        <v>250295.0</v>
      </c>
      <c r="Y82" s="150" t="s">
        <v>121</v>
      </c>
      <c r="Z82" s="363">
        <v>880000.0</v>
      </c>
      <c r="AA82" s="150" t="s">
        <v>124</v>
      </c>
      <c r="AB82" s="363">
        <v>117417.0</v>
      </c>
      <c r="AC82" s="150" t="s">
        <v>180</v>
      </c>
      <c r="AD82" s="363">
        <v>72325.0</v>
      </c>
      <c r="AE82" s="150"/>
      <c r="AF82" s="143"/>
      <c r="AG82" s="150"/>
      <c r="AH82" s="143"/>
      <c r="AI82" s="150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50"/>
      <c r="AU82" s="361"/>
      <c r="AV82" s="225"/>
      <c r="AW82" s="1"/>
      <c r="AX82" s="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</row>
    <row r="83" ht="12.75" customHeight="1">
      <c r="A83" s="21"/>
      <c r="B83" s="373">
        <v>45154.0</v>
      </c>
      <c r="C83" s="140">
        <f t="shared" si="1"/>
        <v>0</v>
      </c>
      <c r="D83" s="186">
        <f t="shared" si="9"/>
        <v>0</v>
      </c>
      <c r="E83" s="189"/>
      <c r="F83" s="144"/>
      <c r="G83" s="144"/>
      <c r="H83" s="144"/>
      <c r="I83" s="144"/>
      <c r="J83" s="144"/>
      <c r="K83" s="144"/>
      <c r="L83" s="145"/>
      <c r="M83" s="146">
        <f t="shared" si="11"/>
        <v>0</v>
      </c>
      <c r="N83" s="189"/>
      <c r="O83" s="144"/>
      <c r="P83" s="144"/>
      <c r="Q83" s="144"/>
      <c r="R83" s="144"/>
      <c r="S83" s="145"/>
      <c r="T83" s="146">
        <f t="shared" si="8"/>
        <v>0</v>
      </c>
      <c r="U83" s="142"/>
      <c r="V83" s="143"/>
      <c r="W83" s="150"/>
      <c r="X83" s="143"/>
      <c r="Y83" s="150"/>
      <c r="Z83" s="143"/>
      <c r="AA83" s="150"/>
      <c r="AB83" s="143"/>
      <c r="AC83" s="150"/>
      <c r="AD83" s="143"/>
      <c r="AE83" s="150"/>
      <c r="AF83" s="143"/>
      <c r="AG83" s="150"/>
      <c r="AH83" s="143"/>
      <c r="AI83" s="150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50"/>
      <c r="AU83" s="361"/>
      <c r="AV83" s="225"/>
      <c r="AW83" s="1"/>
      <c r="AX83" s="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</row>
    <row r="84" ht="12.75" customHeight="1">
      <c r="A84" s="21"/>
      <c r="B84" s="373">
        <v>45155.0</v>
      </c>
      <c r="C84" s="140">
        <f t="shared" si="1"/>
        <v>61</v>
      </c>
      <c r="D84" s="186">
        <f t="shared" si="9"/>
        <v>61</v>
      </c>
      <c r="E84" s="189" t="s">
        <v>181</v>
      </c>
      <c r="F84" s="362">
        <v>61.0</v>
      </c>
      <c r="G84" s="144"/>
      <c r="H84" s="144"/>
      <c r="I84" s="144"/>
      <c r="J84" s="144"/>
      <c r="K84" s="144"/>
      <c r="L84" s="145"/>
      <c r="M84" s="146">
        <f t="shared" si="11"/>
        <v>0</v>
      </c>
      <c r="N84" s="189"/>
      <c r="O84" s="144"/>
      <c r="P84" s="144"/>
      <c r="Q84" s="144"/>
      <c r="R84" s="144"/>
      <c r="S84" s="145"/>
      <c r="T84" s="146">
        <f t="shared" si="8"/>
        <v>0</v>
      </c>
      <c r="U84" s="142"/>
      <c r="V84" s="143"/>
      <c r="W84" s="150"/>
      <c r="X84" s="143"/>
      <c r="Y84" s="150"/>
      <c r="Z84" s="143"/>
      <c r="AA84" s="150"/>
      <c r="AB84" s="143"/>
      <c r="AC84" s="150"/>
      <c r="AD84" s="143"/>
      <c r="AE84" s="150"/>
      <c r="AF84" s="143"/>
      <c r="AG84" s="150"/>
      <c r="AH84" s="143"/>
      <c r="AI84" s="150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50"/>
      <c r="AU84" s="361"/>
      <c r="AV84" s="225"/>
      <c r="AW84" s="1"/>
      <c r="AX84" s="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</row>
    <row r="85" ht="12.75" customHeight="1">
      <c r="A85" s="21"/>
      <c r="B85" s="32">
        <v>45156.0</v>
      </c>
      <c r="C85" s="140">
        <f t="shared" si="1"/>
        <v>226519</v>
      </c>
      <c r="D85" s="186">
        <f t="shared" si="9"/>
        <v>4509</v>
      </c>
      <c r="E85" s="189" t="s">
        <v>182</v>
      </c>
      <c r="F85" s="362">
        <v>2074.0</v>
      </c>
      <c r="G85" s="144" t="s">
        <v>183</v>
      </c>
      <c r="H85" s="362">
        <v>2435.0</v>
      </c>
      <c r="I85" s="144"/>
      <c r="J85" s="144"/>
      <c r="K85" s="144"/>
      <c r="L85" s="145"/>
      <c r="M85" s="146">
        <f t="shared" si="11"/>
        <v>222010</v>
      </c>
      <c r="N85" s="189" t="s">
        <v>184</v>
      </c>
      <c r="O85" s="362">
        <v>148560.0</v>
      </c>
      <c r="P85" s="144" t="s">
        <v>185</v>
      </c>
      <c r="Q85" s="362">
        <v>73450.0</v>
      </c>
      <c r="R85" s="144"/>
      <c r="S85" s="145"/>
      <c r="T85" s="146">
        <f t="shared" si="8"/>
        <v>0</v>
      </c>
      <c r="U85" s="142"/>
      <c r="V85" s="143"/>
      <c r="W85" s="150"/>
      <c r="X85" s="143"/>
      <c r="Y85" s="150"/>
      <c r="Z85" s="143"/>
      <c r="AA85" s="150"/>
      <c r="AB85" s="143"/>
      <c r="AC85" s="150"/>
      <c r="AD85" s="143"/>
      <c r="AE85" s="150"/>
      <c r="AF85" s="143"/>
      <c r="AG85" s="150"/>
      <c r="AH85" s="143"/>
      <c r="AI85" s="150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50"/>
      <c r="AU85" s="361"/>
      <c r="AV85" s="225"/>
      <c r="AW85" s="1"/>
      <c r="AX85" s="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</row>
    <row r="86" ht="12.75" customHeight="1">
      <c r="A86" s="201"/>
      <c r="B86" s="32">
        <v>45157.0</v>
      </c>
      <c r="C86" s="140">
        <f t="shared" si="1"/>
        <v>21381</v>
      </c>
      <c r="D86" s="186">
        <f t="shared" si="9"/>
        <v>0</v>
      </c>
      <c r="E86" s="189"/>
      <c r="F86" s="144"/>
      <c r="G86" s="144"/>
      <c r="H86" s="144"/>
      <c r="I86" s="144"/>
      <c r="J86" s="144"/>
      <c r="K86" s="158"/>
      <c r="L86" s="159"/>
      <c r="M86" s="146">
        <f t="shared" si="11"/>
        <v>21381</v>
      </c>
      <c r="N86" s="189" t="s">
        <v>186</v>
      </c>
      <c r="O86" s="362">
        <v>21381.0</v>
      </c>
      <c r="P86" s="158"/>
      <c r="Q86" s="158"/>
      <c r="R86" s="158"/>
      <c r="S86" s="159"/>
      <c r="T86" s="146">
        <f t="shared" si="8"/>
        <v>0</v>
      </c>
      <c r="U86" s="142"/>
      <c r="V86" s="143"/>
      <c r="W86" s="160"/>
      <c r="X86" s="161"/>
      <c r="Y86" s="161"/>
      <c r="Z86" s="161"/>
      <c r="AA86" s="160"/>
      <c r="AB86" s="161"/>
      <c r="AC86" s="160"/>
      <c r="AD86" s="161"/>
      <c r="AE86" s="160"/>
      <c r="AF86" s="161"/>
      <c r="AG86" s="160"/>
      <c r="AH86" s="161"/>
      <c r="AI86" s="160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0"/>
      <c r="AU86" s="365"/>
      <c r="AV86" s="269"/>
      <c r="AW86" s="156"/>
      <c r="AX86" s="156"/>
      <c r="AY86" s="201"/>
      <c r="AZ86" s="201"/>
      <c r="BA86" s="201"/>
      <c r="BB86" s="201"/>
      <c r="BC86" s="201"/>
      <c r="BD86" s="201"/>
      <c r="BE86" s="201"/>
      <c r="BF86" s="201"/>
      <c r="BG86" s="201"/>
      <c r="BH86" s="201"/>
      <c r="BI86" s="201"/>
      <c r="BJ86" s="201"/>
      <c r="BK86" s="201"/>
      <c r="BL86" s="201"/>
      <c r="BM86" s="201"/>
      <c r="BN86" s="201"/>
      <c r="BO86" s="201"/>
      <c r="BP86" s="201"/>
    </row>
    <row r="87" ht="12.75" customHeight="1">
      <c r="A87" s="21"/>
      <c r="B87" s="32">
        <v>45158.0</v>
      </c>
      <c r="C87" s="140">
        <f t="shared" si="1"/>
        <v>1000000</v>
      </c>
      <c r="D87" s="186">
        <f t="shared" si="9"/>
        <v>0</v>
      </c>
      <c r="E87" s="189"/>
      <c r="F87" s="144"/>
      <c r="G87" s="144"/>
      <c r="H87" s="144"/>
      <c r="I87" s="144"/>
      <c r="J87" s="144"/>
      <c r="K87" s="144"/>
      <c r="L87" s="145"/>
      <c r="M87" s="146">
        <f t="shared" si="11"/>
        <v>0</v>
      </c>
      <c r="N87" s="189"/>
      <c r="O87" s="144"/>
      <c r="P87" s="144"/>
      <c r="Q87" s="144"/>
      <c r="R87" s="144"/>
      <c r="S87" s="145"/>
      <c r="T87" s="146">
        <f t="shared" si="8"/>
        <v>1000000</v>
      </c>
      <c r="U87" s="142" t="s">
        <v>187</v>
      </c>
      <c r="V87" s="363">
        <v>1000000.0</v>
      </c>
      <c r="W87" s="150"/>
      <c r="X87" s="143"/>
      <c r="Y87" s="150"/>
      <c r="Z87" s="143"/>
      <c r="AA87" s="150"/>
      <c r="AB87" s="143"/>
      <c r="AC87" s="150"/>
      <c r="AD87" s="143"/>
      <c r="AE87" s="150"/>
      <c r="AF87" s="143"/>
      <c r="AG87" s="150"/>
      <c r="AH87" s="143"/>
      <c r="AI87" s="150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50"/>
      <c r="AU87" s="361"/>
      <c r="AV87" s="225"/>
      <c r="AW87" s="1"/>
      <c r="AX87" s="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</row>
    <row r="88" ht="12.75" customHeight="1">
      <c r="A88" s="21"/>
      <c r="B88" s="32">
        <v>45159.0</v>
      </c>
      <c r="C88" s="140">
        <f t="shared" si="1"/>
        <v>0</v>
      </c>
      <c r="D88" s="186">
        <f t="shared" si="9"/>
        <v>0</v>
      </c>
      <c r="E88" s="189"/>
      <c r="F88" s="144"/>
      <c r="G88" s="144"/>
      <c r="H88" s="144"/>
      <c r="I88" s="144"/>
      <c r="J88" s="144"/>
      <c r="K88" s="144"/>
      <c r="L88" s="145"/>
      <c r="M88" s="146">
        <f t="shared" si="11"/>
        <v>0</v>
      </c>
      <c r="N88" s="189"/>
      <c r="O88" s="144"/>
      <c r="P88" s="144"/>
      <c r="Q88" s="144"/>
      <c r="R88" s="144"/>
      <c r="S88" s="145"/>
      <c r="T88" s="146">
        <f t="shared" si="8"/>
        <v>0</v>
      </c>
      <c r="U88" s="143"/>
      <c r="V88" s="143"/>
      <c r="W88" s="150"/>
      <c r="X88" s="143"/>
      <c r="Y88" s="150"/>
      <c r="Z88" s="143"/>
      <c r="AA88" s="150"/>
      <c r="AB88" s="143"/>
      <c r="AC88" s="150"/>
      <c r="AD88" s="143"/>
      <c r="AE88" s="150"/>
      <c r="AF88" s="143"/>
      <c r="AG88" s="150"/>
      <c r="AH88" s="143"/>
      <c r="AI88" s="150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50"/>
      <c r="AU88" s="361"/>
      <c r="AV88" s="225"/>
      <c r="AW88" s="1"/>
      <c r="AX88" s="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</row>
    <row r="89" ht="15.0" customHeight="1">
      <c r="A89" s="1"/>
      <c r="B89" s="32">
        <v>45160.0</v>
      </c>
      <c r="C89" s="140">
        <f t="shared" si="1"/>
        <v>270160</v>
      </c>
      <c r="D89" s="186">
        <f t="shared" si="9"/>
        <v>0</v>
      </c>
      <c r="E89" s="189"/>
      <c r="F89" s="144"/>
      <c r="G89" s="144"/>
      <c r="H89" s="144"/>
      <c r="I89" s="144"/>
      <c r="J89" s="144"/>
      <c r="K89" s="144"/>
      <c r="L89" s="145"/>
      <c r="M89" s="146">
        <f t="shared" si="11"/>
        <v>0</v>
      </c>
      <c r="N89" s="189"/>
      <c r="O89" s="144"/>
      <c r="P89" s="144"/>
      <c r="Q89" s="144"/>
      <c r="R89" s="144"/>
      <c r="S89" s="145"/>
      <c r="T89" s="146">
        <f t="shared" si="8"/>
        <v>270160</v>
      </c>
      <c r="U89" s="142" t="s">
        <v>188</v>
      </c>
      <c r="V89" s="363">
        <v>270160.0</v>
      </c>
      <c r="W89" s="150"/>
      <c r="X89" s="143"/>
      <c r="Y89" s="150"/>
      <c r="Z89" s="143"/>
      <c r="AA89" s="150"/>
      <c r="AB89" s="143"/>
      <c r="AC89" s="150"/>
      <c r="AD89" s="143"/>
      <c r="AE89" s="150"/>
      <c r="AF89" s="143"/>
      <c r="AG89" s="150"/>
      <c r="AH89" s="143"/>
      <c r="AI89" s="150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50"/>
      <c r="AU89" s="361"/>
      <c r="AV89" s="225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ht="12.75" customHeight="1">
      <c r="A90" s="1"/>
      <c r="B90" s="373">
        <v>45161.0</v>
      </c>
      <c r="C90" s="140">
        <f t="shared" si="1"/>
        <v>0</v>
      </c>
      <c r="D90" s="186">
        <f t="shared" si="9"/>
        <v>0</v>
      </c>
      <c r="E90" s="189"/>
      <c r="F90" s="144"/>
      <c r="G90" s="144"/>
      <c r="H90" s="144"/>
      <c r="I90" s="144"/>
      <c r="J90" s="144"/>
      <c r="K90" s="144"/>
      <c r="L90" s="145"/>
      <c r="M90" s="146">
        <f t="shared" si="11"/>
        <v>0</v>
      </c>
      <c r="N90" s="189"/>
      <c r="O90" s="144"/>
      <c r="P90" s="144"/>
      <c r="Q90" s="144"/>
      <c r="R90" s="144"/>
      <c r="S90" s="145"/>
      <c r="T90" s="146">
        <f t="shared" si="8"/>
        <v>0</v>
      </c>
      <c r="U90" s="150"/>
      <c r="V90" s="143"/>
      <c r="W90" s="150"/>
      <c r="X90" s="143"/>
      <c r="Y90" s="150"/>
      <c r="Z90" s="143"/>
      <c r="AA90" s="143"/>
      <c r="AB90" s="143"/>
      <c r="AC90" s="150"/>
      <c r="AD90" s="143"/>
      <c r="AE90" s="150"/>
      <c r="AF90" s="143"/>
      <c r="AG90" s="150"/>
      <c r="AH90" s="143"/>
      <c r="AI90" s="150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50"/>
      <c r="AU90" s="361"/>
      <c r="AV90" s="225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ht="12.75" customHeight="1">
      <c r="A91" s="1"/>
      <c r="B91" s="373">
        <v>45162.0</v>
      </c>
      <c r="C91" s="140">
        <f t="shared" si="1"/>
        <v>0</v>
      </c>
      <c r="D91" s="186">
        <f t="shared" si="9"/>
        <v>0</v>
      </c>
      <c r="E91" s="189"/>
      <c r="F91" s="144"/>
      <c r="G91" s="144"/>
      <c r="H91" s="144"/>
      <c r="I91" s="144"/>
      <c r="J91" s="144"/>
      <c r="K91" s="144"/>
      <c r="L91" s="145"/>
      <c r="M91" s="146">
        <f t="shared" si="11"/>
        <v>0</v>
      </c>
      <c r="N91" s="147"/>
      <c r="O91" s="144"/>
      <c r="P91" s="143"/>
      <c r="Q91" s="143"/>
      <c r="R91" s="144"/>
      <c r="S91" s="145"/>
      <c r="T91" s="146">
        <f t="shared" si="8"/>
        <v>0</v>
      </c>
      <c r="U91" s="192"/>
      <c r="V91" s="143"/>
      <c r="W91" s="143"/>
      <c r="X91" s="143"/>
      <c r="Y91" s="150"/>
      <c r="Z91" s="143"/>
      <c r="AA91" s="150"/>
      <c r="AB91" s="143"/>
      <c r="AC91" s="150"/>
      <c r="AD91" s="143"/>
      <c r="AE91" s="150"/>
      <c r="AF91" s="143"/>
      <c r="AG91" s="150"/>
      <c r="AH91" s="143"/>
      <c r="AI91" s="150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50"/>
      <c r="AU91" s="361"/>
      <c r="AV91" s="225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ht="12.75" customHeight="1">
      <c r="A92" s="1"/>
      <c r="B92" s="32">
        <v>45163.0</v>
      </c>
      <c r="C92" s="140">
        <f t="shared" si="1"/>
        <v>478561</v>
      </c>
      <c r="D92" s="186">
        <f t="shared" si="9"/>
        <v>0</v>
      </c>
      <c r="E92" s="189"/>
      <c r="F92" s="144"/>
      <c r="G92" s="144"/>
      <c r="H92" s="144"/>
      <c r="I92" s="144"/>
      <c r="J92" s="144"/>
      <c r="K92" s="144"/>
      <c r="L92" s="145"/>
      <c r="M92" s="146">
        <f t="shared" si="11"/>
        <v>0</v>
      </c>
      <c r="N92" s="147"/>
      <c r="O92" s="144"/>
      <c r="P92" s="144"/>
      <c r="Q92" s="144"/>
      <c r="R92" s="144"/>
      <c r="S92" s="145"/>
      <c r="T92" s="146">
        <f t="shared" si="8"/>
        <v>478561</v>
      </c>
      <c r="U92" s="142" t="s">
        <v>189</v>
      </c>
      <c r="V92" s="363">
        <v>93896.0</v>
      </c>
      <c r="W92" s="143" t="s">
        <v>190</v>
      </c>
      <c r="X92" s="363">
        <v>274665.0</v>
      </c>
      <c r="Y92" s="150" t="s">
        <v>165</v>
      </c>
      <c r="Z92" s="363">
        <v>110000.0</v>
      </c>
      <c r="AA92" s="150"/>
      <c r="AB92" s="143"/>
      <c r="AC92" s="150"/>
      <c r="AD92" s="143"/>
      <c r="AE92" s="150"/>
      <c r="AF92" s="143"/>
      <c r="AG92" s="150"/>
      <c r="AH92" s="143"/>
      <c r="AI92" s="150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50"/>
      <c r="AU92" s="361"/>
      <c r="AV92" s="225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ht="12.75" customHeight="1">
      <c r="A93" s="21"/>
      <c r="B93" s="32">
        <v>45164.0</v>
      </c>
      <c r="C93" s="140">
        <f t="shared" si="1"/>
        <v>3765900</v>
      </c>
      <c r="D93" s="186">
        <f t="shared" si="9"/>
        <v>0</v>
      </c>
      <c r="E93" s="189"/>
      <c r="F93" s="144"/>
      <c r="G93" s="144"/>
      <c r="H93" s="144"/>
      <c r="I93" s="144"/>
      <c r="J93" s="144"/>
      <c r="K93" s="144"/>
      <c r="L93" s="145"/>
      <c r="M93" s="146">
        <f t="shared" si="11"/>
        <v>0</v>
      </c>
      <c r="N93" s="147"/>
      <c r="O93" s="144"/>
      <c r="P93" s="144"/>
      <c r="Q93" s="144"/>
      <c r="R93" s="144"/>
      <c r="S93" s="145"/>
      <c r="T93" s="146">
        <f t="shared" si="8"/>
        <v>3765900</v>
      </c>
      <c r="U93" s="142" t="s">
        <v>191</v>
      </c>
      <c r="V93" s="363">
        <v>1300000.0</v>
      </c>
      <c r="W93" s="143" t="s">
        <v>133</v>
      </c>
      <c r="X93" s="363">
        <v>50000.0</v>
      </c>
      <c r="Y93" s="150" t="s">
        <v>192</v>
      </c>
      <c r="Z93" s="363">
        <v>2415900.0</v>
      </c>
      <c r="AA93" s="143"/>
      <c r="AB93" s="143"/>
      <c r="AC93" s="150"/>
      <c r="AD93" s="143"/>
      <c r="AE93" s="150"/>
      <c r="AF93" s="143"/>
      <c r="AG93" s="150"/>
      <c r="AH93" s="143"/>
      <c r="AI93" s="150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50"/>
      <c r="AU93" s="361"/>
      <c r="AV93" s="225"/>
      <c r="AW93" s="1"/>
      <c r="AX93" s="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</row>
    <row r="94" ht="12.75" customHeight="1">
      <c r="A94" s="21"/>
      <c r="B94" s="32">
        <v>45165.0</v>
      </c>
      <c r="C94" s="140">
        <f t="shared" si="1"/>
        <v>0</v>
      </c>
      <c r="D94" s="186">
        <f t="shared" si="9"/>
        <v>0</v>
      </c>
      <c r="E94" s="189"/>
      <c r="F94" s="144"/>
      <c r="G94" s="144"/>
      <c r="H94" s="144"/>
      <c r="I94" s="144"/>
      <c r="J94" s="144"/>
      <c r="K94" s="144"/>
      <c r="L94" s="145"/>
      <c r="M94" s="146">
        <f t="shared" si="11"/>
        <v>0</v>
      </c>
      <c r="N94" s="147"/>
      <c r="O94" s="144"/>
      <c r="P94" s="144"/>
      <c r="Q94" s="144"/>
      <c r="R94" s="144"/>
      <c r="S94" s="145"/>
      <c r="T94" s="146">
        <f t="shared" si="8"/>
        <v>0</v>
      </c>
      <c r="U94" s="151"/>
      <c r="V94" s="143"/>
      <c r="W94" s="150"/>
      <c r="X94" s="143"/>
      <c r="Y94" s="150"/>
      <c r="Z94" s="143"/>
      <c r="AA94" s="150"/>
      <c r="AB94" s="143"/>
      <c r="AC94" s="150"/>
      <c r="AD94" s="143"/>
      <c r="AE94" s="150"/>
      <c r="AF94" s="143"/>
      <c r="AG94" s="150"/>
      <c r="AH94" s="143"/>
      <c r="AI94" s="150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50"/>
      <c r="AU94" s="361"/>
      <c r="AV94" s="225"/>
      <c r="AW94" s="1"/>
      <c r="AX94" s="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</row>
    <row r="95" ht="12.75" customHeight="1">
      <c r="A95" s="1"/>
      <c r="B95" s="32">
        <v>45166.0</v>
      </c>
      <c r="C95" s="140">
        <f t="shared" si="1"/>
        <v>788639</v>
      </c>
      <c r="D95" s="186">
        <f t="shared" si="9"/>
        <v>788639</v>
      </c>
      <c r="E95" s="189" t="s">
        <v>193</v>
      </c>
      <c r="F95" s="362">
        <v>71013.0</v>
      </c>
      <c r="G95" s="144" t="s">
        <v>193</v>
      </c>
      <c r="H95" s="362">
        <v>12962.0</v>
      </c>
      <c r="I95" s="144" t="s">
        <v>193</v>
      </c>
      <c r="J95" s="362">
        <v>4664.0</v>
      </c>
      <c r="K95" s="144" t="s">
        <v>194</v>
      </c>
      <c r="L95" s="374">
        <v>700000.0</v>
      </c>
      <c r="M95" s="146">
        <f t="shared" si="11"/>
        <v>0</v>
      </c>
      <c r="N95" s="147"/>
      <c r="O95" s="144"/>
      <c r="P95" s="144"/>
      <c r="Q95" s="144"/>
      <c r="R95" s="144"/>
      <c r="S95" s="145"/>
      <c r="T95" s="146">
        <f t="shared" si="8"/>
        <v>0</v>
      </c>
      <c r="U95" s="142"/>
      <c r="V95" s="143"/>
      <c r="W95" s="150"/>
      <c r="X95" s="143"/>
      <c r="Y95" s="150"/>
      <c r="Z95" s="143"/>
      <c r="AA95" s="150"/>
      <c r="AB95" s="143"/>
      <c r="AC95" s="150"/>
      <c r="AD95" s="143"/>
      <c r="AE95" s="150"/>
      <c r="AF95" s="143"/>
      <c r="AG95" s="150"/>
      <c r="AH95" s="143"/>
      <c r="AI95" s="150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50"/>
      <c r="AU95" s="361"/>
      <c r="AV95" s="225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ht="12.75" customHeight="1">
      <c r="A96" s="1"/>
      <c r="B96" s="32">
        <v>45167.0</v>
      </c>
      <c r="C96" s="140">
        <f t="shared" si="1"/>
        <v>438616942</v>
      </c>
      <c r="D96" s="186">
        <f t="shared" si="9"/>
        <v>436365644</v>
      </c>
      <c r="E96" s="189" t="s">
        <v>195</v>
      </c>
      <c r="F96" s="362">
        <v>7545864.0</v>
      </c>
      <c r="G96" s="144" t="s">
        <v>196</v>
      </c>
      <c r="H96" s="362">
        <v>5.999978E7</v>
      </c>
      <c r="I96" s="144" t="s">
        <v>197</v>
      </c>
      <c r="J96" s="362">
        <v>2.6E8</v>
      </c>
      <c r="K96" s="144" t="s">
        <v>198</v>
      </c>
      <c r="L96" s="374">
        <v>1.0882E8</v>
      </c>
      <c r="M96" s="146">
        <f t="shared" si="11"/>
        <v>0</v>
      </c>
      <c r="N96" s="147"/>
      <c r="O96" s="144"/>
      <c r="P96" s="144"/>
      <c r="Q96" s="144"/>
      <c r="R96" s="144"/>
      <c r="S96" s="145"/>
      <c r="T96" s="146">
        <f t="shared" si="8"/>
        <v>2251298</v>
      </c>
      <c r="U96" s="142" t="s">
        <v>143</v>
      </c>
      <c r="V96" s="363">
        <v>251357.0</v>
      </c>
      <c r="W96" s="142" t="s">
        <v>142</v>
      </c>
      <c r="X96" s="363">
        <v>688600.0</v>
      </c>
      <c r="Y96" s="150" t="s">
        <v>199</v>
      </c>
      <c r="Z96" s="363">
        <v>2300.0</v>
      </c>
      <c r="AA96" s="150" t="s">
        <v>148</v>
      </c>
      <c r="AB96" s="363">
        <v>900825.0</v>
      </c>
      <c r="AC96" s="150" t="s">
        <v>159</v>
      </c>
      <c r="AD96" s="363">
        <v>161158.0</v>
      </c>
      <c r="AE96" s="150" t="s">
        <v>172</v>
      </c>
      <c r="AF96" s="363">
        <v>210318.0</v>
      </c>
      <c r="AG96" s="150" t="s">
        <v>200</v>
      </c>
      <c r="AH96" s="363">
        <v>36740.0</v>
      </c>
      <c r="AI96" s="150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50"/>
      <c r="AU96" s="361"/>
      <c r="AV96" s="225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ht="12.75" customHeight="1">
      <c r="A97" s="1"/>
      <c r="B97" s="373">
        <v>45168.0</v>
      </c>
      <c r="C97" s="165">
        <f t="shared" si="1"/>
        <v>0</v>
      </c>
      <c r="D97" s="202">
        <f t="shared" si="9"/>
        <v>0</v>
      </c>
      <c r="E97" s="195"/>
      <c r="F97" s="168"/>
      <c r="G97" s="168"/>
      <c r="H97" s="168"/>
      <c r="I97" s="168"/>
      <c r="J97" s="168"/>
      <c r="K97" s="168"/>
      <c r="L97" s="169"/>
      <c r="M97" s="136">
        <f t="shared" si="11"/>
        <v>0</v>
      </c>
      <c r="N97" s="147"/>
      <c r="O97" s="144"/>
      <c r="P97" s="144"/>
      <c r="Q97" s="144"/>
      <c r="R97" s="144"/>
      <c r="S97" s="145"/>
      <c r="T97" s="146">
        <f t="shared" si="8"/>
        <v>0</v>
      </c>
      <c r="U97" s="164"/>
      <c r="V97" s="167"/>
      <c r="W97" s="164"/>
      <c r="X97" s="167"/>
      <c r="Y97" s="171"/>
      <c r="Z97" s="167"/>
      <c r="AA97" s="164"/>
      <c r="AB97" s="143"/>
      <c r="AC97" s="164"/>
      <c r="AD97" s="167"/>
      <c r="AE97" s="164"/>
      <c r="AF97" s="143"/>
      <c r="AG97" s="164"/>
      <c r="AH97" s="167"/>
      <c r="AI97" s="150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50"/>
      <c r="AU97" s="361"/>
      <c r="AV97" s="225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ht="12.75" customHeight="1">
      <c r="A98" s="1"/>
      <c r="B98" s="375">
        <v>45169.0</v>
      </c>
      <c r="C98" s="203">
        <f t="shared" si="1"/>
        <v>0</v>
      </c>
      <c r="D98" s="204">
        <f t="shared" si="9"/>
        <v>0</v>
      </c>
      <c r="E98" s="205"/>
      <c r="F98" s="206"/>
      <c r="G98" s="194"/>
      <c r="H98" s="194"/>
      <c r="I98" s="194"/>
      <c r="J98" s="194"/>
      <c r="K98" s="194"/>
      <c r="L98" s="207"/>
      <c r="M98" s="136">
        <f t="shared" si="11"/>
        <v>0</v>
      </c>
      <c r="N98" s="170"/>
      <c r="O98" s="168"/>
      <c r="P98" s="168"/>
      <c r="Q98" s="168"/>
      <c r="R98" s="168"/>
      <c r="S98" s="169"/>
      <c r="T98" s="146">
        <f t="shared" si="8"/>
        <v>0</v>
      </c>
      <c r="U98" s="171"/>
      <c r="V98" s="167"/>
      <c r="W98" s="142"/>
      <c r="X98" s="143"/>
      <c r="Y98" s="164"/>
      <c r="Z98" s="167"/>
      <c r="AA98" s="164"/>
      <c r="AB98" s="167"/>
      <c r="AC98" s="167"/>
      <c r="AD98" s="167"/>
      <c r="AE98" s="164"/>
      <c r="AF98" s="167"/>
      <c r="AG98" s="164"/>
      <c r="AH98" s="167"/>
      <c r="AI98" s="164"/>
      <c r="AJ98" s="167"/>
      <c r="AK98" s="167"/>
      <c r="AL98" s="167"/>
      <c r="AM98" s="167"/>
      <c r="AN98" s="167"/>
      <c r="AO98" s="167"/>
      <c r="AP98" s="167"/>
      <c r="AQ98" s="167"/>
      <c r="AR98" s="167"/>
      <c r="AS98" s="167"/>
      <c r="AT98" s="164"/>
      <c r="AU98" s="370"/>
      <c r="AV98" s="276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ht="12.75" customHeight="1">
      <c r="A99" s="1"/>
      <c r="B99" s="100" t="s">
        <v>33</v>
      </c>
      <c r="C99" s="208">
        <f t="shared" si="1"/>
        <v>449457225</v>
      </c>
      <c r="D99" s="173">
        <f>SUM(D68:D98)</f>
        <v>437162575</v>
      </c>
      <c r="E99" s="197"/>
      <c r="F99" s="179"/>
      <c r="G99" s="179"/>
      <c r="H99" s="179"/>
      <c r="I99" s="179"/>
      <c r="J99" s="179"/>
      <c r="K99" s="179"/>
      <c r="L99" s="180"/>
      <c r="M99" s="126">
        <f>SUM(M68:M98)</f>
        <v>243391</v>
      </c>
      <c r="N99" s="197"/>
      <c r="O99" s="179"/>
      <c r="P99" s="179"/>
      <c r="Q99" s="179"/>
      <c r="R99" s="179"/>
      <c r="S99" s="180"/>
      <c r="T99" s="126">
        <f>SUM(T68:T98)</f>
        <v>12051259</v>
      </c>
      <c r="U99" s="182"/>
      <c r="V99" s="183"/>
      <c r="W99" s="184"/>
      <c r="X99" s="183"/>
      <c r="Y99" s="184"/>
      <c r="Z99" s="183"/>
      <c r="AA99" s="184"/>
      <c r="AB99" s="183"/>
      <c r="AC99" s="183"/>
      <c r="AD99" s="183"/>
      <c r="AE99" s="184"/>
      <c r="AF99" s="183"/>
      <c r="AG99" s="184"/>
      <c r="AH99" s="183"/>
      <c r="AI99" s="184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4"/>
      <c r="AU99" s="371"/>
      <c r="AV99" s="247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ht="12.75" customHeight="1">
      <c r="A100" s="1"/>
      <c r="B100" s="100" t="s">
        <v>31</v>
      </c>
      <c r="C100" s="208"/>
      <c r="D100" s="173"/>
      <c r="E100" s="197"/>
      <c r="F100" s="179"/>
      <c r="G100" s="179"/>
      <c r="H100" s="179"/>
      <c r="I100" s="179"/>
      <c r="J100" s="179"/>
      <c r="K100" s="179"/>
      <c r="L100" s="180"/>
      <c r="M100" s="126"/>
      <c r="N100" s="197"/>
      <c r="O100" s="179"/>
      <c r="P100" s="179"/>
      <c r="Q100" s="179"/>
      <c r="R100" s="179"/>
      <c r="S100" s="180"/>
      <c r="T100" s="126"/>
      <c r="U100" s="198"/>
      <c r="V100" s="183"/>
      <c r="W100" s="184"/>
      <c r="X100" s="183"/>
      <c r="Y100" s="184"/>
      <c r="Z100" s="183"/>
      <c r="AA100" s="184"/>
      <c r="AB100" s="183"/>
      <c r="AC100" s="184"/>
      <c r="AD100" s="183"/>
      <c r="AE100" s="184"/>
      <c r="AF100" s="183"/>
      <c r="AG100" s="184"/>
      <c r="AH100" s="183"/>
      <c r="AI100" s="184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4"/>
      <c r="AU100" s="371"/>
      <c r="AV100" s="247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ht="12.75" customHeight="1">
      <c r="A101" s="1"/>
      <c r="B101" s="73">
        <v>44440.0</v>
      </c>
      <c r="C101" s="209">
        <f t="shared" ref="C101:C226" si="12">D101+M101+T101</f>
        <v>149182</v>
      </c>
      <c r="D101" s="128">
        <f t="shared" ref="D101:D130" si="13">F101+H101+J101+L101</f>
        <v>0</v>
      </c>
      <c r="E101" s="129"/>
      <c r="F101" s="130"/>
      <c r="G101" s="130"/>
      <c r="H101" s="130"/>
      <c r="I101" s="130"/>
      <c r="J101" s="130"/>
      <c r="K101" s="130"/>
      <c r="L101" s="131"/>
      <c r="M101" s="132">
        <f t="shared" ref="M101:M130" si="14">O101+Q101+S101</f>
        <v>0</v>
      </c>
      <c r="N101" s="133"/>
      <c r="O101" s="134"/>
      <c r="P101" s="134"/>
      <c r="Q101" s="134"/>
      <c r="R101" s="134"/>
      <c r="S101" s="135"/>
      <c r="T101" s="132">
        <f t="shared" ref="T101:T129" si="15">V101+X101+Z101+AB101+AD101+AF101+AH101+AJ101+AV101</f>
        <v>149182</v>
      </c>
      <c r="U101" s="133" t="s">
        <v>201</v>
      </c>
      <c r="V101" s="376">
        <v>149182.0</v>
      </c>
      <c r="W101" s="138"/>
      <c r="X101" s="139"/>
      <c r="Y101" s="137"/>
      <c r="Z101" s="134"/>
      <c r="AA101" s="137"/>
      <c r="AB101" s="134"/>
      <c r="AC101" s="137"/>
      <c r="AD101" s="134"/>
      <c r="AE101" s="137"/>
      <c r="AF101" s="134"/>
      <c r="AG101" s="137"/>
      <c r="AH101" s="134"/>
      <c r="AI101" s="137"/>
      <c r="AJ101" s="134"/>
      <c r="AK101" s="134"/>
      <c r="AL101" s="134"/>
      <c r="AM101" s="134"/>
      <c r="AN101" s="134"/>
      <c r="AO101" s="134"/>
      <c r="AP101" s="134"/>
      <c r="AQ101" s="134"/>
      <c r="AR101" s="134"/>
      <c r="AS101" s="134"/>
      <c r="AT101" s="137"/>
      <c r="AU101" s="360"/>
      <c r="AV101" s="22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ht="12.75" customHeight="1">
      <c r="A102" s="1"/>
      <c r="B102" s="78">
        <v>44441.0</v>
      </c>
      <c r="C102" s="210">
        <f t="shared" si="12"/>
        <v>0</v>
      </c>
      <c r="D102" s="141">
        <f t="shared" si="13"/>
        <v>0</v>
      </c>
      <c r="E102" s="142"/>
      <c r="F102" s="143"/>
      <c r="G102" s="144"/>
      <c r="H102" s="144"/>
      <c r="I102" s="144"/>
      <c r="J102" s="144"/>
      <c r="K102" s="144"/>
      <c r="L102" s="145"/>
      <c r="M102" s="146">
        <f t="shared" si="14"/>
        <v>0</v>
      </c>
      <c r="N102" s="147"/>
      <c r="O102" s="144"/>
      <c r="P102" s="144"/>
      <c r="Q102" s="144"/>
      <c r="R102" s="144"/>
      <c r="S102" s="145"/>
      <c r="T102" s="146">
        <f t="shared" si="15"/>
        <v>0</v>
      </c>
      <c r="U102" s="171"/>
      <c r="V102" s="167"/>
      <c r="W102" s="142"/>
      <c r="X102" s="143"/>
      <c r="Y102" s="171"/>
      <c r="Z102" s="167"/>
      <c r="AA102" s="142"/>
      <c r="AB102" s="143"/>
      <c r="AC102" s="150"/>
      <c r="AD102" s="143"/>
      <c r="AE102" s="150"/>
      <c r="AF102" s="143"/>
      <c r="AG102" s="150"/>
      <c r="AH102" s="143"/>
      <c r="AI102" s="150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50"/>
      <c r="AU102" s="361"/>
      <c r="AV102" s="225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ht="12.75" customHeight="1">
      <c r="A103" s="1"/>
      <c r="B103" s="78">
        <v>44442.0</v>
      </c>
      <c r="C103" s="210">
        <f t="shared" si="12"/>
        <v>0</v>
      </c>
      <c r="D103" s="141">
        <f t="shared" si="13"/>
        <v>0</v>
      </c>
      <c r="E103" s="147"/>
      <c r="F103" s="144"/>
      <c r="G103" s="144"/>
      <c r="H103" s="144"/>
      <c r="I103" s="144"/>
      <c r="J103" s="144"/>
      <c r="K103" s="144"/>
      <c r="L103" s="145"/>
      <c r="M103" s="146">
        <f t="shared" si="14"/>
        <v>0</v>
      </c>
      <c r="N103" s="147"/>
      <c r="O103" s="144"/>
      <c r="P103" s="144"/>
      <c r="Q103" s="144"/>
      <c r="R103" s="144"/>
      <c r="S103" s="145"/>
      <c r="T103" s="146">
        <f t="shared" si="15"/>
        <v>0</v>
      </c>
      <c r="U103" s="150"/>
      <c r="V103" s="143"/>
      <c r="W103" s="150"/>
      <c r="X103" s="143"/>
      <c r="Y103" s="150"/>
      <c r="Z103" s="143"/>
      <c r="AA103" s="150"/>
      <c r="AB103" s="143"/>
      <c r="AC103" s="150"/>
      <c r="AD103" s="143"/>
      <c r="AE103" s="150"/>
      <c r="AF103" s="143"/>
      <c r="AG103" s="150"/>
      <c r="AH103" s="143"/>
      <c r="AI103" s="150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50"/>
      <c r="AU103" s="361"/>
      <c r="AV103" s="225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ht="12.75" customHeight="1">
      <c r="A104" s="1"/>
      <c r="B104" s="78">
        <v>44443.0</v>
      </c>
      <c r="C104" s="210">
        <f t="shared" si="12"/>
        <v>2348640</v>
      </c>
      <c r="D104" s="141">
        <f t="shared" si="13"/>
        <v>0</v>
      </c>
      <c r="E104" s="147"/>
      <c r="F104" s="144"/>
      <c r="G104" s="144"/>
      <c r="H104" s="144"/>
      <c r="I104" s="144"/>
      <c r="J104" s="144"/>
      <c r="K104" s="144"/>
      <c r="L104" s="145"/>
      <c r="M104" s="146">
        <f t="shared" si="14"/>
        <v>0</v>
      </c>
      <c r="N104" s="150"/>
      <c r="O104" s="143"/>
      <c r="P104" s="144"/>
      <c r="Q104" s="144"/>
      <c r="R104" s="144"/>
      <c r="S104" s="145"/>
      <c r="T104" s="146">
        <f t="shared" si="15"/>
        <v>2348640</v>
      </c>
      <c r="U104" s="150" t="s">
        <v>202</v>
      </c>
      <c r="V104" s="363">
        <v>2223640.0</v>
      </c>
      <c r="W104" s="142" t="s">
        <v>187</v>
      </c>
      <c r="X104" s="363">
        <v>100000.0</v>
      </c>
      <c r="Y104" s="150" t="s">
        <v>119</v>
      </c>
      <c r="Z104" s="363">
        <v>25000.0</v>
      </c>
      <c r="AA104" s="150"/>
      <c r="AB104" s="143"/>
      <c r="AC104" s="150"/>
      <c r="AD104" s="143"/>
      <c r="AE104" s="150"/>
      <c r="AF104" s="143"/>
      <c r="AG104" s="150"/>
      <c r="AH104" s="143"/>
      <c r="AI104" s="150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50"/>
      <c r="AU104" s="361"/>
      <c r="AV104" s="225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ht="12.75" customHeight="1">
      <c r="A105" s="1"/>
      <c r="B105" s="78">
        <v>44444.0</v>
      </c>
      <c r="C105" s="210">
        <f t="shared" si="12"/>
        <v>871944</v>
      </c>
      <c r="D105" s="141">
        <f t="shared" si="13"/>
        <v>0</v>
      </c>
      <c r="E105" s="147"/>
      <c r="F105" s="144"/>
      <c r="G105" s="144"/>
      <c r="H105" s="144"/>
      <c r="I105" s="144"/>
      <c r="J105" s="144"/>
      <c r="K105" s="144"/>
      <c r="L105" s="145"/>
      <c r="M105" s="146">
        <f t="shared" si="14"/>
        <v>0</v>
      </c>
      <c r="N105" s="150"/>
      <c r="O105" s="143"/>
      <c r="P105" s="144"/>
      <c r="Q105" s="144"/>
      <c r="R105" s="144"/>
      <c r="S105" s="145"/>
      <c r="T105" s="146">
        <f t="shared" si="15"/>
        <v>871944</v>
      </c>
      <c r="U105" s="148" t="s">
        <v>203</v>
      </c>
      <c r="V105" s="377">
        <v>866480.0</v>
      </c>
      <c r="W105" s="150" t="s">
        <v>136</v>
      </c>
      <c r="X105" s="363">
        <v>5464.0</v>
      </c>
      <c r="Y105" s="150"/>
      <c r="Z105" s="143"/>
      <c r="AA105" s="150"/>
      <c r="AB105" s="143"/>
      <c r="AC105" s="150"/>
      <c r="AD105" s="143"/>
      <c r="AE105" s="150"/>
      <c r="AF105" s="143"/>
      <c r="AG105" s="150"/>
      <c r="AH105" s="143"/>
      <c r="AI105" s="150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50"/>
      <c r="AU105" s="361"/>
      <c r="AV105" s="225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ht="12.75" customHeight="1">
      <c r="A106" s="1" t="s">
        <v>34</v>
      </c>
      <c r="B106" s="339">
        <v>44445.0</v>
      </c>
      <c r="C106" s="210">
        <f t="shared" si="12"/>
        <v>0</v>
      </c>
      <c r="D106" s="141">
        <f t="shared" si="13"/>
        <v>0</v>
      </c>
      <c r="E106" s="147"/>
      <c r="F106" s="144"/>
      <c r="G106" s="144"/>
      <c r="H106" s="144"/>
      <c r="I106" s="144"/>
      <c r="J106" s="144"/>
      <c r="K106" s="144"/>
      <c r="L106" s="145"/>
      <c r="M106" s="146">
        <f t="shared" si="14"/>
        <v>0</v>
      </c>
      <c r="N106" s="147"/>
      <c r="O106" s="144"/>
      <c r="P106" s="144"/>
      <c r="Q106" s="144"/>
      <c r="R106" s="144"/>
      <c r="S106" s="145"/>
      <c r="T106" s="146">
        <f t="shared" si="15"/>
        <v>0</v>
      </c>
      <c r="U106" s="142"/>
      <c r="V106" s="143"/>
      <c r="W106" s="142"/>
      <c r="X106" s="143"/>
      <c r="Y106" s="150"/>
      <c r="Z106" s="143"/>
      <c r="AA106" s="150"/>
      <c r="AB106" s="143"/>
      <c r="AC106" s="150"/>
      <c r="AD106" s="143"/>
      <c r="AE106" s="150"/>
      <c r="AF106" s="143"/>
      <c r="AG106" s="150"/>
      <c r="AH106" s="143"/>
      <c r="AI106" s="150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50"/>
      <c r="AU106" s="361"/>
      <c r="AV106" s="225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ht="12.75" customHeight="1">
      <c r="A107" s="1"/>
      <c r="B107" s="339">
        <v>44446.0</v>
      </c>
      <c r="C107" s="210">
        <f t="shared" si="12"/>
        <v>0</v>
      </c>
      <c r="D107" s="141">
        <f t="shared" si="13"/>
        <v>0</v>
      </c>
      <c r="E107" s="151"/>
      <c r="F107" s="143"/>
      <c r="G107" s="144"/>
      <c r="H107" s="144"/>
      <c r="I107" s="144"/>
      <c r="J107" s="144"/>
      <c r="K107" s="144"/>
      <c r="L107" s="145"/>
      <c r="M107" s="146">
        <f t="shared" si="14"/>
        <v>0</v>
      </c>
      <c r="N107" s="147"/>
      <c r="O107" s="144"/>
      <c r="P107" s="144"/>
      <c r="Q107" s="144"/>
      <c r="R107" s="144"/>
      <c r="S107" s="145"/>
      <c r="T107" s="146">
        <f t="shared" si="15"/>
        <v>0</v>
      </c>
      <c r="U107" s="148"/>
      <c r="V107" s="149"/>
      <c r="W107" s="150"/>
      <c r="X107" s="143"/>
      <c r="Y107" s="150"/>
      <c r="Z107" s="143"/>
      <c r="AA107" s="150"/>
      <c r="AB107" s="143"/>
      <c r="AC107" s="150"/>
      <c r="AD107" s="143"/>
      <c r="AE107" s="150"/>
      <c r="AF107" s="143"/>
      <c r="AG107" s="150"/>
      <c r="AH107" s="143"/>
      <c r="AI107" s="150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50"/>
      <c r="AU107" s="361"/>
      <c r="AV107" s="225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ht="12.75" customHeight="1">
      <c r="A108" s="1"/>
      <c r="B108" s="78">
        <v>44447.0</v>
      </c>
      <c r="C108" s="210">
        <f t="shared" si="12"/>
        <v>0</v>
      </c>
      <c r="D108" s="141">
        <f t="shared" si="13"/>
        <v>0</v>
      </c>
      <c r="E108" s="147"/>
      <c r="F108" s="144"/>
      <c r="G108" s="144"/>
      <c r="H108" s="144"/>
      <c r="I108" s="144"/>
      <c r="J108" s="144"/>
      <c r="K108" s="144"/>
      <c r="L108" s="145"/>
      <c r="M108" s="146">
        <f t="shared" si="14"/>
        <v>0</v>
      </c>
      <c r="N108" s="147"/>
      <c r="O108" s="144"/>
      <c r="P108" s="144"/>
      <c r="Q108" s="144"/>
      <c r="R108" s="144"/>
      <c r="S108" s="145"/>
      <c r="T108" s="146">
        <f t="shared" si="15"/>
        <v>0</v>
      </c>
      <c r="U108" s="151"/>
      <c r="V108" s="143"/>
      <c r="W108" s="150"/>
      <c r="X108" s="143"/>
      <c r="Y108" s="150"/>
      <c r="Z108" s="143"/>
      <c r="AA108" s="150"/>
      <c r="AB108" s="143"/>
      <c r="AC108" s="150"/>
      <c r="AD108" s="143"/>
      <c r="AE108" s="150"/>
      <c r="AF108" s="143"/>
      <c r="AG108" s="150"/>
      <c r="AH108" s="143"/>
      <c r="AI108" s="150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50"/>
      <c r="AU108" s="361"/>
      <c r="AV108" s="225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ht="12.75" customHeight="1">
      <c r="A109" s="1"/>
      <c r="B109" s="78">
        <v>44448.0</v>
      </c>
      <c r="C109" s="210">
        <f t="shared" si="12"/>
        <v>0</v>
      </c>
      <c r="D109" s="141">
        <f t="shared" si="13"/>
        <v>0</v>
      </c>
      <c r="E109" s="189"/>
      <c r="F109" s="144"/>
      <c r="G109" s="144"/>
      <c r="H109" s="145"/>
      <c r="I109" s="144"/>
      <c r="J109" s="144"/>
      <c r="K109" s="144"/>
      <c r="L109" s="145"/>
      <c r="M109" s="146">
        <f t="shared" si="14"/>
        <v>0</v>
      </c>
      <c r="N109" s="147"/>
      <c r="O109" s="144"/>
      <c r="P109" s="143"/>
      <c r="Q109" s="143"/>
      <c r="R109" s="143"/>
      <c r="S109" s="152"/>
      <c r="T109" s="146">
        <f t="shared" si="15"/>
        <v>0</v>
      </c>
      <c r="U109" s="142"/>
      <c r="V109" s="143"/>
      <c r="W109" s="150"/>
      <c r="X109" s="143"/>
      <c r="Y109" s="150"/>
      <c r="Z109" s="143"/>
      <c r="AA109" s="150"/>
      <c r="AB109" s="143"/>
      <c r="AC109" s="150"/>
      <c r="AD109" s="143"/>
      <c r="AE109" s="150"/>
      <c r="AF109" s="143"/>
      <c r="AG109" s="150"/>
      <c r="AH109" s="143"/>
      <c r="AI109" s="150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50"/>
      <c r="AU109" s="361"/>
      <c r="AV109" s="225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ht="12.75" customHeight="1">
      <c r="A110" s="1"/>
      <c r="B110" s="78">
        <v>44449.0</v>
      </c>
      <c r="C110" s="210">
        <f t="shared" si="12"/>
        <v>6000</v>
      </c>
      <c r="D110" s="141">
        <f t="shared" si="13"/>
        <v>0</v>
      </c>
      <c r="E110" s="147"/>
      <c r="F110" s="144"/>
      <c r="G110" s="144"/>
      <c r="H110" s="144"/>
      <c r="I110" s="144"/>
      <c r="J110" s="144"/>
      <c r="K110" s="144"/>
      <c r="L110" s="145"/>
      <c r="M110" s="146">
        <f t="shared" si="14"/>
        <v>0</v>
      </c>
      <c r="N110" s="211"/>
      <c r="O110" s="153"/>
      <c r="P110" s="153"/>
      <c r="Q110" s="153"/>
      <c r="R110" s="153"/>
      <c r="S110" s="154"/>
      <c r="T110" s="146">
        <f t="shared" si="15"/>
        <v>6000</v>
      </c>
      <c r="U110" s="142" t="s">
        <v>204</v>
      </c>
      <c r="V110" s="363">
        <v>6000.0</v>
      </c>
      <c r="W110" s="150"/>
      <c r="X110" s="143"/>
      <c r="Y110" s="150"/>
      <c r="Z110" s="143"/>
      <c r="AA110" s="143"/>
      <c r="AB110" s="143"/>
      <c r="AC110" s="150"/>
      <c r="AD110" s="143"/>
      <c r="AE110" s="150"/>
      <c r="AF110" s="143"/>
      <c r="AG110" s="150"/>
      <c r="AH110" s="143"/>
      <c r="AI110" s="150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50"/>
      <c r="AU110" s="361"/>
      <c r="AV110" s="225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ht="12.75" customHeight="1">
      <c r="A111" s="1"/>
      <c r="B111" s="78">
        <v>44450.0</v>
      </c>
      <c r="C111" s="210">
        <f t="shared" si="12"/>
        <v>0</v>
      </c>
      <c r="D111" s="141">
        <f t="shared" si="13"/>
        <v>0</v>
      </c>
      <c r="E111" s="147"/>
      <c r="F111" s="144"/>
      <c r="G111" s="144"/>
      <c r="H111" s="144"/>
      <c r="I111" s="144"/>
      <c r="J111" s="144"/>
      <c r="K111" s="144"/>
      <c r="L111" s="145"/>
      <c r="M111" s="146">
        <f t="shared" si="14"/>
        <v>0</v>
      </c>
      <c r="N111" s="147"/>
      <c r="O111" s="144"/>
      <c r="P111" s="144"/>
      <c r="Q111" s="144"/>
      <c r="R111" s="144"/>
      <c r="S111" s="145"/>
      <c r="T111" s="146">
        <f t="shared" si="15"/>
        <v>0</v>
      </c>
      <c r="U111" s="150"/>
      <c r="V111" s="143"/>
      <c r="W111" s="143"/>
      <c r="X111" s="143"/>
      <c r="Y111" s="150"/>
      <c r="Z111" s="143"/>
      <c r="AA111" s="143"/>
      <c r="AB111" s="143"/>
      <c r="AC111" s="150"/>
      <c r="AD111" s="143"/>
      <c r="AE111" s="150"/>
      <c r="AF111" s="143"/>
      <c r="AG111" s="150"/>
      <c r="AH111" s="143"/>
      <c r="AI111" s="150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50"/>
      <c r="AU111" s="361"/>
      <c r="AV111" s="225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ht="12.75" customHeight="1">
      <c r="A112" s="1"/>
      <c r="B112" s="78">
        <v>44451.0</v>
      </c>
      <c r="C112" s="210">
        <f t="shared" si="12"/>
        <v>0</v>
      </c>
      <c r="D112" s="141">
        <f t="shared" si="13"/>
        <v>0</v>
      </c>
      <c r="E112" s="142"/>
      <c r="F112" s="143"/>
      <c r="G112" s="144"/>
      <c r="H112" s="144"/>
      <c r="I112" s="144"/>
      <c r="J112" s="144"/>
      <c r="K112" s="144"/>
      <c r="L112" s="145"/>
      <c r="M112" s="146">
        <f t="shared" si="14"/>
        <v>0</v>
      </c>
      <c r="N112" s="147"/>
      <c r="O112" s="144"/>
      <c r="P112" s="144"/>
      <c r="Q112" s="144"/>
      <c r="R112" s="144"/>
      <c r="S112" s="145"/>
      <c r="T112" s="146">
        <f t="shared" si="15"/>
        <v>0</v>
      </c>
      <c r="U112" s="150"/>
      <c r="V112" s="143"/>
      <c r="W112" s="150"/>
      <c r="X112" s="143"/>
      <c r="Y112" s="150"/>
      <c r="Z112" s="143"/>
      <c r="AA112" s="150"/>
      <c r="AB112" s="143"/>
      <c r="AC112" s="150"/>
      <c r="AD112" s="143"/>
      <c r="AE112" s="150"/>
      <c r="AF112" s="143"/>
      <c r="AG112" s="150"/>
      <c r="AH112" s="143"/>
      <c r="AI112" s="150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50"/>
      <c r="AU112" s="361"/>
      <c r="AV112" s="225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ht="12.75" customHeight="1">
      <c r="A113" s="1"/>
      <c r="B113" s="339">
        <v>44452.0</v>
      </c>
      <c r="C113" s="210">
        <f t="shared" si="12"/>
        <v>0</v>
      </c>
      <c r="D113" s="141">
        <f t="shared" si="13"/>
        <v>0</v>
      </c>
      <c r="E113" s="147"/>
      <c r="F113" s="144"/>
      <c r="G113" s="144"/>
      <c r="H113" s="144"/>
      <c r="I113" s="144"/>
      <c r="J113" s="144"/>
      <c r="K113" s="144"/>
      <c r="L113" s="145"/>
      <c r="M113" s="146">
        <f t="shared" si="14"/>
        <v>0</v>
      </c>
      <c r="N113" s="147"/>
      <c r="O113" s="144"/>
      <c r="P113" s="144"/>
      <c r="Q113" s="144"/>
      <c r="R113" s="144"/>
      <c r="S113" s="145"/>
      <c r="T113" s="146">
        <f t="shared" si="15"/>
        <v>0</v>
      </c>
      <c r="U113" s="142"/>
      <c r="V113" s="143"/>
      <c r="W113" s="150"/>
      <c r="X113" s="143"/>
      <c r="Y113" s="150"/>
      <c r="Z113" s="143"/>
      <c r="AA113" s="150"/>
      <c r="AB113" s="143"/>
      <c r="AC113" s="150"/>
      <c r="AD113" s="143"/>
      <c r="AE113" s="150"/>
      <c r="AF113" s="143"/>
      <c r="AG113" s="150"/>
      <c r="AH113" s="143"/>
      <c r="AI113" s="150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50"/>
      <c r="AU113" s="361"/>
      <c r="AV113" s="225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ht="12.75" customHeight="1">
      <c r="A114" s="1"/>
      <c r="B114" s="339">
        <v>44453.0</v>
      </c>
      <c r="C114" s="210">
        <f t="shared" si="12"/>
        <v>0</v>
      </c>
      <c r="D114" s="141">
        <f t="shared" si="13"/>
        <v>0</v>
      </c>
      <c r="E114" s="147"/>
      <c r="F114" s="144"/>
      <c r="G114" s="144"/>
      <c r="H114" s="144"/>
      <c r="I114" s="144"/>
      <c r="J114" s="144"/>
      <c r="K114" s="144"/>
      <c r="L114" s="145"/>
      <c r="M114" s="146">
        <f t="shared" si="14"/>
        <v>0</v>
      </c>
      <c r="N114" s="142"/>
      <c r="O114" s="143"/>
      <c r="P114" s="143"/>
      <c r="Q114" s="143"/>
      <c r="R114" s="143"/>
      <c r="S114" s="152"/>
      <c r="T114" s="146">
        <f t="shared" si="15"/>
        <v>0</v>
      </c>
      <c r="U114" s="150"/>
      <c r="V114" s="143"/>
      <c r="W114" s="150"/>
      <c r="X114" s="143"/>
      <c r="Y114" s="150"/>
      <c r="Z114" s="143"/>
      <c r="AA114" s="150"/>
      <c r="AB114" s="143"/>
      <c r="AC114" s="150"/>
      <c r="AD114" s="143"/>
      <c r="AE114" s="150"/>
      <c r="AF114" s="143"/>
      <c r="AG114" s="150"/>
      <c r="AH114" s="143"/>
      <c r="AI114" s="150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50"/>
      <c r="AU114" s="361"/>
      <c r="AV114" s="225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ht="12.75" customHeight="1">
      <c r="A115" s="1"/>
      <c r="B115" s="339">
        <v>44454.0</v>
      </c>
      <c r="C115" s="210">
        <f t="shared" si="12"/>
        <v>5363</v>
      </c>
      <c r="D115" s="141">
        <f t="shared" si="13"/>
        <v>5363</v>
      </c>
      <c r="E115" s="142" t="s">
        <v>205</v>
      </c>
      <c r="F115" s="363">
        <v>5363.0</v>
      </c>
      <c r="G115" s="143"/>
      <c r="H115" s="143"/>
      <c r="I115" s="143"/>
      <c r="J115" s="143"/>
      <c r="K115" s="143"/>
      <c r="L115" s="152"/>
      <c r="M115" s="146">
        <f t="shared" si="14"/>
        <v>0</v>
      </c>
      <c r="N115" s="147"/>
      <c r="O115" s="144"/>
      <c r="P115" s="144"/>
      <c r="Q115" s="144"/>
      <c r="R115" s="144"/>
      <c r="S115" s="145"/>
      <c r="T115" s="146">
        <f t="shared" si="15"/>
        <v>0</v>
      </c>
      <c r="U115" s="142"/>
      <c r="V115" s="143"/>
      <c r="W115" s="150"/>
      <c r="X115" s="143"/>
      <c r="Y115" s="150"/>
      <c r="Z115" s="143"/>
      <c r="AA115" s="150"/>
      <c r="AB115" s="143"/>
      <c r="AC115" s="150"/>
      <c r="AD115" s="143"/>
      <c r="AE115" s="150"/>
      <c r="AF115" s="143"/>
      <c r="AG115" s="150"/>
      <c r="AH115" s="143"/>
      <c r="AI115" s="150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50"/>
      <c r="AU115" s="361"/>
      <c r="AV115" s="225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ht="12.75" customHeight="1">
      <c r="A116" s="1"/>
      <c r="B116" s="78">
        <v>44455.0</v>
      </c>
      <c r="C116" s="210">
        <f t="shared" si="12"/>
        <v>955271</v>
      </c>
      <c r="D116" s="141">
        <f t="shared" si="13"/>
        <v>4137</v>
      </c>
      <c r="E116" s="147" t="s">
        <v>206</v>
      </c>
      <c r="F116" s="362">
        <v>2654.0</v>
      </c>
      <c r="G116" s="144" t="s">
        <v>207</v>
      </c>
      <c r="H116" s="362">
        <v>1459.0</v>
      </c>
      <c r="I116" s="144" t="s">
        <v>208</v>
      </c>
      <c r="J116" s="362">
        <v>24.0</v>
      </c>
      <c r="K116" s="144"/>
      <c r="L116" s="145"/>
      <c r="M116" s="146">
        <f t="shared" si="14"/>
        <v>406353</v>
      </c>
      <c r="N116" s="147" t="s">
        <v>158</v>
      </c>
      <c r="O116" s="362">
        <v>406353.0</v>
      </c>
      <c r="P116" s="144"/>
      <c r="Q116" s="144"/>
      <c r="R116" s="144"/>
      <c r="S116" s="145"/>
      <c r="T116" s="146">
        <f t="shared" si="15"/>
        <v>544781</v>
      </c>
      <c r="U116" s="142" t="s">
        <v>159</v>
      </c>
      <c r="V116" s="363">
        <v>425380.0</v>
      </c>
      <c r="W116" s="150" t="s">
        <v>172</v>
      </c>
      <c r="X116" s="363">
        <v>115386.0</v>
      </c>
      <c r="Y116" s="150" t="s">
        <v>209</v>
      </c>
      <c r="Z116" s="363">
        <v>4015.0</v>
      </c>
      <c r="AA116" s="150"/>
      <c r="AB116" s="143"/>
      <c r="AC116" s="150"/>
      <c r="AD116" s="143"/>
      <c r="AE116" s="150"/>
      <c r="AF116" s="143"/>
      <c r="AG116" s="150"/>
      <c r="AH116" s="143"/>
      <c r="AI116" s="150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50"/>
      <c r="AU116" s="361"/>
      <c r="AV116" s="225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ht="12.75" customHeight="1">
      <c r="A117" s="1"/>
      <c r="B117" s="78">
        <v>44456.0</v>
      </c>
      <c r="C117" s="210">
        <f t="shared" si="12"/>
        <v>15257</v>
      </c>
      <c r="D117" s="141">
        <f t="shared" si="13"/>
        <v>0</v>
      </c>
      <c r="E117" s="147"/>
      <c r="F117" s="144"/>
      <c r="G117" s="144"/>
      <c r="H117" s="144"/>
      <c r="I117" s="144"/>
      <c r="J117" s="144"/>
      <c r="K117" s="144"/>
      <c r="L117" s="145"/>
      <c r="M117" s="146">
        <f t="shared" si="14"/>
        <v>15257</v>
      </c>
      <c r="N117" s="189" t="s">
        <v>210</v>
      </c>
      <c r="O117" s="362">
        <v>15257.0</v>
      </c>
      <c r="P117" s="144"/>
      <c r="Q117" s="144"/>
      <c r="R117" s="144"/>
      <c r="S117" s="145"/>
      <c r="T117" s="146">
        <f t="shared" si="15"/>
        <v>0</v>
      </c>
      <c r="U117" s="142"/>
      <c r="V117" s="143"/>
      <c r="W117" s="150"/>
      <c r="X117" s="143"/>
      <c r="Y117" s="150"/>
      <c r="Z117" s="143"/>
      <c r="AA117" s="150"/>
      <c r="AB117" s="143"/>
      <c r="AC117" s="150"/>
      <c r="AD117" s="143"/>
      <c r="AE117" s="150"/>
      <c r="AF117" s="143"/>
      <c r="AG117" s="150"/>
      <c r="AH117" s="143"/>
      <c r="AI117" s="150"/>
      <c r="AJ117" s="143"/>
      <c r="AK117" s="143"/>
      <c r="AL117" s="143"/>
      <c r="AM117" s="143"/>
      <c r="AN117" s="143"/>
      <c r="AO117" s="143"/>
      <c r="AP117" s="143"/>
      <c r="AQ117" s="143"/>
      <c r="AR117" s="143"/>
      <c r="AS117" s="143"/>
      <c r="AT117" s="150"/>
      <c r="AU117" s="361"/>
      <c r="AV117" s="225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ht="12.75" customHeight="1">
      <c r="A118" s="1"/>
      <c r="B118" s="78">
        <v>44457.0</v>
      </c>
      <c r="C118" s="210">
        <f t="shared" si="12"/>
        <v>0</v>
      </c>
      <c r="D118" s="141">
        <f t="shared" si="13"/>
        <v>0</v>
      </c>
      <c r="E118" s="147"/>
      <c r="F118" s="144"/>
      <c r="G118" s="144"/>
      <c r="H118" s="144"/>
      <c r="I118" s="144"/>
      <c r="J118" s="144"/>
      <c r="K118" s="144"/>
      <c r="L118" s="145"/>
      <c r="M118" s="146">
        <f t="shared" si="14"/>
        <v>0</v>
      </c>
      <c r="N118" s="144"/>
      <c r="O118" s="144"/>
      <c r="P118" s="144"/>
      <c r="Q118" s="144"/>
      <c r="R118" s="144"/>
      <c r="S118" s="145"/>
      <c r="T118" s="146">
        <f t="shared" si="15"/>
        <v>0</v>
      </c>
      <c r="U118" s="142"/>
      <c r="V118" s="143"/>
      <c r="W118" s="150"/>
      <c r="X118" s="143"/>
      <c r="Y118" s="150"/>
      <c r="Z118" s="143"/>
      <c r="AA118" s="150"/>
      <c r="AB118" s="143"/>
      <c r="AC118" s="150"/>
      <c r="AD118" s="143"/>
      <c r="AE118" s="150"/>
      <c r="AF118" s="143"/>
      <c r="AG118" s="150"/>
      <c r="AH118" s="143"/>
      <c r="AI118" s="150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50"/>
      <c r="AU118" s="361"/>
      <c r="AV118" s="225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ht="12.75" customHeight="1">
      <c r="A119" s="1"/>
      <c r="B119" s="78">
        <v>44458.0</v>
      </c>
      <c r="C119" s="210">
        <f t="shared" si="12"/>
        <v>0</v>
      </c>
      <c r="D119" s="141">
        <f t="shared" si="13"/>
        <v>0</v>
      </c>
      <c r="E119" s="147"/>
      <c r="F119" s="144"/>
      <c r="G119" s="144"/>
      <c r="H119" s="144"/>
      <c r="I119" s="144"/>
      <c r="J119" s="144"/>
      <c r="K119" s="144"/>
      <c r="L119" s="145"/>
      <c r="M119" s="146">
        <f t="shared" si="14"/>
        <v>0</v>
      </c>
      <c r="N119" s="147"/>
      <c r="O119" s="144"/>
      <c r="P119" s="144"/>
      <c r="Q119" s="144"/>
      <c r="R119" s="144"/>
      <c r="S119" s="145"/>
      <c r="T119" s="146">
        <f t="shared" si="15"/>
        <v>0</v>
      </c>
      <c r="U119" s="150"/>
      <c r="V119" s="143"/>
      <c r="W119" s="150"/>
      <c r="X119" s="143"/>
      <c r="Y119" s="150"/>
      <c r="Z119" s="143"/>
      <c r="AA119" s="150"/>
      <c r="AB119" s="143"/>
      <c r="AC119" s="150"/>
      <c r="AD119" s="143"/>
      <c r="AE119" s="150"/>
      <c r="AF119" s="143"/>
      <c r="AG119" s="150"/>
      <c r="AH119" s="143"/>
      <c r="AI119" s="150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50"/>
      <c r="AU119" s="361"/>
      <c r="AV119" s="225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ht="12.75" customHeight="1">
      <c r="A120" s="1"/>
      <c r="B120" s="339">
        <v>44459.0</v>
      </c>
      <c r="C120" s="210">
        <f t="shared" si="12"/>
        <v>0</v>
      </c>
      <c r="D120" s="141">
        <f t="shared" si="13"/>
        <v>0</v>
      </c>
      <c r="E120" s="142"/>
      <c r="F120" s="143"/>
      <c r="G120" s="144"/>
      <c r="H120" s="144"/>
      <c r="I120" s="144"/>
      <c r="J120" s="144"/>
      <c r="K120" s="144"/>
      <c r="L120" s="145"/>
      <c r="M120" s="146">
        <f t="shared" si="14"/>
        <v>0</v>
      </c>
      <c r="N120" s="144"/>
      <c r="O120" s="144"/>
      <c r="P120" s="144"/>
      <c r="Q120" s="144"/>
      <c r="R120" s="144"/>
      <c r="S120" s="145"/>
      <c r="T120" s="146">
        <f t="shared" si="15"/>
        <v>0</v>
      </c>
      <c r="U120" s="142"/>
      <c r="V120" s="143"/>
      <c r="W120" s="150"/>
      <c r="X120" s="143"/>
      <c r="Y120" s="150"/>
      <c r="Z120" s="143"/>
      <c r="AA120" s="150"/>
      <c r="AB120" s="143"/>
      <c r="AC120" s="155"/>
      <c r="AD120" s="149"/>
      <c r="AE120" s="150"/>
      <c r="AF120" s="143"/>
      <c r="AG120" s="150"/>
      <c r="AH120" s="143"/>
      <c r="AI120" s="150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50"/>
      <c r="AU120" s="361"/>
      <c r="AV120" s="225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ht="12.75" customHeight="1">
      <c r="A121" s="1"/>
      <c r="B121" s="339">
        <v>44460.0</v>
      </c>
      <c r="C121" s="210">
        <f t="shared" si="12"/>
        <v>402330</v>
      </c>
      <c r="D121" s="141">
        <f t="shared" si="13"/>
        <v>0</v>
      </c>
      <c r="E121" s="142"/>
      <c r="F121" s="143"/>
      <c r="G121" s="144"/>
      <c r="H121" s="144"/>
      <c r="I121" s="144"/>
      <c r="J121" s="144"/>
      <c r="K121" s="144"/>
      <c r="L121" s="145"/>
      <c r="M121" s="146">
        <f t="shared" si="14"/>
        <v>0</v>
      </c>
      <c r="N121" s="142"/>
      <c r="O121" s="143"/>
      <c r="P121" s="143"/>
      <c r="Q121" s="143"/>
      <c r="R121" s="143"/>
      <c r="S121" s="152"/>
      <c r="T121" s="146">
        <f t="shared" si="15"/>
        <v>402330</v>
      </c>
      <c r="U121" s="142" t="s">
        <v>211</v>
      </c>
      <c r="V121" s="363">
        <v>402330.0</v>
      </c>
      <c r="W121" s="155"/>
      <c r="X121" s="149"/>
      <c r="Y121" s="150"/>
      <c r="Z121" s="143"/>
      <c r="AA121" s="150"/>
      <c r="AB121" s="143"/>
      <c r="AC121" s="150"/>
      <c r="AD121" s="143"/>
      <c r="AE121" s="150"/>
      <c r="AF121" s="143"/>
      <c r="AG121" s="150"/>
      <c r="AH121" s="143"/>
      <c r="AI121" s="150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50"/>
      <c r="AU121" s="361"/>
      <c r="AV121" s="225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ht="12.75" customHeight="1">
      <c r="A122" s="1"/>
      <c r="B122" s="78">
        <v>44461.0</v>
      </c>
      <c r="C122" s="210">
        <f t="shared" si="12"/>
        <v>101653</v>
      </c>
      <c r="D122" s="141">
        <f t="shared" si="13"/>
        <v>0</v>
      </c>
      <c r="E122" s="147"/>
      <c r="F122" s="144"/>
      <c r="G122" s="144"/>
      <c r="H122" s="144"/>
      <c r="I122" s="144"/>
      <c r="J122" s="144"/>
      <c r="K122" s="144"/>
      <c r="L122" s="145"/>
      <c r="M122" s="146">
        <f t="shared" si="14"/>
        <v>0</v>
      </c>
      <c r="N122" s="142"/>
      <c r="O122" s="143"/>
      <c r="P122" s="143"/>
      <c r="Q122" s="143"/>
      <c r="R122" s="143"/>
      <c r="S122" s="152"/>
      <c r="T122" s="146">
        <f t="shared" si="15"/>
        <v>101653</v>
      </c>
      <c r="U122" s="148" t="s">
        <v>212</v>
      </c>
      <c r="V122" s="378">
        <v>31900.0</v>
      </c>
      <c r="W122" s="150" t="s">
        <v>213</v>
      </c>
      <c r="X122" s="363">
        <v>12996.0</v>
      </c>
      <c r="Y122" s="150" t="s">
        <v>214</v>
      </c>
      <c r="Z122" s="363">
        <v>56757.0</v>
      </c>
      <c r="AA122" s="150"/>
      <c r="AB122" s="143"/>
      <c r="AC122" s="150"/>
      <c r="AD122" s="143"/>
      <c r="AE122" s="150"/>
      <c r="AF122" s="143"/>
      <c r="AG122" s="150"/>
      <c r="AH122" s="143"/>
      <c r="AI122" s="150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50"/>
      <c r="AU122" s="361"/>
      <c r="AV122" s="225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ht="12.75" customHeight="1">
      <c r="A123" s="1"/>
      <c r="B123" s="339">
        <v>44462.0</v>
      </c>
      <c r="C123" s="210">
        <f t="shared" si="12"/>
        <v>0</v>
      </c>
      <c r="D123" s="141">
        <f t="shared" si="13"/>
        <v>0</v>
      </c>
      <c r="E123" s="142"/>
      <c r="F123" s="143"/>
      <c r="G123" s="144"/>
      <c r="H123" s="144"/>
      <c r="I123" s="144"/>
      <c r="J123" s="144"/>
      <c r="K123" s="144"/>
      <c r="L123" s="145"/>
      <c r="M123" s="146">
        <f t="shared" si="14"/>
        <v>0</v>
      </c>
      <c r="N123" s="147"/>
      <c r="O123" s="144"/>
      <c r="P123" s="144"/>
      <c r="Q123" s="144"/>
      <c r="R123" s="144"/>
      <c r="S123" s="145"/>
      <c r="T123" s="146">
        <f t="shared" si="15"/>
        <v>0</v>
      </c>
      <c r="U123" s="142"/>
      <c r="V123" s="143"/>
      <c r="W123" s="150"/>
      <c r="X123" s="143"/>
      <c r="Y123" s="150"/>
      <c r="Z123" s="143"/>
      <c r="AA123" s="150"/>
      <c r="AB123" s="143"/>
      <c r="AC123" s="150"/>
      <c r="AD123" s="143"/>
      <c r="AE123" s="150"/>
      <c r="AF123" s="143"/>
      <c r="AG123" s="150"/>
      <c r="AH123" s="143"/>
      <c r="AI123" s="150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50"/>
      <c r="AU123" s="361"/>
      <c r="AV123" s="225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ht="12.75" customHeight="1">
      <c r="A124" s="1"/>
      <c r="B124" s="78">
        <v>44463.0</v>
      </c>
      <c r="C124" s="210">
        <f t="shared" si="12"/>
        <v>659900</v>
      </c>
      <c r="D124" s="141">
        <f t="shared" si="13"/>
        <v>0</v>
      </c>
      <c r="E124" s="147"/>
      <c r="F124" s="144"/>
      <c r="G124" s="144"/>
      <c r="H124" s="144"/>
      <c r="I124" s="144"/>
      <c r="J124" s="144"/>
      <c r="K124" s="144"/>
      <c r="L124" s="145"/>
      <c r="M124" s="146">
        <f t="shared" si="14"/>
        <v>0</v>
      </c>
      <c r="N124" s="150"/>
      <c r="O124" s="143"/>
      <c r="P124" s="144"/>
      <c r="Q124" s="144"/>
      <c r="R124" s="144"/>
      <c r="S124" s="145"/>
      <c r="T124" s="146">
        <f t="shared" si="15"/>
        <v>659900</v>
      </c>
      <c r="U124" s="144" t="s">
        <v>215</v>
      </c>
      <c r="V124" s="362">
        <v>333860.0</v>
      </c>
      <c r="W124" s="144" t="s">
        <v>216</v>
      </c>
      <c r="X124" s="362">
        <v>216040.0</v>
      </c>
      <c r="Y124" s="150" t="s">
        <v>135</v>
      </c>
      <c r="Z124" s="363">
        <v>110000.0</v>
      </c>
      <c r="AA124" s="150"/>
      <c r="AB124" s="143"/>
      <c r="AC124" s="150"/>
      <c r="AD124" s="143"/>
      <c r="AE124" s="150"/>
      <c r="AF124" s="143"/>
      <c r="AG124" s="150"/>
      <c r="AH124" s="143"/>
      <c r="AI124" s="150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50"/>
      <c r="AU124" s="361"/>
      <c r="AV124" s="225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ht="12.75" customHeight="1">
      <c r="A125" s="1"/>
      <c r="B125" s="78">
        <v>44464.0</v>
      </c>
      <c r="C125" s="210">
        <f t="shared" si="12"/>
        <v>0</v>
      </c>
      <c r="D125" s="141">
        <f t="shared" si="13"/>
        <v>0</v>
      </c>
      <c r="E125" s="147"/>
      <c r="F125" s="144"/>
      <c r="G125" s="144"/>
      <c r="H125" s="144"/>
      <c r="I125" s="144"/>
      <c r="J125" s="144"/>
      <c r="K125" s="144"/>
      <c r="L125" s="145"/>
      <c r="M125" s="146">
        <f t="shared" si="14"/>
        <v>0</v>
      </c>
      <c r="N125" s="147"/>
      <c r="O125" s="144"/>
      <c r="P125" s="144"/>
      <c r="Q125" s="144"/>
      <c r="R125" s="144"/>
      <c r="S125" s="145"/>
      <c r="T125" s="146">
        <f t="shared" si="15"/>
        <v>0</v>
      </c>
      <c r="U125" s="142"/>
      <c r="V125" s="143"/>
      <c r="W125" s="142"/>
      <c r="X125" s="143"/>
      <c r="Y125" s="143"/>
      <c r="Z125" s="143"/>
      <c r="AA125" s="150"/>
      <c r="AB125" s="143"/>
      <c r="AC125" s="150"/>
      <c r="AD125" s="143"/>
      <c r="AE125" s="150"/>
      <c r="AF125" s="143"/>
      <c r="AG125" s="150"/>
      <c r="AH125" s="143"/>
      <c r="AI125" s="150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50"/>
      <c r="AU125" s="361"/>
      <c r="AV125" s="225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ht="12.75" customHeight="1">
      <c r="A126" s="1"/>
      <c r="B126" s="78">
        <v>44465.0</v>
      </c>
      <c r="C126" s="210">
        <f t="shared" si="12"/>
        <v>0</v>
      </c>
      <c r="D126" s="141">
        <f t="shared" si="13"/>
        <v>0</v>
      </c>
      <c r="E126" s="147"/>
      <c r="F126" s="144"/>
      <c r="G126" s="144"/>
      <c r="H126" s="144"/>
      <c r="I126" s="144"/>
      <c r="J126" s="144"/>
      <c r="K126" s="144"/>
      <c r="L126" s="145"/>
      <c r="M126" s="146">
        <f t="shared" si="14"/>
        <v>0</v>
      </c>
      <c r="N126" s="147"/>
      <c r="O126" s="144"/>
      <c r="P126" s="150"/>
      <c r="Q126" s="143"/>
      <c r="R126" s="144"/>
      <c r="S126" s="145"/>
      <c r="T126" s="146">
        <f t="shared" si="15"/>
        <v>0</v>
      </c>
      <c r="U126" s="144"/>
      <c r="V126" s="144"/>
      <c r="W126" s="142"/>
      <c r="X126" s="143"/>
      <c r="Y126" s="150"/>
      <c r="Z126" s="143"/>
      <c r="AA126" s="150"/>
      <c r="AB126" s="143"/>
      <c r="AC126" s="150"/>
      <c r="AD126" s="143"/>
      <c r="AE126" s="150"/>
      <c r="AF126" s="143"/>
      <c r="AG126" s="150"/>
      <c r="AH126" s="143"/>
      <c r="AI126" s="150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50"/>
      <c r="AU126" s="361"/>
      <c r="AV126" s="225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ht="12.75" customHeight="1">
      <c r="A127" s="1"/>
      <c r="B127" s="339">
        <v>44466.0</v>
      </c>
      <c r="C127" s="210">
        <f t="shared" si="12"/>
        <v>0</v>
      </c>
      <c r="D127" s="141">
        <f t="shared" si="13"/>
        <v>0</v>
      </c>
      <c r="E127" s="147"/>
      <c r="F127" s="144"/>
      <c r="G127" s="144"/>
      <c r="H127" s="144"/>
      <c r="I127" s="144"/>
      <c r="J127" s="144"/>
      <c r="K127" s="144"/>
      <c r="L127" s="145"/>
      <c r="M127" s="146">
        <f t="shared" si="14"/>
        <v>0</v>
      </c>
      <c r="N127" s="147"/>
      <c r="O127" s="144"/>
      <c r="P127" s="144"/>
      <c r="Q127" s="144"/>
      <c r="R127" s="144"/>
      <c r="S127" s="145"/>
      <c r="T127" s="146">
        <f t="shared" si="15"/>
        <v>0</v>
      </c>
      <c r="U127" s="142"/>
      <c r="V127" s="143"/>
      <c r="W127" s="162"/>
      <c r="X127" s="163"/>
      <c r="Y127" s="150"/>
      <c r="Z127" s="143"/>
      <c r="AA127" s="150"/>
      <c r="AB127" s="143"/>
      <c r="AC127" s="150"/>
      <c r="AD127" s="143"/>
      <c r="AE127" s="150"/>
      <c r="AF127" s="143"/>
      <c r="AG127" s="150"/>
      <c r="AH127" s="143"/>
      <c r="AI127" s="150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50"/>
      <c r="AU127" s="361"/>
      <c r="AV127" s="225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ht="12.75" customHeight="1">
      <c r="A128" s="1"/>
      <c r="B128" s="339">
        <v>44467.0</v>
      </c>
      <c r="C128" s="210">
        <f t="shared" si="12"/>
        <v>0</v>
      </c>
      <c r="D128" s="141">
        <f t="shared" si="13"/>
        <v>0</v>
      </c>
      <c r="E128" s="147"/>
      <c r="F128" s="144"/>
      <c r="G128" s="144"/>
      <c r="H128" s="144"/>
      <c r="I128" s="144"/>
      <c r="J128" s="144"/>
      <c r="K128" s="144"/>
      <c r="L128" s="145"/>
      <c r="M128" s="146">
        <f t="shared" si="14"/>
        <v>0</v>
      </c>
      <c r="N128" s="147"/>
      <c r="O128" s="144"/>
      <c r="P128" s="144"/>
      <c r="Q128" s="144"/>
      <c r="R128" s="144"/>
      <c r="S128" s="145"/>
      <c r="T128" s="146">
        <f t="shared" si="15"/>
        <v>0</v>
      </c>
      <c r="U128" s="142"/>
      <c r="V128" s="143"/>
      <c r="W128" s="150"/>
      <c r="X128" s="143"/>
      <c r="Y128" s="150"/>
      <c r="Z128" s="143"/>
      <c r="AA128" s="150"/>
      <c r="AB128" s="143"/>
      <c r="AC128" s="150"/>
      <c r="AD128" s="143"/>
      <c r="AE128" s="150"/>
      <c r="AF128" s="143"/>
      <c r="AG128" s="150"/>
      <c r="AH128" s="143"/>
      <c r="AI128" s="150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50"/>
      <c r="AU128" s="361"/>
      <c r="AV128" s="225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ht="12.75" customHeight="1">
      <c r="A129" s="1"/>
      <c r="B129" s="78">
        <v>44468.0</v>
      </c>
      <c r="C129" s="210">
        <f t="shared" si="12"/>
        <v>1482720</v>
      </c>
      <c r="D129" s="141">
        <f t="shared" si="13"/>
        <v>0</v>
      </c>
      <c r="E129" s="212"/>
      <c r="F129" s="167"/>
      <c r="G129" s="144"/>
      <c r="H129" s="144"/>
      <c r="I129" s="144"/>
      <c r="J129" s="144"/>
      <c r="K129" s="144"/>
      <c r="L129" s="145"/>
      <c r="M129" s="146">
        <f t="shared" si="14"/>
        <v>0</v>
      </c>
      <c r="N129" s="147"/>
      <c r="O129" s="144"/>
      <c r="P129" s="144"/>
      <c r="Q129" s="144"/>
      <c r="R129" s="144"/>
      <c r="S129" s="145"/>
      <c r="T129" s="146">
        <f t="shared" si="15"/>
        <v>1482720</v>
      </c>
      <c r="U129" s="142" t="s">
        <v>217</v>
      </c>
      <c r="V129" s="363">
        <v>310000.0</v>
      </c>
      <c r="W129" s="150" t="s">
        <v>218</v>
      </c>
      <c r="X129" s="379">
        <v>907200.0</v>
      </c>
      <c r="Y129" s="142" t="s">
        <v>187</v>
      </c>
      <c r="Z129" s="363">
        <v>265520.0</v>
      </c>
      <c r="AA129" s="150"/>
      <c r="AB129" s="214"/>
      <c r="AC129" s="150"/>
      <c r="AD129" s="143"/>
      <c r="AE129" s="150"/>
      <c r="AF129" s="143"/>
      <c r="AG129" s="143"/>
      <c r="AH129" s="150"/>
      <c r="AI129" s="143"/>
      <c r="AJ129" s="150"/>
      <c r="AK129" s="150"/>
      <c r="AL129" s="150"/>
      <c r="AM129" s="150"/>
      <c r="AN129" s="150"/>
      <c r="AO129" s="150"/>
      <c r="AP129" s="150"/>
      <c r="AQ129" s="150"/>
      <c r="AR129" s="150"/>
      <c r="AS129" s="150"/>
      <c r="AT129" s="150"/>
      <c r="AU129" s="361"/>
      <c r="AV129" s="225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ht="12.75" customHeight="1">
      <c r="A130" s="1"/>
      <c r="B130" s="79">
        <v>44469.0</v>
      </c>
      <c r="C130" s="215">
        <f t="shared" si="12"/>
        <v>3273364</v>
      </c>
      <c r="D130" s="216">
        <f t="shared" si="13"/>
        <v>0</v>
      </c>
      <c r="E130" s="217"/>
      <c r="F130" s="194"/>
      <c r="G130" s="164"/>
      <c r="H130" s="167"/>
      <c r="I130" s="168"/>
      <c r="J130" s="168"/>
      <c r="K130" s="168"/>
      <c r="L130" s="169"/>
      <c r="M130" s="218">
        <f t="shared" si="14"/>
        <v>0</v>
      </c>
      <c r="N130" s="170"/>
      <c r="O130" s="168"/>
      <c r="P130" s="168"/>
      <c r="Q130" s="168"/>
      <c r="R130" s="168"/>
      <c r="S130" s="169"/>
      <c r="T130" s="136">
        <f>V130+X130+Z130+AB130+AD130+AF130+AH130+AJ130+AV130+AL130</f>
        <v>3273364</v>
      </c>
      <c r="U130" s="171" t="s">
        <v>143</v>
      </c>
      <c r="V130" s="367">
        <v>263128.0</v>
      </c>
      <c r="W130" s="142" t="s">
        <v>142</v>
      </c>
      <c r="X130" s="363">
        <v>387640.0</v>
      </c>
      <c r="Y130" s="171" t="s">
        <v>219</v>
      </c>
      <c r="Z130" s="367">
        <f>2300+2280</f>
        <v>4580</v>
      </c>
      <c r="AA130" s="164" t="s">
        <v>148</v>
      </c>
      <c r="AB130" s="367">
        <v>878322.0</v>
      </c>
      <c r="AC130" s="164" t="s">
        <v>220</v>
      </c>
      <c r="AD130" s="367">
        <v>370315.0</v>
      </c>
      <c r="AE130" s="164" t="s">
        <v>159</v>
      </c>
      <c r="AF130" s="363">
        <v>1070766.0</v>
      </c>
      <c r="AG130" s="164" t="s">
        <v>172</v>
      </c>
      <c r="AH130" s="367">
        <v>34805.0</v>
      </c>
      <c r="AI130" s="164" t="s">
        <v>221</v>
      </c>
      <c r="AJ130" s="367">
        <v>33000.0</v>
      </c>
      <c r="AK130" s="167" t="s">
        <v>222</v>
      </c>
      <c r="AL130" s="367">
        <v>230808.0</v>
      </c>
      <c r="AM130" s="167"/>
      <c r="AN130" s="167"/>
      <c r="AO130" s="167"/>
      <c r="AP130" s="167"/>
      <c r="AQ130" s="167"/>
      <c r="AR130" s="167"/>
      <c r="AS130" s="167"/>
      <c r="AT130" s="164"/>
      <c r="AU130" s="370"/>
      <c r="AV130" s="276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ht="12.75" customHeight="1">
      <c r="A131" s="1"/>
      <c r="B131" s="100" t="s">
        <v>15</v>
      </c>
      <c r="C131" s="172">
        <f t="shared" si="12"/>
        <v>10271624</v>
      </c>
      <c r="D131" s="173">
        <f>SUM(D101:D130)</f>
        <v>9500</v>
      </c>
      <c r="E131" s="122"/>
      <c r="F131" s="123"/>
      <c r="G131" s="123"/>
      <c r="H131" s="123"/>
      <c r="I131" s="123"/>
      <c r="J131" s="123"/>
      <c r="K131" s="123"/>
      <c r="L131" s="174"/>
      <c r="M131" s="126">
        <f>SUM(M101:M130)</f>
        <v>421610</v>
      </c>
      <c r="N131" s="122"/>
      <c r="O131" s="123"/>
      <c r="P131" s="123"/>
      <c r="Q131" s="174"/>
      <c r="R131" s="175"/>
      <c r="S131" s="176"/>
      <c r="T131" s="126">
        <f>SUM(T101:T130)</f>
        <v>9840514</v>
      </c>
      <c r="U131" s="122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359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ht="12.75" customHeight="1">
      <c r="A132" s="1"/>
      <c r="B132" s="100" t="s">
        <v>31</v>
      </c>
      <c r="C132" s="172">
        <f t="shared" si="12"/>
        <v>0</v>
      </c>
      <c r="D132" s="177"/>
      <c r="E132" s="178"/>
      <c r="F132" s="179"/>
      <c r="G132" s="179"/>
      <c r="H132" s="179"/>
      <c r="I132" s="179"/>
      <c r="J132" s="179"/>
      <c r="K132" s="179"/>
      <c r="L132" s="180"/>
      <c r="M132" s="126"/>
      <c r="N132" s="181"/>
      <c r="O132" s="181"/>
      <c r="P132" s="181"/>
      <c r="Q132" s="181"/>
      <c r="R132" s="181"/>
      <c r="S132" s="181"/>
      <c r="T132" s="126"/>
      <c r="U132" s="182"/>
      <c r="V132" s="183"/>
      <c r="W132" s="184"/>
      <c r="X132" s="183"/>
      <c r="Y132" s="184"/>
      <c r="Z132" s="183"/>
      <c r="AA132" s="184"/>
      <c r="AB132" s="183"/>
      <c r="AC132" s="184"/>
      <c r="AD132" s="183"/>
      <c r="AE132" s="184"/>
      <c r="AF132" s="183"/>
      <c r="AG132" s="184"/>
      <c r="AH132" s="183"/>
      <c r="AI132" s="184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4"/>
      <c r="AU132" s="371"/>
      <c r="AV132" s="247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ht="12.75" customHeight="1">
      <c r="A133" s="219"/>
      <c r="B133" s="73">
        <v>44470.0</v>
      </c>
      <c r="C133" s="209">
        <f t="shared" si="12"/>
        <v>0</v>
      </c>
      <c r="D133" s="128">
        <f t="shared" ref="D133:D163" si="16">F133+H133+J133+L133</f>
        <v>0</v>
      </c>
      <c r="E133" s="129"/>
      <c r="F133" s="130"/>
      <c r="G133" s="130"/>
      <c r="H133" s="130"/>
      <c r="I133" s="130"/>
      <c r="J133" s="130"/>
      <c r="K133" s="130"/>
      <c r="L133" s="131"/>
      <c r="M133" s="132" t="str">
        <f t="shared" ref="M133:M134" si="17">O133</f>
        <v/>
      </c>
      <c r="N133" s="220"/>
      <c r="O133" s="134"/>
      <c r="P133" s="134"/>
      <c r="Q133" s="134"/>
      <c r="R133" s="134"/>
      <c r="S133" s="221"/>
      <c r="T133" s="132">
        <f t="shared" ref="T133:T162" si="18">V133+X133+Z133+AB133+AD133+AF133+AH133+AJ133+AV133</f>
        <v>0</v>
      </c>
      <c r="U133" s="133"/>
      <c r="V133" s="137"/>
      <c r="W133" s="138"/>
      <c r="X133" s="139"/>
      <c r="Y133" s="137"/>
      <c r="Z133" s="134"/>
      <c r="AA133" s="137"/>
      <c r="AB133" s="134"/>
      <c r="AC133" s="137"/>
      <c r="AD133" s="134"/>
      <c r="AE133" s="137"/>
      <c r="AF133" s="134"/>
      <c r="AG133" s="137"/>
      <c r="AH133" s="134"/>
      <c r="AI133" s="137"/>
      <c r="AJ133" s="134"/>
      <c r="AK133" s="134"/>
      <c r="AL133" s="134"/>
      <c r="AM133" s="134"/>
      <c r="AN133" s="134"/>
      <c r="AO133" s="134"/>
      <c r="AP133" s="134"/>
      <c r="AQ133" s="134"/>
      <c r="AR133" s="134"/>
      <c r="AS133" s="134"/>
      <c r="AT133" s="137"/>
      <c r="AU133" s="360"/>
      <c r="AV133" s="221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  <c r="BM133" s="219"/>
      <c r="BN133" s="219"/>
      <c r="BO133" s="219"/>
      <c r="BP133" s="219"/>
    </row>
    <row r="134" ht="12.75" customHeight="1">
      <c r="A134" s="222"/>
      <c r="B134" s="78">
        <v>44471.0</v>
      </c>
      <c r="C134" s="210">
        <f t="shared" si="12"/>
        <v>0</v>
      </c>
      <c r="D134" s="141">
        <f t="shared" si="16"/>
        <v>0</v>
      </c>
      <c r="E134" s="142"/>
      <c r="F134" s="143"/>
      <c r="G134" s="144"/>
      <c r="H134" s="144"/>
      <c r="I134" s="144"/>
      <c r="J134" s="144"/>
      <c r="K134" s="144"/>
      <c r="L134" s="145"/>
      <c r="M134" s="146" t="str">
        <f t="shared" si="17"/>
        <v/>
      </c>
      <c r="N134" s="189"/>
      <c r="O134" s="144"/>
      <c r="P134" s="144"/>
      <c r="Q134" s="144"/>
      <c r="R134" s="144"/>
      <c r="S134" s="223"/>
      <c r="T134" s="146">
        <f t="shared" si="18"/>
        <v>0</v>
      </c>
      <c r="U134" s="150"/>
      <c r="V134" s="143"/>
      <c r="W134" s="150"/>
      <c r="X134" s="143"/>
      <c r="Y134" s="150"/>
      <c r="Z134" s="143"/>
      <c r="AA134" s="150"/>
      <c r="AB134" s="143"/>
      <c r="AC134" s="150"/>
      <c r="AD134" s="143"/>
      <c r="AE134" s="150"/>
      <c r="AF134" s="143"/>
      <c r="AG134" s="150"/>
      <c r="AH134" s="143"/>
      <c r="AI134" s="150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50"/>
      <c r="AU134" s="361"/>
      <c r="AV134" s="225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222"/>
      <c r="BH134" s="222"/>
      <c r="BI134" s="222"/>
      <c r="BJ134" s="222"/>
      <c r="BK134" s="222"/>
      <c r="BL134" s="222"/>
      <c r="BM134" s="222"/>
      <c r="BN134" s="222"/>
      <c r="BO134" s="222"/>
      <c r="BP134" s="222"/>
    </row>
    <row r="135" ht="12.75" customHeight="1">
      <c r="A135" s="222"/>
      <c r="B135" s="78">
        <v>44472.0</v>
      </c>
      <c r="C135" s="210">
        <f t="shared" si="12"/>
        <v>176148</v>
      </c>
      <c r="D135" s="141">
        <f t="shared" si="16"/>
        <v>0</v>
      </c>
      <c r="E135" s="147"/>
      <c r="F135" s="144"/>
      <c r="G135" s="144"/>
      <c r="H135" s="144"/>
      <c r="I135" s="144"/>
      <c r="J135" s="144"/>
      <c r="K135" s="144"/>
      <c r="L135" s="145"/>
      <c r="M135" s="146">
        <f t="shared" ref="M135:M140" si="19">O135+Q135+S135</f>
        <v>0</v>
      </c>
      <c r="N135" s="189"/>
      <c r="O135" s="144"/>
      <c r="P135" s="144"/>
      <c r="Q135" s="144"/>
      <c r="R135" s="144"/>
      <c r="S135" s="223"/>
      <c r="T135" s="146">
        <f t="shared" si="18"/>
        <v>176148</v>
      </c>
      <c r="U135" s="142" t="s">
        <v>223</v>
      </c>
      <c r="V135" s="363">
        <v>126148.0</v>
      </c>
      <c r="W135" s="150" t="s">
        <v>224</v>
      </c>
      <c r="X135" s="363">
        <v>50000.0</v>
      </c>
      <c r="Y135" s="150"/>
      <c r="Z135" s="143"/>
      <c r="AA135" s="150"/>
      <c r="AB135" s="143"/>
      <c r="AC135" s="150"/>
      <c r="AD135" s="143"/>
      <c r="AE135" s="150"/>
      <c r="AF135" s="143"/>
      <c r="AG135" s="150"/>
      <c r="AH135" s="143"/>
      <c r="AI135" s="150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50"/>
      <c r="AU135" s="361"/>
      <c r="AV135" s="225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222"/>
      <c r="BH135" s="222"/>
      <c r="BI135" s="222"/>
      <c r="BJ135" s="222"/>
      <c r="BK135" s="222"/>
      <c r="BL135" s="222"/>
      <c r="BM135" s="222"/>
      <c r="BN135" s="222"/>
      <c r="BO135" s="222"/>
      <c r="BP135" s="222"/>
    </row>
    <row r="136" ht="12.75" customHeight="1">
      <c r="A136" s="222"/>
      <c r="B136" s="339">
        <v>44473.0</v>
      </c>
      <c r="C136" s="210">
        <f t="shared" si="12"/>
        <v>25000</v>
      </c>
      <c r="D136" s="141">
        <f t="shared" si="16"/>
        <v>0</v>
      </c>
      <c r="E136" s="147"/>
      <c r="F136" s="144"/>
      <c r="G136" s="144"/>
      <c r="H136" s="144"/>
      <c r="I136" s="144"/>
      <c r="J136" s="144"/>
      <c r="K136" s="144"/>
      <c r="L136" s="145"/>
      <c r="M136" s="146">
        <f t="shared" si="19"/>
        <v>0</v>
      </c>
      <c r="N136" s="189"/>
      <c r="O136" s="144"/>
      <c r="P136" s="144"/>
      <c r="Q136" s="144"/>
      <c r="R136" s="144"/>
      <c r="S136" s="223"/>
      <c r="T136" s="146">
        <f t="shared" si="18"/>
        <v>25000</v>
      </c>
      <c r="U136" s="142" t="s">
        <v>119</v>
      </c>
      <c r="V136" s="363">
        <v>25000.0</v>
      </c>
      <c r="W136" s="150"/>
      <c r="X136" s="143"/>
      <c r="Y136" s="150"/>
      <c r="Z136" s="143"/>
      <c r="AA136" s="150"/>
      <c r="AB136" s="143"/>
      <c r="AC136" s="150"/>
      <c r="AD136" s="143"/>
      <c r="AE136" s="150"/>
      <c r="AF136" s="143"/>
      <c r="AG136" s="150"/>
      <c r="AH136" s="143"/>
      <c r="AI136" s="150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50"/>
      <c r="AU136" s="361"/>
      <c r="AV136" s="225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222"/>
      <c r="BH136" s="222"/>
      <c r="BI136" s="222"/>
      <c r="BJ136" s="222"/>
      <c r="BK136" s="222"/>
      <c r="BL136" s="222"/>
      <c r="BM136" s="222"/>
      <c r="BN136" s="222"/>
      <c r="BO136" s="222"/>
      <c r="BP136" s="222"/>
    </row>
    <row r="137" ht="12.75" customHeight="1">
      <c r="A137" s="222"/>
      <c r="B137" s="339">
        <v>44474.0</v>
      </c>
      <c r="C137" s="210">
        <f t="shared" si="12"/>
        <v>0</v>
      </c>
      <c r="D137" s="141">
        <f t="shared" si="16"/>
        <v>0</v>
      </c>
      <c r="E137" s="147"/>
      <c r="F137" s="144"/>
      <c r="G137" s="144"/>
      <c r="H137" s="144"/>
      <c r="I137" s="144"/>
      <c r="J137" s="144"/>
      <c r="K137" s="144"/>
      <c r="L137" s="145"/>
      <c r="M137" s="146">
        <f t="shared" si="19"/>
        <v>0</v>
      </c>
      <c r="N137" s="189"/>
      <c r="O137" s="144"/>
      <c r="P137" s="144"/>
      <c r="Q137" s="144"/>
      <c r="R137" s="144"/>
      <c r="S137" s="223"/>
      <c r="T137" s="146">
        <f t="shared" si="18"/>
        <v>0</v>
      </c>
      <c r="U137" s="142"/>
      <c r="V137" s="143"/>
      <c r="W137" s="150"/>
      <c r="X137" s="143"/>
      <c r="Y137" s="150"/>
      <c r="Z137" s="143"/>
      <c r="AA137" s="150"/>
      <c r="AB137" s="143"/>
      <c r="AC137" s="150"/>
      <c r="AD137" s="143"/>
      <c r="AE137" s="150"/>
      <c r="AF137" s="143"/>
      <c r="AG137" s="150"/>
      <c r="AH137" s="143"/>
      <c r="AI137" s="150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50"/>
      <c r="AU137" s="361"/>
      <c r="AV137" s="225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2"/>
      <c r="BH137" s="222"/>
      <c r="BI137" s="222"/>
      <c r="BJ137" s="222"/>
      <c r="BK137" s="222"/>
      <c r="BL137" s="222"/>
      <c r="BM137" s="222"/>
      <c r="BN137" s="222"/>
      <c r="BO137" s="222"/>
      <c r="BP137" s="222"/>
    </row>
    <row r="138" ht="12.75" customHeight="1">
      <c r="A138" s="222"/>
      <c r="B138" s="78">
        <v>44475.0</v>
      </c>
      <c r="C138" s="210">
        <f t="shared" si="12"/>
        <v>0</v>
      </c>
      <c r="D138" s="141">
        <f t="shared" si="16"/>
        <v>0</v>
      </c>
      <c r="E138" s="147"/>
      <c r="F138" s="144"/>
      <c r="G138" s="144"/>
      <c r="H138" s="144"/>
      <c r="I138" s="144"/>
      <c r="J138" s="144"/>
      <c r="K138" s="144"/>
      <c r="L138" s="145"/>
      <c r="M138" s="146">
        <f t="shared" si="19"/>
        <v>0</v>
      </c>
      <c r="N138" s="189"/>
      <c r="O138" s="144"/>
      <c r="P138" s="144"/>
      <c r="Q138" s="144"/>
      <c r="R138" s="144"/>
      <c r="S138" s="223"/>
      <c r="T138" s="146">
        <f t="shared" si="18"/>
        <v>0</v>
      </c>
      <c r="U138" s="142"/>
      <c r="V138" s="143"/>
      <c r="W138" s="150"/>
      <c r="X138" s="143"/>
      <c r="Y138" s="150"/>
      <c r="Z138" s="143"/>
      <c r="AA138" s="150"/>
      <c r="AB138" s="143"/>
      <c r="AC138" s="150"/>
      <c r="AD138" s="143"/>
      <c r="AE138" s="150"/>
      <c r="AF138" s="143"/>
      <c r="AG138" s="150"/>
      <c r="AH138" s="143"/>
      <c r="AI138" s="150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50"/>
      <c r="AU138" s="361"/>
      <c r="AV138" s="225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222"/>
      <c r="BH138" s="222"/>
      <c r="BI138" s="222"/>
      <c r="BJ138" s="222"/>
      <c r="BK138" s="222"/>
      <c r="BL138" s="222"/>
      <c r="BM138" s="222"/>
      <c r="BN138" s="222"/>
      <c r="BO138" s="222"/>
      <c r="BP138" s="222"/>
    </row>
    <row r="139" ht="12.75" customHeight="1">
      <c r="A139" s="222"/>
      <c r="B139" s="78">
        <v>44476.0</v>
      </c>
      <c r="C139" s="210">
        <f t="shared" si="12"/>
        <v>0</v>
      </c>
      <c r="D139" s="141">
        <f t="shared" si="16"/>
        <v>0</v>
      </c>
      <c r="E139" s="151"/>
      <c r="F139" s="143"/>
      <c r="G139" s="144"/>
      <c r="H139" s="144"/>
      <c r="I139" s="144"/>
      <c r="J139" s="144"/>
      <c r="K139" s="144"/>
      <c r="L139" s="145"/>
      <c r="M139" s="146">
        <f t="shared" si="19"/>
        <v>0</v>
      </c>
      <c r="N139" s="189"/>
      <c r="O139" s="144"/>
      <c r="P139" s="144"/>
      <c r="Q139" s="144"/>
      <c r="R139" s="144"/>
      <c r="S139" s="223"/>
      <c r="T139" s="146">
        <f t="shared" si="18"/>
        <v>0</v>
      </c>
      <c r="U139" s="148"/>
      <c r="V139" s="149"/>
      <c r="W139" s="150"/>
      <c r="X139" s="143"/>
      <c r="Y139" s="150"/>
      <c r="Z139" s="143"/>
      <c r="AA139" s="150"/>
      <c r="AB139" s="143"/>
      <c r="AC139" s="150"/>
      <c r="AD139" s="143"/>
      <c r="AE139" s="150"/>
      <c r="AF139" s="143"/>
      <c r="AG139" s="150"/>
      <c r="AH139" s="143"/>
      <c r="AI139" s="150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50"/>
      <c r="AU139" s="361"/>
      <c r="AV139" s="225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222"/>
      <c r="BH139" s="222"/>
      <c r="BI139" s="222"/>
      <c r="BJ139" s="222"/>
      <c r="BK139" s="222"/>
      <c r="BL139" s="222"/>
      <c r="BM139" s="222"/>
      <c r="BN139" s="222"/>
      <c r="BO139" s="222"/>
      <c r="BP139" s="222"/>
    </row>
    <row r="140" ht="12.75" customHeight="1">
      <c r="A140" s="222"/>
      <c r="B140" s="78">
        <v>44477.0</v>
      </c>
      <c r="C140" s="210">
        <f t="shared" si="12"/>
        <v>20000000</v>
      </c>
      <c r="D140" s="141">
        <f t="shared" si="16"/>
        <v>20000000</v>
      </c>
      <c r="E140" s="147" t="s">
        <v>225</v>
      </c>
      <c r="F140" s="362">
        <v>2.0E7</v>
      </c>
      <c r="G140" s="144"/>
      <c r="H140" s="144"/>
      <c r="I140" s="144"/>
      <c r="J140" s="144"/>
      <c r="K140" s="144"/>
      <c r="L140" s="145"/>
      <c r="M140" s="146">
        <f t="shared" si="19"/>
        <v>0</v>
      </c>
      <c r="N140" s="189"/>
      <c r="O140" s="144"/>
      <c r="P140" s="144"/>
      <c r="Q140" s="144"/>
      <c r="R140" s="144"/>
      <c r="S140" s="223"/>
      <c r="T140" s="146">
        <f t="shared" si="18"/>
        <v>0</v>
      </c>
      <c r="U140" s="151"/>
      <c r="V140" s="143"/>
      <c r="W140" s="150"/>
      <c r="X140" s="143"/>
      <c r="Y140" s="150"/>
      <c r="Z140" s="143"/>
      <c r="AA140" s="150"/>
      <c r="AB140" s="143"/>
      <c r="AC140" s="150"/>
      <c r="AD140" s="143"/>
      <c r="AE140" s="150"/>
      <c r="AF140" s="143"/>
      <c r="AG140" s="150"/>
      <c r="AH140" s="143"/>
      <c r="AI140" s="150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50"/>
      <c r="AU140" s="361"/>
      <c r="AV140" s="225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222"/>
      <c r="BH140" s="222"/>
      <c r="BI140" s="222"/>
      <c r="BJ140" s="222"/>
      <c r="BK140" s="222"/>
      <c r="BL140" s="222"/>
      <c r="BM140" s="222"/>
      <c r="BN140" s="222"/>
      <c r="BO140" s="222"/>
      <c r="BP140" s="222"/>
    </row>
    <row r="141" ht="12.75" customHeight="1">
      <c r="A141" s="222"/>
      <c r="B141" s="78">
        <v>44478.0</v>
      </c>
      <c r="C141" s="210">
        <f t="shared" si="12"/>
        <v>290510</v>
      </c>
      <c r="D141" s="141">
        <f t="shared" si="16"/>
        <v>0</v>
      </c>
      <c r="E141" s="147"/>
      <c r="F141" s="144"/>
      <c r="G141" s="144"/>
      <c r="H141" s="144"/>
      <c r="I141" s="144"/>
      <c r="J141" s="144"/>
      <c r="K141" s="144"/>
      <c r="L141" s="145"/>
      <c r="M141" s="146">
        <f t="shared" ref="M141:M147" si="20">O141+Q141</f>
        <v>0</v>
      </c>
      <c r="N141" s="224"/>
      <c r="O141" s="143"/>
      <c r="P141" s="143"/>
      <c r="Q141" s="143"/>
      <c r="R141" s="143"/>
      <c r="S141" s="225"/>
      <c r="T141" s="146">
        <f t="shared" si="18"/>
        <v>290510</v>
      </c>
      <c r="U141" s="142" t="s">
        <v>226</v>
      </c>
      <c r="V141" s="363">
        <v>220110.0</v>
      </c>
      <c r="W141" s="150" t="s">
        <v>227</v>
      </c>
      <c r="X141" s="363">
        <v>70400.0</v>
      </c>
      <c r="Y141" s="150"/>
      <c r="Z141" s="143"/>
      <c r="AA141" s="150"/>
      <c r="AB141" s="143"/>
      <c r="AC141" s="150"/>
      <c r="AD141" s="143"/>
      <c r="AE141" s="150"/>
      <c r="AF141" s="143"/>
      <c r="AG141" s="150"/>
      <c r="AH141" s="143"/>
      <c r="AI141" s="150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50"/>
      <c r="AU141" s="361"/>
      <c r="AV141" s="225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222"/>
      <c r="BH141" s="222"/>
      <c r="BI141" s="222"/>
      <c r="BJ141" s="222"/>
      <c r="BK141" s="222"/>
      <c r="BL141" s="222"/>
      <c r="BM141" s="222"/>
      <c r="BN141" s="222"/>
      <c r="BO141" s="222"/>
      <c r="BP141" s="222"/>
    </row>
    <row r="142" ht="12.75" customHeight="1">
      <c r="A142" s="222"/>
      <c r="B142" s="78">
        <v>44479.0</v>
      </c>
      <c r="C142" s="210">
        <f t="shared" si="12"/>
        <v>1068150</v>
      </c>
      <c r="D142" s="141">
        <f t="shared" si="16"/>
        <v>0</v>
      </c>
      <c r="E142" s="147"/>
      <c r="F142" s="144"/>
      <c r="G142" s="144"/>
      <c r="H142" s="144"/>
      <c r="I142" s="144"/>
      <c r="J142" s="144"/>
      <c r="K142" s="144"/>
      <c r="L142" s="145"/>
      <c r="M142" s="199">
        <f t="shared" si="20"/>
        <v>0</v>
      </c>
      <c r="N142" s="189"/>
      <c r="O142" s="144"/>
      <c r="P142" s="144"/>
      <c r="Q142" s="144"/>
      <c r="R142" s="144"/>
      <c r="S142" s="223"/>
      <c r="T142" s="146">
        <f t="shared" si="18"/>
        <v>1068150</v>
      </c>
      <c r="U142" s="142" t="s">
        <v>228</v>
      </c>
      <c r="V142" s="363">
        <v>82500.0</v>
      </c>
      <c r="W142" s="150" t="s">
        <v>225</v>
      </c>
      <c r="X142" s="363">
        <v>985650.0</v>
      </c>
      <c r="Y142" s="150"/>
      <c r="Z142" s="143"/>
      <c r="AA142" s="143"/>
      <c r="AB142" s="143"/>
      <c r="AC142" s="150"/>
      <c r="AD142" s="143"/>
      <c r="AE142" s="150"/>
      <c r="AF142" s="143"/>
      <c r="AG142" s="150"/>
      <c r="AH142" s="143"/>
      <c r="AI142" s="150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50"/>
      <c r="AU142" s="361"/>
      <c r="AV142" s="225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2"/>
      <c r="BH142" s="222"/>
      <c r="BI142" s="222"/>
      <c r="BJ142" s="222"/>
      <c r="BK142" s="222"/>
      <c r="BL142" s="222"/>
      <c r="BM142" s="222"/>
      <c r="BN142" s="222"/>
      <c r="BO142" s="222"/>
      <c r="BP142" s="222"/>
    </row>
    <row r="143" ht="12.75" customHeight="1">
      <c r="A143" s="222"/>
      <c r="B143" s="339">
        <v>44480.0</v>
      </c>
      <c r="C143" s="210">
        <f t="shared" si="12"/>
        <v>0</v>
      </c>
      <c r="D143" s="141">
        <f t="shared" si="16"/>
        <v>0</v>
      </c>
      <c r="E143" s="142"/>
      <c r="F143" s="143"/>
      <c r="G143" s="144"/>
      <c r="H143" s="144"/>
      <c r="I143" s="144"/>
      <c r="J143" s="144"/>
      <c r="K143" s="144"/>
      <c r="L143" s="145"/>
      <c r="M143" s="146">
        <f t="shared" si="20"/>
        <v>0</v>
      </c>
      <c r="N143" s="189"/>
      <c r="O143" s="144"/>
      <c r="P143" s="144"/>
      <c r="Q143" s="144"/>
      <c r="R143" s="144"/>
      <c r="S143" s="223"/>
      <c r="T143" s="146">
        <f t="shared" si="18"/>
        <v>0</v>
      </c>
      <c r="U143" s="142"/>
      <c r="V143" s="143"/>
      <c r="W143" s="143"/>
      <c r="X143" s="143"/>
      <c r="Y143" s="150"/>
      <c r="Z143" s="143"/>
      <c r="AA143" s="143"/>
      <c r="AB143" s="143"/>
      <c r="AC143" s="150"/>
      <c r="AD143" s="143"/>
      <c r="AE143" s="150"/>
      <c r="AF143" s="143"/>
      <c r="AG143" s="150"/>
      <c r="AH143" s="143"/>
      <c r="AI143" s="150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50"/>
      <c r="AU143" s="361"/>
      <c r="AV143" s="225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222"/>
      <c r="BH143" s="222"/>
      <c r="BI143" s="222"/>
      <c r="BJ143" s="222"/>
      <c r="BK143" s="222"/>
      <c r="BL143" s="222"/>
      <c r="BM143" s="222"/>
      <c r="BN143" s="222"/>
      <c r="BO143" s="222"/>
      <c r="BP143" s="222"/>
    </row>
    <row r="144" ht="12.75" customHeight="1">
      <c r="A144" s="222"/>
      <c r="B144" s="339">
        <v>44481.0</v>
      </c>
      <c r="C144" s="210">
        <f t="shared" si="12"/>
        <v>0</v>
      </c>
      <c r="D144" s="141">
        <f t="shared" si="16"/>
        <v>0</v>
      </c>
      <c r="E144" s="142"/>
      <c r="F144" s="143"/>
      <c r="G144" s="144"/>
      <c r="H144" s="144"/>
      <c r="I144" s="144"/>
      <c r="J144" s="144"/>
      <c r="K144" s="144"/>
      <c r="L144" s="145"/>
      <c r="M144" s="146">
        <f t="shared" si="20"/>
        <v>0</v>
      </c>
      <c r="N144" s="189"/>
      <c r="O144" s="144"/>
      <c r="P144" s="144"/>
      <c r="Q144" s="144"/>
      <c r="R144" s="144"/>
      <c r="S144" s="223"/>
      <c r="T144" s="146">
        <f t="shared" si="18"/>
        <v>0</v>
      </c>
      <c r="U144" s="142"/>
      <c r="V144" s="143"/>
      <c r="W144" s="155"/>
      <c r="X144" s="149"/>
      <c r="Y144" s="150"/>
      <c r="Z144" s="143"/>
      <c r="AA144" s="150"/>
      <c r="AB144" s="143"/>
      <c r="AC144" s="150"/>
      <c r="AD144" s="143"/>
      <c r="AE144" s="150"/>
      <c r="AF144" s="143"/>
      <c r="AG144" s="150"/>
      <c r="AH144" s="143"/>
      <c r="AI144" s="150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50"/>
      <c r="AU144" s="361"/>
      <c r="AV144" s="225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222"/>
      <c r="BH144" s="222"/>
      <c r="BI144" s="222"/>
      <c r="BJ144" s="222"/>
      <c r="BK144" s="222"/>
      <c r="BL144" s="222"/>
      <c r="BM144" s="222"/>
      <c r="BN144" s="222"/>
      <c r="BO144" s="222"/>
      <c r="BP144" s="222"/>
    </row>
    <row r="145" ht="12.75" customHeight="1">
      <c r="A145" s="222"/>
      <c r="B145" s="339">
        <v>44482.0</v>
      </c>
      <c r="C145" s="210">
        <f t="shared" si="12"/>
        <v>0</v>
      </c>
      <c r="D145" s="141">
        <f t="shared" si="16"/>
        <v>0</v>
      </c>
      <c r="E145" s="147"/>
      <c r="F145" s="144"/>
      <c r="G145" s="144"/>
      <c r="H145" s="144"/>
      <c r="I145" s="144"/>
      <c r="J145" s="144"/>
      <c r="K145" s="144"/>
      <c r="L145" s="145"/>
      <c r="M145" s="146">
        <f t="shared" si="20"/>
        <v>0</v>
      </c>
      <c r="N145" s="189"/>
      <c r="O145" s="144"/>
      <c r="P145" s="144"/>
      <c r="Q145" s="144"/>
      <c r="R145" s="144"/>
      <c r="S145" s="223"/>
      <c r="T145" s="146">
        <f t="shared" si="18"/>
        <v>0</v>
      </c>
      <c r="U145" s="142"/>
      <c r="V145" s="143"/>
      <c r="W145" s="150"/>
      <c r="X145" s="143"/>
      <c r="Y145" s="150"/>
      <c r="Z145" s="143"/>
      <c r="AA145" s="150"/>
      <c r="AB145" s="143"/>
      <c r="AC145" s="150"/>
      <c r="AD145" s="143"/>
      <c r="AE145" s="150"/>
      <c r="AF145" s="143"/>
      <c r="AG145" s="150"/>
      <c r="AH145" s="143"/>
      <c r="AI145" s="150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50"/>
      <c r="AU145" s="361"/>
      <c r="AV145" s="225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222"/>
      <c r="BH145" s="222"/>
      <c r="BI145" s="222"/>
      <c r="BJ145" s="222"/>
      <c r="BK145" s="222"/>
      <c r="BL145" s="222"/>
      <c r="BM145" s="222"/>
      <c r="BN145" s="222"/>
      <c r="BO145" s="222"/>
      <c r="BP145" s="222"/>
    </row>
    <row r="146" ht="12.75" customHeight="1">
      <c r="A146" s="222"/>
      <c r="B146" s="78">
        <v>44483.0</v>
      </c>
      <c r="C146" s="210">
        <f t="shared" si="12"/>
        <v>890000</v>
      </c>
      <c r="D146" s="141">
        <f t="shared" si="16"/>
        <v>0</v>
      </c>
      <c r="E146" s="147"/>
      <c r="F146" s="144"/>
      <c r="G146" s="144"/>
      <c r="H146" s="144"/>
      <c r="I146" s="144"/>
      <c r="J146" s="144"/>
      <c r="K146" s="144"/>
      <c r="L146" s="145"/>
      <c r="M146" s="146">
        <f t="shared" si="20"/>
        <v>0</v>
      </c>
      <c r="N146" s="224"/>
      <c r="O146" s="143"/>
      <c r="P146" s="143"/>
      <c r="Q146" s="143"/>
      <c r="R146" s="143"/>
      <c r="S146" s="225"/>
      <c r="T146" s="146">
        <f t="shared" si="18"/>
        <v>890000</v>
      </c>
      <c r="U146" s="148" t="s">
        <v>229</v>
      </c>
      <c r="V146" s="377">
        <v>890000.0</v>
      </c>
      <c r="W146" s="150"/>
      <c r="X146" s="143"/>
      <c r="Y146" s="150"/>
      <c r="Z146" s="143"/>
      <c r="AA146" s="150"/>
      <c r="AB146" s="143"/>
      <c r="AC146" s="150"/>
      <c r="AD146" s="143"/>
      <c r="AE146" s="150"/>
      <c r="AF146" s="143"/>
      <c r="AG146" s="150"/>
      <c r="AH146" s="143"/>
      <c r="AI146" s="150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50"/>
      <c r="AU146" s="361"/>
      <c r="AV146" s="225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222"/>
      <c r="BH146" s="222"/>
      <c r="BI146" s="222"/>
      <c r="BJ146" s="222"/>
      <c r="BK146" s="222"/>
      <c r="BL146" s="222"/>
      <c r="BM146" s="222"/>
      <c r="BN146" s="222"/>
      <c r="BO146" s="222"/>
      <c r="BP146" s="222"/>
    </row>
    <row r="147" ht="12.75" customHeight="1">
      <c r="A147" s="222"/>
      <c r="B147" s="78">
        <v>44484.0</v>
      </c>
      <c r="C147" s="210">
        <f t="shared" si="12"/>
        <v>444092</v>
      </c>
      <c r="D147" s="141">
        <f t="shared" si="16"/>
        <v>0</v>
      </c>
      <c r="E147" s="142"/>
      <c r="F147" s="143"/>
      <c r="G147" s="143"/>
      <c r="H147" s="143"/>
      <c r="I147" s="143"/>
      <c r="J147" s="143"/>
      <c r="K147" s="143"/>
      <c r="L147" s="152"/>
      <c r="M147" s="146">
        <f t="shared" si="20"/>
        <v>0</v>
      </c>
      <c r="N147" s="189"/>
      <c r="O147" s="144"/>
      <c r="P147" s="144"/>
      <c r="Q147" s="144"/>
      <c r="R147" s="144"/>
      <c r="S147" s="223"/>
      <c r="T147" s="146">
        <f t="shared" si="18"/>
        <v>444092</v>
      </c>
      <c r="U147" s="142" t="s">
        <v>159</v>
      </c>
      <c r="V147" s="363">
        <v>62717.0</v>
      </c>
      <c r="W147" s="150" t="s">
        <v>172</v>
      </c>
      <c r="X147" s="363">
        <v>381375.0</v>
      </c>
      <c r="Y147" s="150"/>
      <c r="Z147" s="143"/>
      <c r="AA147" s="150"/>
      <c r="AB147" s="143"/>
      <c r="AC147" s="150"/>
      <c r="AD147" s="143"/>
      <c r="AE147" s="150"/>
      <c r="AF147" s="143"/>
      <c r="AG147" s="150"/>
      <c r="AH147" s="143"/>
      <c r="AI147" s="150"/>
      <c r="AJ147" s="143"/>
      <c r="AK147" s="143"/>
      <c r="AL147" s="143"/>
      <c r="AM147" s="143"/>
      <c r="AN147" s="143"/>
      <c r="AO147" s="143"/>
      <c r="AP147" s="143"/>
      <c r="AQ147" s="143"/>
      <c r="AR147" s="143"/>
      <c r="AS147" s="143"/>
      <c r="AT147" s="150"/>
      <c r="AU147" s="361"/>
      <c r="AV147" s="225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222"/>
      <c r="BH147" s="222"/>
      <c r="BI147" s="222"/>
      <c r="BJ147" s="222"/>
      <c r="BK147" s="222"/>
      <c r="BL147" s="222"/>
      <c r="BM147" s="222"/>
      <c r="BN147" s="222"/>
      <c r="BO147" s="222"/>
      <c r="BP147" s="222"/>
    </row>
    <row r="148" ht="12.75" customHeight="1">
      <c r="A148" s="222"/>
      <c r="B148" s="78">
        <v>44485.0</v>
      </c>
      <c r="C148" s="210">
        <f t="shared" si="12"/>
        <v>157848</v>
      </c>
      <c r="D148" s="141">
        <f t="shared" si="16"/>
        <v>0</v>
      </c>
      <c r="E148" s="147"/>
      <c r="F148" s="144"/>
      <c r="G148" s="144"/>
      <c r="H148" s="144"/>
      <c r="I148" s="144"/>
      <c r="J148" s="144"/>
      <c r="K148" s="144"/>
      <c r="L148" s="145"/>
      <c r="M148" s="146">
        <f t="shared" ref="M148:M149" si="21">O148+Q148+S148</f>
        <v>157848</v>
      </c>
      <c r="N148" s="189" t="s">
        <v>230</v>
      </c>
      <c r="O148" s="362">
        <v>148534.0</v>
      </c>
      <c r="P148" s="144" t="s">
        <v>210</v>
      </c>
      <c r="Q148" s="362">
        <v>9314.0</v>
      </c>
      <c r="R148" s="144"/>
      <c r="S148" s="223"/>
      <c r="T148" s="146">
        <f t="shared" si="18"/>
        <v>0</v>
      </c>
      <c r="U148" s="142"/>
      <c r="V148" s="143"/>
      <c r="W148" s="150"/>
      <c r="X148" s="143"/>
      <c r="Y148" s="150"/>
      <c r="Z148" s="143"/>
      <c r="AA148" s="150"/>
      <c r="AB148" s="143"/>
      <c r="AC148" s="150"/>
      <c r="AD148" s="143"/>
      <c r="AE148" s="150"/>
      <c r="AF148" s="143"/>
      <c r="AG148" s="150"/>
      <c r="AH148" s="143"/>
      <c r="AI148" s="150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50"/>
      <c r="AU148" s="361"/>
      <c r="AV148" s="225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222"/>
      <c r="BH148" s="222"/>
      <c r="BI148" s="222"/>
      <c r="BJ148" s="222"/>
      <c r="BK148" s="222"/>
      <c r="BL148" s="222"/>
      <c r="BM148" s="222"/>
      <c r="BN148" s="222"/>
      <c r="BO148" s="222"/>
      <c r="BP148" s="222"/>
    </row>
    <row r="149" ht="12.75" customHeight="1">
      <c r="A149" s="222"/>
      <c r="B149" s="78">
        <v>44486.0</v>
      </c>
      <c r="C149" s="210">
        <f t="shared" si="12"/>
        <v>493300</v>
      </c>
      <c r="D149" s="141">
        <f t="shared" si="16"/>
        <v>0</v>
      </c>
      <c r="E149" s="147"/>
      <c r="F149" s="144"/>
      <c r="G149" s="144"/>
      <c r="H149" s="144"/>
      <c r="I149" s="144"/>
      <c r="J149" s="144"/>
      <c r="K149" s="144"/>
      <c r="L149" s="145"/>
      <c r="M149" s="146">
        <f t="shared" si="21"/>
        <v>0</v>
      </c>
      <c r="N149" s="189"/>
      <c r="O149" s="144"/>
      <c r="P149" s="144"/>
      <c r="Q149" s="144"/>
      <c r="R149" s="144"/>
      <c r="S149" s="223"/>
      <c r="T149" s="146">
        <f t="shared" si="18"/>
        <v>493300</v>
      </c>
      <c r="U149" s="142" t="s">
        <v>231</v>
      </c>
      <c r="V149" s="363">
        <v>493300.0</v>
      </c>
      <c r="W149" s="150"/>
      <c r="X149" s="143"/>
      <c r="Y149" s="150"/>
      <c r="Z149" s="143"/>
      <c r="AA149" s="150"/>
      <c r="AB149" s="143"/>
      <c r="AC149" s="150"/>
      <c r="AD149" s="143"/>
      <c r="AE149" s="150"/>
      <c r="AF149" s="143"/>
      <c r="AG149" s="150"/>
      <c r="AH149" s="143"/>
      <c r="AI149" s="150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50"/>
      <c r="AU149" s="361"/>
      <c r="AV149" s="225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222"/>
      <c r="BH149" s="222"/>
      <c r="BI149" s="222"/>
      <c r="BJ149" s="222"/>
      <c r="BK149" s="222"/>
      <c r="BL149" s="222"/>
      <c r="BM149" s="222"/>
      <c r="BN149" s="222"/>
      <c r="BO149" s="222"/>
      <c r="BP149" s="222"/>
    </row>
    <row r="150" ht="12.75" customHeight="1">
      <c r="A150" s="222"/>
      <c r="B150" s="339">
        <v>44487.0</v>
      </c>
      <c r="C150" s="210">
        <f t="shared" si="12"/>
        <v>0</v>
      </c>
      <c r="D150" s="141">
        <f t="shared" si="16"/>
        <v>0</v>
      </c>
      <c r="E150" s="147"/>
      <c r="F150" s="144"/>
      <c r="G150" s="144"/>
      <c r="H150" s="144"/>
      <c r="I150" s="144"/>
      <c r="J150" s="144"/>
      <c r="K150" s="144"/>
      <c r="L150" s="145"/>
      <c r="M150" s="146">
        <f t="shared" ref="M150:M163" si="22">O150+Q150</f>
        <v>0</v>
      </c>
      <c r="N150" s="189"/>
      <c r="O150" s="144"/>
      <c r="P150" s="144"/>
      <c r="Q150" s="144"/>
      <c r="R150" s="144"/>
      <c r="S150" s="223"/>
      <c r="T150" s="146">
        <f t="shared" si="18"/>
        <v>0</v>
      </c>
      <c r="U150" s="142"/>
      <c r="V150" s="143"/>
      <c r="W150" s="150"/>
      <c r="X150" s="143"/>
      <c r="Y150" s="150"/>
      <c r="Z150" s="143"/>
      <c r="AA150" s="150"/>
      <c r="AB150" s="143"/>
      <c r="AC150" s="150"/>
      <c r="AD150" s="143"/>
      <c r="AE150" s="150"/>
      <c r="AF150" s="143"/>
      <c r="AG150" s="150"/>
      <c r="AH150" s="143"/>
      <c r="AI150" s="150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50"/>
      <c r="AU150" s="361"/>
      <c r="AV150" s="225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222"/>
      <c r="BH150" s="222"/>
      <c r="BI150" s="222"/>
      <c r="BJ150" s="222"/>
      <c r="BK150" s="222"/>
      <c r="BL150" s="222"/>
      <c r="BM150" s="222"/>
      <c r="BN150" s="222"/>
      <c r="BO150" s="222"/>
      <c r="BP150" s="222"/>
    </row>
    <row r="151" ht="12.75" customHeight="1">
      <c r="A151" s="222"/>
      <c r="B151" s="339">
        <v>44488.0</v>
      </c>
      <c r="C151" s="210">
        <f t="shared" si="12"/>
        <v>0</v>
      </c>
      <c r="D151" s="141">
        <f t="shared" si="16"/>
        <v>0</v>
      </c>
      <c r="E151" s="147"/>
      <c r="F151" s="144"/>
      <c r="G151" s="144"/>
      <c r="H151" s="144"/>
      <c r="I151" s="144"/>
      <c r="J151" s="144"/>
      <c r="K151" s="144"/>
      <c r="L151" s="145"/>
      <c r="M151" s="146">
        <f t="shared" si="22"/>
        <v>0</v>
      </c>
      <c r="N151" s="189"/>
      <c r="O151" s="144"/>
      <c r="P151" s="144"/>
      <c r="Q151" s="144"/>
      <c r="R151" s="144"/>
      <c r="S151" s="223"/>
      <c r="T151" s="146">
        <f t="shared" si="18"/>
        <v>0</v>
      </c>
      <c r="U151" s="142"/>
      <c r="V151" s="143"/>
      <c r="W151" s="150"/>
      <c r="X151" s="143"/>
      <c r="Y151" s="150"/>
      <c r="Z151" s="143"/>
      <c r="AA151" s="150"/>
      <c r="AB151" s="143"/>
      <c r="AC151" s="150"/>
      <c r="AD151" s="143"/>
      <c r="AE151" s="150"/>
      <c r="AF151" s="143"/>
      <c r="AG151" s="150"/>
      <c r="AH151" s="143"/>
      <c r="AI151" s="150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50"/>
      <c r="AU151" s="361"/>
      <c r="AV151" s="225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222"/>
      <c r="BH151" s="222"/>
      <c r="BI151" s="222"/>
      <c r="BJ151" s="222"/>
      <c r="BK151" s="222"/>
      <c r="BL151" s="222"/>
      <c r="BM151" s="222"/>
      <c r="BN151" s="222"/>
      <c r="BO151" s="222"/>
      <c r="BP151" s="222"/>
    </row>
    <row r="152" ht="12.75" customHeight="1">
      <c r="A152" s="222"/>
      <c r="B152" s="78">
        <v>44489.0</v>
      </c>
      <c r="C152" s="210">
        <f t="shared" si="12"/>
        <v>5396966</v>
      </c>
      <c r="D152" s="141">
        <f t="shared" si="16"/>
        <v>0</v>
      </c>
      <c r="E152" s="142"/>
      <c r="F152" s="143"/>
      <c r="G152" s="144"/>
      <c r="H152" s="144"/>
      <c r="I152" s="144"/>
      <c r="J152" s="144"/>
      <c r="K152" s="144"/>
      <c r="L152" s="145"/>
      <c r="M152" s="146">
        <f t="shared" si="22"/>
        <v>0</v>
      </c>
      <c r="N152" s="189"/>
      <c r="O152" s="144"/>
      <c r="P152" s="144"/>
      <c r="Q152" s="144"/>
      <c r="R152" s="144"/>
      <c r="S152" s="223"/>
      <c r="T152" s="146">
        <f t="shared" si="18"/>
        <v>5396966</v>
      </c>
      <c r="U152" s="151" t="s">
        <v>232</v>
      </c>
      <c r="V152" s="363">
        <v>4979.0</v>
      </c>
      <c r="W152" s="150" t="s">
        <v>233</v>
      </c>
      <c r="X152" s="363">
        <v>210000.0</v>
      </c>
      <c r="Y152" s="150" t="s">
        <v>234</v>
      </c>
      <c r="Z152" s="363">
        <v>5177587.0</v>
      </c>
      <c r="AA152" s="150" t="s">
        <v>235</v>
      </c>
      <c r="AB152" s="363">
        <v>4400.0</v>
      </c>
      <c r="AC152" s="155"/>
      <c r="AD152" s="149"/>
      <c r="AE152" s="150"/>
      <c r="AF152" s="143"/>
      <c r="AG152" s="150"/>
      <c r="AH152" s="143"/>
      <c r="AI152" s="150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50"/>
      <c r="AU152" s="361"/>
      <c r="AV152" s="225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2"/>
      <c r="BH152" s="222"/>
      <c r="BI152" s="222"/>
      <c r="BJ152" s="222"/>
      <c r="BK152" s="222"/>
      <c r="BL152" s="222"/>
      <c r="BM152" s="222"/>
      <c r="BN152" s="222"/>
      <c r="BO152" s="222"/>
      <c r="BP152" s="222"/>
    </row>
    <row r="153" ht="12.75" customHeight="1">
      <c r="A153" s="222"/>
      <c r="B153" s="78">
        <v>44490.0</v>
      </c>
      <c r="C153" s="210">
        <f t="shared" si="12"/>
        <v>1324360</v>
      </c>
      <c r="D153" s="141">
        <f t="shared" si="16"/>
        <v>0</v>
      </c>
      <c r="E153" s="142"/>
      <c r="F153" s="143"/>
      <c r="G153" s="144"/>
      <c r="H153" s="144"/>
      <c r="I153" s="144"/>
      <c r="J153" s="144"/>
      <c r="K153" s="144"/>
      <c r="L153" s="145"/>
      <c r="M153" s="146">
        <f t="shared" si="22"/>
        <v>0</v>
      </c>
      <c r="N153" s="224"/>
      <c r="O153" s="143"/>
      <c r="P153" s="143"/>
      <c r="Q153" s="143"/>
      <c r="R153" s="143"/>
      <c r="S153" s="225"/>
      <c r="T153" s="146">
        <f t="shared" si="18"/>
        <v>1324360</v>
      </c>
      <c r="U153" s="142" t="s">
        <v>225</v>
      </c>
      <c r="V153" s="363">
        <v>1324360.0</v>
      </c>
      <c r="W153" s="155"/>
      <c r="X153" s="149"/>
      <c r="Y153" s="150"/>
      <c r="Z153" s="143"/>
      <c r="AA153" s="150"/>
      <c r="AB153" s="143"/>
      <c r="AC153" s="150"/>
      <c r="AD153" s="143"/>
      <c r="AE153" s="150"/>
      <c r="AF153" s="143"/>
      <c r="AG153" s="150"/>
      <c r="AH153" s="143"/>
      <c r="AI153" s="150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50"/>
      <c r="AU153" s="361"/>
      <c r="AV153" s="225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222"/>
      <c r="BH153" s="222"/>
      <c r="BI153" s="222"/>
      <c r="BJ153" s="222"/>
      <c r="BK153" s="222"/>
      <c r="BL153" s="222"/>
      <c r="BM153" s="222"/>
      <c r="BN153" s="222"/>
      <c r="BO153" s="222"/>
      <c r="BP153" s="222"/>
    </row>
    <row r="154" ht="12.75" customHeight="1">
      <c r="A154" s="222"/>
      <c r="B154" s="78">
        <v>44491.0</v>
      </c>
      <c r="C154" s="210">
        <f t="shared" si="12"/>
        <v>287000</v>
      </c>
      <c r="D154" s="141">
        <f t="shared" si="16"/>
        <v>0</v>
      </c>
      <c r="E154" s="147"/>
      <c r="F154" s="144"/>
      <c r="G154" s="144"/>
      <c r="H154" s="144"/>
      <c r="I154" s="144"/>
      <c r="J154" s="144"/>
      <c r="K154" s="144"/>
      <c r="L154" s="145"/>
      <c r="M154" s="146">
        <f t="shared" si="22"/>
        <v>0</v>
      </c>
      <c r="N154" s="224"/>
      <c r="O154" s="143"/>
      <c r="P154" s="143"/>
      <c r="Q154" s="143"/>
      <c r="R154" s="143"/>
      <c r="S154" s="225"/>
      <c r="T154" s="146">
        <f t="shared" si="18"/>
        <v>287000</v>
      </c>
      <c r="U154" s="148" t="s">
        <v>233</v>
      </c>
      <c r="V154" s="377">
        <v>67000.0</v>
      </c>
      <c r="W154" s="150" t="s">
        <v>158</v>
      </c>
      <c r="X154" s="363">
        <v>220000.0</v>
      </c>
      <c r="Y154" s="150"/>
      <c r="Z154" s="143"/>
      <c r="AA154" s="150"/>
      <c r="AB154" s="143"/>
      <c r="AC154" s="150"/>
      <c r="AD154" s="143"/>
      <c r="AE154" s="150"/>
      <c r="AF154" s="143"/>
      <c r="AG154" s="150"/>
      <c r="AH154" s="143"/>
      <c r="AI154" s="150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50"/>
      <c r="AU154" s="361"/>
      <c r="AV154" s="225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2"/>
      <c r="BH154" s="222"/>
      <c r="BI154" s="222"/>
      <c r="BJ154" s="222"/>
      <c r="BK154" s="222"/>
      <c r="BL154" s="222"/>
      <c r="BM154" s="222"/>
      <c r="BN154" s="222"/>
      <c r="BO154" s="222"/>
      <c r="BP154" s="222"/>
    </row>
    <row r="155" ht="12.75" customHeight="1">
      <c r="A155" s="222"/>
      <c r="B155" s="78">
        <v>44492.0</v>
      </c>
      <c r="C155" s="210">
        <f t="shared" si="12"/>
        <v>3773990</v>
      </c>
      <c r="D155" s="141">
        <f t="shared" si="16"/>
        <v>0</v>
      </c>
      <c r="E155" s="142"/>
      <c r="F155" s="143"/>
      <c r="G155" s="144"/>
      <c r="H155" s="144"/>
      <c r="I155" s="144"/>
      <c r="J155" s="144"/>
      <c r="K155" s="144"/>
      <c r="L155" s="145"/>
      <c r="M155" s="146">
        <f t="shared" si="22"/>
        <v>0</v>
      </c>
      <c r="N155" s="189"/>
      <c r="O155" s="144"/>
      <c r="P155" s="144"/>
      <c r="Q155" s="144"/>
      <c r="R155" s="144"/>
      <c r="S155" s="223"/>
      <c r="T155" s="146">
        <f t="shared" si="18"/>
        <v>3773990</v>
      </c>
      <c r="U155" s="142" t="s">
        <v>210</v>
      </c>
      <c r="V155" s="363">
        <v>3156010.0</v>
      </c>
      <c r="W155" s="150" t="s">
        <v>236</v>
      </c>
      <c r="X155" s="363">
        <v>617980.0</v>
      </c>
      <c r="Y155" s="150"/>
      <c r="Z155" s="143"/>
      <c r="AA155" s="150"/>
      <c r="AB155" s="143"/>
      <c r="AC155" s="150"/>
      <c r="AD155" s="143"/>
      <c r="AE155" s="150"/>
      <c r="AF155" s="143"/>
      <c r="AG155" s="150"/>
      <c r="AH155" s="143"/>
      <c r="AI155" s="150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50"/>
      <c r="AU155" s="361"/>
      <c r="AV155" s="225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222"/>
      <c r="BH155" s="222"/>
      <c r="BI155" s="222"/>
      <c r="BJ155" s="222"/>
      <c r="BK155" s="222"/>
      <c r="BL155" s="222"/>
      <c r="BM155" s="222"/>
      <c r="BN155" s="222"/>
      <c r="BO155" s="222"/>
      <c r="BP155" s="222"/>
    </row>
    <row r="156" ht="12.75" customHeight="1">
      <c r="A156" s="222"/>
      <c r="B156" s="78">
        <v>44493.0</v>
      </c>
      <c r="C156" s="210">
        <f t="shared" si="12"/>
        <v>943800</v>
      </c>
      <c r="D156" s="141">
        <f t="shared" si="16"/>
        <v>500000</v>
      </c>
      <c r="E156" s="147" t="s">
        <v>237</v>
      </c>
      <c r="F156" s="362">
        <v>500000.0</v>
      </c>
      <c r="G156" s="144"/>
      <c r="H156" s="144"/>
      <c r="I156" s="144"/>
      <c r="J156" s="144"/>
      <c r="K156" s="144"/>
      <c r="L156" s="145"/>
      <c r="M156" s="146">
        <f t="shared" si="22"/>
        <v>0</v>
      </c>
      <c r="N156" s="189"/>
      <c r="O156" s="144"/>
      <c r="P156" s="144"/>
      <c r="Q156" s="144"/>
      <c r="R156" s="144"/>
      <c r="S156" s="223"/>
      <c r="T156" s="146">
        <f t="shared" si="18"/>
        <v>443800</v>
      </c>
      <c r="U156" s="142" t="s">
        <v>133</v>
      </c>
      <c r="V156" s="363">
        <v>50000.0</v>
      </c>
      <c r="W156" s="142" t="s">
        <v>238</v>
      </c>
      <c r="X156" s="363">
        <v>110000.0</v>
      </c>
      <c r="Y156" s="150" t="s">
        <v>136</v>
      </c>
      <c r="Z156" s="363">
        <v>283800.0</v>
      </c>
      <c r="AA156" s="150"/>
      <c r="AB156" s="143"/>
      <c r="AC156" s="150"/>
      <c r="AD156" s="143"/>
      <c r="AE156" s="150"/>
      <c r="AF156" s="143"/>
      <c r="AG156" s="150"/>
      <c r="AH156" s="143"/>
      <c r="AI156" s="150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50"/>
      <c r="AU156" s="361"/>
      <c r="AV156" s="225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2"/>
      <c r="BH156" s="222"/>
      <c r="BI156" s="222"/>
      <c r="BJ156" s="222"/>
      <c r="BK156" s="222"/>
      <c r="BL156" s="222"/>
      <c r="BM156" s="222"/>
      <c r="BN156" s="222"/>
      <c r="BO156" s="222"/>
      <c r="BP156" s="222"/>
    </row>
    <row r="157" ht="12.75" customHeight="1">
      <c r="A157" s="222"/>
      <c r="B157" s="339">
        <v>44494.0</v>
      </c>
      <c r="C157" s="210">
        <f t="shared" si="12"/>
        <v>0</v>
      </c>
      <c r="D157" s="141">
        <f t="shared" si="16"/>
        <v>0</v>
      </c>
      <c r="E157" s="147"/>
      <c r="F157" s="144"/>
      <c r="G157" s="144"/>
      <c r="H157" s="144"/>
      <c r="I157" s="144"/>
      <c r="J157" s="144"/>
      <c r="K157" s="144"/>
      <c r="L157" s="145"/>
      <c r="M157" s="146">
        <f t="shared" si="22"/>
        <v>0</v>
      </c>
      <c r="N157" s="189"/>
      <c r="O157" s="144"/>
      <c r="P157" s="144"/>
      <c r="Q157" s="144"/>
      <c r="R157" s="144"/>
      <c r="S157" s="223"/>
      <c r="T157" s="146">
        <f t="shared" si="18"/>
        <v>0</v>
      </c>
      <c r="U157" s="142"/>
      <c r="V157" s="143"/>
      <c r="W157" s="150"/>
      <c r="X157" s="143"/>
      <c r="Y157" s="143"/>
      <c r="Z157" s="143"/>
      <c r="AA157" s="150"/>
      <c r="AB157" s="143"/>
      <c r="AC157" s="150"/>
      <c r="AD157" s="143"/>
      <c r="AE157" s="150"/>
      <c r="AF157" s="143"/>
      <c r="AG157" s="150"/>
      <c r="AH157" s="143"/>
      <c r="AI157" s="150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50"/>
      <c r="AU157" s="361"/>
      <c r="AV157" s="225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222"/>
      <c r="BH157" s="222"/>
      <c r="BI157" s="222"/>
      <c r="BJ157" s="222"/>
      <c r="BK157" s="222"/>
      <c r="BL157" s="222"/>
      <c r="BM157" s="222"/>
      <c r="BN157" s="222"/>
      <c r="BO157" s="222"/>
      <c r="BP157" s="222"/>
    </row>
    <row r="158" ht="12.75" customHeight="1">
      <c r="A158" s="222"/>
      <c r="B158" s="339">
        <v>44495.0</v>
      </c>
      <c r="C158" s="210">
        <f t="shared" si="12"/>
        <v>0</v>
      </c>
      <c r="D158" s="141">
        <f t="shared" si="16"/>
        <v>0</v>
      </c>
      <c r="E158" s="147"/>
      <c r="F158" s="144"/>
      <c r="G158" s="144"/>
      <c r="H158" s="144"/>
      <c r="I158" s="144"/>
      <c r="J158" s="144"/>
      <c r="K158" s="144"/>
      <c r="L158" s="145"/>
      <c r="M158" s="146">
        <f t="shared" si="22"/>
        <v>0</v>
      </c>
      <c r="N158" s="189"/>
      <c r="O158" s="144"/>
      <c r="P158" s="144"/>
      <c r="Q158" s="144"/>
      <c r="R158" s="144"/>
      <c r="S158" s="223"/>
      <c r="T158" s="146">
        <f t="shared" si="18"/>
        <v>0</v>
      </c>
      <c r="U158" s="142"/>
      <c r="V158" s="143"/>
      <c r="W158" s="150"/>
      <c r="X158" s="143"/>
      <c r="Y158" s="150"/>
      <c r="Z158" s="143"/>
      <c r="AA158" s="150"/>
      <c r="AB158" s="143"/>
      <c r="AC158" s="150"/>
      <c r="AD158" s="143"/>
      <c r="AE158" s="150"/>
      <c r="AF158" s="143"/>
      <c r="AG158" s="150"/>
      <c r="AH158" s="143"/>
      <c r="AI158" s="150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50"/>
      <c r="AU158" s="361"/>
      <c r="AV158" s="225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222"/>
      <c r="BH158" s="222"/>
      <c r="BI158" s="222"/>
      <c r="BJ158" s="222"/>
      <c r="BK158" s="222"/>
      <c r="BL158" s="222"/>
      <c r="BM158" s="222"/>
      <c r="BN158" s="222"/>
      <c r="BO158" s="222"/>
      <c r="BP158" s="222"/>
    </row>
    <row r="159" ht="12.75" customHeight="1">
      <c r="A159" s="222"/>
      <c r="B159" s="78">
        <v>44496.0</v>
      </c>
      <c r="C159" s="210">
        <f t="shared" si="12"/>
        <v>1036353</v>
      </c>
      <c r="D159" s="141">
        <f t="shared" si="16"/>
        <v>0</v>
      </c>
      <c r="E159" s="147"/>
      <c r="F159" s="144"/>
      <c r="G159" s="144"/>
      <c r="H159" s="144"/>
      <c r="I159" s="144"/>
      <c r="J159" s="144"/>
      <c r="K159" s="144"/>
      <c r="L159" s="145"/>
      <c r="M159" s="146">
        <f t="shared" si="22"/>
        <v>0</v>
      </c>
      <c r="N159" s="189"/>
      <c r="O159" s="144"/>
      <c r="P159" s="144"/>
      <c r="Q159" s="144"/>
      <c r="R159" s="144"/>
      <c r="S159" s="223"/>
      <c r="T159" s="146">
        <f t="shared" si="18"/>
        <v>1036353</v>
      </c>
      <c r="U159" s="189" t="s">
        <v>239</v>
      </c>
      <c r="V159" s="362">
        <v>246070.0</v>
      </c>
      <c r="W159" s="162" t="s">
        <v>240</v>
      </c>
      <c r="X159" s="366">
        <v>414789.0</v>
      </c>
      <c r="Y159" s="150" t="s">
        <v>158</v>
      </c>
      <c r="Z159" s="363">
        <v>40000.0</v>
      </c>
      <c r="AA159" s="150" t="s">
        <v>241</v>
      </c>
      <c r="AB159" s="363">
        <v>335494.0</v>
      </c>
      <c r="AC159" s="150"/>
      <c r="AD159" s="143"/>
      <c r="AE159" s="150"/>
      <c r="AF159" s="143"/>
      <c r="AG159" s="150"/>
      <c r="AH159" s="143"/>
      <c r="AI159" s="150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50"/>
      <c r="AU159" s="361"/>
      <c r="AV159" s="225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2"/>
      <c r="BH159" s="222"/>
      <c r="BI159" s="222"/>
      <c r="BJ159" s="222"/>
      <c r="BK159" s="222"/>
      <c r="BL159" s="222"/>
      <c r="BM159" s="222"/>
      <c r="BN159" s="222"/>
      <c r="BO159" s="222"/>
      <c r="BP159" s="222"/>
    </row>
    <row r="160" ht="12.75" customHeight="1">
      <c r="A160" s="222"/>
      <c r="B160" s="78">
        <v>44497.0</v>
      </c>
      <c r="C160" s="210">
        <f t="shared" si="12"/>
        <v>0</v>
      </c>
      <c r="D160" s="141">
        <f t="shared" si="16"/>
        <v>0</v>
      </c>
      <c r="E160" s="147"/>
      <c r="F160" s="144"/>
      <c r="G160" s="144"/>
      <c r="H160" s="144"/>
      <c r="I160" s="144"/>
      <c r="J160" s="144"/>
      <c r="K160" s="144"/>
      <c r="L160" s="145"/>
      <c r="M160" s="146">
        <f t="shared" si="22"/>
        <v>0</v>
      </c>
      <c r="N160" s="189"/>
      <c r="O160" s="144"/>
      <c r="P160" s="144"/>
      <c r="Q160" s="144"/>
      <c r="R160" s="144"/>
      <c r="S160" s="223"/>
      <c r="T160" s="146">
        <f t="shared" si="18"/>
        <v>0</v>
      </c>
      <c r="U160" s="142"/>
      <c r="V160" s="143"/>
      <c r="W160" s="150"/>
      <c r="X160" s="143"/>
      <c r="Y160" s="150"/>
      <c r="Z160" s="143"/>
      <c r="AA160" s="150"/>
      <c r="AB160" s="143"/>
      <c r="AC160" s="150"/>
      <c r="AD160" s="143"/>
      <c r="AE160" s="150"/>
      <c r="AF160" s="143"/>
      <c r="AG160" s="150"/>
      <c r="AH160" s="143"/>
      <c r="AI160" s="150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50"/>
      <c r="AU160" s="361"/>
      <c r="AV160" s="225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222"/>
      <c r="BH160" s="222"/>
      <c r="BI160" s="222"/>
      <c r="BJ160" s="222"/>
      <c r="BK160" s="222"/>
      <c r="BL160" s="222"/>
      <c r="BM160" s="222"/>
      <c r="BN160" s="222"/>
      <c r="BO160" s="222"/>
      <c r="BP160" s="222"/>
    </row>
    <row r="161" ht="12.75" customHeight="1">
      <c r="A161" s="222"/>
      <c r="B161" s="78">
        <v>44498.0</v>
      </c>
      <c r="C161" s="210">
        <f t="shared" si="12"/>
        <v>60000</v>
      </c>
      <c r="D161" s="141">
        <f t="shared" si="16"/>
        <v>0</v>
      </c>
      <c r="E161" s="147"/>
      <c r="F161" s="144"/>
      <c r="G161" s="144"/>
      <c r="H161" s="144"/>
      <c r="I161" s="144"/>
      <c r="J161" s="144"/>
      <c r="K161" s="144"/>
      <c r="L161" s="145"/>
      <c r="M161" s="146">
        <f t="shared" si="22"/>
        <v>0</v>
      </c>
      <c r="N161" s="189"/>
      <c r="O161" s="144"/>
      <c r="P161" s="144"/>
      <c r="Q161" s="144"/>
      <c r="R161" s="144"/>
      <c r="S161" s="223"/>
      <c r="T161" s="146">
        <f t="shared" si="18"/>
        <v>60000</v>
      </c>
      <c r="U161" s="142" t="s">
        <v>229</v>
      </c>
      <c r="V161" s="363">
        <v>60000.0</v>
      </c>
      <c r="W161" s="150"/>
      <c r="X161" s="143"/>
      <c r="Y161" s="150"/>
      <c r="Z161" s="143"/>
      <c r="AA161" s="150"/>
      <c r="AB161" s="143"/>
      <c r="AC161" s="150"/>
      <c r="AD161" s="143"/>
      <c r="AE161" s="150"/>
      <c r="AF161" s="143"/>
      <c r="AG161" s="143"/>
      <c r="AH161" s="150"/>
      <c r="AI161" s="143"/>
      <c r="AJ161" s="150"/>
      <c r="AK161" s="150"/>
      <c r="AL161" s="150"/>
      <c r="AM161" s="150"/>
      <c r="AN161" s="150"/>
      <c r="AO161" s="150"/>
      <c r="AP161" s="150"/>
      <c r="AQ161" s="150"/>
      <c r="AR161" s="150"/>
      <c r="AS161" s="150"/>
      <c r="AT161" s="150"/>
      <c r="AU161" s="361"/>
      <c r="AV161" s="225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222"/>
      <c r="BH161" s="222"/>
      <c r="BI161" s="222"/>
      <c r="BJ161" s="222"/>
      <c r="BK161" s="222"/>
      <c r="BL161" s="222"/>
      <c r="BM161" s="222"/>
      <c r="BN161" s="222"/>
      <c r="BO161" s="222"/>
      <c r="BP161" s="222"/>
    </row>
    <row r="162" ht="12.75" customHeight="1">
      <c r="A162" s="222"/>
      <c r="B162" s="78">
        <v>44499.0</v>
      </c>
      <c r="C162" s="210">
        <f t="shared" si="12"/>
        <v>148190</v>
      </c>
      <c r="D162" s="141">
        <f t="shared" si="16"/>
        <v>0</v>
      </c>
      <c r="E162" s="147"/>
      <c r="F162" s="144"/>
      <c r="G162" s="147"/>
      <c r="H162" s="168"/>
      <c r="I162" s="147"/>
      <c r="J162" s="144"/>
      <c r="K162" s="147"/>
      <c r="L162" s="145"/>
      <c r="M162" s="146">
        <f t="shared" si="22"/>
        <v>0</v>
      </c>
      <c r="N162" s="189"/>
      <c r="O162" s="144"/>
      <c r="P162" s="144"/>
      <c r="Q162" s="144"/>
      <c r="R162" s="144"/>
      <c r="S162" s="223"/>
      <c r="T162" s="146">
        <f t="shared" si="18"/>
        <v>148190</v>
      </c>
      <c r="U162" s="226" t="s">
        <v>242</v>
      </c>
      <c r="V162" s="363">
        <v>148190.0</v>
      </c>
      <c r="W162" s="190"/>
      <c r="X162" s="227"/>
      <c r="Y162" s="226"/>
      <c r="Z162" s="143"/>
      <c r="AA162" s="143"/>
      <c r="AB162" s="143"/>
      <c r="AC162" s="150"/>
      <c r="AD162" s="143"/>
      <c r="AE162" s="150"/>
      <c r="AF162" s="143"/>
      <c r="AG162" s="150"/>
      <c r="AH162" s="143"/>
      <c r="AI162" s="150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50"/>
      <c r="AU162" s="361"/>
      <c r="AV162" s="225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222"/>
      <c r="BH162" s="222"/>
      <c r="BI162" s="222"/>
      <c r="BJ162" s="222"/>
      <c r="BK162" s="222"/>
      <c r="BL162" s="222"/>
      <c r="BM162" s="222"/>
      <c r="BN162" s="222"/>
      <c r="BO162" s="222"/>
      <c r="BP162" s="222"/>
    </row>
    <row r="163" ht="12.75" customHeight="1">
      <c r="A163" s="228"/>
      <c r="B163" s="88">
        <v>44500.0</v>
      </c>
      <c r="C163" s="215">
        <f t="shared" si="12"/>
        <v>2275589</v>
      </c>
      <c r="D163" s="229">
        <f t="shared" si="16"/>
        <v>0</v>
      </c>
      <c r="E163" s="205"/>
      <c r="F163" s="206"/>
      <c r="G163" s="147"/>
      <c r="H163" s="144"/>
      <c r="I163" s="168"/>
      <c r="J163" s="168"/>
      <c r="K163" s="168"/>
      <c r="L163" s="169"/>
      <c r="M163" s="136">
        <f t="shared" si="22"/>
        <v>0</v>
      </c>
      <c r="N163" s="195"/>
      <c r="O163" s="168"/>
      <c r="P163" s="168"/>
      <c r="Q163" s="168"/>
      <c r="R163" s="168"/>
      <c r="S163" s="230"/>
      <c r="T163" s="136">
        <f>V163+X163+Z163+AD163+AF163+AH163+AJ163+AV163+AL163+AN163+AP163+AR163+AT163+AV163+AB163</f>
        <v>2275589</v>
      </c>
      <c r="U163" s="171" t="s">
        <v>143</v>
      </c>
      <c r="V163" s="367">
        <v>277537.0</v>
      </c>
      <c r="W163" s="171" t="s">
        <v>142</v>
      </c>
      <c r="X163" s="367">
        <v>466070.0</v>
      </c>
      <c r="Y163" s="164" t="s">
        <v>219</v>
      </c>
      <c r="Z163" s="367">
        <v>2300.0</v>
      </c>
      <c r="AA163" s="164" t="s">
        <v>243</v>
      </c>
      <c r="AB163" s="367">
        <v>58300.0</v>
      </c>
      <c r="AC163" s="164" t="s">
        <v>148</v>
      </c>
      <c r="AD163" s="363">
        <v>851114.0</v>
      </c>
      <c r="AE163" s="164" t="s">
        <v>244</v>
      </c>
      <c r="AF163" s="367">
        <v>320000.0</v>
      </c>
      <c r="AG163" s="142" t="s">
        <v>159</v>
      </c>
      <c r="AH163" s="363">
        <v>10968.0</v>
      </c>
      <c r="AI163" s="164" t="s">
        <v>172</v>
      </c>
      <c r="AJ163" s="380">
        <v>0.0</v>
      </c>
      <c r="AK163" s="206" t="s">
        <v>245</v>
      </c>
      <c r="AL163" s="381">
        <v>264000.0</v>
      </c>
      <c r="AM163" s="231" t="s">
        <v>246</v>
      </c>
      <c r="AN163" s="381">
        <v>25300.0</v>
      </c>
      <c r="AO163" s="231"/>
      <c r="AP163" s="231"/>
      <c r="AQ163" s="231"/>
      <c r="AR163" s="231"/>
      <c r="AS163" s="231"/>
      <c r="AT163" s="164"/>
      <c r="AU163" s="370"/>
      <c r="AV163" s="276"/>
      <c r="AW163" s="228"/>
      <c r="AX163" s="228"/>
      <c r="AY163" s="228"/>
      <c r="AZ163" s="228"/>
      <c r="BA163" s="228"/>
      <c r="BB163" s="228"/>
      <c r="BC163" s="228"/>
      <c r="BD163" s="228"/>
      <c r="BE163" s="228"/>
      <c r="BF163" s="228"/>
      <c r="BG163" s="228"/>
      <c r="BH163" s="228"/>
      <c r="BI163" s="228"/>
      <c r="BJ163" s="228"/>
      <c r="BK163" s="228"/>
      <c r="BL163" s="228"/>
      <c r="BM163" s="228"/>
      <c r="BN163" s="228"/>
      <c r="BO163" s="228"/>
      <c r="BP163" s="228"/>
    </row>
    <row r="164" ht="12.75" customHeight="1">
      <c r="A164" s="1"/>
      <c r="B164" s="100" t="s">
        <v>16</v>
      </c>
      <c r="C164" s="172">
        <f t="shared" si="12"/>
        <v>38791296</v>
      </c>
      <c r="D164" s="173">
        <f>SUM(D134:D163)</f>
        <v>20500000</v>
      </c>
      <c r="E164" s="122"/>
      <c r="F164" s="123"/>
      <c r="G164" s="123"/>
      <c r="H164" s="123"/>
      <c r="I164" s="123"/>
      <c r="J164" s="123"/>
      <c r="K164" s="123"/>
      <c r="L164" s="174"/>
      <c r="M164" s="126">
        <f>SUM(M133:M163)</f>
        <v>157848</v>
      </c>
      <c r="N164" s="122"/>
      <c r="O164" s="123"/>
      <c r="P164" s="123"/>
      <c r="Q164" s="174"/>
      <c r="R164" s="175"/>
      <c r="S164" s="176"/>
      <c r="T164" s="126">
        <f>SUM(T134:T163)</f>
        <v>18133448</v>
      </c>
      <c r="U164" s="122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359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ht="12.75" customHeight="1">
      <c r="A165" s="1"/>
      <c r="B165" s="340">
        <v>44501.0</v>
      </c>
      <c r="C165" s="209">
        <f t="shared" si="12"/>
        <v>0</v>
      </c>
      <c r="D165" s="141">
        <f t="shared" ref="D165:D194" si="23">F165+H165+J165+L165</f>
        <v>0</v>
      </c>
      <c r="E165" s="187"/>
      <c r="F165" s="153"/>
      <c r="G165" s="153"/>
      <c r="H165" s="153"/>
      <c r="I165" s="153"/>
      <c r="J165" s="153"/>
      <c r="K165" s="153"/>
      <c r="L165" s="154"/>
      <c r="M165" s="146">
        <f t="shared" ref="M165:M194" si="24">O165+Q165</f>
        <v>0</v>
      </c>
      <c r="N165" s="187"/>
      <c r="O165" s="153"/>
      <c r="P165" s="153"/>
      <c r="Q165" s="153"/>
      <c r="R165" s="153"/>
      <c r="S165" s="154"/>
      <c r="T165" s="146">
        <f t="shared" ref="T165:T193" si="25">V165+X165+Z165+AB165+AD165+AF165+AH165+AJ165+AV165</f>
        <v>0</v>
      </c>
      <c r="U165" s="200"/>
      <c r="V165" s="163"/>
      <c r="W165" s="162"/>
      <c r="X165" s="163"/>
      <c r="Y165" s="162"/>
      <c r="Z165" s="163"/>
      <c r="AA165" s="163"/>
      <c r="AB165" s="163"/>
      <c r="AC165" s="162"/>
      <c r="AD165" s="163"/>
      <c r="AE165" s="162"/>
      <c r="AF165" s="163"/>
      <c r="AG165" s="162"/>
      <c r="AH165" s="163"/>
      <c r="AI165" s="162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2"/>
      <c r="AU165" s="372"/>
      <c r="AV165" s="255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ht="12.75" customHeight="1">
      <c r="A166" s="1"/>
      <c r="B166" s="339">
        <v>44502.0</v>
      </c>
      <c r="C166" s="210">
        <f t="shared" si="12"/>
        <v>0</v>
      </c>
      <c r="D166" s="141">
        <f t="shared" si="23"/>
        <v>0</v>
      </c>
      <c r="E166" s="189"/>
      <c r="F166" s="144"/>
      <c r="G166" s="144"/>
      <c r="H166" s="144"/>
      <c r="I166" s="144"/>
      <c r="J166" s="144"/>
      <c r="K166" s="144"/>
      <c r="L166" s="145"/>
      <c r="M166" s="146">
        <f t="shared" si="24"/>
        <v>0</v>
      </c>
      <c r="N166" s="189"/>
      <c r="O166" s="144"/>
      <c r="P166" s="144"/>
      <c r="Q166" s="144"/>
      <c r="R166" s="144"/>
      <c r="S166" s="145"/>
      <c r="T166" s="146">
        <f t="shared" si="25"/>
        <v>0</v>
      </c>
      <c r="U166" s="142"/>
      <c r="V166" s="143"/>
      <c r="W166" s="150"/>
      <c r="X166" s="143"/>
      <c r="Y166" s="150"/>
      <c r="Z166" s="143"/>
      <c r="AA166" s="150"/>
      <c r="AB166" s="143"/>
      <c r="AC166" s="150"/>
      <c r="AD166" s="143"/>
      <c r="AE166" s="150"/>
      <c r="AF166" s="143"/>
      <c r="AG166" s="150"/>
      <c r="AH166" s="143"/>
      <c r="AI166" s="150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50"/>
      <c r="AU166" s="361"/>
      <c r="AV166" s="225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ht="12.75" customHeight="1">
      <c r="A167" s="1"/>
      <c r="B167" s="339">
        <v>44503.0</v>
      </c>
      <c r="C167" s="210">
        <f t="shared" si="12"/>
        <v>0</v>
      </c>
      <c r="D167" s="141">
        <f t="shared" si="23"/>
        <v>0</v>
      </c>
      <c r="E167" s="189"/>
      <c r="F167" s="144"/>
      <c r="G167" s="144"/>
      <c r="H167" s="144"/>
      <c r="I167" s="144"/>
      <c r="J167" s="144"/>
      <c r="K167" s="144"/>
      <c r="L167" s="145"/>
      <c r="M167" s="146">
        <f t="shared" si="24"/>
        <v>0</v>
      </c>
      <c r="N167" s="189"/>
      <c r="O167" s="144"/>
      <c r="P167" s="144"/>
      <c r="Q167" s="144"/>
      <c r="R167" s="144"/>
      <c r="S167" s="145"/>
      <c r="T167" s="146">
        <f t="shared" si="25"/>
        <v>0</v>
      </c>
      <c r="U167" s="142"/>
      <c r="V167" s="143"/>
      <c r="W167" s="150"/>
      <c r="X167" s="143"/>
      <c r="Y167" s="150"/>
      <c r="Z167" s="143"/>
      <c r="AA167" s="150"/>
      <c r="AB167" s="143"/>
      <c r="AC167" s="150"/>
      <c r="AD167" s="143"/>
      <c r="AE167" s="150"/>
      <c r="AF167" s="143"/>
      <c r="AG167" s="150"/>
      <c r="AH167" s="143"/>
      <c r="AI167" s="150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50"/>
      <c r="AU167" s="361"/>
      <c r="AV167" s="225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ht="12.75" customHeight="1">
      <c r="A168" s="1"/>
      <c r="B168" s="78">
        <v>44504.0</v>
      </c>
      <c r="C168" s="210">
        <f t="shared" si="12"/>
        <v>0</v>
      </c>
      <c r="D168" s="141">
        <f t="shared" si="23"/>
        <v>0</v>
      </c>
      <c r="E168" s="224"/>
      <c r="F168" s="143"/>
      <c r="G168" s="147"/>
      <c r="H168" s="144"/>
      <c r="I168" s="168"/>
      <c r="J168" s="168"/>
      <c r="K168" s="168"/>
      <c r="L168" s="169"/>
      <c r="M168" s="146">
        <f t="shared" si="24"/>
        <v>0</v>
      </c>
      <c r="N168" s="189"/>
      <c r="O168" s="144"/>
      <c r="P168" s="144"/>
      <c r="Q168" s="144"/>
      <c r="R168" s="144"/>
      <c r="S168" s="145"/>
      <c r="T168" s="146">
        <f t="shared" si="25"/>
        <v>0</v>
      </c>
      <c r="U168" s="142"/>
      <c r="V168" s="143"/>
      <c r="W168" s="150"/>
      <c r="X168" s="143"/>
      <c r="Y168" s="164"/>
      <c r="Z168" s="167"/>
      <c r="AA168" s="150"/>
      <c r="AB168" s="143"/>
      <c r="AC168" s="150"/>
      <c r="AD168" s="143"/>
      <c r="AE168" s="150"/>
      <c r="AF168" s="143"/>
      <c r="AG168" s="150"/>
      <c r="AH168" s="143"/>
      <c r="AI168" s="150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50"/>
      <c r="AU168" s="361"/>
      <c r="AV168" s="225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ht="12.75" customHeight="1">
      <c r="A169" s="1"/>
      <c r="B169" s="78">
        <v>44505.0</v>
      </c>
      <c r="C169" s="210">
        <f t="shared" si="12"/>
        <v>380600</v>
      </c>
      <c r="D169" s="141">
        <f t="shared" si="23"/>
        <v>0</v>
      </c>
      <c r="E169" s="187"/>
      <c r="F169" s="153"/>
      <c r="G169" s="144"/>
      <c r="H169" s="144"/>
      <c r="I169" s="144"/>
      <c r="J169" s="144"/>
      <c r="K169" s="144"/>
      <c r="L169" s="145"/>
      <c r="M169" s="146">
        <f t="shared" si="24"/>
        <v>0</v>
      </c>
      <c r="N169" s="189"/>
      <c r="O169" s="144"/>
      <c r="P169" s="144"/>
      <c r="Q169" s="144"/>
      <c r="R169" s="144"/>
      <c r="S169" s="145"/>
      <c r="T169" s="146">
        <f t="shared" si="25"/>
        <v>380600</v>
      </c>
      <c r="U169" s="142" t="s">
        <v>210</v>
      </c>
      <c r="V169" s="363">
        <v>380600.0</v>
      </c>
      <c r="W169" s="150"/>
      <c r="X169" s="143"/>
      <c r="Y169" s="150"/>
      <c r="Z169" s="143"/>
      <c r="AA169" s="150"/>
      <c r="AB169" s="143"/>
      <c r="AC169" s="150"/>
      <c r="AD169" s="143"/>
      <c r="AE169" s="150"/>
      <c r="AF169" s="143"/>
      <c r="AG169" s="150"/>
      <c r="AH169" s="143"/>
      <c r="AI169" s="150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50"/>
      <c r="AU169" s="361"/>
      <c r="AV169" s="225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ht="12.75" customHeight="1">
      <c r="A170" s="1"/>
      <c r="B170" s="78">
        <v>44506.0</v>
      </c>
      <c r="C170" s="210">
        <f t="shared" si="12"/>
        <v>0</v>
      </c>
      <c r="D170" s="141">
        <f t="shared" si="23"/>
        <v>0</v>
      </c>
      <c r="E170" s="189"/>
      <c r="F170" s="144"/>
      <c r="G170" s="144"/>
      <c r="H170" s="144"/>
      <c r="I170" s="144"/>
      <c r="J170" s="144"/>
      <c r="K170" s="144"/>
      <c r="L170" s="145"/>
      <c r="M170" s="146">
        <f t="shared" si="24"/>
        <v>0</v>
      </c>
      <c r="N170" s="189"/>
      <c r="O170" s="144"/>
      <c r="P170" s="144"/>
      <c r="Q170" s="144"/>
      <c r="R170" s="144"/>
      <c r="S170" s="145"/>
      <c r="T170" s="146">
        <f t="shared" si="25"/>
        <v>0</v>
      </c>
      <c r="U170" s="142"/>
      <c r="V170" s="143"/>
      <c r="W170" s="150"/>
      <c r="X170" s="143"/>
      <c r="Y170" s="150"/>
      <c r="Z170" s="143"/>
      <c r="AA170" s="150"/>
      <c r="AB170" s="143"/>
      <c r="AC170" s="150"/>
      <c r="AD170" s="143"/>
      <c r="AE170" s="150"/>
      <c r="AF170" s="143"/>
      <c r="AG170" s="150"/>
      <c r="AH170" s="143"/>
      <c r="AI170" s="150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50"/>
      <c r="AU170" s="361"/>
      <c r="AV170" s="225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ht="12.75" customHeight="1">
      <c r="A171" s="1"/>
      <c r="B171" s="78">
        <v>44507.0</v>
      </c>
      <c r="C171" s="210">
        <f t="shared" si="12"/>
        <v>0</v>
      </c>
      <c r="D171" s="141">
        <f t="shared" si="23"/>
        <v>0</v>
      </c>
      <c r="E171" s="189"/>
      <c r="F171" s="144"/>
      <c r="G171" s="144"/>
      <c r="H171" s="144"/>
      <c r="I171" s="144"/>
      <c r="J171" s="144"/>
      <c r="K171" s="144"/>
      <c r="L171" s="145"/>
      <c r="M171" s="146">
        <f t="shared" si="24"/>
        <v>0</v>
      </c>
      <c r="N171" s="189"/>
      <c r="O171" s="144"/>
      <c r="P171" s="144"/>
      <c r="Q171" s="144"/>
      <c r="R171" s="144"/>
      <c r="S171" s="145"/>
      <c r="T171" s="146">
        <f t="shared" si="25"/>
        <v>0</v>
      </c>
      <c r="U171" s="142"/>
      <c r="V171" s="143"/>
      <c r="W171" s="150"/>
      <c r="X171" s="143"/>
      <c r="Y171" s="150"/>
      <c r="Z171" s="143"/>
      <c r="AA171" s="150"/>
      <c r="AB171" s="143"/>
      <c r="AC171" s="150"/>
      <c r="AD171" s="143"/>
      <c r="AE171" s="150"/>
      <c r="AF171" s="143"/>
      <c r="AG171" s="150"/>
      <c r="AH171" s="143"/>
      <c r="AI171" s="150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50"/>
      <c r="AU171" s="361"/>
      <c r="AV171" s="225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ht="12.75" customHeight="1">
      <c r="A172" s="1"/>
      <c r="B172" s="339">
        <v>44508.0</v>
      </c>
      <c r="C172" s="210">
        <f t="shared" si="12"/>
        <v>0</v>
      </c>
      <c r="D172" s="141">
        <f t="shared" si="23"/>
        <v>0</v>
      </c>
      <c r="E172" s="189"/>
      <c r="F172" s="144"/>
      <c r="G172" s="144"/>
      <c r="H172" s="144"/>
      <c r="I172" s="144"/>
      <c r="J172" s="144"/>
      <c r="K172" s="144"/>
      <c r="L172" s="145"/>
      <c r="M172" s="146">
        <f t="shared" si="24"/>
        <v>0</v>
      </c>
      <c r="N172" s="189"/>
      <c r="O172" s="144"/>
      <c r="P172" s="144"/>
      <c r="Q172" s="144"/>
      <c r="R172" s="144"/>
      <c r="S172" s="145"/>
      <c r="T172" s="146">
        <f t="shared" si="25"/>
        <v>0</v>
      </c>
      <c r="U172" s="142"/>
      <c r="V172" s="143"/>
      <c r="W172" s="150"/>
      <c r="X172" s="143"/>
      <c r="Y172" s="150"/>
      <c r="Z172" s="143"/>
      <c r="AA172" s="150"/>
      <c r="AB172" s="143"/>
      <c r="AC172" s="150"/>
      <c r="AD172" s="143"/>
      <c r="AE172" s="150"/>
      <c r="AF172" s="143"/>
      <c r="AG172" s="150"/>
      <c r="AH172" s="143"/>
      <c r="AI172" s="150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50"/>
      <c r="AU172" s="361"/>
      <c r="AV172" s="225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ht="12.75" customHeight="1">
      <c r="A173" s="1"/>
      <c r="B173" s="339">
        <v>44509.0</v>
      </c>
      <c r="C173" s="210">
        <f t="shared" si="12"/>
        <v>0</v>
      </c>
      <c r="D173" s="141">
        <f t="shared" si="23"/>
        <v>0</v>
      </c>
      <c r="E173" s="189"/>
      <c r="F173" s="144"/>
      <c r="G173" s="144"/>
      <c r="H173" s="144"/>
      <c r="I173" s="144"/>
      <c r="J173" s="144"/>
      <c r="K173" s="144"/>
      <c r="L173" s="145"/>
      <c r="M173" s="146">
        <f t="shared" si="24"/>
        <v>0</v>
      </c>
      <c r="N173" s="189"/>
      <c r="O173" s="144"/>
      <c r="P173" s="144"/>
      <c r="Q173" s="144"/>
      <c r="R173" s="144"/>
      <c r="S173" s="145"/>
      <c r="T173" s="146">
        <f t="shared" si="25"/>
        <v>0</v>
      </c>
      <c r="U173" s="142"/>
      <c r="V173" s="143"/>
      <c r="W173" s="150"/>
      <c r="X173" s="143"/>
      <c r="Y173" s="150"/>
      <c r="Z173" s="143"/>
      <c r="AA173" s="150"/>
      <c r="AB173" s="143"/>
      <c r="AC173" s="143"/>
      <c r="AD173" s="143"/>
      <c r="AE173" s="150"/>
      <c r="AF173" s="143"/>
      <c r="AG173" s="150"/>
      <c r="AH173" s="143"/>
      <c r="AI173" s="150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50"/>
      <c r="AU173" s="361"/>
      <c r="AV173" s="225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ht="12.75" customHeight="1">
      <c r="A174" s="1"/>
      <c r="B174" s="78">
        <v>44510.0</v>
      </c>
      <c r="C174" s="210">
        <f t="shared" si="12"/>
        <v>134447</v>
      </c>
      <c r="D174" s="141">
        <f t="shared" si="23"/>
        <v>0</v>
      </c>
      <c r="E174" s="189"/>
      <c r="F174" s="144"/>
      <c r="G174" s="144"/>
      <c r="H174" s="144"/>
      <c r="I174" s="144"/>
      <c r="J174" s="144"/>
      <c r="K174" s="144"/>
      <c r="L174" s="145"/>
      <c r="M174" s="146">
        <f t="shared" si="24"/>
        <v>0</v>
      </c>
      <c r="N174" s="189"/>
      <c r="O174" s="144"/>
      <c r="P174" s="144"/>
      <c r="Q174" s="144"/>
      <c r="R174" s="144"/>
      <c r="S174" s="145"/>
      <c r="T174" s="146">
        <f t="shared" si="25"/>
        <v>134447</v>
      </c>
      <c r="U174" s="150" t="s">
        <v>228</v>
      </c>
      <c r="V174" s="379">
        <v>109447.0</v>
      </c>
      <c r="W174" s="232" t="s">
        <v>119</v>
      </c>
      <c r="X174" s="367">
        <v>25000.0</v>
      </c>
      <c r="Y174" s="164"/>
      <c r="Z174" s="164"/>
      <c r="AA174" s="232"/>
      <c r="AB174" s="167"/>
      <c r="AC174" s="164"/>
      <c r="AD174" s="164"/>
      <c r="AE174" s="164"/>
      <c r="AF174" s="167"/>
      <c r="AG174" s="164"/>
      <c r="AH174" s="167"/>
      <c r="AI174" s="164"/>
      <c r="AJ174" s="167"/>
      <c r="AK174" s="167"/>
      <c r="AL174" s="167"/>
      <c r="AM174" s="167"/>
      <c r="AN174" s="167"/>
      <c r="AO174" s="167"/>
      <c r="AP174" s="167"/>
      <c r="AQ174" s="167"/>
      <c r="AR174" s="167"/>
      <c r="AS174" s="167"/>
      <c r="AT174" s="164"/>
      <c r="AU174" s="370"/>
      <c r="AV174" s="276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ht="12.75" customHeight="1">
      <c r="A175" s="1"/>
      <c r="B175" s="78">
        <v>44511.0</v>
      </c>
      <c r="C175" s="210">
        <f t="shared" si="12"/>
        <v>0</v>
      </c>
      <c r="D175" s="141">
        <f t="shared" si="23"/>
        <v>0</v>
      </c>
      <c r="E175" s="189"/>
      <c r="F175" s="144"/>
      <c r="G175" s="144"/>
      <c r="H175" s="144"/>
      <c r="I175" s="144"/>
      <c r="J175" s="144"/>
      <c r="K175" s="144"/>
      <c r="L175" s="145"/>
      <c r="M175" s="146">
        <f t="shared" si="24"/>
        <v>0</v>
      </c>
      <c r="N175" s="189"/>
      <c r="O175" s="144"/>
      <c r="P175" s="144"/>
      <c r="Q175" s="144"/>
      <c r="R175" s="144"/>
      <c r="S175" s="145"/>
      <c r="T175" s="146">
        <f t="shared" si="25"/>
        <v>0</v>
      </c>
      <c r="U175" s="142"/>
      <c r="V175" s="143"/>
      <c r="W175" s="150"/>
      <c r="X175" s="143"/>
      <c r="Y175" s="150"/>
      <c r="Z175" s="143"/>
      <c r="AA175" s="150"/>
      <c r="AB175" s="143"/>
      <c r="AC175" s="150"/>
      <c r="AD175" s="143"/>
      <c r="AE175" s="150"/>
      <c r="AF175" s="143"/>
      <c r="AG175" s="150"/>
      <c r="AH175" s="143"/>
      <c r="AI175" s="150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50"/>
      <c r="AU175" s="361"/>
      <c r="AV175" s="225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ht="12.75" customHeight="1">
      <c r="A176" s="1"/>
      <c r="B176" s="78">
        <v>44512.0</v>
      </c>
      <c r="C176" s="210">
        <f t="shared" si="12"/>
        <v>0</v>
      </c>
      <c r="D176" s="141">
        <f t="shared" si="23"/>
        <v>0</v>
      </c>
      <c r="E176" s="189"/>
      <c r="F176" s="144"/>
      <c r="G176" s="144"/>
      <c r="H176" s="144"/>
      <c r="I176" s="144"/>
      <c r="J176" s="144"/>
      <c r="K176" s="144"/>
      <c r="L176" s="145"/>
      <c r="M176" s="146">
        <f t="shared" si="24"/>
        <v>0</v>
      </c>
      <c r="N176" s="189"/>
      <c r="O176" s="144"/>
      <c r="P176" s="144"/>
      <c r="Q176" s="144"/>
      <c r="R176" s="144"/>
      <c r="S176" s="145"/>
      <c r="T176" s="146">
        <f t="shared" si="25"/>
        <v>0</v>
      </c>
      <c r="U176" s="164"/>
      <c r="V176" s="167"/>
      <c r="W176" s="151"/>
      <c r="X176" s="143"/>
      <c r="Y176" s="164"/>
      <c r="Z176" s="167"/>
      <c r="AA176" s="190"/>
      <c r="AB176" s="143"/>
      <c r="AC176" s="164"/>
      <c r="AD176" s="167"/>
      <c r="AE176" s="150"/>
      <c r="AF176" s="150"/>
      <c r="AG176" s="150"/>
      <c r="AH176" s="213"/>
      <c r="AI176" s="142"/>
      <c r="AJ176" s="143"/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164"/>
      <c r="AU176" s="370"/>
      <c r="AV176" s="225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ht="12.75" customHeight="1">
      <c r="A177" s="1"/>
      <c r="B177" s="78">
        <v>44513.0</v>
      </c>
      <c r="C177" s="210">
        <f t="shared" si="12"/>
        <v>50000</v>
      </c>
      <c r="D177" s="141">
        <f t="shared" si="23"/>
        <v>50000</v>
      </c>
      <c r="E177" s="189" t="s">
        <v>247</v>
      </c>
      <c r="F177" s="362">
        <v>50000.0</v>
      </c>
      <c r="G177" s="144"/>
      <c r="H177" s="144"/>
      <c r="I177" s="144"/>
      <c r="J177" s="144"/>
      <c r="K177" s="144"/>
      <c r="L177" s="145"/>
      <c r="M177" s="146">
        <f t="shared" si="24"/>
        <v>0</v>
      </c>
      <c r="N177" s="189"/>
      <c r="O177" s="144"/>
      <c r="P177" s="144"/>
      <c r="Q177" s="144"/>
      <c r="R177" s="144"/>
      <c r="S177" s="145"/>
      <c r="T177" s="146">
        <f t="shared" si="25"/>
        <v>0</v>
      </c>
      <c r="U177" s="150"/>
      <c r="V177" s="143"/>
      <c r="W177" s="150"/>
      <c r="X177" s="143"/>
      <c r="Y177" s="150"/>
      <c r="Z177" s="143"/>
      <c r="AA177" s="162"/>
      <c r="AB177" s="163"/>
      <c r="AC177" s="150"/>
      <c r="AD177" s="143"/>
      <c r="AE177" s="162"/>
      <c r="AF177" s="163"/>
      <c r="AG177" s="150"/>
      <c r="AH177" s="143"/>
      <c r="AI177" s="150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50"/>
      <c r="AU177" s="361"/>
      <c r="AV177" s="225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ht="12.75" customHeight="1">
      <c r="A178" s="1"/>
      <c r="B178" s="78">
        <v>44514.0</v>
      </c>
      <c r="C178" s="210">
        <f t="shared" si="12"/>
        <v>34280</v>
      </c>
      <c r="D178" s="141">
        <f t="shared" si="23"/>
        <v>0</v>
      </c>
      <c r="E178" s="189"/>
      <c r="F178" s="144"/>
      <c r="G178" s="144"/>
      <c r="H178" s="144"/>
      <c r="I178" s="144"/>
      <c r="J178" s="144"/>
      <c r="K178" s="144"/>
      <c r="L178" s="145"/>
      <c r="M178" s="146">
        <f t="shared" si="24"/>
        <v>0</v>
      </c>
      <c r="N178" s="189"/>
      <c r="O178" s="144"/>
      <c r="P178" s="144"/>
      <c r="Q178" s="144"/>
      <c r="R178" s="144"/>
      <c r="S178" s="145"/>
      <c r="T178" s="146">
        <f t="shared" si="25"/>
        <v>34280</v>
      </c>
      <c r="U178" s="150" t="s">
        <v>209</v>
      </c>
      <c r="V178" s="363">
        <v>34280.0</v>
      </c>
      <c r="W178" s="150"/>
      <c r="X178" s="143"/>
      <c r="Y178" s="150"/>
      <c r="Z178" s="143"/>
      <c r="AA178" s="150"/>
      <c r="AB178" s="143"/>
      <c r="AC178" s="150"/>
      <c r="AD178" s="143"/>
      <c r="AE178" s="150"/>
      <c r="AF178" s="143"/>
      <c r="AG178" s="150"/>
      <c r="AH178" s="143"/>
      <c r="AI178" s="150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50"/>
      <c r="AU178" s="361"/>
      <c r="AV178" s="225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ht="12.75" customHeight="1">
      <c r="A179" s="1"/>
      <c r="B179" s="339">
        <v>44515.0</v>
      </c>
      <c r="C179" s="210">
        <f t="shared" si="12"/>
        <v>0</v>
      </c>
      <c r="D179" s="141">
        <f t="shared" si="23"/>
        <v>0</v>
      </c>
      <c r="E179" s="189"/>
      <c r="F179" s="144"/>
      <c r="G179" s="144"/>
      <c r="H179" s="144"/>
      <c r="I179" s="144"/>
      <c r="J179" s="144"/>
      <c r="K179" s="144"/>
      <c r="L179" s="145"/>
      <c r="M179" s="146">
        <f t="shared" si="24"/>
        <v>0</v>
      </c>
      <c r="N179" s="189"/>
      <c r="O179" s="144"/>
      <c r="P179" s="144"/>
      <c r="Q179" s="144"/>
      <c r="R179" s="144"/>
      <c r="S179" s="145"/>
      <c r="T179" s="146">
        <f t="shared" si="25"/>
        <v>0</v>
      </c>
      <c r="U179" s="150"/>
      <c r="V179" s="143"/>
      <c r="W179" s="150"/>
      <c r="X179" s="143"/>
      <c r="Y179" s="150"/>
      <c r="Z179" s="143"/>
      <c r="AA179" s="150"/>
      <c r="AB179" s="143"/>
      <c r="AC179" s="150"/>
      <c r="AD179" s="143"/>
      <c r="AE179" s="150"/>
      <c r="AF179" s="143"/>
      <c r="AG179" s="150"/>
      <c r="AH179" s="143"/>
      <c r="AI179" s="150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50"/>
      <c r="AU179" s="361"/>
      <c r="AV179" s="225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ht="12.75" customHeight="1">
      <c r="A180" s="1"/>
      <c r="B180" s="339">
        <v>44516.0</v>
      </c>
      <c r="C180" s="210">
        <f t="shared" si="12"/>
        <v>0</v>
      </c>
      <c r="D180" s="141">
        <f t="shared" si="23"/>
        <v>0</v>
      </c>
      <c r="E180" s="189"/>
      <c r="F180" s="144"/>
      <c r="G180" s="144"/>
      <c r="H180" s="144"/>
      <c r="I180" s="144"/>
      <c r="J180" s="144"/>
      <c r="K180" s="144"/>
      <c r="L180" s="145"/>
      <c r="M180" s="146">
        <f t="shared" si="24"/>
        <v>0</v>
      </c>
      <c r="N180" s="189"/>
      <c r="O180" s="144"/>
      <c r="P180" s="144"/>
      <c r="Q180" s="144"/>
      <c r="R180" s="144"/>
      <c r="S180" s="145"/>
      <c r="T180" s="146">
        <f t="shared" si="25"/>
        <v>0</v>
      </c>
      <c r="U180" s="142"/>
      <c r="V180" s="143"/>
      <c r="W180" s="150"/>
      <c r="X180" s="143"/>
      <c r="Y180" s="150"/>
      <c r="Z180" s="143"/>
      <c r="AA180" s="150"/>
      <c r="AB180" s="143"/>
      <c r="AC180" s="150"/>
      <c r="AD180" s="143"/>
      <c r="AE180" s="150"/>
      <c r="AF180" s="143"/>
      <c r="AG180" s="150"/>
      <c r="AH180" s="143"/>
      <c r="AI180" s="150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50"/>
      <c r="AU180" s="361"/>
      <c r="AV180" s="225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ht="12.75" customHeight="1">
      <c r="A181" s="1"/>
      <c r="B181" s="78">
        <v>44517.0</v>
      </c>
      <c r="C181" s="210">
        <f t="shared" si="12"/>
        <v>0</v>
      </c>
      <c r="D181" s="141">
        <f t="shared" si="23"/>
        <v>0</v>
      </c>
      <c r="E181" s="189"/>
      <c r="F181" s="144"/>
      <c r="G181" s="144"/>
      <c r="H181" s="144"/>
      <c r="I181" s="144"/>
      <c r="J181" s="144"/>
      <c r="K181" s="144"/>
      <c r="L181" s="145"/>
      <c r="M181" s="146">
        <f t="shared" si="24"/>
        <v>0</v>
      </c>
      <c r="N181" s="189"/>
      <c r="O181" s="144"/>
      <c r="P181" s="144"/>
      <c r="Q181" s="144"/>
      <c r="R181" s="144"/>
      <c r="S181" s="145"/>
      <c r="T181" s="146">
        <f t="shared" si="25"/>
        <v>0</v>
      </c>
      <c r="U181" s="142"/>
      <c r="V181" s="143"/>
      <c r="W181" s="150"/>
      <c r="X181" s="143"/>
      <c r="Y181" s="150"/>
      <c r="Z181" s="143"/>
      <c r="AA181" s="150"/>
      <c r="AB181" s="143"/>
      <c r="AC181" s="150"/>
      <c r="AD181" s="143"/>
      <c r="AE181" s="150"/>
      <c r="AF181" s="143"/>
      <c r="AG181" s="150"/>
      <c r="AH181" s="143"/>
      <c r="AI181" s="150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50"/>
      <c r="AU181" s="361"/>
      <c r="AV181" s="225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ht="12.75" customHeight="1">
      <c r="A182" s="1"/>
      <c r="B182" s="78">
        <v>44518.0</v>
      </c>
      <c r="C182" s="210">
        <f t="shared" si="12"/>
        <v>308904</v>
      </c>
      <c r="D182" s="141">
        <f t="shared" si="23"/>
        <v>0</v>
      </c>
      <c r="E182" s="189"/>
      <c r="F182" s="144"/>
      <c r="G182" s="144"/>
      <c r="H182" s="144"/>
      <c r="I182" s="144"/>
      <c r="J182" s="144"/>
      <c r="K182" s="144"/>
      <c r="L182" s="145"/>
      <c r="M182" s="146">
        <f t="shared" si="24"/>
        <v>158904</v>
      </c>
      <c r="N182" s="189" t="s">
        <v>230</v>
      </c>
      <c r="O182" s="362">
        <v>158904.0</v>
      </c>
      <c r="P182" s="144"/>
      <c r="Q182" s="144"/>
      <c r="R182" s="144"/>
      <c r="S182" s="145"/>
      <c r="T182" s="146">
        <f t="shared" si="25"/>
        <v>150000</v>
      </c>
      <c r="U182" s="142" t="s">
        <v>191</v>
      </c>
      <c r="V182" s="363">
        <v>150000.0</v>
      </c>
      <c r="W182" s="150"/>
      <c r="X182" s="143"/>
      <c r="Y182" s="150"/>
      <c r="Z182" s="143"/>
      <c r="AA182" s="150"/>
      <c r="AB182" s="143"/>
      <c r="AC182" s="150"/>
      <c r="AD182" s="143"/>
      <c r="AE182" s="150"/>
      <c r="AF182" s="143"/>
      <c r="AG182" s="150"/>
      <c r="AH182" s="143"/>
      <c r="AI182" s="150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50"/>
      <c r="AU182" s="361"/>
      <c r="AV182" s="225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ht="12.75" customHeight="1">
      <c r="A183" s="1"/>
      <c r="B183" s="78">
        <v>44519.0</v>
      </c>
      <c r="C183" s="210">
        <f t="shared" si="12"/>
        <v>98000</v>
      </c>
      <c r="D183" s="141">
        <f t="shared" si="23"/>
        <v>0</v>
      </c>
      <c r="E183" s="189"/>
      <c r="F183" s="144"/>
      <c r="G183" s="144"/>
      <c r="H183" s="144"/>
      <c r="I183" s="144"/>
      <c r="J183" s="144"/>
      <c r="K183" s="144"/>
      <c r="L183" s="145"/>
      <c r="M183" s="146">
        <f t="shared" si="24"/>
        <v>0</v>
      </c>
      <c r="N183" s="189"/>
      <c r="O183" s="144"/>
      <c r="P183" s="144"/>
      <c r="Q183" s="144"/>
      <c r="R183" s="144"/>
      <c r="S183" s="145"/>
      <c r="T183" s="146">
        <f t="shared" si="25"/>
        <v>98000</v>
      </c>
      <c r="U183" s="142" t="s">
        <v>229</v>
      </c>
      <c r="V183" s="363">
        <v>98000.0</v>
      </c>
      <c r="W183" s="150"/>
      <c r="X183" s="143"/>
      <c r="Y183" s="150"/>
      <c r="Z183" s="143"/>
      <c r="AA183" s="150"/>
      <c r="AB183" s="143"/>
      <c r="AC183" s="150"/>
      <c r="AD183" s="143"/>
      <c r="AE183" s="150"/>
      <c r="AF183" s="143"/>
      <c r="AG183" s="150"/>
      <c r="AH183" s="143"/>
      <c r="AI183" s="150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50"/>
      <c r="AU183" s="361"/>
      <c r="AV183" s="225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ht="12.75" customHeight="1">
      <c r="A184" s="1"/>
      <c r="B184" s="78">
        <v>44520.0</v>
      </c>
      <c r="C184" s="210">
        <f t="shared" si="12"/>
        <v>30985</v>
      </c>
      <c r="D184" s="141">
        <f t="shared" si="23"/>
        <v>0</v>
      </c>
      <c r="E184" s="189"/>
      <c r="F184" s="144"/>
      <c r="G184" s="144"/>
      <c r="H184" s="144"/>
      <c r="I184" s="144"/>
      <c r="J184" s="144"/>
      <c r="K184" s="144"/>
      <c r="L184" s="145"/>
      <c r="M184" s="146">
        <f t="shared" si="24"/>
        <v>0</v>
      </c>
      <c r="N184" s="189"/>
      <c r="O184" s="144"/>
      <c r="P184" s="144"/>
      <c r="Q184" s="144"/>
      <c r="R184" s="144"/>
      <c r="S184" s="145"/>
      <c r="T184" s="146">
        <f t="shared" si="25"/>
        <v>30985</v>
      </c>
      <c r="U184" s="150" t="s">
        <v>232</v>
      </c>
      <c r="V184" s="363">
        <v>30985.0</v>
      </c>
      <c r="W184" s="150"/>
      <c r="X184" s="143"/>
      <c r="Y184" s="150"/>
      <c r="Z184" s="143"/>
      <c r="AA184" s="150"/>
      <c r="AB184" s="143"/>
      <c r="AC184" s="150"/>
      <c r="AD184" s="143"/>
      <c r="AE184" s="150"/>
      <c r="AF184" s="143"/>
      <c r="AG184" s="150"/>
      <c r="AH184" s="143"/>
      <c r="AI184" s="150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50"/>
      <c r="AU184" s="361"/>
      <c r="AV184" s="225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ht="12.75" customHeight="1">
      <c r="A185" s="1"/>
      <c r="B185" s="78">
        <v>44521.0</v>
      </c>
      <c r="C185" s="210">
        <f t="shared" si="12"/>
        <v>8700000</v>
      </c>
      <c r="D185" s="141">
        <f t="shared" si="23"/>
        <v>0</v>
      </c>
      <c r="E185" s="189"/>
      <c r="F185" s="144"/>
      <c r="G185" s="144"/>
      <c r="H185" s="144"/>
      <c r="I185" s="144"/>
      <c r="J185" s="144"/>
      <c r="K185" s="144"/>
      <c r="L185" s="145"/>
      <c r="M185" s="146">
        <f t="shared" si="24"/>
        <v>0</v>
      </c>
      <c r="N185" s="189"/>
      <c r="O185" s="144"/>
      <c r="P185" s="144"/>
      <c r="Q185" s="144"/>
      <c r="R185" s="144"/>
      <c r="S185" s="145"/>
      <c r="T185" s="146">
        <f t="shared" si="25"/>
        <v>8700000</v>
      </c>
      <c r="U185" s="150" t="s">
        <v>248</v>
      </c>
      <c r="V185" s="363">
        <v>8700000.0</v>
      </c>
      <c r="W185" s="150"/>
      <c r="X185" s="143"/>
      <c r="Y185" s="150"/>
      <c r="Z185" s="143"/>
      <c r="AA185" s="150"/>
      <c r="AB185" s="143"/>
      <c r="AC185" s="150"/>
      <c r="AD185" s="143"/>
      <c r="AE185" s="150"/>
      <c r="AF185" s="143"/>
      <c r="AG185" s="150"/>
      <c r="AH185" s="143"/>
      <c r="AI185" s="150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50"/>
      <c r="AU185" s="361"/>
      <c r="AV185" s="225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ht="12.75" customHeight="1">
      <c r="A186" s="1"/>
      <c r="B186" s="339">
        <v>44522.0</v>
      </c>
      <c r="C186" s="210">
        <f t="shared" si="12"/>
        <v>0</v>
      </c>
      <c r="D186" s="141">
        <f t="shared" si="23"/>
        <v>0</v>
      </c>
      <c r="E186" s="189"/>
      <c r="F186" s="144"/>
      <c r="G186" s="144"/>
      <c r="H186" s="144"/>
      <c r="I186" s="144"/>
      <c r="J186" s="144"/>
      <c r="K186" s="144"/>
      <c r="L186" s="145"/>
      <c r="M186" s="146">
        <f t="shared" si="24"/>
        <v>0</v>
      </c>
      <c r="N186" s="189"/>
      <c r="O186" s="144"/>
      <c r="P186" s="144"/>
      <c r="Q186" s="144"/>
      <c r="R186" s="144"/>
      <c r="S186" s="145"/>
      <c r="T186" s="146">
        <f t="shared" si="25"/>
        <v>0</v>
      </c>
      <c r="U186" s="142"/>
      <c r="V186" s="143"/>
      <c r="W186" s="150"/>
      <c r="X186" s="143"/>
      <c r="Y186" s="150"/>
      <c r="Z186" s="143"/>
      <c r="AA186" s="150"/>
      <c r="AB186" s="143"/>
      <c r="AC186" s="150"/>
      <c r="AD186" s="143"/>
      <c r="AE186" s="150"/>
      <c r="AF186" s="143"/>
      <c r="AG186" s="150"/>
      <c r="AH186" s="143"/>
      <c r="AI186" s="150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50"/>
      <c r="AU186" s="361"/>
      <c r="AV186" s="225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ht="12.75" customHeight="1">
      <c r="A187" s="1"/>
      <c r="B187" s="339">
        <v>44523.0</v>
      </c>
      <c r="C187" s="210">
        <f t="shared" si="12"/>
        <v>0</v>
      </c>
      <c r="D187" s="141">
        <f t="shared" si="23"/>
        <v>0</v>
      </c>
      <c r="E187" s="189"/>
      <c r="F187" s="144"/>
      <c r="G187" s="144"/>
      <c r="H187" s="144"/>
      <c r="I187" s="144"/>
      <c r="J187" s="144"/>
      <c r="K187" s="144"/>
      <c r="L187" s="145"/>
      <c r="M187" s="146">
        <f t="shared" si="24"/>
        <v>0</v>
      </c>
      <c r="N187" s="189"/>
      <c r="O187" s="144"/>
      <c r="P187" s="144"/>
      <c r="Q187" s="144"/>
      <c r="R187" s="144"/>
      <c r="S187" s="145"/>
      <c r="T187" s="146">
        <f t="shared" si="25"/>
        <v>0</v>
      </c>
      <c r="U187" s="142"/>
      <c r="V187" s="143"/>
      <c r="W187" s="150"/>
      <c r="X187" s="143"/>
      <c r="Y187" s="150"/>
      <c r="Z187" s="143"/>
      <c r="AA187" s="150"/>
      <c r="AB187" s="143"/>
      <c r="AC187" s="150"/>
      <c r="AD187" s="143"/>
      <c r="AE187" s="150"/>
      <c r="AF187" s="143"/>
      <c r="AG187" s="150"/>
      <c r="AH187" s="143"/>
      <c r="AI187" s="150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50"/>
      <c r="AU187" s="361"/>
      <c r="AV187" s="225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ht="12.75" customHeight="1">
      <c r="A188" s="1"/>
      <c r="B188" s="339">
        <v>44524.0</v>
      </c>
      <c r="C188" s="210">
        <f t="shared" si="12"/>
        <v>0</v>
      </c>
      <c r="D188" s="141">
        <f t="shared" si="23"/>
        <v>0</v>
      </c>
      <c r="E188" s="189"/>
      <c r="F188" s="144"/>
      <c r="G188" s="144"/>
      <c r="H188" s="144"/>
      <c r="I188" s="144"/>
      <c r="J188" s="144"/>
      <c r="K188" s="144"/>
      <c r="L188" s="145"/>
      <c r="M188" s="146">
        <f t="shared" si="24"/>
        <v>0</v>
      </c>
      <c r="N188" s="189"/>
      <c r="O188" s="144"/>
      <c r="P188" s="144"/>
      <c r="Q188" s="144"/>
      <c r="R188" s="144"/>
      <c r="S188" s="145"/>
      <c r="T188" s="146">
        <f t="shared" si="25"/>
        <v>0</v>
      </c>
      <c r="U188" s="142"/>
      <c r="V188" s="143"/>
      <c r="W188" s="150"/>
      <c r="X188" s="143"/>
      <c r="Y188" s="150"/>
      <c r="Z188" s="143"/>
      <c r="AA188" s="150"/>
      <c r="AB188" s="143"/>
      <c r="AC188" s="150"/>
      <c r="AD188" s="143"/>
      <c r="AE188" s="150"/>
      <c r="AF188" s="143"/>
      <c r="AG188" s="150"/>
      <c r="AH188" s="143"/>
      <c r="AI188" s="150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50"/>
      <c r="AU188" s="361"/>
      <c r="AV188" s="225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ht="12.75" customHeight="1">
      <c r="A189" s="1"/>
      <c r="B189" s="78">
        <v>44525.0</v>
      </c>
      <c r="C189" s="210">
        <f t="shared" si="12"/>
        <v>160000</v>
      </c>
      <c r="D189" s="141">
        <f t="shared" si="23"/>
        <v>0</v>
      </c>
      <c r="E189" s="189"/>
      <c r="F189" s="144"/>
      <c r="G189" s="144"/>
      <c r="H189" s="144"/>
      <c r="I189" s="144"/>
      <c r="J189" s="144"/>
      <c r="K189" s="144"/>
      <c r="L189" s="145"/>
      <c r="M189" s="146">
        <f t="shared" si="24"/>
        <v>0</v>
      </c>
      <c r="N189" s="189"/>
      <c r="O189" s="144"/>
      <c r="P189" s="144"/>
      <c r="Q189" s="144"/>
      <c r="R189" s="144"/>
      <c r="S189" s="145"/>
      <c r="T189" s="146">
        <f t="shared" si="25"/>
        <v>160000</v>
      </c>
      <c r="U189" s="142" t="s">
        <v>238</v>
      </c>
      <c r="V189" s="363">
        <v>110000.0</v>
      </c>
      <c r="W189" s="150" t="s">
        <v>133</v>
      </c>
      <c r="X189" s="363">
        <v>50000.0</v>
      </c>
      <c r="Y189" s="150"/>
      <c r="Z189" s="143"/>
      <c r="AA189" s="150"/>
      <c r="AB189" s="143"/>
      <c r="AC189" s="150"/>
      <c r="AD189" s="143"/>
      <c r="AE189" s="150"/>
      <c r="AF189" s="143"/>
      <c r="AG189" s="150"/>
      <c r="AH189" s="143"/>
      <c r="AI189" s="150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50"/>
      <c r="AU189" s="361"/>
      <c r="AV189" s="225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ht="12.75" customHeight="1">
      <c r="A190" s="1"/>
      <c r="B190" s="78">
        <v>44526.0</v>
      </c>
      <c r="C190" s="210">
        <f t="shared" si="12"/>
        <v>50000</v>
      </c>
      <c r="D190" s="141">
        <f t="shared" si="23"/>
        <v>0</v>
      </c>
      <c r="E190" s="189"/>
      <c r="F190" s="144"/>
      <c r="G190" s="144"/>
      <c r="H190" s="144"/>
      <c r="I190" s="144"/>
      <c r="J190" s="144"/>
      <c r="K190" s="144"/>
      <c r="L190" s="145"/>
      <c r="M190" s="146">
        <f t="shared" si="24"/>
        <v>0</v>
      </c>
      <c r="N190" s="189"/>
      <c r="O190" s="144"/>
      <c r="P190" s="144"/>
      <c r="Q190" s="144"/>
      <c r="R190" s="144"/>
      <c r="S190" s="145"/>
      <c r="T190" s="146">
        <f t="shared" si="25"/>
        <v>50000</v>
      </c>
      <c r="U190" s="142" t="s">
        <v>229</v>
      </c>
      <c r="V190" s="363">
        <v>50000.0</v>
      </c>
      <c r="W190" s="150"/>
      <c r="X190" s="143"/>
      <c r="Y190" s="150"/>
      <c r="Z190" s="143"/>
      <c r="AA190" s="150"/>
      <c r="AB190" s="143"/>
      <c r="AC190" s="150"/>
      <c r="AD190" s="143"/>
      <c r="AE190" s="150"/>
      <c r="AF190" s="143"/>
      <c r="AG190" s="150"/>
      <c r="AH190" s="143"/>
      <c r="AI190" s="150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50"/>
      <c r="AU190" s="361"/>
      <c r="AV190" s="225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ht="12.75" customHeight="1">
      <c r="A191" s="1"/>
      <c r="B191" s="78">
        <v>44527.0</v>
      </c>
      <c r="C191" s="210">
        <f t="shared" si="12"/>
        <v>0</v>
      </c>
      <c r="D191" s="141">
        <f t="shared" si="23"/>
        <v>0</v>
      </c>
      <c r="E191" s="189"/>
      <c r="F191" s="144"/>
      <c r="G191" s="144"/>
      <c r="H191" s="144"/>
      <c r="I191" s="144"/>
      <c r="J191" s="144"/>
      <c r="K191" s="144"/>
      <c r="L191" s="145"/>
      <c r="M191" s="146">
        <f t="shared" si="24"/>
        <v>0</v>
      </c>
      <c r="N191" s="189"/>
      <c r="O191" s="144"/>
      <c r="P191" s="144"/>
      <c r="Q191" s="144"/>
      <c r="R191" s="144"/>
      <c r="S191" s="145"/>
      <c r="T191" s="146">
        <f t="shared" si="25"/>
        <v>0</v>
      </c>
      <c r="U191" s="151"/>
      <c r="V191" s="143"/>
      <c r="W191" s="150"/>
      <c r="X191" s="143"/>
      <c r="Y191" s="150"/>
      <c r="Z191" s="143"/>
      <c r="AA191" s="150"/>
      <c r="AB191" s="143"/>
      <c r="AC191" s="150"/>
      <c r="AD191" s="143"/>
      <c r="AE191" s="150"/>
      <c r="AF191" s="143"/>
      <c r="AG191" s="150"/>
      <c r="AH191" s="143"/>
      <c r="AI191" s="150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50"/>
      <c r="AU191" s="361"/>
      <c r="AV191" s="225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ht="12.75" customHeight="1">
      <c r="A192" s="1"/>
      <c r="B192" s="78">
        <v>44528.0</v>
      </c>
      <c r="C192" s="210">
        <f t="shared" si="12"/>
        <v>17160764</v>
      </c>
      <c r="D192" s="141">
        <f t="shared" si="23"/>
        <v>15000000</v>
      </c>
      <c r="E192" s="189" t="s">
        <v>249</v>
      </c>
      <c r="F192" s="362">
        <v>1.5E7</v>
      </c>
      <c r="G192" s="144"/>
      <c r="H192" s="144"/>
      <c r="I192" s="144"/>
      <c r="J192" s="144"/>
      <c r="K192" s="144"/>
      <c r="L192" s="145"/>
      <c r="M192" s="146">
        <f t="shared" si="24"/>
        <v>0</v>
      </c>
      <c r="N192" s="189"/>
      <c r="O192" s="144"/>
      <c r="P192" s="144"/>
      <c r="Q192" s="144"/>
      <c r="R192" s="144"/>
      <c r="S192" s="145"/>
      <c r="T192" s="146">
        <f t="shared" si="25"/>
        <v>2160764</v>
      </c>
      <c r="U192" s="150" t="s">
        <v>143</v>
      </c>
      <c r="V192" s="363">
        <v>420599.0</v>
      </c>
      <c r="W192" s="150" t="s">
        <v>250</v>
      </c>
      <c r="X192" s="363">
        <v>1159059.0</v>
      </c>
      <c r="Y192" s="150" t="s">
        <v>244</v>
      </c>
      <c r="Z192" s="363">
        <v>80000.0</v>
      </c>
      <c r="AA192" s="150" t="s">
        <v>159</v>
      </c>
      <c r="AB192" s="363">
        <v>357299.0</v>
      </c>
      <c r="AC192" s="150" t="s">
        <v>172</v>
      </c>
      <c r="AD192" s="363">
        <v>21287.0</v>
      </c>
      <c r="AE192" s="150" t="s">
        <v>251</v>
      </c>
      <c r="AF192" s="363">
        <v>122520.0</v>
      </c>
      <c r="AG192" s="150"/>
      <c r="AH192" s="143"/>
      <c r="AI192" s="150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50"/>
      <c r="AU192" s="361"/>
      <c r="AV192" s="225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ht="12.75" customHeight="1">
      <c r="A193" s="1"/>
      <c r="B193" s="339">
        <v>44529.0</v>
      </c>
      <c r="C193" s="210">
        <f t="shared" si="12"/>
        <v>0</v>
      </c>
      <c r="D193" s="141">
        <f t="shared" si="23"/>
        <v>0</v>
      </c>
      <c r="E193" s="189"/>
      <c r="F193" s="144"/>
      <c r="G193" s="144"/>
      <c r="H193" s="144"/>
      <c r="I193" s="144"/>
      <c r="J193" s="144"/>
      <c r="K193" s="144"/>
      <c r="L193" s="145"/>
      <c r="M193" s="146">
        <f t="shared" si="24"/>
        <v>0</v>
      </c>
      <c r="N193" s="189"/>
      <c r="O193" s="144"/>
      <c r="P193" s="144"/>
      <c r="Q193" s="144"/>
      <c r="R193" s="144"/>
      <c r="S193" s="145"/>
      <c r="T193" s="146">
        <f t="shared" si="25"/>
        <v>0</v>
      </c>
      <c r="U193" s="150"/>
      <c r="V193" s="143"/>
      <c r="W193" s="150"/>
      <c r="X193" s="143"/>
      <c r="Y193" s="150"/>
      <c r="Z193" s="143"/>
      <c r="AA193" s="150"/>
      <c r="AB193" s="143"/>
      <c r="AC193" s="150"/>
      <c r="AD193" s="143"/>
      <c r="AE193" s="150"/>
      <c r="AF193" s="143"/>
      <c r="AG193" s="150"/>
      <c r="AH193" s="143"/>
      <c r="AI193" s="150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50"/>
      <c r="AU193" s="361"/>
      <c r="AV193" s="225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ht="12.75" customHeight="1">
      <c r="A194" s="1"/>
      <c r="B194" s="341">
        <v>44530.0</v>
      </c>
      <c r="C194" s="210">
        <f t="shared" si="12"/>
        <v>0</v>
      </c>
      <c r="D194" s="141">
        <f t="shared" si="23"/>
        <v>0</v>
      </c>
      <c r="E194" s="205"/>
      <c r="F194" s="206"/>
      <c r="G194" s="144"/>
      <c r="H194" s="144"/>
      <c r="I194" s="144"/>
      <c r="J194" s="144"/>
      <c r="K194" s="144"/>
      <c r="L194" s="145"/>
      <c r="M194" s="146">
        <f t="shared" si="24"/>
        <v>0</v>
      </c>
      <c r="N194" s="189"/>
      <c r="O194" s="144"/>
      <c r="P194" s="144"/>
      <c r="Q194" s="144"/>
      <c r="R194" s="144"/>
      <c r="S194" s="145"/>
      <c r="T194" s="146">
        <f>V194+X194+Z194+AB194+AD194+AF194+AH194+AJ194+AV194+AL194+AN194+AP194</f>
        <v>0</v>
      </c>
      <c r="U194" s="171"/>
      <c r="V194" s="167"/>
      <c r="W194" s="171"/>
      <c r="X194" s="167"/>
      <c r="Y194" s="164"/>
      <c r="Z194" s="167"/>
      <c r="AA194" s="164"/>
      <c r="AB194" s="167"/>
      <c r="AC194" s="164"/>
      <c r="AD194" s="143"/>
      <c r="AE194" s="164"/>
      <c r="AF194" s="167"/>
      <c r="AG194" s="164"/>
      <c r="AH194" s="167"/>
      <c r="AI194" s="164"/>
      <c r="AJ194" s="167"/>
      <c r="AK194" s="164"/>
      <c r="AL194" s="206"/>
      <c r="AM194" s="206"/>
      <c r="AN194" s="206"/>
      <c r="AO194" s="206"/>
      <c r="AP194" s="206"/>
      <c r="AQ194" s="206"/>
      <c r="AR194" s="206"/>
      <c r="AS194" s="206"/>
      <c r="AT194" s="238"/>
      <c r="AU194" s="238"/>
      <c r="AV194" s="284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ht="12.75" customHeight="1">
      <c r="A195" s="1"/>
      <c r="B195" s="100" t="s">
        <v>35</v>
      </c>
      <c r="C195" s="172">
        <f t="shared" si="12"/>
        <v>27107980</v>
      </c>
      <c r="D195" s="173">
        <f>SUM(D165:D194)</f>
        <v>15050000</v>
      </c>
      <c r="E195" s="122"/>
      <c r="F195" s="123"/>
      <c r="G195" s="123"/>
      <c r="H195" s="123"/>
      <c r="I195" s="123"/>
      <c r="J195" s="123"/>
      <c r="K195" s="123"/>
      <c r="L195" s="174"/>
      <c r="M195" s="126">
        <f>SUM(M165:M194)</f>
        <v>158904</v>
      </c>
      <c r="N195" s="122"/>
      <c r="O195" s="123"/>
      <c r="P195" s="123"/>
      <c r="Q195" s="174"/>
      <c r="R195" s="175"/>
      <c r="S195" s="176"/>
      <c r="T195" s="126">
        <f>SUM(T165:T194)</f>
        <v>11899076</v>
      </c>
      <c r="U195" s="122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123"/>
      <c r="AU195" s="123"/>
      <c r="AV195" s="359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ht="12.75" customHeight="1">
      <c r="A196" s="219"/>
      <c r="B196" s="22">
        <v>44531.0</v>
      </c>
      <c r="C196" s="209">
        <f t="shared" si="12"/>
        <v>2381865</v>
      </c>
      <c r="D196" s="141">
        <f t="shared" ref="D196:D226" si="26">F196+H196+J196+L196</f>
        <v>0</v>
      </c>
      <c r="E196" s="189"/>
      <c r="F196" s="144"/>
      <c r="G196" s="144"/>
      <c r="H196" s="144"/>
      <c r="I196" s="144"/>
      <c r="J196" s="144"/>
      <c r="K196" s="144"/>
      <c r="L196" s="145"/>
      <c r="M196" s="146">
        <f t="shared" ref="M196:M226" si="27">O196+Q196</f>
        <v>0</v>
      </c>
      <c r="N196" s="189"/>
      <c r="O196" s="144"/>
      <c r="P196" s="144"/>
      <c r="Q196" s="144"/>
      <c r="R196" s="144"/>
      <c r="S196" s="145"/>
      <c r="T196" s="146">
        <f>V196+X196+Z196+AB196+AD196+AF196+AH196+AJ196+AV196</f>
        <v>2381865</v>
      </c>
      <c r="U196" s="200" t="s">
        <v>252</v>
      </c>
      <c r="V196" s="366">
        <v>2356865.0</v>
      </c>
      <c r="W196" s="162" t="s">
        <v>119</v>
      </c>
      <c r="X196" s="366">
        <v>25000.0</v>
      </c>
      <c r="Y196" s="162"/>
      <c r="Z196" s="163"/>
      <c r="AA196" s="162"/>
      <c r="AB196" s="163"/>
      <c r="AC196" s="162"/>
      <c r="AD196" s="163"/>
      <c r="AE196" s="162"/>
      <c r="AF196" s="163"/>
      <c r="AG196" s="162"/>
      <c r="AH196" s="163"/>
      <c r="AI196" s="162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2"/>
      <c r="AU196" s="372"/>
      <c r="AV196" s="255"/>
      <c r="AW196" s="219"/>
      <c r="AX196" s="219"/>
      <c r="AY196" s="219"/>
      <c r="AZ196" s="219"/>
      <c r="BA196" s="219"/>
      <c r="BB196" s="219"/>
      <c r="BC196" s="219"/>
      <c r="BD196" s="219"/>
      <c r="BE196" s="219"/>
      <c r="BF196" s="219"/>
      <c r="BG196" s="219"/>
      <c r="BH196" s="219"/>
      <c r="BI196" s="219"/>
      <c r="BJ196" s="219"/>
      <c r="BK196" s="219"/>
      <c r="BL196" s="219"/>
      <c r="BM196" s="219"/>
      <c r="BN196" s="219"/>
      <c r="BO196" s="219"/>
      <c r="BP196" s="219"/>
    </row>
    <row r="197" ht="12.75" customHeight="1">
      <c r="A197" s="222"/>
      <c r="B197" s="32">
        <v>44532.0</v>
      </c>
      <c r="C197" s="210">
        <f t="shared" si="12"/>
        <v>0</v>
      </c>
      <c r="D197" s="141">
        <f t="shared" si="26"/>
        <v>0</v>
      </c>
      <c r="E197" s="189"/>
      <c r="F197" s="144"/>
      <c r="G197" s="144"/>
      <c r="H197" s="144"/>
      <c r="I197" s="144"/>
      <c r="J197" s="144"/>
      <c r="K197" s="144"/>
      <c r="L197" s="145"/>
      <c r="M197" s="146">
        <f t="shared" si="27"/>
        <v>0</v>
      </c>
      <c r="N197" s="189"/>
      <c r="O197" s="144"/>
      <c r="P197" s="144"/>
      <c r="Q197" s="144"/>
      <c r="R197" s="144"/>
      <c r="S197" s="145"/>
      <c r="T197" s="146">
        <f t="shared" ref="T197:T226" si="28">V197+X197+Z197+AB197+AD197+AF197+AH197+AJ197+AV197+AL197+AN197+AP197+AR197+AT197</f>
        <v>0</v>
      </c>
      <c r="U197" s="171"/>
      <c r="V197" s="167"/>
      <c r="W197" s="171"/>
      <c r="X197" s="167"/>
      <c r="Y197" s="164"/>
      <c r="Z197" s="167"/>
      <c r="AA197" s="164"/>
      <c r="AB197" s="143"/>
      <c r="AC197" s="171"/>
      <c r="AD197" s="167"/>
      <c r="AE197" s="164"/>
      <c r="AF197" s="167"/>
      <c r="AG197" s="164"/>
      <c r="AH197" s="143"/>
      <c r="AI197" s="143"/>
      <c r="AJ197" s="143"/>
      <c r="AK197" s="164"/>
      <c r="AL197" s="167"/>
      <c r="AM197" s="164"/>
      <c r="AN197" s="167"/>
      <c r="AO197" s="164"/>
      <c r="AP197" s="167"/>
      <c r="AQ197" s="143"/>
      <c r="AR197" s="143"/>
      <c r="AS197" s="143"/>
      <c r="AT197" s="150"/>
      <c r="AU197" s="361"/>
      <c r="AV197" s="225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222"/>
      <c r="BH197" s="222"/>
      <c r="BI197" s="222"/>
      <c r="BJ197" s="222"/>
      <c r="BK197" s="222"/>
      <c r="BL197" s="222"/>
      <c r="BM197" s="222"/>
      <c r="BN197" s="222"/>
      <c r="BO197" s="222"/>
      <c r="BP197" s="222"/>
    </row>
    <row r="198" ht="12.75" customHeight="1">
      <c r="A198" s="222"/>
      <c r="B198" s="32">
        <v>44533.0</v>
      </c>
      <c r="C198" s="210">
        <f t="shared" si="12"/>
        <v>500000</v>
      </c>
      <c r="D198" s="141">
        <f t="shared" si="26"/>
        <v>0</v>
      </c>
      <c r="E198" s="189"/>
      <c r="F198" s="144"/>
      <c r="G198" s="144"/>
      <c r="H198" s="144"/>
      <c r="I198" s="144"/>
      <c r="J198" s="144"/>
      <c r="K198" s="144"/>
      <c r="L198" s="145"/>
      <c r="M198" s="146">
        <f t="shared" si="27"/>
        <v>0</v>
      </c>
      <c r="N198" s="189"/>
      <c r="O198" s="144"/>
      <c r="P198" s="144"/>
      <c r="Q198" s="144"/>
      <c r="R198" s="144"/>
      <c r="S198" s="145"/>
      <c r="T198" s="146">
        <f t="shared" si="28"/>
        <v>500000</v>
      </c>
      <c r="U198" s="142" t="s">
        <v>133</v>
      </c>
      <c r="V198" s="363">
        <v>500000.0</v>
      </c>
      <c r="W198" s="150"/>
      <c r="X198" s="143"/>
      <c r="Y198" s="150"/>
      <c r="Z198" s="143"/>
      <c r="AA198" s="150"/>
      <c r="AB198" s="143"/>
      <c r="AC198" s="150"/>
      <c r="AD198" s="143"/>
      <c r="AE198" s="150"/>
      <c r="AF198" s="143"/>
      <c r="AG198" s="150"/>
      <c r="AH198" s="143"/>
      <c r="AI198" s="150"/>
      <c r="AJ198" s="143"/>
      <c r="AK198" s="143"/>
      <c r="AL198" s="163"/>
      <c r="AM198" s="163"/>
      <c r="AN198" s="163"/>
      <c r="AO198" s="143"/>
      <c r="AP198" s="143"/>
      <c r="AQ198" s="143"/>
      <c r="AR198" s="143"/>
      <c r="AS198" s="143"/>
      <c r="AT198" s="150"/>
      <c r="AU198" s="361"/>
      <c r="AV198" s="225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222"/>
      <c r="BH198" s="222"/>
      <c r="BI198" s="222"/>
      <c r="BJ198" s="222"/>
      <c r="BK198" s="222"/>
      <c r="BL198" s="222"/>
      <c r="BM198" s="222"/>
      <c r="BN198" s="222"/>
      <c r="BO198" s="222"/>
      <c r="BP198" s="222"/>
    </row>
    <row r="199" ht="12.75" customHeight="1">
      <c r="A199" s="222"/>
      <c r="B199" s="32">
        <v>44534.0</v>
      </c>
      <c r="C199" s="210">
        <f t="shared" si="12"/>
        <v>0</v>
      </c>
      <c r="D199" s="141">
        <f t="shared" si="26"/>
        <v>0</v>
      </c>
      <c r="E199" s="189"/>
      <c r="F199" s="144"/>
      <c r="G199" s="144"/>
      <c r="H199" s="144"/>
      <c r="I199" s="144"/>
      <c r="J199" s="144"/>
      <c r="K199" s="144"/>
      <c r="L199" s="145"/>
      <c r="M199" s="146">
        <f t="shared" si="27"/>
        <v>0</v>
      </c>
      <c r="N199" s="189"/>
      <c r="O199" s="144"/>
      <c r="P199" s="144"/>
      <c r="Q199" s="144"/>
      <c r="R199" s="144"/>
      <c r="S199" s="145"/>
      <c r="T199" s="146">
        <f t="shared" si="28"/>
        <v>0</v>
      </c>
      <c r="U199" s="142"/>
      <c r="V199" s="143"/>
      <c r="W199" s="150"/>
      <c r="X199" s="143"/>
      <c r="Y199" s="150"/>
      <c r="Z199" s="143"/>
      <c r="AA199" s="150"/>
      <c r="AB199" s="143"/>
      <c r="AC199" s="150"/>
      <c r="AD199" s="143"/>
      <c r="AE199" s="150"/>
      <c r="AF199" s="143"/>
      <c r="AG199" s="150"/>
      <c r="AH199" s="143"/>
      <c r="AI199" s="150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50"/>
      <c r="AU199" s="361"/>
      <c r="AV199" s="225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2"/>
      <c r="BH199" s="222"/>
      <c r="BI199" s="222"/>
      <c r="BJ199" s="222"/>
      <c r="BK199" s="222"/>
      <c r="BL199" s="222"/>
      <c r="BM199" s="222"/>
      <c r="BN199" s="222"/>
      <c r="BO199" s="222"/>
      <c r="BP199" s="222"/>
    </row>
    <row r="200" ht="12.75" customHeight="1">
      <c r="A200" s="222"/>
      <c r="B200" s="32">
        <v>44535.0</v>
      </c>
      <c r="C200" s="210">
        <f t="shared" si="12"/>
        <v>7600000</v>
      </c>
      <c r="D200" s="141">
        <f t="shared" si="26"/>
        <v>7600000</v>
      </c>
      <c r="E200" s="189" t="s">
        <v>253</v>
      </c>
      <c r="F200" s="362">
        <v>7600000.0</v>
      </c>
      <c r="G200" s="144"/>
      <c r="H200" s="144"/>
      <c r="I200" s="144"/>
      <c r="J200" s="144"/>
      <c r="K200" s="144"/>
      <c r="L200" s="145"/>
      <c r="M200" s="146">
        <f t="shared" si="27"/>
        <v>0</v>
      </c>
      <c r="N200" s="189"/>
      <c r="O200" s="144"/>
      <c r="P200" s="144"/>
      <c r="Q200" s="144"/>
      <c r="R200" s="144"/>
      <c r="S200" s="145"/>
      <c r="T200" s="146">
        <f t="shared" si="28"/>
        <v>0</v>
      </c>
      <c r="U200" s="150"/>
      <c r="V200" s="143"/>
      <c r="W200" s="150"/>
      <c r="X200" s="143"/>
      <c r="Y200" s="150"/>
      <c r="Z200" s="143"/>
      <c r="AA200" s="150"/>
      <c r="AB200" s="143"/>
      <c r="AC200" s="150"/>
      <c r="AD200" s="143"/>
      <c r="AE200" s="150"/>
      <c r="AF200" s="143"/>
      <c r="AG200" s="150"/>
      <c r="AH200" s="143"/>
      <c r="AI200" s="150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50"/>
      <c r="AU200" s="361"/>
      <c r="AV200" s="225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222"/>
      <c r="BH200" s="222"/>
      <c r="BI200" s="222"/>
      <c r="BJ200" s="222"/>
      <c r="BK200" s="222"/>
      <c r="BL200" s="222"/>
      <c r="BM200" s="222"/>
      <c r="BN200" s="222"/>
      <c r="BO200" s="222"/>
      <c r="BP200" s="222"/>
    </row>
    <row r="201" ht="12.75" customHeight="1">
      <c r="A201" s="222"/>
      <c r="B201" s="382">
        <v>44536.0</v>
      </c>
      <c r="C201" s="210">
        <f t="shared" si="12"/>
        <v>0</v>
      </c>
      <c r="D201" s="141">
        <f t="shared" si="26"/>
        <v>0</v>
      </c>
      <c r="E201" s="189"/>
      <c r="F201" s="144"/>
      <c r="G201" s="144"/>
      <c r="H201" s="144"/>
      <c r="I201" s="144"/>
      <c r="J201" s="144"/>
      <c r="K201" s="144"/>
      <c r="L201" s="145"/>
      <c r="M201" s="146">
        <f t="shared" si="27"/>
        <v>0</v>
      </c>
      <c r="N201" s="189"/>
      <c r="O201" s="144"/>
      <c r="P201" s="144"/>
      <c r="Q201" s="144"/>
      <c r="R201" s="144"/>
      <c r="S201" s="145"/>
      <c r="T201" s="146">
        <f t="shared" si="28"/>
        <v>0</v>
      </c>
      <c r="U201" s="142"/>
      <c r="V201" s="143"/>
      <c r="W201" s="150"/>
      <c r="X201" s="143"/>
      <c r="Y201" s="150"/>
      <c r="Z201" s="143"/>
      <c r="AA201" s="150"/>
      <c r="AB201" s="143"/>
      <c r="AC201" s="150"/>
      <c r="AD201" s="143"/>
      <c r="AE201" s="150"/>
      <c r="AF201" s="143"/>
      <c r="AG201" s="150"/>
      <c r="AH201" s="143"/>
      <c r="AI201" s="150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50"/>
      <c r="AU201" s="361"/>
      <c r="AV201" s="225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222"/>
      <c r="BH201" s="222"/>
      <c r="BI201" s="222"/>
      <c r="BJ201" s="222"/>
      <c r="BK201" s="222"/>
      <c r="BL201" s="222"/>
      <c r="BM201" s="222"/>
      <c r="BN201" s="222"/>
      <c r="BO201" s="222"/>
      <c r="BP201" s="222"/>
    </row>
    <row r="202" ht="12.75" customHeight="1">
      <c r="A202" s="222"/>
      <c r="B202" s="382">
        <v>44537.0</v>
      </c>
      <c r="C202" s="210">
        <f t="shared" si="12"/>
        <v>0</v>
      </c>
      <c r="D202" s="141">
        <f t="shared" si="26"/>
        <v>0</v>
      </c>
      <c r="E202" s="189"/>
      <c r="F202" s="144"/>
      <c r="G202" s="144"/>
      <c r="H202" s="144"/>
      <c r="I202" s="144"/>
      <c r="J202" s="144"/>
      <c r="K202" s="144"/>
      <c r="L202" s="145"/>
      <c r="M202" s="146">
        <f t="shared" si="27"/>
        <v>0</v>
      </c>
      <c r="N202" s="189"/>
      <c r="O202" s="144"/>
      <c r="P202" s="144"/>
      <c r="Q202" s="144"/>
      <c r="R202" s="144"/>
      <c r="S202" s="145"/>
      <c r="T202" s="146">
        <f t="shared" si="28"/>
        <v>0</v>
      </c>
      <c r="U202" s="142"/>
      <c r="V202" s="143"/>
      <c r="W202" s="150"/>
      <c r="X202" s="143"/>
      <c r="Y202" s="150"/>
      <c r="Z202" s="143"/>
      <c r="AA202" s="150"/>
      <c r="AB202" s="143"/>
      <c r="AC202" s="150"/>
      <c r="AD202" s="143"/>
      <c r="AE202" s="150"/>
      <c r="AF202" s="143"/>
      <c r="AG202" s="150"/>
      <c r="AH202" s="143"/>
      <c r="AI202" s="150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50"/>
      <c r="AU202" s="361"/>
      <c r="AV202" s="225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222"/>
      <c r="BH202" s="222"/>
      <c r="BI202" s="222"/>
      <c r="BJ202" s="222"/>
      <c r="BK202" s="222"/>
      <c r="BL202" s="222"/>
      <c r="BM202" s="222"/>
      <c r="BN202" s="222"/>
      <c r="BO202" s="222"/>
      <c r="BP202" s="222"/>
    </row>
    <row r="203" ht="12.75" customHeight="1">
      <c r="A203" s="222"/>
      <c r="B203" s="32">
        <v>44538.0</v>
      </c>
      <c r="C203" s="210">
        <f t="shared" si="12"/>
        <v>0</v>
      </c>
      <c r="D203" s="141">
        <f t="shared" si="26"/>
        <v>0</v>
      </c>
      <c r="E203" s="189"/>
      <c r="F203" s="144"/>
      <c r="G203" s="144"/>
      <c r="H203" s="144"/>
      <c r="I203" s="144"/>
      <c r="J203" s="144"/>
      <c r="K203" s="144"/>
      <c r="L203" s="145"/>
      <c r="M203" s="146">
        <f t="shared" si="27"/>
        <v>0</v>
      </c>
      <c r="N203" s="189"/>
      <c r="O203" s="144"/>
      <c r="P203" s="144"/>
      <c r="Q203" s="144"/>
      <c r="R203" s="144"/>
      <c r="S203" s="145"/>
      <c r="T203" s="146">
        <f t="shared" si="28"/>
        <v>0</v>
      </c>
      <c r="U203" s="150"/>
      <c r="V203" s="143"/>
      <c r="W203" s="150"/>
      <c r="X203" s="143"/>
      <c r="Y203" s="150"/>
      <c r="Z203" s="143"/>
      <c r="AA203" s="150"/>
      <c r="AB203" s="143"/>
      <c r="AC203" s="150"/>
      <c r="AD203" s="143"/>
      <c r="AE203" s="150"/>
      <c r="AF203" s="143"/>
      <c r="AG203" s="150"/>
      <c r="AH203" s="143"/>
      <c r="AI203" s="150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50"/>
      <c r="AU203" s="361"/>
      <c r="AV203" s="225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</row>
    <row r="204" ht="12.75" customHeight="1">
      <c r="A204" s="222"/>
      <c r="B204" s="32">
        <v>44539.0</v>
      </c>
      <c r="C204" s="210">
        <f t="shared" si="12"/>
        <v>0</v>
      </c>
      <c r="D204" s="141">
        <f t="shared" si="26"/>
        <v>0</v>
      </c>
      <c r="E204" s="189"/>
      <c r="F204" s="144"/>
      <c r="G204" s="144"/>
      <c r="H204" s="144"/>
      <c r="I204" s="144"/>
      <c r="J204" s="144"/>
      <c r="K204" s="144"/>
      <c r="L204" s="145"/>
      <c r="M204" s="146">
        <f t="shared" si="27"/>
        <v>0</v>
      </c>
      <c r="N204" s="189"/>
      <c r="O204" s="144"/>
      <c r="P204" s="144"/>
      <c r="Q204" s="144"/>
      <c r="R204" s="144"/>
      <c r="S204" s="145"/>
      <c r="T204" s="146">
        <f t="shared" si="28"/>
        <v>0</v>
      </c>
      <c r="U204" s="142"/>
      <c r="V204" s="143"/>
      <c r="W204" s="150"/>
      <c r="X204" s="143"/>
      <c r="Y204" s="150"/>
      <c r="Z204" s="143"/>
      <c r="AA204" s="150"/>
      <c r="AB204" s="143"/>
      <c r="AC204" s="150"/>
      <c r="AD204" s="143"/>
      <c r="AE204" s="150"/>
      <c r="AF204" s="143"/>
      <c r="AG204" s="150"/>
      <c r="AH204" s="143"/>
      <c r="AI204" s="150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50"/>
      <c r="AU204" s="361"/>
      <c r="AV204" s="225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222"/>
      <c r="BH204" s="222"/>
      <c r="BI204" s="222"/>
      <c r="BJ204" s="222"/>
      <c r="BK204" s="222"/>
      <c r="BL204" s="222"/>
      <c r="BM204" s="222"/>
      <c r="BN204" s="222"/>
      <c r="BO204" s="222"/>
      <c r="BP204" s="222"/>
    </row>
    <row r="205" ht="12.75" customHeight="1">
      <c r="A205" s="222"/>
      <c r="B205" s="32">
        <v>44540.0</v>
      </c>
      <c r="C205" s="210">
        <f t="shared" si="12"/>
        <v>0</v>
      </c>
      <c r="D205" s="141">
        <f t="shared" si="26"/>
        <v>0</v>
      </c>
      <c r="E205" s="189"/>
      <c r="F205" s="144"/>
      <c r="G205" s="144"/>
      <c r="H205" s="144"/>
      <c r="I205" s="144"/>
      <c r="J205" s="144"/>
      <c r="K205" s="144"/>
      <c r="L205" s="145"/>
      <c r="M205" s="146">
        <f t="shared" si="27"/>
        <v>0</v>
      </c>
      <c r="N205" s="189"/>
      <c r="O205" s="144"/>
      <c r="P205" s="144"/>
      <c r="Q205" s="144"/>
      <c r="R205" s="144"/>
      <c r="S205" s="145"/>
      <c r="T205" s="146">
        <f t="shared" si="28"/>
        <v>0</v>
      </c>
      <c r="U205" s="142"/>
      <c r="V205" s="143"/>
      <c r="W205" s="150"/>
      <c r="X205" s="143"/>
      <c r="Y205" s="150"/>
      <c r="Z205" s="143"/>
      <c r="AA205" s="150"/>
      <c r="AB205" s="143"/>
      <c r="AC205" s="150"/>
      <c r="AD205" s="143"/>
      <c r="AE205" s="150"/>
      <c r="AF205" s="143"/>
      <c r="AG205" s="150"/>
      <c r="AH205" s="143"/>
      <c r="AI205" s="150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50"/>
      <c r="AU205" s="361"/>
      <c r="AV205" s="225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222"/>
      <c r="BH205" s="222"/>
      <c r="BI205" s="222"/>
      <c r="BJ205" s="222"/>
      <c r="BK205" s="222"/>
      <c r="BL205" s="222"/>
      <c r="BM205" s="222"/>
      <c r="BN205" s="222"/>
      <c r="BO205" s="222"/>
      <c r="BP205" s="222"/>
    </row>
    <row r="206" ht="12.75" customHeight="1">
      <c r="A206" s="222"/>
      <c r="B206" s="32">
        <v>44541.0</v>
      </c>
      <c r="C206" s="210">
        <f t="shared" si="12"/>
        <v>0</v>
      </c>
      <c r="D206" s="141">
        <f t="shared" si="26"/>
        <v>0</v>
      </c>
      <c r="E206" s="189"/>
      <c r="F206" s="144"/>
      <c r="G206" s="144"/>
      <c r="H206" s="144"/>
      <c r="I206" s="144"/>
      <c r="J206" s="144"/>
      <c r="K206" s="144"/>
      <c r="L206" s="145"/>
      <c r="M206" s="146">
        <f t="shared" si="27"/>
        <v>0</v>
      </c>
      <c r="N206" s="189"/>
      <c r="O206" s="144"/>
      <c r="P206" s="144"/>
      <c r="Q206" s="144"/>
      <c r="R206" s="144"/>
      <c r="S206" s="145"/>
      <c r="T206" s="146">
        <f t="shared" si="28"/>
        <v>0</v>
      </c>
      <c r="U206" s="150"/>
      <c r="V206" s="143"/>
      <c r="W206" s="150"/>
      <c r="X206" s="143"/>
      <c r="Y206" s="150"/>
      <c r="Z206" s="143"/>
      <c r="AA206" s="150"/>
      <c r="AB206" s="143"/>
      <c r="AC206" s="150"/>
      <c r="AD206" s="143"/>
      <c r="AE206" s="150"/>
      <c r="AF206" s="143"/>
      <c r="AG206" s="150"/>
      <c r="AH206" s="143"/>
      <c r="AI206" s="150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50"/>
      <c r="AU206" s="361"/>
      <c r="AV206" s="225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222"/>
      <c r="BH206" s="222"/>
      <c r="BI206" s="222"/>
      <c r="BJ206" s="222"/>
      <c r="BK206" s="222"/>
      <c r="BL206" s="222"/>
      <c r="BM206" s="222"/>
      <c r="BN206" s="222"/>
      <c r="BO206" s="222"/>
      <c r="BP206" s="222"/>
    </row>
    <row r="207" ht="12.75" customHeight="1">
      <c r="A207" s="222"/>
      <c r="B207" s="32">
        <v>44542.0</v>
      </c>
      <c r="C207" s="210">
        <f t="shared" si="12"/>
        <v>3448420</v>
      </c>
      <c r="D207" s="141">
        <f t="shared" si="26"/>
        <v>0</v>
      </c>
      <c r="E207" s="189"/>
      <c r="F207" s="144"/>
      <c r="G207" s="144"/>
      <c r="H207" s="144"/>
      <c r="I207" s="144"/>
      <c r="J207" s="144"/>
      <c r="K207" s="144"/>
      <c r="L207" s="145"/>
      <c r="M207" s="146">
        <f t="shared" si="27"/>
        <v>0</v>
      </c>
      <c r="N207" s="189"/>
      <c r="O207" s="144"/>
      <c r="P207" s="144"/>
      <c r="Q207" s="144"/>
      <c r="R207" s="144"/>
      <c r="S207" s="145"/>
      <c r="T207" s="146">
        <f t="shared" si="28"/>
        <v>3448420</v>
      </c>
      <c r="U207" s="150" t="s">
        <v>254</v>
      </c>
      <c r="V207" s="363">
        <v>3448420.0</v>
      </c>
      <c r="W207" s="150"/>
      <c r="X207" s="143"/>
      <c r="Y207" s="150"/>
      <c r="Z207" s="143"/>
      <c r="AA207" s="150"/>
      <c r="AB207" s="143"/>
      <c r="AC207" s="150"/>
      <c r="AD207" s="143"/>
      <c r="AE207" s="150"/>
      <c r="AF207" s="143"/>
      <c r="AG207" s="150"/>
      <c r="AH207" s="143"/>
      <c r="AI207" s="150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50"/>
      <c r="AU207" s="361"/>
      <c r="AV207" s="225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222"/>
      <c r="BH207" s="222"/>
      <c r="BI207" s="222"/>
      <c r="BJ207" s="222"/>
      <c r="BK207" s="222"/>
      <c r="BL207" s="222"/>
      <c r="BM207" s="222"/>
      <c r="BN207" s="222"/>
      <c r="BO207" s="222"/>
      <c r="BP207" s="222"/>
    </row>
    <row r="208" ht="12.75" customHeight="1">
      <c r="A208" s="222"/>
      <c r="B208" s="382">
        <v>44543.0</v>
      </c>
      <c r="C208" s="210">
        <f t="shared" si="12"/>
        <v>0</v>
      </c>
      <c r="D208" s="141">
        <f t="shared" si="26"/>
        <v>0</v>
      </c>
      <c r="E208" s="189"/>
      <c r="F208" s="144"/>
      <c r="G208" s="144"/>
      <c r="H208" s="144"/>
      <c r="I208" s="144"/>
      <c r="J208" s="144"/>
      <c r="K208" s="144"/>
      <c r="L208" s="145"/>
      <c r="M208" s="146">
        <f t="shared" si="27"/>
        <v>0</v>
      </c>
      <c r="N208" s="189"/>
      <c r="O208" s="144"/>
      <c r="P208" s="144"/>
      <c r="Q208" s="144"/>
      <c r="R208" s="144"/>
      <c r="S208" s="145"/>
      <c r="T208" s="146">
        <f t="shared" si="28"/>
        <v>0</v>
      </c>
      <c r="U208" s="150"/>
      <c r="V208" s="143"/>
      <c r="W208" s="150"/>
      <c r="X208" s="143"/>
      <c r="Y208" s="150"/>
      <c r="Z208" s="143"/>
      <c r="AA208" s="150"/>
      <c r="AB208" s="143"/>
      <c r="AC208" s="150"/>
      <c r="AD208" s="143"/>
      <c r="AE208" s="150"/>
      <c r="AF208" s="143"/>
      <c r="AG208" s="150"/>
      <c r="AH208" s="143"/>
      <c r="AI208" s="150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50"/>
      <c r="AU208" s="361"/>
      <c r="AV208" s="225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222"/>
      <c r="BH208" s="222"/>
      <c r="BI208" s="222"/>
      <c r="BJ208" s="222"/>
      <c r="BK208" s="222"/>
      <c r="BL208" s="222"/>
      <c r="BM208" s="222"/>
      <c r="BN208" s="222"/>
      <c r="BO208" s="222"/>
      <c r="BP208" s="222"/>
    </row>
    <row r="209" ht="12.75" customHeight="1">
      <c r="A209" s="222"/>
      <c r="B209" s="382">
        <v>44544.0</v>
      </c>
      <c r="C209" s="210">
        <f t="shared" si="12"/>
        <v>0</v>
      </c>
      <c r="D209" s="141">
        <f t="shared" si="26"/>
        <v>0</v>
      </c>
      <c r="E209" s="189"/>
      <c r="F209" s="144"/>
      <c r="G209" s="144"/>
      <c r="H209" s="144"/>
      <c r="I209" s="144"/>
      <c r="J209" s="144"/>
      <c r="K209" s="144"/>
      <c r="L209" s="145"/>
      <c r="M209" s="146">
        <f t="shared" si="27"/>
        <v>0</v>
      </c>
      <c r="N209" s="189"/>
      <c r="O209" s="144"/>
      <c r="P209" s="144"/>
      <c r="Q209" s="144"/>
      <c r="R209" s="144"/>
      <c r="S209" s="145"/>
      <c r="T209" s="146">
        <f t="shared" si="28"/>
        <v>0</v>
      </c>
      <c r="U209" s="142"/>
      <c r="V209" s="143"/>
      <c r="W209" s="150"/>
      <c r="X209" s="143"/>
      <c r="Y209" s="150"/>
      <c r="Z209" s="143"/>
      <c r="AA209" s="150"/>
      <c r="AB209" s="143"/>
      <c r="AC209" s="150"/>
      <c r="AD209" s="143"/>
      <c r="AE209" s="150"/>
      <c r="AF209" s="143"/>
      <c r="AG209" s="150"/>
      <c r="AH209" s="143"/>
      <c r="AI209" s="150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50"/>
      <c r="AU209" s="361"/>
      <c r="AV209" s="225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2"/>
      <c r="BH209" s="222"/>
      <c r="BI209" s="222"/>
      <c r="BJ209" s="222"/>
      <c r="BK209" s="222"/>
      <c r="BL209" s="222"/>
      <c r="BM209" s="222"/>
      <c r="BN209" s="222"/>
      <c r="BO209" s="222"/>
      <c r="BP209" s="222"/>
    </row>
    <row r="210" ht="12.75" customHeight="1">
      <c r="A210" s="222"/>
      <c r="B210" s="32">
        <v>44545.0</v>
      </c>
      <c r="C210" s="210">
        <f t="shared" si="12"/>
        <v>916412</v>
      </c>
      <c r="D210" s="141">
        <f t="shared" si="26"/>
        <v>0</v>
      </c>
      <c r="E210" s="189"/>
      <c r="F210" s="144"/>
      <c r="G210" s="144"/>
      <c r="H210" s="144"/>
      <c r="I210" s="144"/>
      <c r="J210" s="144"/>
      <c r="K210" s="144"/>
      <c r="L210" s="145"/>
      <c r="M210" s="146">
        <f t="shared" si="27"/>
        <v>169193</v>
      </c>
      <c r="N210" s="189" t="s">
        <v>230</v>
      </c>
      <c r="O210" s="362">
        <v>169193.0</v>
      </c>
      <c r="P210" s="144"/>
      <c r="Q210" s="144"/>
      <c r="R210" s="144"/>
      <c r="S210" s="145"/>
      <c r="T210" s="146">
        <f t="shared" si="28"/>
        <v>747219</v>
      </c>
      <c r="U210" s="150" t="s">
        <v>159</v>
      </c>
      <c r="V210" s="363">
        <v>617594.0</v>
      </c>
      <c r="W210" s="150" t="s">
        <v>172</v>
      </c>
      <c r="X210" s="363">
        <v>92280.0</v>
      </c>
      <c r="Y210" s="150" t="s">
        <v>255</v>
      </c>
      <c r="Z210" s="363">
        <v>37345.0</v>
      </c>
      <c r="AA210" s="150"/>
      <c r="AB210" s="143"/>
      <c r="AC210" s="150"/>
      <c r="AD210" s="143"/>
      <c r="AE210" s="150"/>
      <c r="AF210" s="143"/>
      <c r="AG210" s="150"/>
      <c r="AH210" s="143"/>
      <c r="AI210" s="150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50"/>
      <c r="AU210" s="361"/>
      <c r="AV210" s="225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222"/>
      <c r="BH210" s="222"/>
      <c r="BI210" s="222"/>
      <c r="BJ210" s="222"/>
      <c r="BK210" s="222"/>
      <c r="BL210" s="222"/>
      <c r="BM210" s="222"/>
      <c r="BN210" s="222"/>
      <c r="BO210" s="222"/>
      <c r="BP210" s="222"/>
    </row>
    <row r="211" ht="12.75" customHeight="1">
      <c r="A211" s="222"/>
      <c r="B211" s="32">
        <v>44546.0</v>
      </c>
      <c r="C211" s="210">
        <f t="shared" si="12"/>
        <v>75000</v>
      </c>
      <c r="D211" s="141">
        <f t="shared" si="26"/>
        <v>0</v>
      </c>
      <c r="E211" s="189"/>
      <c r="F211" s="144"/>
      <c r="G211" s="144"/>
      <c r="H211" s="144"/>
      <c r="I211" s="144"/>
      <c r="J211" s="144"/>
      <c r="K211" s="144"/>
      <c r="L211" s="145"/>
      <c r="M211" s="146">
        <f t="shared" si="27"/>
        <v>0</v>
      </c>
      <c r="N211" s="189"/>
      <c r="O211" s="144"/>
      <c r="P211" s="144"/>
      <c r="Q211" s="144"/>
      <c r="R211" s="144"/>
      <c r="S211" s="145"/>
      <c r="T211" s="146">
        <f t="shared" si="28"/>
        <v>75000</v>
      </c>
      <c r="U211" s="142" t="s">
        <v>256</v>
      </c>
      <c r="V211" s="363">
        <v>75000.0</v>
      </c>
      <c r="W211" s="150"/>
      <c r="X211" s="143"/>
      <c r="Y211" s="150"/>
      <c r="Z211" s="143"/>
      <c r="AA211" s="150"/>
      <c r="AB211" s="143"/>
      <c r="AC211" s="150"/>
      <c r="AD211" s="143"/>
      <c r="AE211" s="150"/>
      <c r="AF211" s="143"/>
      <c r="AG211" s="150"/>
      <c r="AH211" s="143"/>
      <c r="AI211" s="150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50"/>
      <c r="AU211" s="361"/>
      <c r="AV211" s="225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2"/>
      <c r="BH211" s="222"/>
      <c r="BI211" s="222"/>
      <c r="BJ211" s="222"/>
      <c r="BK211" s="222"/>
      <c r="BL211" s="222"/>
      <c r="BM211" s="222"/>
      <c r="BN211" s="222"/>
      <c r="BO211" s="222"/>
      <c r="BP211" s="222"/>
    </row>
    <row r="212" ht="12.75" customHeight="1">
      <c r="A212" s="222"/>
      <c r="B212" s="32">
        <v>44547.0</v>
      </c>
      <c r="C212" s="210">
        <f t="shared" si="12"/>
        <v>0</v>
      </c>
      <c r="D212" s="141">
        <f t="shared" si="26"/>
        <v>0</v>
      </c>
      <c r="E212" s="189"/>
      <c r="F212" s="144"/>
      <c r="G212" s="144"/>
      <c r="H212" s="144"/>
      <c r="I212" s="144"/>
      <c r="J212" s="144"/>
      <c r="K212" s="144"/>
      <c r="L212" s="145"/>
      <c r="M212" s="146">
        <f t="shared" si="27"/>
        <v>0</v>
      </c>
      <c r="N212" s="150"/>
      <c r="O212" s="143"/>
      <c r="P212" s="144"/>
      <c r="Q212" s="144"/>
      <c r="R212" s="144"/>
      <c r="S212" s="145"/>
      <c r="T212" s="146">
        <f t="shared" si="28"/>
        <v>0</v>
      </c>
      <c r="U212" s="142"/>
      <c r="V212" s="143"/>
      <c r="W212" s="150"/>
      <c r="X212" s="143"/>
      <c r="Y212" s="150"/>
      <c r="Z212" s="143"/>
      <c r="AA212" s="150"/>
      <c r="AB212" s="143"/>
      <c r="AC212" s="150"/>
      <c r="AD212" s="143"/>
      <c r="AE212" s="150"/>
      <c r="AF212" s="143"/>
      <c r="AG212" s="150"/>
      <c r="AH212" s="143"/>
      <c r="AI212" s="150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50"/>
      <c r="AU212" s="361"/>
      <c r="AV212" s="225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222"/>
      <c r="BH212" s="222"/>
      <c r="BI212" s="222"/>
      <c r="BJ212" s="222"/>
      <c r="BK212" s="222"/>
      <c r="BL212" s="222"/>
      <c r="BM212" s="222"/>
      <c r="BN212" s="222"/>
      <c r="BO212" s="222"/>
      <c r="BP212" s="222"/>
    </row>
    <row r="213" ht="12.75" customHeight="1">
      <c r="A213" s="222"/>
      <c r="B213" s="32">
        <v>44548.0</v>
      </c>
      <c r="C213" s="210">
        <f t="shared" si="12"/>
        <v>813275</v>
      </c>
      <c r="D213" s="141">
        <f t="shared" si="26"/>
        <v>400000</v>
      </c>
      <c r="E213" s="189" t="s">
        <v>257</v>
      </c>
      <c r="F213" s="362">
        <v>400000.0</v>
      </c>
      <c r="G213" s="144"/>
      <c r="H213" s="144"/>
      <c r="I213" s="144"/>
      <c r="J213" s="144"/>
      <c r="K213" s="144"/>
      <c r="L213" s="145"/>
      <c r="M213" s="146">
        <f t="shared" si="27"/>
        <v>0</v>
      </c>
      <c r="N213" s="189"/>
      <c r="O213" s="144"/>
      <c r="P213" s="144"/>
      <c r="Q213" s="144"/>
      <c r="R213" s="144"/>
      <c r="S213" s="145"/>
      <c r="T213" s="146">
        <f t="shared" si="28"/>
        <v>413275</v>
      </c>
      <c r="U213" s="150" t="s">
        <v>178</v>
      </c>
      <c r="V213" s="363">
        <v>413275.0</v>
      </c>
      <c r="W213" s="150"/>
      <c r="X213" s="143"/>
      <c r="Y213" s="150"/>
      <c r="Z213" s="143"/>
      <c r="AA213" s="150"/>
      <c r="AB213" s="143"/>
      <c r="AC213" s="150"/>
      <c r="AD213" s="143"/>
      <c r="AE213" s="150"/>
      <c r="AF213" s="143"/>
      <c r="AG213" s="150"/>
      <c r="AH213" s="143"/>
      <c r="AI213" s="150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50"/>
      <c r="AU213" s="361"/>
      <c r="AV213" s="225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2"/>
      <c r="BH213" s="222"/>
      <c r="BI213" s="222"/>
      <c r="BJ213" s="222"/>
      <c r="BK213" s="222"/>
      <c r="BL213" s="222"/>
      <c r="BM213" s="222"/>
      <c r="BN213" s="222"/>
      <c r="BO213" s="222"/>
      <c r="BP213" s="222"/>
    </row>
    <row r="214" ht="12.75" customHeight="1">
      <c r="A214" s="222"/>
      <c r="B214" s="32">
        <v>44549.0</v>
      </c>
      <c r="C214" s="210">
        <f t="shared" si="12"/>
        <v>192610</v>
      </c>
      <c r="D214" s="141">
        <f t="shared" si="26"/>
        <v>0</v>
      </c>
      <c r="E214" s="189"/>
      <c r="F214" s="144"/>
      <c r="G214" s="144"/>
      <c r="H214" s="144"/>
      <c r="I214" s="144"/>
      <c r="J214" s="144"/>
      <c r="K214" s="144"/>
      <c r="L214" s="145"/>
      <c r="M214" s="146">
        <f t="shared" si="27"/>
        <v>0</v>
      </c>
      <c r="N214" s="189"/>
      <c r="O214" s="144"/>
      <c r="P214" s="144"/>
      <c r="Q214" s="144"/>
      <c r="R214" s="144"/>
      <c r="S214" s="145"/>
      <c r="T214" s="146">
        <f t="shared" si="28"/>
        <v>192610</v>
      </c>
      <c r="U214" s="142" t="s">
        <v>258</v>
      </c>
      <c r="V214" s="363">
        <v>119460.0</v>
      </c>
      <c r="W214" s="150" t="s">
        <v>259</v>
      </c>
      <c r="X214" s="363">
        <v>73150.0</v>
      </c>
      <c r="Y214" s="150"/>
      <c r="Z214" s="143"/>
      <c r="AA214" s="150"/>
      <c r="AB214" s="143"/>
      <c r="AC214" s="150"/>
      <c r="AD214" s="143"/>
      <c r="AE214" s="150"/>
      <c r="AF214" s="143"/>
      <c r="AG214" s="150"/>
      <c r="AH214" s="143"/>
      <c r="AI214" s="150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50"/>
      <c r="AU214" s="361"/>
      <c r="AV214" s="225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222"/>
      <c r="BH214" s="222"/>
      <c r="BI214" s="222"/>
      <c r="BJ214" s="222"/>
      <c r="BK214" s="222"/>
      <c r="BL214" s="222"/>
      <c r="BM214" s="222"/>
      <c r="BN214" s="222"/>
      <c r="BO214" s="222"/>
      <c r="BP214" s="222"/>
    </row>
    <row r="215" ht="12.75" customHeight="1">
      <c r="A215" s="222"/>
      <c r="B215" s="382">
        <v>44550.0</v>
      </c>
      <c r="C215" s="210">
        <f t="shared" si="12"/>
        <v>267410</v>
      </c>
      <c r="D215" s="141">
        <f t="shared" si="26"/>
        <v>0</v>
      </c>
      <c r="E215" s="189"/>
      <c r="F215" s="144"/>
      <c r="G215" s="144"/>
      <c r="H215" s="144"/>
      <c r="I215" s="144"/>
      <c r="J215" s="144"/>
      <c r="K215" s="144"/>
      <c r="L215" s="145"/>
      <c r="M215" s="146">
        <f t="shared" si="27"/>
        <v>0</v>
      </c>
      <c r="N215" s="189"/>
      <c r="O215" s="144"/>
      <c r="P215" s="144"/>
      <c r="Q215" s="144"/>
      <c r="R215" s="144"/>
      <c r="S215" s="145"/>
      <c r="T215" s="146">
        <f t="shared" si="28"/>
        <v>267410</v>
      </c>
      <c r="U215" s="142" t="s">
        <v>260</v>
      </c>
      <c r="V215" s="363">
        <v>267410.0</v>
      </c>
      <c r="W215" s="150"/>
      <c r="X215" s="143"/>
      <c r="Y215" s="150"/>
      <c r="Z215" s="143"/>
      <c r="AA215" s="150"/>
      <c r="AB215" s="143"/>
      <c r="AC215" s="150"/>
      <c r="AD215" s="143"/>
      <c r="AE215" s="150"/>
      <c r="AF215" s="143"/>
      <c r="AG215" s="150"/>
      <c r="AH215" s="143"/>
      <c r="AI215" s="150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50"/>
      <c r="AU215" s="361"/>
      <c r="AV215" s="225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222"/>
      <c r="BH215" s="222"/>
      <c r="BI215" s="222"/>
      <c r="BJ215" s="222"/>
      <c r="BK215" s="222"/>
      <c r="BL215" s="222"/>
      <c r="BM215" s="222"/>
      <c r="BN215" s="222"/>
      <c r="BO215" s="222"/>
      <c r="BP215" s="222"/>
    </row>
    <row r="216" ht="12.75" customHeight="1">
      <c r="A216" s="222"/>
      <c r="B216" s="382">
        <v>44551.0</v>
      </c>
      <c r="C216" s="210">
        <f t="shared" si="12"/>
        <v>0</v>
      </c>
      <c r="D216" s="141">
        <f t="shared" si="26"/>
        <v>0</v>
      </c>
      <c r="E216" s="189"/>
      <c r="F216" s="144"/>
      <c r="G216" s="144"/>
      <c r="H216" s="144"/>
      <c r="I216" s="144"/>
      <c r="J216" s="144"/>
      <c r="K216" s="144"/>
      <c r="L216" s="145"/>
      <c r="M216" s="146">
        <f t="shared" si="27"/>
        <v>0</v>
      </c>
      <c r="N216" s="189"/>
      <c r="O216" s="144"/>
      <c r="P216" s="144"/>
      <c r="Q216" s="144"/>
      <c r="R216" s="144"/>
      <c r="S216" s="145"/>
      <c r="T216" s="146">
        <f t="shared" si="28"/>
        <v>0</v>
      </c>
      <c r="U216" s="142"/>
      <c r="V216" s="143"/>
      <c r="W216" s="150"/>
      <c r="X216" s="143"/>
      <c r="Y216" s="150"/>
      <c r="Z216" s="143"/>
      <c r="AA216" s="150"/>
      <c r="AB216" s="143"/>
      <c r="AC216" s="150"/>
      <c r="AD216" s="143"/>
      <c r="AE216" s="150"/>
      <c r="AF216" s="143"/>
      <c r="AG216" s="150"/>
      <c r="AH216" s="143"/>
      <c r="AI216" s="150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50"/>
      <c r="AU216" s="361"/>
      <c r="AV216" s="225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2"/>
      <c r="BH216" s="222"/>
      <c r="BI216" s="222"/>
      <c r="BJ216" s="222"/>
      <c r="BK216" s="222"/>
      <c r="BL216" s="222"/>
      <c r="BM216" s="222"/>
      <c r="BN216" s="222"/>
      <c r="BO216" s="222"/>
      <c r="BP216" s="222"/>
    </row>
    <row r="217" ht="12.75" customHeight="1">
      <c r="A217" s="222"/>
      <c r="B217" s="32">
        <v>44552.0</v>
      </c>
      <c r="C217" s="210">
        <f t="shared" si="12"/>
        <v>933161</v>
      </c>
      <c r="D217" s="141">
        <f t="shared" si="26"/>
        <v>0</v>
      </c>
      <c r="E217" s="189"/>
      <c r="F217" s="144"/>
      <c r="G217" s="144"/>
      <c r="H217" s="144"/>
      <c r="I217" s="144"/>
      <c r="J217" s="144"/>
      <c r="K217" s="144"/>
      <c r="L217" s="145"/>
      <c r="M217" s="146">
        <f t="shared" si="27"/>
        <v>0</v>
      </c>
      <c r="N217" s="189"/>
      <c r="O217" s="144"/>
      <c r="P217" s="144"/>
      <c r="Q217" s="144"/>
      <c r="R217" s="144"/>
      <c r="S217" s="145"/>
      <c r="T217" s="146">
        <f t="shared" si="28"/>
        <v>933161</v>
      </c>
      <c r="U217" s="142" t="s">
        <v>261</v>
      </c>
      <c r="V217" s="363">
        <v>100430.0</v>
      </c>
      <c r="W217" s="150" t="s">
        <v>262</v>
      </c>
      <c r="X217" s="363">
        <v>151351.0</v>
      </c>
      <c r="Y217" s="383" t="s">
        <v>263</v>
      </c>
      <c r="Z217" s="363">
        <v>681380.0</v>
      </c>
      <c r="AA217" s="150"/>
      <c r="AB217" s="143"/>
      <c r="AC217" s="150"/>
      <c r="AD217" s="143"/>
      <c r="AE217" s="150"/>
      <c r="AF217" s="143"/>
      <c r="AG217" s="150"/>
      <c r="AH217" s="143"/>
      <c r="AI217" s="150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50"/>
      <c r="AU217" s="361"/>
      <c r="AV217" s="225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222"/>
      <c r="BH217" s="222"/>
      <c r="BI217" s="222"/>
      <c r="BJ217" s="222"/>
      <c r="BK217" s="222"/>
      <c r="BL217" s="222"/>
      <c r="BM217" s="222"/>
      <c r="BN217" s="222"/>
      <c r="BO217" s="222"/>
      <c r="BP217" s="222"/>
    </row>
    <row r="218" ht="12.75" customHeight="1">
      <c r="A218" s="222"/>
      <c r="B218" s="32">
        <v>44553.0</v>
      </c>
      <c r="C218" s="210">
        <f t="shared" si="12"/>
        <v>0</v>
      </c>
      <c r="D218" s="141">
        <f t="shared" si="26"/>
        <v>0</v>
      </c>
      <c r="E218" s="189"/>
      <c r="F218" s="144"/>
      <c r="G218" s="144"/>
      <c r="H218" s="144"/>
      <c r="I218" s="144"/>
      <c r="J218" s="144"/>
      <c r="K218" s="144"/>
      <c r="L218" s="145"/>
      <c r="M218" s="146">
        <f t="shared" si="27"/>
        <v>0</v>
      </c>
      <c r="N218" s="189"/>
      <c r="O218" s="144"/>
      <c r="P218" s="144"/>
      <c r="Q218" s="144"/>
      <c r="R218" s="144"/>
      <c r="S218" s="145"/>
      <c r="T218" s="146">
        <f t="shared" si="28"/>
        <v>0</v>
      </c>
      <c r="U218" s="142"/>
      <c r="V218" s="143"/>
      <c r="W218" s="150"/>
      <c r="X218" s="143"/>
      <c r="Y218" s="150"/>
      <c r="Z218" s="143"/>
      <c r="AA218" s="150"/>
      <c r="AB218" s="143"/>
      <c r="AC218" s="150"/>
      <c r="AD218" s="143"/>
      <c r="AE218" s="150"/>
      <c r="AF218" s="143"/>
      <c r="AG218" s="150"/>
      <c r="AH218" s="143"/>
      <c r="AI218" s="150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50"/>
      <c r="AU218" s="361"/>
      <c r="AV218" s="225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222"/>
      <c r="BH218" s="222"/>
      <c r="BI218" s="222"/>
      <c r="BJ218" s="222"/>
      <c r="BK218" s="222"/>
      <c r="BL218" s="222"/>
      <c r="BM218" s="222"/>
      <c r="BN218" s="222"/>
      <c r="BO218" s="222"/>
      <c r="BP218" s="222"/>
    </row>
    <row r="219" ht="12.75" customHeight="1">
      <c r="A219" s="222"/>
      <c r="B219" s="32">
        <v>44554.0</v>
      </c>
      <c r="C219" s="210">
        <f t="shared" si="12"/>
        <v>8700000</v>
      </c>
      <c r="D219" s="141">
        <f t="shared" si="26"/>
        <v>0</v>
      </c>
      <c r="E219" s="189"/>
      <c r="F219" s="144"/>
      <c r="G219" s="144"/>
      <c r="H219" s="144"/>
      <c r="I219" s="144"/>
      <c r="J219" s="144"/>
      <c r="K219" s="144"/>
      <c r="L219" s="145"/>
      <c r="M219" s="146">
        <f t="shared" si="27"/>
        <v>0</v>
      </c>
      <c r="N219" s="189"/>
      <c r="O219" s="144"/>
      <c r="P219" s="144"/>
      <c r="Q219" s="144"/>
      <c r="R219" s="144"/>
      <c r="S219" s="145"/>
      <c r="T219" s="146">
        <f t="shared" si="28"/>
        <v>8700000</v>
      </c>
      <c r="U219" s="142" t="s">
        <v>264</v>
      </c>
      <c r="V219" s="363">
        <v>8700000.0</v>
      </c>
      <c r="W219" s="150"/>
      <c r="X219" s="143"/>
      <c r="Y219" s="150"/>
      <c r="Z219" s="143"/>
      <c r="AA219" s="150"/>
      <c r="AB219" s="143"/>
      <c r="AC219" s="150"/>
      <c r="AD219" s="143"/>
      <c r="AE219" s="150"/>
      <c r="AF219" s="143"/>
      <c r="AG219" s="150"/>
      <c r="AH219" s="143"/>
      <c r="AI219" s="150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50"/>
      <c r="AU219" s="361"/>
      <c r="AV219" s="225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222"/>
      <c r="BH219" s="222"/>
      <c r="BI219" s="222"/>
      <c r="BJ219" s="222"/>
      <c r="BK219" s="222"/>
      <c r="BL219" s="222"/>
      <c r="BM219" s="222"/>
      <c r="BN219" s="222"/>
      <c r="BO219" s="222"/>
      <c r="BP219" s="222"/>
    </row>
    <row r="220" ht="12.75" customHeight="1">
      <c r="A220" s="222"/>
      <c r="B220" s="32">
        <v>44555.0</v>
      </c>
      <c r="C220" s="210">
        <f t="shared" si="12"/>
        <v>7344306</v>
      </c>
      <c r="D220" s="141">
        <f t="shared" si="26"/>
        <v>6925206</v>
      </c>
      <c r="E220" s="189" t="s">
        <v>151</v>
      </c>
      <c r="F220" s="362">
        <v>6925206.0</v>
      </c>
      <c r="G220" s="144"/>
      <c r="H220" s="144"/>
      <c r="I220" s="144"/>
      <c r="J220" s="144"/>
      <c r="K220" s="144"/>
      <c r="L220" s="145"/>
      <c r="M220" s="146">
        <f t="shared" si="27"/>
        <v>0</v>
      </c>
      <c r="N220" s="189"/>
      <c r="O220" s="144"/>
      <c r="P220" s="144"/>
      <c r="Q220" s="144"/>
      <c r="R220" s="144"/>
      <c r="S220" s="145"/>
      <c r="T220" s="146">
        <f t="shared" si="28"/>
        <v>419100</v>
      </c>
      <c r="U220" s="142" t="s">
        <v>265</v>
      </c>
      <c r="V220" s="363">
        <v>37840.0</v>
      </c>
      <c r="W220" s="150" t="s">
        <v>266</v>
      </c>
      <c r="X220" s="363">
        <v>271260.0</v>
      </c>
      <c r="Y220" s="150" t="s">
        <v>165</v>
      </c>
      <c r="Z220" s="363">
        <v>110000.0</v>
      </c>
      <c r="AA220" s="150"/>
      <c r="AB220" s="143"/>
      <c r="AC220" s="150"/>
      <c r="AD220" s="143"/>
      <c r="AE220" s="150"/>
      <c r="AF220" s="143"/>
      <c r="AG220" s="150"/>
      <c r="AH220" s="143"/>
      <c r="AI220" s="150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50"/>
      <c r="AU220" s="361"/>
      <c r="AV220" s="225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222"/>
      <c r="BH220" s="222"/>
      <c r="BI220" s="222"/>
      <c r="BJ220" s="222"/>
      <c r="BK220" s="222"/>
      <c r="BL220" s="222"/>
      <c r="BM220" s="222"/>
      <c r="BN220" s="222"/>
      <c r="BO220" s="222"/>
      <c r="BP220" s="222"/>
    </row>
    <row r="221" ht="12.75" customHeight="1">
      <c r="A221" s="222"/>
      <c r="B221" s="32">
        <v>44556.0</v>
      </c>
      <c r="C221" s="210">
        <f t="shared" si="12"/>
        <v>3452440</v>
      </c>
      <c r="D221" s="141">
        <f t="shared" si="26"/>
        <v>0</v>
      </c>
      <c r="E221" s="189"/>
      <c r="F221" s="144"/>
      <c r="G221" s="144"/>
      <c r="H221" s="144"/>
      <c r="I221" s="144"/>
      <c r="J221" s="144"/>
      <c r="K221" s="144"/>
      <c r="L221" s="145"/>
      <c r="M221" s="146">
        <f t="shared" si="27"/>
        <v>0</v>
      </c>
      <c r="N221" s="189"/>
      <c r="O221" s="144"/>
      <c r="P221" s="144"/>
      <c r="Q221" s="144"/>
      <c r="R221" s="144"/>
      <c r="S221" s="145"/>
      <c r="T221" s="146">
        <f t="shared" si="28"/>
        <v>3452440</v>
      </c>
      <c r="U221" s="142" t="s">
        <v>143</v>
      </c>
      <c r="V221" s="363">
        <v>273627.0</v>
      </c>
      <c r="W221" s="150" t="s">
        <v>267</v>
      </c>
      <c r="X221" s="363">
        <v>1660448.0</v>
      </c>
      <c r="Y221" s="150" t="s">
        <v>142</v>
      </c>
      <c r="Z221" s="363">
        <v>858330.0</v>
      </c>
      <c r="AA221" s="150" t="s">
        <v>268</v>
      </c>
      <c r="AB221" s="363">
        <v>2300.0</v>
      </c>
      <c r="AC221" s="150" t="s">
        <v>269</v>
      </c>
      <c r="AD221" s="363">
        <v>2300.0</v>
      </c>
      <c r="AE221" s="150" t="s">
        <v>245</v>
      </c>
      <c r="AF221" s="363">
        <v>429220.0</v>
      </c>
      <c r="AG221" s="150" t="s">
        <v>270</v>
      </c>
      <c r="AH221" s="363">
        <v>152515.0</v>
      </c>
      <c r="AI221" s="150" t="s">
        <v>271</v>
      </c>
      <c r="AJ221" s="363">
        <v>73700.0</v>
      </c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50"/>
      <c r="AU221" s="361"/>
      <c r="AV221" s="225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2"/>
      <c r="BH221" s="222"/>
      <c r="BI221" s="222"/>
      <c r="BJ221" s="222"/>
      <c r="BK221" s="222"/>
      <c r="BL221" s="222"/>
      <c r="BM221" s="222"/>
      <c r="BN221" s="222"/>
      <c r="BO221" s="222"/>
      <c r="BP221" s="222"/>
    </row>
    <row r="222" ht="12.75" customHeight="1">
      <c r="A222" s="222"/>
      <c r="B222" s="382">
        <v>44557.0</v>
      </c>
      <c r="C222" s="210">
        <f t="shared" si="12"/>
        <v>0</v>
      </c>
      <c r="D222" s="141">
        <f t="shared" si="26"/>
        <v>0</v>
      </c>
      <c r="E222" s="189"/>
      <c r="F222" s="144"/>
      <c r="G222" s="144"/>
      <c r="H222" s="144"/>
      <c r="I222" s="144"/>
      <c r="J222" s="144"/>
      <c r="K222" s="144"/>
      <c r="L222" s="145"/>
      <c r="M222" s="146">
        <f t="shared" si="27"/>
        <v>0</v>
      </c>
      <c r="N222" s="189"/>
      <c r="O222" s="144"/>
      <c r="P222" s="144"/>
      <c r="Q222" s="144"/>
      <c r="R222" s="144"/>
      <c r="S222" s="145"/>
      <c r="T222" s="146">
        <f t="shared" si="28"/>
        <v>0</v>
      </c>
      <c r="U222" s="142"/>
      <c r="V222" s="143"/>
      <c r="W222" s="143"/>
      <c r="X222" s="143"/>
      <c r="Y222" s="150"/>
      <c r="Z222" s="143"/>
      <c r="AA222" s="150"/>
      <c r="AB222" s="143"/>
      <c r="AC222" s="150"/>
      <c r="AD222" s="143"/>
      <c r="AE222" s="150"/>
      <c r="AF222" s="143"/>
      <c r="AG222" s="150"/>
      <c r="AH222" s="143"/>
      <c r="AI222" s="150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50"/>
      <c r="AU222" s="361"/>
      <c r="AV222" s="225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222"/>
      <c r="BH222" s="222"/>
      <c r="BI222" s="222"/>
      <c r="BJ222" s="222"/>
      <c r="BK222" s="222"/>
      <c r="BL222" s="222"/>
      <c r="BM222" s="222"/>
      <c r="BN222" s="222"/>
      <c r="BO222" s="222"/>
      <c r="BP222" s="222"/>
    </row>
    <row r="223" ht="12.75" customHeight="1">
      <c r="A223" s="222"/>
      <c r="B223" s="382">
        <v>44558.0</v>
      </c>
      <c r="C223" s="210">
        <f t="shared" si="12"/>
        <v>0</v>
      </c>
      <c r="D223" s="141">
        <f t="shared" si="26"/>
        <v>0</v>
      </c>
      <c r="E223" s="189"/>
      <c r="F223" s="144"/>
      <c r="G223" s="144"/>
      <c r="H223" s="144"/>
      <c r="I223" s="144"/>
      <c r="J223" s="144"/>
      <c r="K223" s="144"/>
      <c r="L223" s="145"/>
      <c r="M223" s="146">
        <f t="shared" si="27"/>
        <v>0</v>
      </c>
      <c r="N223" s="189"/>
      <c r="O223" s="144"/>
      <c r="P223" s="144"/>
      <c r="Q223" s="144"/>
      <c r="R223" s="144"/>
      <c r="S223" s="145"/>
      <c r="T223" s="146">
        <f t="shared" si="28"/>
        <v>0</v>
      </c>
      <c r="U223" s="142"/>
      <c r="V223" s="143"/>
      <c r="W223" s="143"/>
      <c r="X223" s="143"/>
      <c r="Y223" s="143"/>
      <c r="Z223" s="143"/>
      <c r="AA223" s="143"/>
      <c r="AB223" s="143"/>
      <c r="AC223" s="142"/>
      <c r="AD223" s="143"/>
      <c r="AE223" s="150"/>
      <c r="AF223" s="143"/>
      <c r="AG223" s="150"/>
      <c r="AH223" s="143"/>
      <c r="AI223" s="150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50"/>
      <c r="AU223" s="361"/>
      <c r="AV223" s="225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222"/>
      <c r="BH223" s="222"/>
      <c r="BI223" s="222"/>
      <c r="BJ223" s="222"/>
      <c r="BK223" s="222"/>
      <c r="BL223" s="222"/>
      <c r="BM223" s="222"/>
      <c r="BN223" s="222"/>
      <c r="BO223" s="222"/>
      <c r="BP223" s="222"/>
    </row>
    <row r="224" ht="12.75" customHeight="1">
      <c r="A224" s="222"/>
      <c r="B224" s="32">
        <v>44559.0</v>
      </c>
      <c r="C224" s="210">
        <f t="shared" si="12"/>
        <v>964279</v>
      </c>
      <c r="D224" s="141">
        <f t="shared" si="26"/>
        <v>0</v>
      </c>
      <c r="E224" s="224"/>
      <c r="F224" s="143"/>
      <c r="G224" s="144"/>
      <c r="H224" s="144"/>
      <c r="I224" s="144"/>
      <c r="J224" s="144"/>
      <c r="K224" s="144"/>
      <c r="L224" s="145"/>
      <c r="M224" s="146">
        <f t="shared" si="27"/>
        <v>0</v>
      </c>
      <c r="N224" s="189"/>
      <c r="O224" s="144"/>
      <c r="P224" s="144"/>
      <c r="Q224" s="144"/>
      <c r="R224" s="144"/>
      <c r="S224" s="145"/>
      <c r="T224" s="146">
        <f t="shared" si="28"/>
        <v>964279</v>
      </c>
      <c r="U224" s="150" t="s">
        <v>159</v>
      </c>
      <c r="V224" s="363">
        <v>761072.0</v>
      </c>
      <c r="W224" s="150" t="s">
        <v>172</v>
      </c>
      <c r="X224" s="363">
        <v>123207.0</v>
      </c>
      <c r="Y224" s="150" t="s">
        <v>244</v>
      </c>
      <c r="Z224" s="363">
        <v>80000.0</v>
      </c>
      <c r="AA224" s="150"/>
      <c r="AB224" s="143"/>
      <c r="AC224" s="150"/>
      <c r="AD224" s="143"/>
      <c r="AE224" s="150"/>
      <c r="AF224" s="143"/>
      <c r="AG224" s="150"/>
      <c r="AH224" s="143"/>
      <c r="AI224" s="150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50"/>
      <c r="AU224" s="361"/>
      <c r="AV224" s="225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222"/>
      <c r="BH224" s="222"/>
      <c r="BI224" s="222"/>
      <c r="BJ224" s="222"/>
      <c r="BK224" s="222"/>
      <c r="BL224" s="222"/>
      <c r="BM224" s="222"/>
      <c r="BN224" s="222"/>
      <c r="BO224" s="222"/>
      <c r="BP224" s="222"/>
    </row>
    <row r="225" ht="12.75" customHeight="1">
      <c r="A225" s="222"/>
      <c r="B225" s="32">
        <v>44560.0</v>
      </c>
      <c r="C225" s="215">
        <f t="shared" si="12"/>
        <v>572235</v>
      </c>
      <c r="D225" s="141">
        <f t="shared" si="26"/>
        <v>0</v>
      </c>
      <c r="E225" s="189"/>
      <c r="F225" s="144"/>
      <c r="G225" s="144"/>
      <c r="H225" s="144"/>
      <c r="I225" s="144"/>
      <c r="J225" s="144"/>
      <c r="K225" s="144"/>
      <c r="L225" s="145"/>
      <c r="M225" s="146">
        <f t="shared" si="27"/>
        <v>0</v>
      </c>
      <c r="N225" s="189"/>
      <c r="O225" s="144"/>
      <c r="P225" s="144"/>
      <c r="Q225" s="144"/>
      <c r="R225" s="144"/>
      <c r="S225" s="145"/>
      <c r="T225" s="146">
        <f t="shared" si="28"/>
        <v>572235</v>
      </c>
      <c r="U225" s="142" t="s">
        <v>272</v>
      </c>
      <c r="V225" s="363">
        <v>73590.0</v>
      </c>
      <c r="W225" s="150" t="s">
        <v>273</v>
      </c>
      <c r="X225" s="363">
        <v>269920.0</v>
      </c>
      <c r="Y225" s="150" t="s">
        <v>246</v>
      </c>
      <c r="Z225" s="363">
        <v>228725.0</v>
      </c>
      <c r="AA225" s="150"/>
      <c r="AB225" s="143"/>
      <c r="AC225" s="150"/>
      <c r="AD225" s="143"/>
      <c r="AE225" s="150"/>
      <c r="AF225" s="143"/>
      <c r="AG225" s="150"/>
      <c r="AH225" s="143"/>
      <c r="AI225" s="150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50"/>
      <c r="AU225" s="361"/>
      <c r="AV225" s="225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222"/>
      <c r="BH225" s="222"/>
      <c r="BI225" s="222"/>
      <c r="BJ225" s="222"/>
      <c r="BK225" s="222"/>
      <c r="BL225" s="222"/>
      <c r="BM225" s="222"/>
      <c r="BN225" s="222"/>
      <c r="BO225" s="222"/>
      <c r="BP225" s="222"/>
    </row>
    <row r="226" ht="12.75" customHeight="1">
      <c r="A226" s="228"/>
      <c r="B226" s="36">
        <v>44561.0</v>
      </c>
      <c r="C226" s="233">
        <f t="shared" si="12"/>
        <v>0</v>
      </c>
      <c r="D226" s="141">
        <f t="shared" si="26"/>
        <v>0</v>
      </c>
      <c r="E226" s="234"/>
      <c r="F226" s="235"/>
      <c r="G226" s="168"/>
      <c r="H226" s="168"/>
      <c r="I226" s="168"/>
      <c r="J226" s="168"/>
      <c r="K226" s="168"/>
      <c r="L226" s="169"/>
      <c r="M226" s="146">
        <f t="shared" si="27"/>
        <v>0</v>
      </c>
      <c r="N226" s="195"/>
      <c r="O226" s="168"/>
      <c r="P226" s="168"/>
      <c r="Q226" s="168"/>
      <c r="R226" s="168"/>
      <c r="S226" s="169"/>
      <c r="T226" s="146">
        <f t="shared" si="28"/>
        <v>0</v>
      </c>
      <c r="U226" s="171"/>
      <c r="V226" s="167"/>
      <c r="W226" s="171"/>
      <c r="X226" s="167"/>
      <c r="Y226" s="164"/>
      <c r="Z226" s="167"/>
      <c r="AA226" s="164"/>
      <c r="AB226" s="167"/>
      <c r="AC226" s="164"/>
      <c r="AD226" s="143"/>
      <c r="AE226" s="164"/>
      <c r="AF226" s="167"/>
      <c r="AG226" s="164"/>
      <c r="AH226" s="167"/>
      <c r="AI226" s="164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4"/>
      <c r="AU226" s="370"/>
      <c r="AV226" s="276"/>
      <c r="AW226" s="228"/>
      <c r="AX226" s="228"/>
      <c r="AY226" s="228"/>
      <c r="AZ226" s="228"/>
      <c r="BA226" s="228"/>
      <c r="BB226" s="228"/>
      <c r="BC226" s="228"/>
      <c r="BD226" s="228"/>
      <c r="BE226" s="228"/>
      <c r="BF226" s="228"/>
      <c r="BG226" s="228"/>
      <c r="BH226" s="228"/>
      <c r="BI226" s="228"/>
      <c r="BJ226" s="228"/>
      <c r="BK226" s="228"/>
      <c r="BL226" s="228"/>
      <c r="BM226" s="228"/>
      <c r="BN226" s="228"/>
      <c r="BO226" s="228"/>
      <c r="BP226" s="228"/>
    </row>
    <row r="227" ht="12.75" customHeight="1">
      <c r="A227" s="1"/>
      <c r="B227" s="100" t="s">
        <v>18</v>
      </c>
      <c r="C227" s="208"/>
      <c r="D227" s="173"/>
      <c r="E227" s="178"/>
      <c r="F227" s="179"/>
      <c r="G227" s="179"/>
      <c r="H227" s="179"/>
      <c r="I227" s="179"/>
      <c r="J227" s="179"/>
      <c r="K227" s="179"/>
      <c r="L227" s="180"/>
      <c r="M227" s="126"/>
      <c r="N227" s="178"/>
      <c r="O227" s="179"/>
      <c r="P227" s="179"/>
      <c r="Q227" s="179"/>
      <c r="R227" s="179"/>
      <c r="S227" s="180"/>
      <c r="T227" s="126"/>
      <c r="U227" s="198"/>
      <c r="V227" s="183"/>
      <c r="W227" s="184"/>
      <c r="X227" s="183"/>
      <c r="Y227" s="184"/>
      <c r="Z227" s="183"/>
      <c r="AA227" s="184"/>
      <c r="AB227" s="183"/>
      <c r="AC227" s="184"/>
      <c r="AD227" s="183"/>
      <c r="AE227" s="184"/>
      <c r="AF227" s="183"/>
      <c r="AG227" s="184"/>
      <c r="AH227" s="183"/>
      <c r="AI227" s="184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4"/>
      <c r="AU227" s="371"/>
      <c r="AV227" s="247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ht="12.75" customHeight="1">
      <c r="A228" s="219"/>
      <c r="B228" s="329">
        <v>44562.0</v>
      </c>
      <c r="C228" s="209">
        <f t="shared" ref="C228:C258" si="29">D228+M228+T228</f>
        <v>0</v>
      </c>
      <c r="D228" s="141">
        <f t="shared" ref="D228:D258" si="30">F228+H228+J228+L228</f>
        <v>0</v>
      </c>
      <c r="E228" s="189"/>
      <c r="F228" s="144"/>
      <c r="G228" s="144"/>
      <c r="H228" s="144"/>
      <c r="I228" s="144"/>
      <c r="J228" s="144"/>
      <c r="K228" s="144"/>
      <c r="L228" s="145"/>
      <c r="M228" s="146">
        <f t="shared" ref="M228:M258" si="31">O228+Q228</f>
        <v>0</v>
      </c>
      <c r="N228" s="189"/>
      <c r="O228" s="144"/>
      <c r="P228" s="144"/>
      <c r="Q228" s="144"/>
      <c r="R228" s="144"/>
      <c r="S228" s="145"/>
      <c r="T228" s="146">
        <f t="shared" ref="T228:T256" si="32">V228+X228+Z228+AB228+AD228+AF228+AH228+AJ228+AV228</f>
        <v>0</v>
      </c>
      <c r="U228" s="200"/>
      <c r="V228" s="163"/>
      <c r="W228" s="162"/>
      <c r="X228" s="163"/>
      <c r="Y228" s="162"/>
      <c r="Z228" s="163"/>
      <c r="AA228" s="162"/>
      <c r="AB228" s="163"/>
      <c r="AC228" s="162"/>
      <c r="AD228" s="163"/>
      <c r="AE228" s="162"/>
      <c r="AF228" s="163"/>
      <c r="AG228" s="162"/>
      <c r="AH228" s="163"/>
      <c r="AI228" s="162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2"/>
      <c r="AU228" s="372"/>
      <c r="AV228" s="255"/>
      <c r="AW228" s="219"/>
      <c r="AX228" s="219"/>
      <c r="AY228" s="219"/>
      <c r="AZ228" s="219"/>
      <c r="BA228" s="219"/>
      <c r="BB228" s="219"/>
      <c r="BC228" s="219"/>
      <c r="BD228" s="219"/>
      <c r="BE228" s="219"/>
      <c r="BF228" s="219"/>
      <c r="BG228" s="219"/>
      <c r="BH228" s="219"/>
      <c r="BI228" s="219"/>
      <c r="BJ228" s="219"/>
      <c r="BK228" s="219"/>
      <c r="BL228" s="219"/>
      <c r="BM228" s="219"/>
      <c r="BN228" s="219"/>
      <c r="BO228" s="219"/>
      <c r="BP228" s="219"/>
    </row>
    <row r="229" ht="12.75" customHeight="1">
      <c r="A229" s="222"/>
      <c r="B229" s="35">
        <v>44563.0</v>
      </c>
      <c r="C229" s="210">
        <f t="shared" si="29"/>
        <v>0</v>
      </c>
      <c r="D229" s="141">
        <f t="shared" si="30"/>
        <v>0</v>
      </c>
      <c r="E229" s="189"/>
      <c r="F229" s="144"/>
      <c r="G229" s="144"/>
      <c r="H229" s="144"/>
      <c r="I229" s="144"/>
      <c r="J229" s="144"/>
      <c r="K229" s="144"/>
      <c r="L229" s="145"/>
      <c r="M229" s="146">
        <f t="shared" si="31"/>
        <v>0</v>
      </c>
      <c r="N229" s="189"/>
      <c r="O229" s="144"/>
      <c r="P229" s="144"/>
      <c r="Q229" s="144"/>
      <c r="R229" s="144"/>
      <c r="S229" s="145"/>
      <c r="T229" s="146">
        <f t="shared" si="32"/>
        <v>0</v>
      </c>
      <c r="U229" s="142"/>
      <c r="V229" s="143"/>
      <c r="W229" s="150"/>
      <c r="X229" s="143"/>
      <c r="Y229" s="150"/>
      <c r="Z229" s="143"/>
      <c r="AA229" s="150"/>
      <c r="AB229" s="143"/>
      <c r="AC229" s="150"/>
      <c r="AD229" s="143"/>
      <c r="AE229" s="150"/>
      <c r="AF229" s="143"/>
      <c r="AG229" s="150"/>
      <c r="AH229" s="143"/>
      <c r="AI229" s="150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50"/>
      <c r="AU229" s="361"/>
      <c r="AV229" s="225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222"/>
      <c r="BH229" s="222"/>
      <c r="BI229" s="222"/>
      <c r="BJ229" s="222"/>
      <c r="BK229" s="222"/>
      <c r="BL229" s="222"/>
      <c r="BM229" s="222"/>
      <c r="BN229" s="222"/>
      <c r="BO229" s="222"/>
      <c r="BP229" s="222"/>
    </row>
    <row r="230" ht="12.75" customHeight="1">
      <c r="A230" s="222"/>
      <c r="B230" s="35">
        <v>44564.0</v>
      </c>
      <c r="C230" s="210">
        <f t="shared" si="29"/>
        <v>0</v>
      </c>
      <c r="D230" s="141">
        <f t="shared" si="30"/>
        <v>0</v>
      </c>
      <c r="E230" s="189"/>
      <c r="F230" s="144"/>
      <c r="G230" s="144"/>
      <c r="H230" s="144"/>
      <c r="I230" s="144"/>
      <c r="J230" s="144"/>
      <c r="K230" s="144"/>
      <c r="L230" s="145"/>
      <c r="M230" s="146">
        <f t="shared" si="31"/>
        <v>0</v>
      </c>
      <c r="N230" s="189"/>
      <c r="O230" s="144"/>
      <c r="P230" s="144"/>
      <c r="Q230" s="144"/>
      <c r="R230" s="144"/>
      <c r="S230" s="145"/>
      <c r="T230" s="146">
        <f t="shared" si="32"/>
        <v>0</v>
      </c>
      <c r="U230" s="142"/>
      <c r="V230" s="143"/>
      <c r="W230" s="150"/>
      <c r="X230" s="143"/>
      <c r="Y230" s="150"/>
      <c r="Z230" s="143"/>
      <c r="AA230" s="150"/>
      <c r="AB230" s="143"/>
      <c r="AC230" s="150"/>
      <c r="AD230" s="143"/>
      <c r="AE230" s="150"/>
      <c r="AF230" s="143"/>
      <c r="AG230" s="150"/>
      <c r="AH230" s="143"/>
      <c r="AI230" s="150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50"/>
      <c r="AU230" s="361"/>
      <c r="AV230" s="225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222"/>
      <c r="BH230" s="222"/>
      <c r="BI230" s="222"/>
      <c r="BJ230" s="222"/>
      <c r="BK230" s="222"/>
      <c r="BL230" s="222"/>
      <c r="BM230" s="222"/>
      <c r="BN230" s="222"/>
      <c r="BO230" s="222"/>
      <c r="BP230" s="222"/>
    </row>
    <row r="231" ht="12.75" customHeight="1">
      <c r="A231" s="222"/>
      <c r="B231" s="35">
        <v>44565.0</v>
      </c>
      <c r="C231" s="210">
        <f t="shared" si="29"/>
        <v>0</v>
      </c>
      <c r="D231" s="141">
        <f t="shared" si="30"/>
        <v>0</v>
      </c>
      <c r="E231" s="189"/>
      <c r="F231" s="144"/>
      <c r="G231" s="144"/>
      <c r="H231" s="144"/>
      <c r="I231" s="144"/>
      <c r="J231" s="144"/>
      <c r="K231" s="144"/>
      <c r="L231" s="145"/>
      <c r="M231" s="146">
        <f t="shared" si="31"/>
        <v>0</v>
      </c>
      <c r="N231" s="189"/>
      <c r="O231" s="144"/>
      <c r="P231" s="144"/>
      <c r="Q231" s="144"/>
      <c r="R231" s="144"/>
      <c r="S231" s="145"/>
      <c r="T231" s="146">
        <f t="shared" si="32"/>
        <v>0</v>
      </c>
      <c r="U231" s="150"/>
      <c r="V231" s="143"/>
      <c r="W231" s="150"/>
      <c r="X231" s="143"/>
      <c r="Y231" s="150"/>
      <c r="Z231" s="143"/>
      <c r="AA231" s="150"/>
      <c r="AB231" s="143"/>
      <c r="AC231" s="150"/>
      <c r="AD231" s="143"/>
      <c r="AE231" s="150"/>
      <c r="AF231" s="143"/>
      <c r="AG231" s="150"/>
      <c r="AH231" s="143"/>
      <c r="AI231" s="150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50"/>
      <c r="AU231" s="361"/>
      <c r="AV231" s="225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222"/>
      <c r="BH231" s="222"/>
      <c r="BI231" s="222"/>
      <c r="BJ231" s="222"/>
      <c r="BK231" s="222"/>
      <c r="BL231" s="222"/>
      <c r="BM231" s="222"/>
      <c r="BN231" s="222"/>
      <c r="BO231" s="222"/>
      <c r="BP231" s="222"/>
    </row>
    <row r="232" ht="12.75" customHeight="1">
      <c r="A232" s="222"/>
      <c r="B232" s="32">
        <v>44566.0</v>
      </c>
      <c r="C232" s="210">
        <f t="shared" si="29"/>
        <v>25000</v>
      </c>
      <c r="D232" s="141">
        <f t="shared" si="30"/>
        <v>0</v>
      </c>
      <c r="E232" s="189"/>
      <c r="F232" s="144"/>
      <c r="G232" s="144"/>
      <c r="H232" s="144"/>
      <c r="I232" s="144"/>
      <c r="J232" s="144"/>
      <c r="K232" s="144"/>
      <c r="L232" s="145"/>
      <c r="M232" s="146">
        <f t="shared" si="31"/>
        <v>0</v>
      </c>
      <c r="N232" s="189"/>
      <c r="O232" s="144"/>
      <c r="P232" s="144"/>
      <c r="Q232" s="144"/>
      <c r="R232" s="144"/>
      <c r="S232" s="145"/>
      <c r="T232" s="146">
        <f t="shared" si="32"/>
        <v>25000</v>
      </c>
      <c r="U232" s="142" t="s">
        <v>119</v>
      </c>
      <c r="V232" s="363">
        <v>25000.0</v>
      </c>
      <c r="W232" s="150"/>
      <c r="X232" s="143"/>
      <c r="Y232" s="150"/>
      <c r="Z232" s="143"/>
      <c r="AA232" s="150"/>
      <c r="AB232" s="143"/>
      <c r="AC232" s="150"/>
      <c r="AD232" s="143"/>
      <c r="AE232" s="150"/>
      <c r="AF232" s="143"/>
      <c r="AG232" s="150"/>
      <c r="AH232" s="143"/>
      <c r="AI232" s="150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50"/>
      <c r="AU232" s="361"/>
      <c r="AV232" s="225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222"/>
      <c r="BH232" s="222"/>
      <c r="BI232" s="222"/>
      <c r="BJ232" s="222"/>
      <c r="BK232" s="222"/>
      <c r="BL232" s="222"/>
      <c r="BM232" s="222"/>
      <c r="BN232" s="222"/>
      <c r="BO232" s="222"/>
      <c r="BP232" s="222"/>
    </row>
    <row r="233" ht="12.75" customHeight="1">
      <c r="A233" s="222"/>
      <c r="B233" s="32">
        <v>44567.0</v>
      </c>
      <c r="C233" s="210">
        <f t="shared" si="29"/>
        <v>481821</v>
      </c>
      <c r="D233" s="141">
        <f t="shared" si="30"/>
        <v>0</v>
      </c>
      <c r="E233" s="189"/>
      <c r="F233" s="144"/>
      <c r="G233" s="144"/>
      <c r="H233" s="144"/>
      <c r="I233" s="144"/>
      <c r="J233" s="144"/>
      <c r="K233" s="144"/>
      <c r="L233" s="145"/>
      <c r="M233" s="146">
        <f t="shared" si="31"/>
        <v>0</v>
      </c>
      <c r="N233" s="189"/>
      <c r="O233" s="144"/>
      <c r="P233" s="144"/>
      <c r="Q233" s="144"/>
      <c r="R233" s="144"/>
      <c r="S233" s="145"/>
      <c r="T233" s="146">
        <f t="shared" si="32"/>
        <v>481821</v>
      </c>
      <c r="U233" s="142" t="s">
        <v>274</v>
      </c>
      <c r="V233" s="363">
        <v>406460.0</v>
      </c>
      <c r="W233" s="150" t="s">
        <v>275</v>
      </c>
      <c r="X233" s="363">
        <v>75361.0</v>
      </c>
      <c r="Y233" s="150"/>
      <c r="Z233" s="143"/>
      <c r="AA233" s="150"/>
      <c r="AB233" s="143"/>
      <c r="AC233" s="150"/>
      <c r="AD233" s="143"/>
      <c r="AE233" s="150"/>
      <c r="AF233" s="143"/>
      <c r="AG233" s="150"/>
      <c r="AH233" s="143"/>
      <c r="AI233" s="150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50"/>
      <c r="AU233" s="361"/>
      <c r="AV233" s="225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222"/>
      <c r="BH233" s="222"/>
      <c r="BI233" s="222"/>
      <c r="BJ233" s="222"/>
      <c r="BK233" s="222"/>
      <c r="BL233" s="222"/>
      <c r="BM233" s="222"/>
      <c r="BN233" s="222"/>
      <c r="BO233" s="222"/>
      <c r="BP233" s="222"/>
    </row>
    <row r="234" ht="12.75" customHeight="1">
      <c r="A234" s="222"/>
      <c r="B234" s="32">
        <v>44568.0</v>
      </c>
      <c r="C234" s="210">
        <f t="shared" si="29"/>
        <v>0</v>
      </c>
      <c r="D234" s="141">
        <f t="shared" si="30"/>
        <v>0</v>
      </c>
      <c r="E234" s="189"/>
      <c r="F234" s="144"/>
      <c r="G234" s="144"/>
      <c r="H234" s="144"/>
      <c r="I234" s="144"/>
      <c r="J234" s="144"/>
      <c r="K234" s="144"/>
      <c r="L234" s="145"/>
      <c r="M234" s="146">
        <f t="shared" si="31"/>
        <v>0</v>
      </c>
      <c r="N234" s="189"/>
      <c r="O234" s="144"/>
      <c r="P234" s="144"/>
      <c r="Q234" s="144"/>
      <c r="R234" s="144"/>
      <c r="S234" s="145"/>
      <c r="T234" s="146">
        <f t="shared" si="32"/>
        <v>0</v>
      </c>
      <c r="U234" s="142"/>
      <c r="V234" s="143"/>
      <c r="W234" s="150"/>
      <c r="X234" s="143"/>
      <c r="Y234" s="150"/>
      <c r="Z234" s="143"/>
      <c r="AA234" s="150"/>
      <c r="AB234" s="143"/>
      <c r="AC234" s="150"/>
      <c r="AD234" s="143"/>
      <c r="AE234" s="150"/>
      <c r="AF234" s="143"/>
      <c r="AG234" s="150"/>
      <c r="AH234" s="143"/>
      <c r="AI234" s="150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50"/>
      <c r="AU234" s="361"/>
      <c r="AV234" s="225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222"/>
      <c r="BH234" s="222"/>
      <c r="BI234" s="222"/>
      <c r="BJ234" s="222"/>
      <c r="BK234" s="222"/>
      <c r="BL234" s="222"/>
      <c r="BM234" s="222"/>
      <c r="BN234" s="222"/>
      <c r="BO234" s="222"/>
      <c r="BP234" s="222"/>
    </row>
    <row r="235" ht="12.75" customHeight="1">
      <c r="A235" s="222"/>
      <c r="B235" s="32">
        <v>44569.0</v>
      </c>
      <c r="C235" s="210">
        <f t="shared" si="29"/>
        <v>0</v>
      </c>
      <c r="D235" s="141">
        <f t="shared" si="30"/>
        <v>0</v>
      </c>
      <c r="E235" s="189"/>
      <c r="F235" s="144"/>
      <c r="G235" s="144"/>
      <c r="H235" s="144"/>
      <c r="I235" s="144"/>
      <c r="J235" s="144"/>
      <c r="K235" s="144"/>
      <c r="L235" s="145"/>
      <c r="M235" s="146">
        <f t="shared" si="31"/>
        <v>0</v>
      </c>
      <c r="N235" s="189"/>
      <c r="O235" s="144"/>
      <c r="P235" s="144"/>
      <c r="Q235" s="144"/>
      <c r="R235" s="144"/>
      <c r="S235" s="145"/>
      <c r="T235" s="146">
        <f t="shared" si="32"/>
        <v>0</v>
      </c>
      <c r="U235" s="142"/>
      <c r="V235" s="143"/>
      <c r="W235" s="150"/>
      <c r="X235" s="143"/>
      <c r="Y235" s="150"/>
      <c r="Z235" s="143"/>
      <c r="AA235" s="150"/>
      <c r="AB235" s="143"/>
      <c r="AC235" s="150"/>
      <c r="AD235" s="143"/>
      <c r="AE235" s="150"/>
      <c r="AF235" s="143"/>
      <c r="AG235" s="150"/>
      <c r="AH235" s="143"/>
      <c r="AI235" s="150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50"/>
      <c r="AU235" s="361"/>
      <c r="AV235" s="225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222"/>
      <c r="BH235" s="222"/>
      <c r="BI235" s="222"/>
      <c r="BJ235" s="222"/>
      <c r="BK235" s="222"/>
      <c r="BL235" s="222"/>
      <c r="BM235" s="222"/>
      <c r="BN235" s="222"/>
      <c r="BO235" s="222"/>
      <c r="BP235" s="222"/>
    </row>
    <row r="236" ht="12.75" customHeight="1">
      <c r="A236" s="222"/>
      <c r="B236" s="32">
        <v>44570.0</v>
      </c>
      <c r="C236" s="210">
        <f t="shared" si="29"/>
        <v>8572271</v>
      </c>
      <c r="D236" s="141">
        <f t="shared" si="30"/>
        <v>0</v>
      </c>
      <c r="E236" s="189"/>
      <c r="F236" s="144"/>
      <c r="G236" s="144"/>
      <c r="H236" s="144"/>
      <c r="I236" s="144"/>
      <c r="J236" s="144"/>
      <c r="K236" s="144"/>
      <c r="L236" s="145"/>
      <c r="M236" s="146">
        <f t="shared" si="31"/>
        <v>0</v>
      </c>
      <c r="N236" s="189"/>
      <c r="O236" s="144"/>
      <c r="P236" s="144"/>
      <c r="Q236" s="144"/>
      <c r="R236" s="144"/>
      <c r="S236" s="145"/>
      <c r="T236" s="146">
        <f t="shared" si="32"/>
        <v>8572271</v>
      </c>
      <c r="U236" s="142" t="s">
        <v>276</v>
      </c>
      <c r="V236" s="363">
        <v>8572271.0</v>
      </c>
      <c r="W236" s="150"/>
      <c r="X236" s="143"/>
      <c r="Y236" s="150"/>
      <c r="Z236" s="143"/>
      <c r="AA236" s="150"/>
      <c r="AB236" s="143"/>
      <c r="AC236" s="150"/>
      <c r="AD236" s="143"/>
      <c r="AE236" s="150"/>
      <c r="AF236" s="143"/>
      <c r="AG236" s="150"/>
      <c r="AH236" s="143"/>
      <c r="AI236" s="150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50"/>
      <c r="AU236" s="361"/>
      <c r="AV236" s="225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222"/>
      <c r="BH236" s="222"/>
      <c r="BI236" s="222"/>
      <c r="BJ236" s="222"/>
      <c r="BK236" s="222"/>
      <c r="BL236" s="222"/>
      <c r="BM236" s="222"/>
      <c r="BN236" s="222"/>
      <c r="BO236" s="222"/>
      <c r="BP236" s="222"/>
    </row>
    <row r="237" ht="12.75" customHeight="1">
      <c r="A237" s="222"/>
      <c r="B237" s="35">
        <v>44571.0</v>
      </c>
      <c r="C237" s="210">
        <f t="shared" si="29"/>
        <v>0</v>
      </c>
      <c r="D237" s="141">
        <f t="shared" si="30"/>
        <v>0</v>
      </c>
      <c r="E237" s="189"/>
      <c r="F237" s="144"/>
      <c r="G237" s="144"/>
      <c r="H237" s="144"/>
      <c r="I237" s="144"/>
      <c r="J237" s="144"/>
      <c r="K237" s="144"/>
      <c r="L237" s="145"/>
      <c r="M237" s="146">
        <f t="shared" si="31"/>
        <v>0</v>
      </c>
      <c r="N237" s="189"/>
      <c r="O237" s="144"/>
      <c r="P237" s="144"/>
      <c r="Q237" s="144"/>
      <c r="R237" s="144"/>
      <c r="S237" s="145"/>
      <c r="T237" s="146">
        <f t="shared" si="32"/>
        <v>0</v>
      </c>
      <c r="U237" s="150"/>
      <c r="V237" s="143"/>
      <c r="W237" s="150"/>
      <c r="X237" s="143"/>
      <c r="Y237" s="150"/>
      <c r="Z237" s="143"/>
      <c r="AA237" s="150"/>
      <c r="AB237" s="143"/>
      <c r="AC237" s="150"/>
      <c r="AD237" s="143"/>
      <c r="AE237" s="150"/>
      <c r="AF237" s="143"/>
      <c r="AG237" s="150"/>
      <c r="AH237" s="143"/>
      <c r="AI237" s="150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50"/>
      <c r="AU237" s="361"/>
      <c r="AV237" s="225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222"/>
      <c r="BH237" s="222"/>
      <c r="BI237" s="222"/>
      <c r="BJ237" s="222"/>
      <c r="BK237" s="222"/>
      <c r="BL237" s="222"/>
      <c r="BM237" s="222"/>
      <c r="BN237" s="222"/>
      <c r="BO237" s="222"/>
      <c r="BP237" s="222"/>
    </row>
    <row r="238" ht="12.75" customHeight="1">
      <c r="A238" s="222"/>
      <c r="B238" s="35">
        <v>44572.0</v>
      </c>
      <c r="C238" s="210">
        <f t="shared" si="29"/>
        <v>0</v>
      </c>
      <c r="D238" s="141">
        <f t="shared" si="30"/>
        <v>0</v>
      </c>
      <c r="E238" s="189"/>
      <c r="F238" s="144"/>
      <c r="G238" s="144"/>
      <c r="H238" s="144"/>
      <c r="I238" s="144"/>
      <c r="J238" s="144"/>
      <c r="K238" s="144"/>
      <c r="L238" s="145"/>
      <c r="M238" s="146">
        <f t="shared" si="31"/>
        <v>0</v>
      </c>
      <c r="N238" s="189"/>
      <c r="O238" s="144"/>
      <c r="P238" s="144"/>
      <c r="Q238" s="144"/>
      <c r="R238" s="144"/>
      <c r="S238" s="145"/>
      <c r="T238" s="146">
        <f t="shared" si="32"/>
        <v>0</v>
      </c>
      <c r="U238" s="151"/>
      <c r="V238" s="143"/>
      <c r="W238" s="150"/>
      <c r="X238" s="143"/>
      <c r="Y238" s="150"/>
      <c r="Z238" s="143"/>
      <c r="AA238" s="150"/>
      <c r="AB238" s="143"/>
      <c r="AC238" s="150"/>
      <c r="AD238" s="143"/>
      <c r="AE238" s="150"/>
      <c r="AF238" s="143"/>
      <c r="AG238" s="150"/>
      <c r="AH238" s="143"/>
      <c r="AI238" s="150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50"/>
      <c r="AU238" s="361"/>
      <c r="AV238" s="225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222"/>
      <c r="BH238" s="222"/>
      <c r="BI238" s="222"/>
      <c r="BJ238" s="222"/>
      <c r="BK238" s="222"/>
      <c r="BL238" s="222"/>
      <c r="BM238" s="222"/>
      <c r="BN238" s="222"/>
      <c r="BO238" s="222"/>
      <c r="BP238" s="222"/>
    </row>
    <row r="239" ht="12.75" customHeight="1">
      <c r="A239" s="222"/>
      <c r="B239" s="35">
        <v>44573.0</v>
      </c>
      <c r="C239" s="210">
        <f t="shared" si="29"/>
        <v>5400000</v>
      </c>
      <c r="D239" s="141">
        <f t="shared" si="30"/>
        <v>0</v>
      </c>
      <c r="E239" s="189"/>
      <c r="F239" s="144"/>
      <c r="G239" s="144"/>
      <c r="H239" s="144"/>
      <c r="I239" s="144"/>
      <c r="J239" s="144"/>
      <c r="K239" s="144"/>
      <c r="L239" s="145"/>
      <c r="M239" s="146">
        <f t="shared" si="31"/>
        <v>0</v>
      </c>
      <c r="N239" s="189"/>
      <c r="O239" s="144"/>
      <c r="P239" s="144"/>
      <c r="Q239" s="144"/>
      <c r="R239" s="144"/>
      <c r="S239" s="145"/>
      <c r="T239" s="146">
        <f t="shared" si="32"/>
        <v>5400000</v>
      </c>
      <c r="U239" s="142" t="s">
        <v>277</v>
      </c>
      <c r="V239" s="363">
        <v>5400000.0</v>
      </c>
      <c r="W239" s="150"/>
      <c r="X239" s="143"/>
      <c r="Y239" s="150"/>
      <c r="Z239" s="143"/>
      <c r="AA239" s="150"/>
      <c r="AB239" s="143"/>
      <c r="AC239" s="150"/>
      <c r="AD239" s="143"/>
      <c r="AE239" s="150"/>
      <c r="AF239" s="143"/>
      <c r="AG239" s="150"/>
      <c r="AH239" s="143"/>
      <c r="AI239" s="150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50"/>
      <c r="AU239" s="361"/>
      <c r="AV239" s="225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222"/>
      <c r="BH239" s="222"/>
      <c r="BI239" s="222"/>
      <c r="BJ239" s="222"/>
      <c r="BK239" s="222"/>
      <c r="BL239" s="222"/>
      <c r="BM239" s="222"/>
      <c r="BN239" s="222"/>
      <c r="BO239" s="222"/>
      <c r="BP239" s="222"/>
    </row>
    <row r="240" ht="12.75" customHeight="1">
      <c r="A240" s="222"/>
      <c r="B240" s="32">
        <v>44574.0</v>
      </c>
      <c r="C240" s="210">
        <f t="shared" si="29"/>
        <v>1119738</v>
      </c>
      <c r="D240" s="141">
        <f t="shared" si="30"/>
        <v>0</v>
      </c>
      <c r="E240" s="189"/>
      <c r="F240" s="144"/>
      <c r="G240" s="144"/>
      <c r="H240" s="144"/>
      <c r="I240" s="144"/>
      <c r="J240" s="144"/>
      <c r="K240" s="144"/>
      <c r="L240" s="145"/>
      <c r="M240" s="146">
        <f t="shared" si="31"/>
        <v>0</v>
      </c>
      <c r="N240" s="236"/>
      <c r="O240" s="143"/>
      <c r="P240" s="143"/>
      <c r="Q240" s="143"/>
      <c r="R240" s="144"/>
      <c r="S240" s="145"/>
      <c r="T240" s="146">
        <f t="shared" si="32"/>
        <v>1119738</v>
      </c>
      <c r="U240" s="142" t="s">
        <v>210</v>
      </c>
      <c r="V240" s="363">
        <v>440000.0</v>
      </c>
      <c r="W240" s="150" t="s">
        <v>162</v>
      </c>
      <c r="X240" s="363">
        <v>150000.0</v>
      </c>
      <c r="Y240" s="150" t="s">
        <v>278</v>
      </c>
      <c r="Z240" s="363">
        <v>529738.0</v>
      </c>
      <c r="AA240" s="150"/>
      <c r="AB240" s="143"/>
      <c r="AC240" s="150"/>
      <c r="AD240" s="143"/>
      <c r="AE240" s="150"/>
      <c r="AF240" s="143"/>
      <c r="AG240" s="150"/>
      <c r="AH240" s="143"/>
      <c r="AI240" s="150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50"/>
      <c r="AU240" s="361"/>
      <c r="AV240" s="225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222"/>
      <c r="BH240" s="222"/>
      <c r="BI240" s="222"/>
      <c r="BJ240" s="222"/>
      <c r="BK240" s="222"/>
      <c r="BL240" s="222"/>
      <c r="BM240" s="222"/>
      <c r="BN240" s="222"/>
      <c r="BO240" s="222"/>
      <c r="BP240" s="222"/>
    </row>
    <row r="241" ht="12.75" customHeight="1">
      <c r="A241" s="222"/>
      <c r="B241" s="32">
        <v>44575.0</v>
      </c>
      <c r="C241" s="210">
        <f t="shared" si="29"/>
        <v>0</v>
      </c>
      <c r="D241" s="141">
        <f t="shared" si="30"/>
        <v>0</v>
      </c>
      <c r="E241" s="189"/>
      <c r="F241" s="144"/>
      <c r="G241" s="144"/>
      <c r="H241" s="144"/>
      <c r="I241" s="144"/>
      <c r="J241" s="144"/>
      <c r="K241" s="144"/>
      <c r="L241" s="145"/>
      <c r="M241" s="146">
        <f t="shared" si="31"/>
        <v>0</v>
      </c>
      <c r="N241" s="189"/>
      <c r="O241" s="144"/>
      <c r="P241" s="144"/>
      <c r="Q241" s="144"/>
      <c r="R241" s="144"/>
      <c r="S241" s="145"/>
      <c r="T241" s="146">
        <f t="shared" si="32"/>
        <v>0</v>
      </c>
      <c r="U241" s="142"/>
      <c r="V241" s="143"/>
      <c r="W241" s="150"/>
      <c r="X241" s="143"/>
      <c r="Y241" s="150"/>
      <c r="Z241" s="143"/>
      <c r="AA241" s="150"/>
      <c r="AB241" s="143"/>
      <c r="AC241" s="150"/>
      <c r="AD241" s="143"/>
      <c r="AE241" s="150"/>
      <c r="AF241" s="143"/>
      <c r="AG241" s="150"/>
      <c r="AH241" s="143"/>
      <c r="AI241" s="150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50"/>
      <c r="AU241" s="361"/>
      <c r="AV241" s="225"/>
      <c r="AW241" s="222"/>
      <c r="AX241" s="222"/>
      <c r="AY241" s="222"/>
      <c r="AZ241" s="222"/>
      <c r="BA241" s="222"/>
      <c r="BB241" s="222"/>
      <c r="BC241" s="222"/>
      <c r="BD241" s="222"/>
      <c r="BE241" s="222"/>
      <c r="BF241" s="222"/>
      <c r="BG241" s="222"/>
      <c r="BH241" s="222"/>
      <c r="BI241" s="222"/>
      <c r="BJ241" s="222"/>
      <c r="BK241" s="222"/>
      <c r="BL241" s="222"/>
      <c r="BM241" s="222"/>
      <c r="BN241" s="222"/>
      <c r="BO241" s="222"/>
      <c r="BP241" s="222"/>
    </row>
    <row r="242" ht="12.75" customHeight="1">
      <c r="A242" s="222"/>
      <c r="B242" s="32">
        <v>44576.0</v>
      </c>
      <c r="C242" s="210">
        <f t="shared" si="29"/>
        <v>429258</v>
      </c>
      <c r="D242" s="141">
        <f t="shared" si="30"/>
        <v>0</v>
      </c>
      <c r="E242" s="189"/>
      <c r="F242" s="144"/>
      <c r="G242" s="144"/>
      <c r="H242" s="144"/>
      <c r="I242" s="144"/>
      <c r="J242" s="144"/>
      <c r="K242" s="144"/>
      <c r="L242" s="145"/>
      <c r="M242" s="146">
        <f t="shared" si="31"/>
        <v>0</v>
      </c>
      <c r="N242" s="189"/>
      <c r="O242" s="144"/>
      <c r="P242" s="144"/>
      <c r="Q242" s="144"/>
      <c r="R242" s="144"/>
      <c r="S242" s="145"/>
      <c r="T242" s="146">
        <f t="shared" si="32"/>
        <v>429258</v>
      </c>
      <c r="U242" s="150" t="s">
        <v>279</v>
      </c>
      <c r="V242" s="363">
        <v>3850.0</v>
      </c>
      <c r="W242" s="150" t="s">
        <v>204</v>
      </c>
      <c r="X242" s="363">
        <v>1000.0</v>
      </c>
      <c r="Y242" s="150" t="s">
        <v>209</v>
      </c>
      <c r="Z242" s="363">
        <v>129606.0</v>
      </c>
      <c r="AA242" s="150" t="s">
        <v>159</v>
      </c>
      <c r="AB242" s="363">
        <v>1065.0</v>
      </c>
      <c r="AC242" s="150" t="s">
        <v>172</v>
      </c>
      <c r="AD242" s="363">
        <v>293737.0</v>
      </c>
      <c r="AE242" s="150"/>
      <c r="AF242" s="143"/>
      <c r="AG242" s="150"/>
      <c r="AH242" s="143"/>
      <c r="AI242" s="150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50"/>
      <c r="AU242" s="361"/>
      <c r="AV242" s="225"/>
      <c r="AW242" s="222"/>
      <c r="AX242" s="222"/>
      <c r="AY242" s="222"/>
      <c r="AZ242" s="222"/>
      <c r="BA242" s="222"/>
      <c r="BB242" s="222"/>
      <c r="BC242" s="222"/>
      <c r="BD242" s="222"/>
      <c r="BE242" s="222"/>
      <c r="BF242" s="222"/>
      <c r="BG242" s="222"/>
      <c r="BH242" s="222"/>
      <c r="BI242" s="222"/>
      <c r="BJ242" s="222"/>
      <c r="BK242" s="222"/>
      <c r="BL242" s="222"/>
      <c r="BM242" s="222"/>
      <c r="BN242" s="222"/>
      <c r="BO242" s="222"/>
      <c r="BP242" s="222"/>
    </row>
    <row r="243" ht="12.75" customHeight="1">
      <c r="A243" s="222"/>
      <c r="B243" s="32">
        <v>44577.0</v>
      </c>
      <c r="C243" s="210">
        <f t="shared" si="29"/>
        <v>0</v>
      </c>
      <c r="D243" s="141">
        <f t="shared" si="30"/>
        <v>0</v>
      </c>
      <c r="E243" s="189"/>
      <c r="F243" s="144"/>
      <c r="G243" s="144"/>
      <c r="H243" s="144"/>
      <c r="I243" s="144"/>
      <c r="J243" s="144"/>
      <c r="K243" s="144"/>
      <c r="L243" s="145"/>
      <c r="M243" s="146">
        <f t="shared" si="31"/>
        <v>0</v>
      </c>
      <c r="N243" s="189"/>
      <c r="O243" s="144"/>
      <c r="P243" s="144"/>
      <c r="Q243" s="144"/>
      <c r="R243" s="144"/>
      <c r="S243" s="145"/>
      <c r="T243" s="146">
        <f t="shared" si="32"/>
        <v>0</v>
      </c>
      <c r="U243" s="142"/>
      <c r="V243" s="143"/>
      <c r="W243" s="150"/>
      <c r="X243" s="143"/>
      <c r="Y243" s="150"/>
      <c r="Z243" s="143"/>
      <c r="AA243" s="150"/>
      <c r="AB243" s="143"/>
      <c r="AC243" s="150"/>
      <c r="AD243" s="143"/>
      <c r="AE243" s="150"/>
      <c r="AF243" s="143"/>
      <c r="AG243" s="150"/>
      <c r="AH243" s="143"/>
      <c r="AI243" s="150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50"/>
      <c r="AU243" s="361"/>
      <c r="AV243" s="225"/>
      <c r="AW243" s="222"/>
      <c r="AX243" s="222"/>
      <c r="AY243" s="222"/>
      <c r="AZ243" s="222"/>
      <c r="BA243" s="222"/>
      <c r="BB243" s="222"/>
      <c r="BC243" s="222"/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</row>
    <row r="244" ht="12.75" customHeight="1">
      <c r="A244" s="222"/>
      <c r="B244" s="35">
        <v>44578.0</v>
      </c>
      <c r="C244" s="210">
        <f t="shared" si="29"/>
        <v>0</v>
      </c>
      <c r="D244" s="141">
        <f t="shared" si="30"/>
        <v>0</v>
      </c>
      <c r="E244" s="189"/>
      <c r="F244" s="144"/>
      <c r="G244" s="144"/>
      <c r="H244" s="144"/>
      <c r="I244" s="144"/>
      <c r="J244" s="144"/>
      <c r="K244" s="144"/>
      <c r="L244" s="145"/>
      <c r="M244" s="146">
        <f t="shared" si="31"/>
        <v>0</v>
      </c>
      <c r="N244" s="189"/>
      <c r="O244" s="144"/>
      <c r="P244" s="144"/>
      <c r="Q244" s="144"/>
      <c r="R244" s="144"/>
      <c r="S244" s="145"/>
      <c r="T244" s="146">
        <f t="shared" si="32"/>
        <v>0</v>
      </c>
      <c r="U244" s="142"/>
      <c r="V244" s="143"/>
      <c r="W244" s="150"/>
      <c r="X244" s="143"/>
      <c r="Y244" s="150"/>
      <c r="Z244" s="143"/>
      <c r="AA244" s="150"/>
      <c r="AB244" s="143"/>
      <c r="AC244" s="150"/>
      <c r="AD244" s="143"/>
      <c r="AE244" s="150"/>
      <c r="AF244" s="143"/>
      <c r="AG244" s="150"/>
      <c r="AH244" s="143"/>
      <c r="AI244" s="150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50"/>
      <c r="AU244" s="361"/>
      <c r="AV244" s="225"/>
      <c r="AW244" s="222"/>
      <c r="AX244" s="222"/>
      <c r="AY244" s="222"/>
      <c r="AZ244" s="222"/>
      <c r="BA244" s="222"/>
      <c r="BB244" s="222"/>
      <c r="BC244" s="222"/>
      <c r="BD244" s="222"/>
      <c r="BE244" s="222"/>
      <c r="BF244" s="222"/>
      <c r="BG244" s="222"/>
      <c r="BH244" s="222"/>
      <c r="BI244" s="222"/>
      <c r="BJ244" s="222"/>
      <c r="BK244" s="222"/>
      <c r="BL244" s="222"/>
      <c r="BM244" s="222"/>
      <c r="BN244" s="222"/>
      <c r="BO244" s="222"/>
      <c r="BP244" s="222"/>
    </row>
    <row r="245" ht="12.75" customHeight="1">
      <c r="A245" s="222"/>
      <c r="B245" s="35">
        <v>44579.0</v>
      </c>
      <c r="C245" s="210">
        <f t="shared" si="29"/>
        <v>0</v>
      </c>
      <c r="D245" s="141">
        <f t="shared" si="30"/>
        <v>0</v>
      </c>
      <c r="E245" s="189"/>
      <c r="F245" s="144"/>
      <c r="G245" s="144"/>
      <c r="H245" s="144"/>
      <c r="I245" s="144"/>
      <c r="J245" s="144"/>
      <c r="K245" s="144"/>
      <c r="L245" s="145"/>
      <c r="M245" s="146">
        <f t="shared" si="31"/>
        <v>0</v>
      </c>
      <c r="N245" s="189"/>
      <c r="O245" s="144"/>
      <c r="P245" s="144"/>
      <c r="Q245" s="144"/>
      <c r="R245" s="144"/>
      <c r="S245" s="145"/>
      <c r="T245" s="146">
        <f t="shared" si="32"/>
        <v>0</v>
      </c>
      <c r="U245" s="142"/>
      <c r="V245" s="143"/>
      <c r="W245" s="150"/>
      <c r="X245" s="143"/>
      <c r="Y245" s="150"/>
      <c r="Z245" s="143"/>
      <c r="AA245" s="150"/>
      <c r="AB245" s="143"/>
      <c r="AC245" s="150"/>
      <c r="AD245" s="143"/>
      <c r="AE245" s="150"/>
      <c r="AF245" s="143"/>
      <c r="AG245" s="150"/>
      <c r="AH245" s="143"/>
      <c r="AI245" s="150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50"/>
      <c r="AU245" s="361"/>
      <c r="AV245" s="225"/>
      <c r="AW245" s="222"/>
      <c r="AX245" s="222"/>
      <c r="AY245" s="222"/>
      <c r="AZ245" s="222"/>
      <c r="BA245" s="222"/>
      <c r="BB245" s="222"/>
      <c r="BC245" s="222"/>
      <c r="BD245" s="222"/>
      <c r="BE245" s="222"/>
      <c r="BF245" s="222"/>
      <c r="BG245" s="222"/>
      <c r="BH245" s="222"/>
      <c r="BI245" s="222"/>
      <c r="BJ245" s="222"/>
      <c r="BK245" s="222"/>
      <c r="BL245" s="222"/>
      <c r="BM245" s="222"/>
      <c r="BN245" s="222"/>
      <c r="BO245" s="222"/>
      <c r="BP245" s="222"/>
    </row>
    <row r="246" ht="12.75" customHeight="1">
      <c r="A246" s="222"/>
      <c r="B246" s="32">
        <v>44580.0</v>
      </c>
      <c r="C246" s="210">
        <f t="shared" si="29"/>
        <v>0</v>
      </c>
      <c r="D246" s="141">
        <f t="shared" si="30"/>
        <v>0</v>
      </c>
      <c r="E246" s="189"/>
      <c r="F246" s="144"/>
      <c r="G246" s="144"/>
      <c r="H246" s="144"/>
      <c r="I246" s="144"/>
      <c r="J246" s="144"/>
      <c r="K246" s="144"/>
      <c r="L246" s="145"/>
      <c r="M246" s="146">
        <f t="shared" si="31"/>
        <v>0</v>
      </c>
      <c r="N246" s="189"/>
      <c r="O246" s="144"/>
      <c r="P246" s="144"/>
      <c r="Q246" s="144"/>
      <c r="R246" s="144"/>
      <c r="S246" s="145"/>
      <c r="T246" s="146">
        <f t="shared" si="32"/>
        <v>0</v>
      </c>
      <c r="U246" s="142"/>
      <c r="V246" s="143"/>
      <c r="W246" s="150"/>
      <c r="X246" s="143"/>
      <c r="Y246" s="150"/>
      <c r="Z246" s="143"/>
      <c r="AA246" s="150"/>
      <c r="AB246" s="143"/>
      <c r="AC246" s="150"/>
      <c r="AD246" s="143"/>
      <c r="AE246" s="150"/>
      <c r="AF246" s="143"/>
      <c r="AG246" s="150"/>
      <c r="AH246" s="143"/>
      <c r="AI246" s="150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50"/>
      <c r="AU246" s="361"/>
      <c r="AV246" s="225"/>
      <c r="AW246" s="222"/>
      <c r="AX246" s="222"/>
      <c r="AY246" s="222"/>
      <c r="AZ246" s="222"/>
      <c r="BA246" s="222"/>
      <c r="BB246" s="222"/>
      <c r="BC246" s="222"/>
      <c r="BD246" s="222"/>
      <c r="BE246" s="222"/>
      <c r="BF246" s="222"/>
      <c r="BG246" s="222"/>
      <c r="BH246" s="222"/>
      <c r="BI246" s="222"/>
      <c r="BJ246" s="222"/>
      <c r="BK246" s="222"/>
      <c r="BL246" s="222"/>
      <c r="BM246" s="222"/>
      <c r="BN246" s="222"/>
      <c r="BO246" s="222"/>
      <c r="BP246" s="222"/>
    </row>
    <row r="247" ht="12.75" customHeight="1">
      <c r="A247" s="222"/>
      <c r="B247" s="32">
        <v>44581.0</v>
      </c>
      <c r="C247" s="210">
        <f t="shared" si="29"/>
        <v>187577</v>
      </c>
      <c r="D247" s="141">
        <f t="shared" si="30"/>
        <v>0</v>
      </c>
      <c r="E247" s="189"/>
      <c r="F247" s="144"/>
      <c r="G247" s="144"/>
      <c r="H247" s="144"/>
      <c r="I247" s="144"/>
      <c r="J247" s="144"/>
      <c r="K247" s="144"/>
      <c r="L247" s="145"/>
      <c r="M247" s="146">
        <f t="shared" si="31"/>
        <v>135918</v>
      </c>
      <c r="N247" s="189" t="s">
        <v>230</v>
      </c>
      <c r="O247" s="362">
        <v>135918.0</v>
      </c>
      <c r="P247" s="144"/>
      <c r="Q247" s="144"/>
      <c r="R247" s="144"/>
      <c r="S247" s="145"/>
      <c r="T247" s="146">
        <f t="shared" si="32"/>
        <v>51659</v>
      </c>
      <c r="U247" s="142" t="s">
        <v>280</v>
      </c>
      <c r="V247" s="363">
        <v>51659.0</v>
      </c>
      <c r="W247" s="150"/>
      <c r="X247" s="143"/>
      <c r="Y247" s="150"/>
      <c r="Z247" s="143"/>
      <c r="AA247" s="150"/>
      <c r="AB247" s="143"/>
      <c r="AC247" s="150"/>
      <c r="AD247" s="143"/>
      <c r="AE247" s="150"/>
      <c r="AF247" s="143"/>
      <c r="AG247" s="150"/>
      <c r="AH247" s="143"/>
      <c r="AI247" s="150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50"/>
      <c r="AU247" s="361"/>
      <c r="AV247" s="225"/>
      <c r="AW247" s="222"/>
      <c r="AX247" s="222"/>
      <c r="AY247" s="222"/>
      <c r="AZ247" s="222"/>
      <c r="BA247" s="222"/>
      <c r="BB247" s="222"/>
      <c r="BC247" s="222"/>
      <c r="BD247" s="222"/>
      <c r="BE247" s="222"/>
      <c r="BF247" s="222"/>
      <c r="BG247" s="222"/>
      <c r="BH247" s="222"/>
      <c r="BI247" s="222"/>
      <c r="BJ247" s="222"/>
      <c r="BK247" s="222"/>
      <c r="BL247" s="222"/>
      <c r="BM247" s="222"/>
      <c r="BN247" s="222"/>
      <c r="BO247" s="222"/>
      <c r="BP247" s="222"/>
    </row>
    <row r="248" ht="12.75" customHeight="1">
      <c r="A248" s="222"/>
      <c r="B248" s="32">
        <v>44582.0</v>
      </c>
      <c r="C248" s="210">
        <f t="shared" si="29"/>
        <v>16253942</v>
      </c>
      <c r="D248" s="141">
        <f t="shared" si="30"/>
        <v>15976987</v>
      </c>
      <c r="E248" s="189" t="s">
        <v>281</v>
      </c>
      <c r="F248" s="362">
        <v>1.5976987E7</v>
      </c>
      <c r="G248" s="144"/>
      <c r="H248" s="144"/>
      <c r="I248" s="144"/>
      <c r="J248" s="144"/>
      <c r="K248" s="144"/>
      <c r="L248" s="145"/>
      <c r="M248" s="146">
        <f t="shared" si="31"/>
        <v>0</v>
      </c>
      <c r="N248" s="189"/>
      <c r="O248" s="144"/>
      <c r="P248" s="144"/>
      <c r="Q248" s="144"/>
      <c r="R248" s="144"/>
      <c r="S248" s="145"/>
      <c r="T248" s="146">
        <f t="shared" si="32"/>
        <v>276955</v>
      </c>
      <c r="U248" s="142" t="s">
        <v>282</v>
      </c>
      <c r="V248" s="363">
        <v>276955.0</v>
      </c>
      <c r="W248" s="150"/>
      <c r="X248" s="143"/>
      <c r="Y248" s="150"/>
      <c r="Z248" s="143"/>
      <c r="AA248" s="150"/>
      <c r="AB248" s="143"/>
      <c r="AC248" s="150"/>
      <c r="AD248" s="143"/>
      <c r="AE248" s="150"/>
      <c r="AF248" s="143"/>
      <c r="AG248" s="150"/>
      <c r="AH248" s="143"/>
      <c r="AI248" s="150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50"/>
      <c r="AU248" s="361"/>
      <c r="AV248" s="225"/>
      <c r="AW248" s="222"/>
      <c r="AX248" s="222"/>
      <c r="AY248" s="222"/>
      <c r="AZ248" s="222"/>
      <c r="BA248" s="222"/>
      <c r="BB248" s="222"/>
      <c r="BC248" s="222"/>
      <c r="BD248" s="222"/>
      <c r="BE248" s="222"/>
      <c r="BF248" s="222"/>
      <c r="BG248" s="222"/>
      <c r="BH248" s="222"/>
      <c r="BI248" s="222"/>
      <c r="BJ248" s="222"/>
      <c r="BK248" s="222"/>
      <c r="BL248" s="222"/>
      <c r="BM248" s="222"/>
      <c r="BN248" s="222"/>
      <c r="BO248" s="222"/>
      <c r="BP248" s="222"/>
    </row>
    <row r="249" ht="12.75" customHeight="1">
      <c r="A249" s="222"/>
      <c r="B249" s="32">
        <v>44583.0</v>
      </c>
      <c r="C249" s="210">
        <f t="shared" si="29"/>
        <v>0</v>
      </c>
      <c r="D249" s="141">
        <f t="shared" si="30"/>
        <v>0</v>
      </c>
      <c r="E249" s="189"/>
      <c r="F249" s="144"/>
      <c r="G249" s="144"/>
      <c r="H249" s="144"/>
      <c r="I249" s="144"/>
      <c r="J249" s="144"/>
      <c r="K249" s="144"/>
      <c r="L249" s="145"/>
      <c r="M249" s="146">
        <f t="shared" si="31"/>
        <v>0</v>
      </c>
      <c r="N249" s="189"/>
      <c r="O249" s="144"/>
      <c r="P249" s="144"/>
      <c r="Q249" s="144"/>
      <c r="R249" s="144"/>
      <c r="S249" s="145"/>
      <c r="T249" s="146">
        <f t="shared" si="32"/>
        <v>0</v>
      </c>
      <c r="U249" s="142"/>
      <c r="V249" s="143"/>
      <c r="W249" s="150"/>
      <c r="X249" s="143"/>
      <c r="Y249" s="150"/>
      <c r="Z249" s="143"/>
      <c r="AA249" s="150"/>
      <c r="AB249" s="143"/>
      <c r="AC249" s="150"/>
      <c r="AD249" s="143"/>
      <c r="AE249" s="150"/>
      <c r="AF249" s="143"/>
      <c r="AG249" s="150"/>
      <c r="AH249" s="143"/>
      <c r="AI249" s="150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50"/>
      <c r="AU249" s="361"/>
      <c r="AV249" s="225"/>
      <c r="AW249" s="222"/>
      <c r="AX249" s="222"/>
      <c r="AY249" s="222"/>
      <c r="AZ249" s="222"/>
      <c r="BA249" s="222"/>
      <c r="BB249" s="222"/>
      <c r="BC249" s="222"/>
      <c r="BD249" s="222"/>
      <c r="BE249" s="222"/>
      <c r="BF249" s="222"/>
      <c r="BG249" s="222"/>
      <c r="BH249" s="222"/>
      <c r="BI249" s="222"/>
      <c r="BJ249" s="222"/>
      <c r="BK249" s="222"/>
      <c r="BL249" s="222"/>
      <c r="BM249" s="222"/>
      <c r="BN249" s="222"/>
      <c r="BO249" s="222"/>
      <c r="BP249" s="222"/>
    </row>
    <row r="250" ht="12.75" customHeight="1">
      <c r="A250" s="222"/>
      <c r="B250" s="32">
        <v>44584.0</v>
      </c>
      <c r="C250" s="210">
        <f t="shared" si="29"/>
        <v>161229</v>
      </c>
      <c r="D250" s="141">
        <f t="shared" si="30"/>
        <v>0</v>
      </c>
      <c r="E250" s="189"/>
      <c r="F250" s="144"/>
      <c r="G250" s="144"/>
      <c r="H250" s="144"/>
      <c r="I250" s="144"/>
      <c r="J250" s="144"/>
      <c r="K250" s="144"/>
      <c r="L250" s="145"/>
      <c r="M250" s="146">
        <f t="shared" si="31"/>
        <v>0</v>
      </c>
      <c r="N250" s="189"/>
      <c r="O250" s="144"/>
      <c r="P250" s="144"/>
      <c r="Q250" s="144"/>
      <c r="R250" s="144"/>
      <c r="S250" s="145"/>
      <c r="T250" s="146">
        <f t="shared" si="32"/>
        <v>161229</v>
      </c>
      <c r="U250" s="142" t="s">
        <v>282</v>
      </c>
      <c r="V250" s="363">
        <v>161229.0</v>
      </c>
      <c r="W250" s="150"/>
      <c r="X250" s="143"/>
      <c r="Y250" s="150"/>
      <c r="Z250" s="143"/>
      <c r="AA250" s="150"/>
      <c r="AB250" s="143"/>
      <c r="AC250" s="150"/>
      <c r="AD250" s="143"/>
      <c r="AE250" s="150"/>
      <c r="AF250" s="143"/>
      <c r="AG250" s="150"/>
      <c r="AH250" s="143"/>
      <c r="AI250" s="150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50"/>
      <c r="AU250" s="361"/>
      <c r="AV250" s="225"/>
      <c r="AW250" s="222"/>
      <c r="AX250" s="222"/>
      <c r="AY250" s="222"/>
      <c r="AZ250" s="222"/>
      <c r="BA250" s="222"/>
      <c r="BB250" s="222"/>
      <c r="BC250" s="222"/>
      <c r="BD250" s="222"/>
      <c r="BE250" s="222"/>
      <c r="BF250" s="222"/>
      <c r="BG250" s="222"/>
      <c r="BH250" s="222"/>
      <c r="BI250" s="222"/>
      <c r="BJ250" s="222"/>
      <c r="BK250" s="222"/>
      <c r="BL250" s="222"/>
      <c r="BM250" s="222"/>
      <c r="BN250" s="222"/>
      <c r="BO250" s="222"/>
      <c r="BP250" s="222"/>
    </row>
    <row r="251" ht="12.75" customHeight="1">
      <c r="A251" s="222"/>
      <c r="B251" s="35">
        <v>44585.0</v>
      </c>
      <c r="C251" s="210">
        <f t="shared" si="29"/>
        <v>0</v>
      </c>
      <c r="D251" s="141">
        <f t="shared" si="30"/>
        <v>0</v>
      </c>
      <c r="E251" s="189"/>
      <c r="F251" s="144"/>
      <c r="G251" s="144"/>
      <c r="H251" s="144"/>
      <c r="I251" s="144"/>
      <c r="J251" s="144"/>
      <c r="K251" s="144"/>
      <c r="L251" s="145"/>
      <c r="M251" s="146">
        <f t="shared" si="31"/>
        <v>0</v>
      </c>
      <c r="N251" s="189"/>
      <c r="O251" s="144"/>
      <c r="P251" s="144"/>
      <c r="Q251" s="144"/>
      <c r="R251" s="144"/>
      <c r="S251" s="145"/>
      <c r="T251" s="146">
        <f t="shared" si="32"/>
        <v>0</v>
      </c>
      <c r="U251" s="142"/>
      <c r="V251" s="143"/>
      <c r="W251" s="150"/>
      <c r="X251" s="143"/>
      <c r="Y251" s="150"/>
      <c r="Z251" s="143"/>
      <c r="AA251" s="150"/>
      <c r="AB251" s="143"/>
      <c r="AC251" s="150"/>
      <c r="AD251" s="143"/>
      <c r="AE251" s="150"/>
      <c r="AF251" s="143"/>
      <c r="AG251" s="150"/>
      <c r="AH251" s="143"/>
      <c r="AI251" s="150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50"/>
      <c r="AU251" s="361"/>
      <c r="AV251" s="225"/>
      <c r="AW251" s="222"/>
      <c r="AX251" s="222"/>
      <c r="AY251" s="222"/>
      <c r="AZ251" s="222"/>
      <c r="BA251" s="222"/>
      <c r="BB251" s="222"/>
      <c r="BC251" s="222"/>
      <c r="BD251" s="222"/>
      <c r="BE251" s="222"/>
      <c r="BF251" s="222"/>
      <c r="BG251" s="222"/>
      <c r="BH251" s="222"/>
      <c r="BI251" s="222"/>
      <c r="BJ251" s="222"/>
      <c r="BK251" s="222"/>
      <c r="BL251" s="222"/>
      <c r="BM251" s="222"/>
      <c r="BN251" s="222"/>
      <c r="BO251" s="222"/>
      <c r="BP251" s="222"/>
    </row>
    <row r="252" ht="12.75" customHeight="1">
      <c r="A252" s="222"/>
      <c r="B252" s="35">
        <v>44586.0</v>
      </c>
      <c r="C252" s="210">
        <f t="shared" si="29"/>
        <v>0</v>
      </c>
      <c r="D252" s="141">
        <f t="shared" si="30"/>
        <v>0</v>
      </c>
      <c r="E252" s="189"/>
      <c r="F252" s="144"/>
      <c r="G252" s="144"/>
      <c r="H252" s="144"/>
      <c r="I252" s="144"/>
      <c r="J252" s="144"/>
      <c r="K252" s="144"/>
      <c r="L252" s="145"/>
      <c r="M252" s="146">
        <f t="shared" si="31"/>
        <v>0</v>
      </c>
      <c r="N252" s="189"/>
      <c r="O252" s="144"/>
      <c r="P252" s="144"/>
      <c r="Q252" s="144"/>
      <c r="R252" s="144"/>
      <c r="S252" s="145"/>
      <c r="T252" s="146">
        <f t="shared" si="32"/>
        <v>0</v>
      </c>
      <c r="U252" s="142"/>
      <c r="V252" s="143"/>
      <c r="W252" s="150"/>
      <c r="X252" s="143"/>
      <c r="Y252" s="150"/>
      <c r="Z252" s="143"/>
      <c r="AA252" s="150"/>
      <c r="AB252" s="143"/>
      <c r="AC252" s="150"/>
      <c r="AD252" s="143"/>
      <c r="AE252" s="150"/>
      <c r="AF252" s="143"/>
      <c r="AG252" s="150"/>
      <c r="AH252" s="143"/>
      <c r="AI252" s="150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50"/>
      <c r="AU252" s="361"/>
      <c r="AV252" s="225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222"/>
      <c r="BH252" s="222"/>
      <c r="BI252" s="222"/>
      <c r="BJ252" s="222"/>
      <c r="BK252" s="222"/>
      <c r="BL252" s="222"/>
      <c r="BM252" s="222"/>
      <c r="BN252" s="222"/>
      <c r="BO252" s="222"/>
      <c r="BP252" s="222"/>
    </row>
    <row r="253" ht="12.75" customHeight="1">
      <c r="A253" s="222"/>
      <c r="B253" s="32">
        <v>44587.0</v>
      </c>
      <c r="C253" s="210">
        <f t="shared" si="29"/>
        <v>110000</v>
      </c>
      <c r="D253" s="141">
        <f t="shared" si="30"/>
        <v>0</v>
      </c>
      <c r="E253" s="189"/>
      <c r="F253" s="144"/>
      <c r="G253" s="144"/>
      <c r="H253" s="144"/>
      <c r="I253" s="144"/>
      <c r="J253" s="144"/>
      <c r="K253" s="144"/>
      <c r="L253" s="145"/>
      <c r="M253" s="146">
        <f t="shared" si="31"/>
        <v>0</v>
      </c>
      <c r="N253" s="189"/>
      <c r="O253" s="144"/>
      <c r="P253" s="144"/>
      <c r="Q253" s="144"/>
      <c r="R253" s="144"/>
      <c r="S253" s="145"/>
      <c r="T253" s="146">
        <f t="shared" si="32"/>
        <v>110000</v>
      </c>
      <c r="U253" s="150" t="s">
        <v>238</v>
      </c>
      <c r="V253" s="363">
        <v>110000.0</v>
      </c>
      <c r="W253" s="150"/>
      <c r="X253" s="143"/>
      <c r="Y253" s="150"/>
      <c r="Z253" s="143"/>
      <c r="AA253" s="150"/>
      <c r="AB253" s="143"/>
      <c r="AC253" s="150"/>
      <c r="AD253" s="143"/>
      <c r="AE253" s="150"/>
      <c r="AF253" s="143"/>
      <c r="AG253" s="150"/>
      <c r="AH253" s="143"/>
      <c r="AI253" s="150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50"/>
      <c r="AU253" s="361"/>
      <c r="AV253" s="225"/>
      <c r="AW253" s="222"/>
      <c r="AX253" s="222"/>
      <c r="AY253" s="222"/>
      <c r="AZ253" s="222"/>
      <c r="BA253" s="222"/>
      <c r="BB253" s="222"/>
      <c r="BC253" s="222"/>
      <c r="BD253" s="222"/>
      <c r="BE253" s="222"/>
      <c r="BF253" s="222"/>
      <c r="BG253" s="222"/>
      <c r="BH253" s="222"/>
      <c r="BI253" s="222"/>
      <c r="BJ253" s="222"/>
      <c r="BK253" s="222"/>
      <c r="BL253" s="222"/>
      <c r="BM253" s="222"/>
      <c r="BN253" s="222"/>
      <c r="BO253" s="222"/>
      <c r="BP253" s="222"/>
    </row>
    <row r="254" ht="12.75" customHeight="1">
      <c r="A254" s="222"/>
      <c r="B254" s="32">
        <v>44588.0</v>
      </c>
      <c r="C254" s="210">
        <f t="shared" si="29"/>
        <v>38500</v>
      </c>
      <c r="D254" s="141">
        <f t="shared" si="30"/>
        <v>0</v>
      </c>
      <c r="E254" s="189"/>
      <c r="F254" s="144"/>
      <c r="G254" s="144"/>
      <c r="H254" s="144"/>
      <c r="I254" s="144"/>
      <c r="J254" s="144"/>
      <c r="K254" s="144"/>
      <c r="L254" s="145"/>
      <c r="M254" s="146">
        <f t="shared" si="31"/>
        <v>0</v>
      </c>
      <c r="N254" s="189"/>
      <c r="O254" s="144"/>
      <c r="P254" s="144"/>
      <c r="Q254" s="144"/>
      <c r="R254" s="144"/>
      <c r="S254" s="145"/>
      <c r="T254" s="146">
        <f t="shared" si="32"/>
        <v>38500</v>
      </c>
      <c r="U254" s="151" t="s">
        <v>283</v>
      </c>
      <c r="V254" s="363">
        <v>38500.0</v>
      </c>
      <c r="W254" s="150"/>
      <c r="X254" s="143"/>
      <c r="Y254" s="150"/>
      <c r="Z254" s="143"/>
      <c r="AA254" s="164"/>
      <c r="AB254" s="167"/>
      <c r="AC254" s="150"/>
      <c r="AD254" s="143"/>
      <c r="AE254" s="150"/>
      <c r="AF254" s="143"/>
      <c r="AG254" s="150"/>
      <c r="AH254" s="143"/>
      <c r="AI254" s="150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50"/>
      <c r="AU254" s="361"/>
      <c r="AV254" s="225"/>
      <c r="AW254" s="222"/>
      <c r="AX254" s="222"/>
      <c r="AY254" s="222"/>
      <c r="AZ254" s="222"/>
      <c r="BA254" s="222"/>
      <c r="BB254" s="222"/>
      <c r="BC254" s="222"/>
      <c r="BD254" s="222"/>
      <c r="BE254" s="222"/>
      <c r="BF254" s="222"/>
      <c r="BG254" s="222"/>
      <c r="BH254" s="222"/>
      <c r="BI254" s="222"/>
      <c r="BJ254" s="222"/>
      <c r="BK254" s="222"/>
      <c r="BL254" s="222"/>
      <c r="BM254" s="222"/>
      <c r="BN254" s="222"/>
      <c r="BO254" s="222"/>
      <c r="BP254" s="222"/>
    </row>
    <row r="255" ht="12.75" customHeight="1">
      <c r="A255" s="222"/>
      <c r="B255" s="32">
        <v>44589.0</v>
      </c>
      <c r="C255" s="210">
        <f t="shared" si="29"/>
        <v>0</v>
      </c>
      <c r="D255" s="141">
        <f t="shared" si="30"/>
        <v>0</v>
      </c>
      <c r="E255" s="189"/>
      <c r="F255" s="144"/>
      <c r="G255" s="144"/>
      <c r="H255" s="144"/>
      <c r="I255" s="144"/>
      <c r="J255" s="144"/>
      <c r="K255" s="144"/>
      <c r="L255" s="145"/>
      <c r="M255" s="146">
        <f t="shared" si="31"/>
        <v>0</v>
      </c>
      <c r="N255" s="189"/>
      <c r="O255" s="144"/>
      <c r="P255" s="144"/>
      <c r="Q255" s="144"/>
      <c r="R255" s="144"/>
      <c r="S255" s="145"/>
      <c r="T255" s="146">
        <f t="shared" si="32"/>
        <v>0</v>
      </c>
      <c r="U255" s="142"/>
      <c r="V255" s="143"/>
      <c r="W255" s="150"/>
      <c r="X255" s="143"/>
      <c r="Y255" s="150"/>
      <c r="Z255" s="143"/>
      <c r="AA255" s="150"/>
      <c r="AB255" s="143"/>
      <c r="AC255" s="162"/>
      <c r="AD255" s="143"/>
      <c r="AE255" s="150"/>
      <c r="AF255" s="143"/>
      <c r="AG255" s="150"/>
      <c r="AH255" s="143"/>
      <c r="AI255" s="150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50"/>
      <c r="AU255" s="361"/>
      <c r="AV255" s="225"/>
      <c r="AW255" s="222"/>
      <c r="AX255" s="222"/>
      <c r="AY255" s="222"/>
      <c r="AZ255" s="222"/>
      <c r="BA255" s="222"/>
      <c r="BB255" s="222"/>
      <c r="BC255" s="222"/>
      <c r="BD255" s="222"/>
      <c r="BE255" s="222"/>
      <c r="BF255" s="222"/>
      <c r="BG255" s="222"/>
      <c r="BH255" s="222"/>
      <c r="BI255" s="222"/>
      <c r="BJ255" s="222"/>
      <c r="BK255" s="222"/>
      <c r="BL255" s="222"/>
      <c r="BM255" s="222"/>
      <c r="BN255" s="222"/>
      <c r="BO255" s="222"/>
      <c r="BP255" s="222"/>
    </row>
    <row r="256" ht="12.75" customHeight="1">
      <c r="A256" s="222"/>
      <c r="B256" s="32">
        <v>44590.0</v>
      </c>
      <c r="C256" s="210">
        <f t="shared" si="29"/>
        <v>17596736</v>
      </c>
      <c r="D256" s="141">
        <f t="shared" si="30"/>
        <v>0</v>
      </c>
      <c r="E256" s="189"/>
      <c r="F256" s="144"/>
      <c r="G256" s="144"/>
      <c r="H256" s="144"/>
      <c r="I256" s="144"/>
      <c r="J256" s="144"/>
      <c r="K256" s="144"/>
      <c r="L256" s="145"/>
      <c r="M256" s="146">
        <f t="shared" si="31"/>
        <v>0</v>
      </c>
      <c r="N256" s="189"/>
      <c r="O256" s="144"/>
      <c r="P256" s="144"/>
      <c r="Q256" s="144"/>
      <c r="R256" s="144"/>
      <c r="S256" s="145"/>
      <c r="T256" s="146">
        <f t="shared" si="32"/>
        <v>17596736</v>
      </c>
      <c r="U256" s="142" t="s">
        <v>284</v>
      </c>
      <c r="V256" s="363">
        <v>1.681694E7</v>
      </c>
      <c r="W256" s="150" t="s">
        <v>285</v>
      </c>
      <c r="X256" s="363">
        <v>333746.0</v>
      </c>
      <c r="Y256" s="150" t="s">
        <v>286</v>
      </c>
      <c r="Z256" s="363">
        <v>3850.0</v>
      </c>
      <c r="AA256" s="150" t="s">
        <v>287</v>
      </c>
      <c r="AB256" s="363">
        <v>442200.0</v>
      </c>
      <c r="AC256" s="150"/>
      <c r="AD256" s="143"/>
      <c r="AE256" s="150"/>
      <c r="AF256" s="143"/>
      <c r="AG256" s="150"/>
      <c r="AH256" s="143"/>
      <c r="AI256" s="150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50"/>
      <c r="AU256" s="361"/>
      <c r="AV256" s="225"/>
      <c r="AW256" s="222"/>
      <c r="AX256" s="222"/>
      <c r="AY256" s="222"/>
      <c r="AZ256" s="222"/>
      <c r="BA256" s="222"/>
      <c r="BB256" s="222"/>
      <c r="BC256" s="222"/>
      <c r="BD256" s="222"/>
      <c r="BE256" s="222"/>
      <c r="BF256" s="222"/>
      <c r="BG256" s="222"/>
      <c r="BH256" s="222"/>
      <c r="BI256" s="222"/>
      <c r="BJ256" s="222"/>
      <c r="BK256" s="222"/>
      <c r="BL256" s="222"/>
      <c r="BM256" s="222"/>
      <c r="BN256" s="222"/>
      <c r="BO256" s="222"/>
      <c r="BP256" s="222"/>
    </row>
    <row r="257" ht="12.75" customHeight="1">
      <c r="A257" s="222"/>
      <c r="B257" s="32">
        <v>44591.0</v>
      </c>
      <c r="C257" s="215">
        <f t="shared" si="29"/>
        <v>12032864</v>
      </c>
      <c r="D257" s="141">
        <f t="shared" si="30"/>
        <v>0</v>
      </c>
      <c r="E257" s="189"/>
      <c r="F257" s="144"/>
      <c r="G257" s="144"/>
      <c r="H257" s="144"/>
      <c r="I257" s="144"/>
      <c r="J257" s="144"/>
      <c r="K257" s="144"/>
      <c r="L257" s="145"/>
      <c r="M257" s="146">
        <f t="shared" si="31"/>
        <v>0</v>
      </c>
      <c r="N257" s="189"/>
      <c r="O257" s="144"/>
      <c r="P257" s="144"/>
      <c r="Q257" s="144"/>
      <c r="R257" s="144"/>
      <c r="S257" s="145"/>
      <c r="T257" s="146">
        <f>V257+X257+Z257+AB257+AD257+AF257+AH257+AJ257+AL257+AN257+AP257+AR257+AT257+AV257</f>
        <v>12032864</v>
      </c>
      <c r="U257" s="237" t="s">
        <v>288</v>
      </c>
      <c r="V257" s="363">
        <v>945848.0</v>
      </c>
      <c r="W257" s="144" t="s">
        <v>142</v>
      </c>
      <c r="X257" s="384">
        <v>866250.0</v>
      </c>
      <c r="Y257" s="150" t="s">
        <v>143</v>
      </c>
      <c r="Z257" s="363">
        <v>219033.0</v>
      </c>
      <c r="AA257" s="150" t="s">
        <v>289</v>
      </c>
      <c r="AB257" s="363">
        <v>2300.0</v>
      </c>
      <c r="AC257" s="150" t="s">
        <v>290</v>
      </c>
      <c r="AD257" s="363">
        <v>465704.0</v>
      </c>
      <c r="AE257" s="150" t="s">
        <v>291</v>
      </c>
      <c r="AF257" s="363">
        <v>409488.0</v>
      </c>
      <c r="AG257" s="150" t="s">
        <v>292</v>
      </c>
      <c r="AH257" s="363">
        <v>452762.0</v>
      </c>
      <c r="AI257" s="150" t="s">
        <v>293</v>
      </c>
      <c r="AJ257" s="363">
        <v>833434.0</v>
      </c>
      <c r="AK257" s="143" t="s">
        <v>294</v>
      </c>
      <c r="AL257" s="363">
        <v>323959.0</v>
      </c>
      <c r="AM257" s="143" t="s">
        <v>295</v>
      </c>
      <c r="AN257" s="363">
        <v>309911.0</v>
      </c>
      <c r="AO257" s="143" t="s">
        <v>296</v>
      </c>
      <c r="AP257" s="363">
        <v>55000.0</v>
      </c>
      <c r="AQ257" s="143" t="s">
        <v>297</v>
      </c>
      <c r="AR257" s="363">
        <v>7145050.0</v>
      </c>
      <c r="AS257" s="167" t="s">
        <v>298</v>
      </c>
      <c r="AT257" s="369">
        <v>4125.0</v>
      </c>
      <c r="AU257" s="370"/>
      <c r="AV257" s="276"/>
      <c r="AW257" s="222"/>
      <c r="AX257" s="222"/>
      <c r="AY257" s="222"/>
      <c r="AZ257" s="222"/>
      <c r="BA257" s="222"/>
      <c r="BB257" s="222"/>
      <c r="BC257" s="222"/>
      <c r="BD257" s="222"/>
      <c r="BE257" s="222"/>
      <c r="BF257" s="222"/>
      <c r="BG257" s="222"/>
      <c r="BH257" s="222"/>
      <c r="BI257" s="222"/>
      <c r="BJ257" s="222"/>
      <c r="BK257" s="222"/>
      <c r="BL257" s="222"/>
      <c r="BM257" s="222"/>
      <c r="BN257" s="222"/>
      <c r="BO257" s="222"/>
      <c r="BP257" s="222"/>
    </row>
    <row r="258" ht="12.75" customHeight="1">
      <c r="A258" s="222"/>
      <c r="B258" s="332">
        <v>44592.0</v>
      </c>
      <c r="C258" s="233">
        <f t="shared" si="29"/>
        <v>0</v>
      </c>
      <c r="D258" s="141">
        <f t="shared" si="30"/>
        <v>0</v>
      </c>
      <c r="E258" s="168"/>
      <c r="F258" s="168"/>
      <c r="G258" s="168"/>
      <c r="H258" s="168"/>
      <c r="I258" s="168"/>
      <c r="J258" s="168"/>
      <c r="K258" s="168"/>
      <c r="L258" s="169"/>
      <c r="M258" s="146">
        <f t="shared" si="31"/>
        <v>0</v>
      </c>
      <c r="N258" s="195"/>
      <c r="O258" s="168"/>
      <c r="P258" s="168"/>
      <c r="Q258" s="168"/>
      <c r="R258" s="168"/>
      <c r="S258" s="169"/>
      <c r="T258" s="146">
        <f>V258+X258+Z258+AB258+AD258+AF258+AH258+AJ258+AV258+AL258+AN258+AP258+AR258+AT258</f>
        <v>0</v>
      </c>
      <c r="U258" s="171"/>
      <c r="V258" s="167"/>
      <c r="W258" s="171"/>
      <c r="X258" s="167"/>
      <c r="Y258" s="164"/>
      <c r="Z258" s="167"/>
      <c r="AA258" s="164"/>
      <c r="AB258" s="167"/>
      <c r="AC258" s="164"/>
      <c r="AD258" s="143"/>
      <c r="AE258" s="164"/>
      <c r="AF258" s="167"/>
      <c r="AG258" s="164"/>
      <c r="AH258" s="194"/>
      <c r="AI258" s="238"/>
      <c r="AJ258" s="206"/>
      <c r="AK258" s="194"/>
      <c r="AL258" s="194"/>
      <c r="AM258" s="239"/>
      <c r="AN258" s="194"/>
      <c r="AO258" s="150"/>
      <c r="AP258" s="143"/>
      <c r="AQ258" s="240"/>
      <c r="AR258" s="143"/>
      <c r="AS258" s="238"/>
      <c r="AT258" s="206"/>
      <c r="AU258" s="200"/>
      <c r="AV258" s="293"/>
      <c r="AW258" s="222"/>
      <c r="AX258" s="222"/>
      <c r="AY258" s="222"/>
      <c r="AZ258" s="222"/>
      <c r="BA258" s="222"/>
      <c r="BB258" s="222"/>
      <c r="BC258" s="222"/>
      <c r="BD258" s="222"/>
      <c r="BE258" s="222"/>
      <c r="BF258" s="222"/>
      <c r="BG258" s="222"/>
      <c r="BH258" s="222"/>
      <c r="BI258" s="222"/>
      <c r="BJ258" s="222"/>
      <c r="BK258" s="222"/>
      <c r="BL258" s="222"/>
      <c r="BM258" s="222"/>
      <c r="BN258" s="222"/>
      <c r="BO258" s="222"/>
      <c r="BP258" s="222"/>
    </row>
    <row r="259" ht="12.75" customHeight="1">
      <c r="A259" s="1"/>
      <c r="B259" s="100" t="s">
        <v>36</v>
      </c>
      <c r="C259" s="208"/>
      <c r="D259" s="173"/>
      <c r="E259" s="178"/>
      <c r="F259" s="179"/>
      <c r="G259" s="179"/>
      <c r="H259" s="179"/>
      <c r="I259" s="179"/>
      <c r="J259" s="179"/>
      <c r="K259" s="179"/>
      <c r="L259" s="180"/>
      <c r="M259" s="126"/>
      <c r="N259" s="178"/>
      <c r="O259" s="179"/>
      <c r="P259" s="179"/>
      <c r="Q259" s="179"/>
      <c r="R259" s="179"/>
      <c r="S259" s="180"/>
      <c r="T259" s="126"/>
      <c r="U259" s="198"/>
      <c r="V259" s="183"/>
      <c r="W259" s="184"/>
      <c r="X259" s="183"/>
      <c r="Y259" s="184"/>
      <c r="Z259" s="183"/>
      <c r="AA259" s="184"/>
      <c r="AB259" s="183"/>
      <c r="AC259" s="184"/>
      <c r="AD259" s="183"/>
      <c r="AE259" s="184"/>
      <c r="AF259" s="183"/>
      <c r="AG259" s="184"/>
      <c r="AH259" s="183"/>
      <c r="AI259" s="184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4"/>
      <c r="AU259" s="371"/>
      <c r="AV259" s="247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ht="12.75" customHeight="1">
      <c r="A260" s="222"/>
      <c r="B260" s="329">
        <v>44593.0</v>
      </c>
      <c r="C260" s="209">
        <f t="shared" ref="C260:C288" si="33">D260+M260+T260</f>
        <v>150000</v>
      </c>
      <c r="D260" s="141">
        <f t="shared" ref="D260:D288" si="34">F260+H260+J260+L260</f>
        <v>0</v>
      </c>
      <c r="E260" s="189"/>
      <c r="F260" s="144"/>
      <c r="G260" s="144"/>
      <c r="H260" s="144"/>
      <c r="I260" s="144"/>
      <c r="J260" s="144"/>
      <c r="K260" s="144"/>
      <c r="L260" s="145"/>
      <c r="M260" s="146">
        <f t="shared" ref="M260:M288" si="35">O260+Q260</f>
        <v>0</v>
      </c>
      <c r="N260" s="189"/>
      <c r="O260" s="144"/>
      <c r="P260" s="144"/>
      <c r="Q260" s="144"/>
      <c r="R260" s="144"/>
      <c r="S260" s="145"/>
      <c r="T260" s="146">
        <f>V260+X260+Z260+AB260+AD260+AF260+AH260+AJ260+AV260+AL260</f>
        <v>150000</v>
      </c>
      <c r="U260" s="162" t="s">
        <v>299</v>
      </c>
      <c r="V260" s="366">
        <v>150000.0</v>
      </c>
      <c r="W260" s="162"/>
      <c r="X260" s="163"/>
      <c r="Y260" s="162"/>
      <c r="Z260" s="163"/>
      <c r="AA260" s="162"/>
      <c r="AB260" s="163"/>
      <c r="AC260" s="162"/>
      <c r="AD260" s="163"/>
      <c r="AE260" s="162"/>
      <c r="AF260" s="163"/>
      <c r="AG260" s="162"/>
      <c r="AH260" s="163"/>
      <c r="AI260" s="162"/>
      <c r="AJ260" s="134"/>
      <c r="AK260" s="196"/>
      <c r="AL260" s="163"/>
      <c r="AM260" s="163"/>
      <c r="AN260" s="163"/>
      <c r="AO260" s="163"/>
      <c r="AP260" s="163"/>
      <c r="AQ260" s="163"/>
      <c r="AR260" s="163"/>
      <c r="AS260" s="163"/>
      <c r="AT260" s="162"/>
      <c r="AU260" s="372"/>
      <c r="AV260" s="255"/>
      <c r="AW260" s="222"/>
      <c r="AX260" s="222"/>
      <c r="AY260" s="222"/>
      <c r="AZ260" s="222"/>
      <c r="BA260" s="222"/>
      <c r="BB260" s="222"/>
      <c r="BC260" s="222"/>
      <c r="BD260" s="222"/>
      <c r="BE260" s="222"/>
      <c r="BF260" s="222"/>
      <c r="BG260" s="222"/>
      <c r="BH260" s="222"/>
      <c r="BI260" s="222"/>
      <c r="BJ260" s="222"/>
      <c r="BK260" s="222"/>
      <c r="BL260" s="222"/>
      <c r="BM260" s="222"/>
      <c r="BN260" s="222"/>
      <c r="BO260" s="222"/>
      <c r="BP260" s="222"/>
    </row>
    <row r="261" ht="12.75" customHeight="1">
      <c r="A261" s="222"/>
      <c r="B261" s="32">
        <v>44594.0</v>
      </c>
      <c r="C261" s="210">
        <f t="shared" si="33"/>
        <v>664000</v>
      </c>
      <c r="D261" s="141">
        <f t="shared" si="34"/>
        <v>400000</v>
      </c>
      <c r="E261" s="189" t="s">
        <v>257</v>
      </c>
      <c r="F261" s="362">
        <v>400000.0</v>
      </c>
      <c r="G261" s="144"/>
      <c r="H261" s="144"/>
      <c r="I261" s="144"/>
      <c r="J261" s="144"/>
      <c r="K261" s="144"/>
      <c r="L261" s="145"/>
      <c r="M261" s="146">
        <f t="shared" si="35"/>
        <v>0</v>
      </c>
      <c r="N261" s="189"/>
      <c r="O261" s="144"/>
      <c r="P261" s="144"/>
      <c r="Q261" s="144"/>
      <c r="R261" s="144"/>
      <c r="S261" s="145"/>
      <c r="T261" s="146">
        <f t="shared" ref="T261:T285" si="36">V261+X261+Z261+AB261+AD261+AF261+AH261+AJ261+AV261</f>
        <v>264000</v>
      </c>
      <c r="U261" s="150" t="s">
        <v>300</v>
      </c>
      <c r="V261" s="363">
        <v>264000.0</v>
      </c>
      <c r="W261" s="162"/>
      <c r="X261" s="163"/>
      <c r="Y261" s="150"/>
      <c r="Z261" s="143"/>
      <c r="AA261" s="150"/>
      <c r="AB261" s="143"/>
      <c r="AC261" s="150"/>
      <c r="AD261" s="143"/>
      <c r="AE261" s="150"/>
      <c r="AF261" s="143"/>
      <c r="AG261" s="150"/>
      <c r="AH261" s="143"/>
      <c r="AI261" s="150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50"/>
      <c r="AU261" s="361"/>
      <c r="AV261" s="225"/>
      <c r="AW261" s="222"/>
      <c r="AX261" s="222"/>
      <c r="AY261" s="222"/>
      <c r="AZ261" s="222"/>
      <c r="BA261" s="222"/>
      <c r="BB261" s="222"/>
      <c r="BC261" s="222"/>
      <c r="BD261" s="222"/>
      <c r="BE261" s="222"/>
      <c r="BF261" s="222"/>
      <c r="BG261" s="222"/>
      <c r="BH261" s="222"/>
      <c r="BI261" s="222"/>
      <c r="BJ261" s="222"/>
      <c r="BK261" s="222"/>
      <c r="BL261" s="222"/>
      <c r="BM261" s="222"/>
      <c r="BN261" s="222"/>
      <c r="BO261" s="222"/>
      <c r="BP261" s="222"/>
    </row>
    <row r="262" ht="12.75" customHeight="1">
      <c r="A262" s="222"/>
      <c r="B262" s="32">
        <v>44595.0</v>
      </c>
      <c r="C262" s="210">
        <f t="shared" si="33"/>
        <v>0</v>
      </c>
      <c r="D262" s="141">
        <f t="shared" si="34"/>
        <v>0</v>
      </c>
      <c r="E262" s="189"/>
      <c r="F262" s="144"/>
      <c r="G262" s="144"/>
      <c r="H262" s="144"/>
      <c r="I262" s="144"/>
      <c r="J262" s="144"/>
      <c r="K262" s="144"/>
      <c r="L262" s="145"/>
      <c r="M262" s="146">
        <f t="shared" si="35"/>
        <v>0</v>
      </c>
      <c r="N262" s="189"/>
      <c r="O262" s="144"/>
      <c r="P262" s="144"/>
      <c r="Q262" s="144"/>
      <c r="R262" s="144"/>
      <c r="S262" s="145"/>
      <c r="T262" s="146">
        <f t="shared" si="36"/>
        <v>0</v>
      </c>
      <c r="U262" s="142"/>
      <c r="V262" s="143"/>
      <c r="W262" s="150"/>
      <c r="X262" s="143"/>
      <c r="Y262" s="150"/>
      <c r="Z262" s="143"/>
      <c r="AA262" s="150"/>
      <c r="AB262" s="143"/>
      <c r="AC262" s="150"/>
      <c r="AD262" s="143"/>
      <c r="AE262" s="150"/>
      <c r="AF262" s="143"/>
      <c r="AG262" s="150"/>
      <c r="AH262" s="143"/>
      <c r="AI262" s="150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50"/>
      <c r="AU262" s="361"/>
      <c r="AV262" s="225"/>
      <c r="AW262" s="222"/>
      <c r="AX262" s="222"/>
      <c r="AY262" s="222"/>
      <c r="AZ262" s="222"/>
      <c r="BA262" s="222"/>
      <c r="BB262" s="222"/>
      <c r="BC262" s="222"/>
      <c r="BD262" s="222"/>
      <c r="BE262" s="222"/>
      <c r="BF262" s="222"/>
      <c r="BG262" s="222"/>
      <c r="BH262" s="222"/>
      <c r="BI262" s="222"/>
      <c r="BJ262" s="222"/>
      <c r="BK262" s="222"/>
      <c r="BL262" s="222"/>
      <c r="BM262" s="222"/>
      <c r="BN262" s="222"/>
      <c r="BO262" s="222"/>
      <c r="BP262" s="222"/>
    </row>
    <row r="263" ht="12.75" customHeight="1">
      <c r="A263" s="222"/>
      <c r="B263" s="32">
        <v>44596.0</v>
      </c>
      <c r="C263" s="210">
        <f t="shared" si="33"/>
        <v>209560</v>
      </c>
      <c r="D263" s="141">
        <f t="shared" si="34"/>
        <v>0</v>
      </c>
      <c r="E263" s="189"/>
      <c r="F263" s="144"/>
      <c r="G263" s="144"/>
      <c r="H263" s="144"/>
      <c r="I263" s="144"/>
      <c r="J263" s="144"/>
      <c r="K263" s="144"/>
      <c r="L263" s="145"/>
      <c r="M263" s="146">
        <f t="shared" si="35"/>
        <v>0</v>
      </c>
      <c r="N263" s="189"/>
      <c r="O263" s="144"/>
      <c r="P263" s="144"/>
      <c r="Q263" s="144"/>
      <c r="R263" s="144"/>
      <c r="S263" s="145"/>
      <c r="T263" s="146">
        <f t="shared" si="36"/>
        <v>209560</v>
      </c>
      <c r="U263" s="142" t="s">
        <v>301</v>
      </c>
      <c r="V263" s="363">
        <v>209560.0</v>
      </c>
      <c r="W263" s="150"/>
      <c r="X263" s="143"/>
      <c r="Y263" s="150"/>
      <c r="Z263" s="240"/>
      <c r="AA263" s="143"/>
      <c r="AB263" s="150"/>
      <c r="AC263" s="143"/>
      <c r="AD263" s="150"/>
      <c r="AE263" s="143"/>
      <c r="AF263" s="150"/>
      <c r="AG263" s="143"/>
      <c r="AH263" s="150"/>
      <c r="AI263" s="143"/>
      <c r="AJ263" s="150"/>
      <c r="AK263" s="143"/>
      <c r="AL263" s="150"/>
      <c r="AM263" s="143"/>
      <c r="AN263" s="150"/>
      <c r="AO263" s="143"/>
      <c r="AP263" s="150"/>
      <c r="AQ263" s="143"/>
      <c r="AR263" s="151"/>
      <c r="AS263" s="143"/>
      <c r="AT263" s="150"/>
      <c r="AU263" s="361"/>
      <c r="AV263" s="225"/>
      <c r="AW263" s="222"/>
      <c r="AX263" s="222"/>
      <c r="AY263" s="222"/>
      <c r="AZ263" s="222"/>
      <c r="BA263" s="222"/>
      <c r="BB263" s="222"/>
      <c r="BC263" s="222"/>
      <c r="BD263" s="222"/>
      <c r="BE263" s="222"/>
      <c r="BF263" s="222"/>
      <c r="BG263" s="222"/>
      <c r="BH263" s="222"/>
      <c r="BI263" s="222"/>
      <c r="BJ263" s="222"/>
      <c r="BK263" s="222"/>
      <c r="BL263" s="222"/>
      <c r="BM263" s="222"/>
      <c r="BN263" s="222"/>
      <c r="BO263" s="222"/>
      <c r="BP263" s="222"/>
    </row>
    <row r="264" ht="12.75" customHeight="1">
      <c r="A264" s="222"/>
      <c r="B264" s="32">
        <v>44597.0</v>
      </c>
      <c r="C264" s="210">
        <f t="shared" si="33"/>
        <v>10250188</v>
      </c>
      <c r="D264" s="141">
        <f t="shared" si="34"/>
        <v>0</v>
      </c>
      <c r="E264" s="189"/>
      <c r="F264" s="144"/>
      <c r="G264" s="144"/>
      <c r="H264" s="144"/>
      <c r="I264" s="144"/>
      <c r="J264" s="144"/>
      <c r="K264" s="144"/>
      <c r="L264" s="145"/>
      <c r="M264" s="146">
        <f t="shared" si="35"/>
        <v>0</v>
      </c>
      <c r="N264" s="189"/>
      <c r="O264" s="144"/>
      <c r="P264" s="144"/>
      <c r="Q264" s="144"/>
      <c r="R264" s="144"/>
      <c r="S264" s="145"/>
      <c r="T264" s="146">
        <f t="shared" si="36"/>
        <v>10250188</v>
      </c>
      <c r="U264" s="150" t="s">
        <v>302</v>
      </c>
      <c r="V264" s="363">
        <v>3880000.0</v>
      </c>
      <c r="W264" s="150" t="s">
        <v>303</v>
      </c>
      <c r="X264" s="363">
        <v>6370188.0</v>
      </c>
      <c r="Y264" s="150"/>
      <c r="Z264" s="171"/>
      <c r="AA264" s="167"/>
      <c r="AB264" s="164"/>
      <c r="AC264" s="167"/>
      <c r="AD264" s="164"/>
      <c r="AE264" s="167"/>
      <c r="AF264" s="164"/>
      <c r="AG264" s="167"/>
      <c r="AH264" s="164"/>
      <c r="AI264" s="167"/>
      <c r="AJ264" s="164"/>
      <c r="AK264" s="167"/>
      <c r="AL264" s="170"/>
      <c r="AM264" s="168"/>
      <c r="AN264" s="168"/>
      <c r="AO264" s="168"/>
      <c r="AP264" s="164"/>
      <c r="AQ264" s="167"/>
      <c r="AR264" s="151"/>
      <c r="AS264" s="143"/>
      <c r="AT264" s="150"/>
      <c r="AU264" s="361"/>
      <c r="AV264" s="225"/>
      <c r="AW264" s="222"/>
      <c r="AX264" s="222"/>
      <c r="AY264" s="222"/>
      <c r="AZ264" s="222"/>
      <c r="BA264" s="222"/>
      <c r="BB264" s="222"/>
      <c r="BC264" s="222"/>
      <c r="BD264" s="222"/>
      <c r="BE264" s="222"/>
      <c r="BF264" s="222"/>
      <c r="BG264" s="222"/>
      <c r="BH264" s="222"/>
      <c r="BI264" s="222"/>
      <c r="BJ264" s="222"/>
      <c r="BK264" s="222"/>
      <c r="BL264" s="222"/>
      <c r="BM264" s="222"/>
      <c r="BN264" s="222"/>
      <c r="BO264" s="222"/>
      <c r="BP264" s="222"/>
    </row>
    <row r="265" ht="12.75" customHeight="1">
      <c r="A265" s="222"/>
      <c r="B265" s="32">
        <v>44598.0</v>
      </c>
      <c r="C265" s="210">
        <f t="shared" si="33"/>
        <v>41497840</v>
      </c>
      <c r="D265" s="141">
        <f t="shared" si="34"/>
        <v>0</v>
      </c>
      <c r="E265" s="189"/>
      <c r="F265" s="144"/>
      <c r="G265" s="144"/>
      <c r="H265" s="144"/>
      <c r="I265" s="144"/>
      <c r="J265" s="144"/>
      <c r="K265" s="144"/>
      <c r="L265" s="145"/>
      <c r="M265" s="146">
        <f t="shared" si="35"/>
        <v>0</v>
      </c>
      <c r="N265" s="189"/>
      <c r="O265" s="144"/>
      <c r="P265" s="144"/>
      <c r="Q265" s="144"/>
      <c r="R265" s="144"/>
      <c r="S265" s="145"/>
      <c r="T265" s="146">
        <f t="shared" si="36"/>
        <v>41497840</v>
      </c>
      <c r="U265" s="142" t="s">
        <v>304</v>
      </c>
      <c r="V265" s="363">
        <v>3.449784E7</v>
      </c>
      <c r="W265" s="150" t="s">
        <v>305</v>
      </c>
      <c r="X265" s="363">
        <v>7000000.0</v>
      </c>
      <c r="Y265" s="150"/>
      <c r="Z265" s="150"/>
      <c r="AA265" s="143"/>
      <c r="AB265" s="150"/>
      <c r="AC265" s="143"/>
      <c r="AD265" s="150"/>
      <c r="AE265" s="143"/>
      <c r="AF265" s="150"/>
      <c r="AG265" s="143"/>
      <c r="AH265" s="150"/>
      <c r="AI265" s="143"/>
      <c r="AJ265" s="150"/>
      <c r="AK265" s="143"/>
      <c r="AL265" s="150"/>
      <c r="AM265" s="143"/>
      <c r="AN265" s="150"/>
      <c r="AO265" s="143"/>
      <c r="AP265" s="150"/>
      <c r="AQ265" s="143"/>
      <c r="AR265" s="151"/>
      <c r="AS265" s="143"/>
      <c r="AT265" s="150"/>
      <c r="AU265" s="361"/>
      <c r="AV265" s="225"/>
      <c r="AW265" s="222"/>
      <c r="AX265" s="222"/>
      <c r="AY265" s="222"/>
      <c r="AZ265" s="222"/>
      <c r="BA265" s="222"/>
      <c r="BB265" s="222"/>
      <c r="BC265" s="222"/>
      <c r="BD265" s="222"/>
      <c r="BE265" s="222"/>
      <c r="BF265" s="222"/>
      <c r="BG265" s="222"/>
      <c r="BH265" s="222"/>
      <c r="BI265" s="222"/>
      <c r="BJ265" s="222"/>
      <c r="BK265" s="222"/>
      <c r="BL265" s="222"/>
      <c r="BM265" s="222"/>
      <c r="BN265" s="222"/>
      <c r="BO265" s="222"/>
      <c r="BP265" s="222"/>
    </row>
    <row r="266" ht="12.75" customHeight="1">
      <c r="A266" s="222"/>
      <c r="B266" s="35">
        <v>44599.0</v>
      </c>
      <c r="C266" s="210">
        <f t="shared" si="33"/>
        <v>0</v>
      </c>
      <c r="D266" s="141">
        <f t="shared" si="34"/>
        <v>0</v>
      </c>
      <c r="E266" s="189"/>
      <c r="F266" s="144"/>
      <c r="G266" s="144"/>
      <c r="H266" s="144"/>
      <c r="I266" s="144"/>
      <c r="J266" s="144"/>
      <c r="K266" s="144"/>
      <c r="L266" s="145"/>
      <c r="M266" s="146">
        <f t="shared" si="35"/>
        <v>0</v>
      </c>
      <c r="N266" s="189"/>
      <c r="O266" s="144"/>
      <c r="P266" s="144"/>
      <c r="Q266" s="144"/>
      <c r="R266" s="144"/>
      <c r="S266" s="145"/>
      <c r="T266" s="146">
        <f t="shared" si="36"/>
        <v>0</v>
      </c>
      <c r="U266" s="150"/>
      <c r="V266" s="143"/>
      <c r="W266" s="150"/>
      <c r="X266" s="143"/>
      <c r="Y266" s="150"/>
      <c r="Z266" s="200"/>
      <c r="AA266" s="163"/>
      <c r="AB266" s="162"/>
      <c r="AC266" s="163"/>
      <c r="AD266" s="162"/>
      <c r="AE266" s="163"/>
      <c r="AF266" s="162"/>
      <c r="AG266" s="163"/>
      <c r="AH266" s="162"/>
      <c r="AI266" s="163"/>
      <c r="AJ266" s="162"/>
      <c r="AK266" s="163"/>
      <c r="AL266" s="162"/>
      <c r="AM266" s="163"/>
      <c r="AN266" s="162"/>
      <c r="AO266" s="163"/>
      <c r="AP266" s="162"/>
      <c r="AQ266" s="163"/>
      <c r="AR266" s="151"/>
      <c r="AS266" s="143"/>
      <c r="AT266" s="150"/>
      <c r="AU266" s="361"/>
      <c r="AV266" s="225"/>
      <c r="AW266" s="222"/>
      <c r="AX266" s="222"/>
      <c r="AY266" s="222"/>
      <c r="AZ266" s="222"/>
      <c r="BA266" s="222"/>
      <c r="BB266" s="222"/>
      <c r="BC266" s="222"/>
      <c r="BD266" s="222"/>
      <c r="BE266" s="222"/>
      <c r="BF266" s="222"/>
      <c r="BG266" s="222"/>
      <c r="BH266" s="222"/>
      <c r="BI266" s="222"/>
      <c r="BJ266" s="222"/>
      <c r="BK266" s="222"/>
      <c r="BL266" s="222"/>
      <c r="BM266" s="222"/>
      <c r="BN266" s="222"/>
      <c r="BO266" s="222"/>
      <c r="BP266" s="222"/>
    </row>
    <row r="267" ht="12.75" customHeight="1">
      <c r="A267" s="222"/>
      <c r="B267" s="35">
        <v>44600.0</v>
      </c>
      <c r="C267" s="210">
        <f t="shared" si="33"/>
        <v>25000</v>
      </c>
      <c r="D267" s="141">
        <f t="shared" si="34"/>
        <v>0</v>
      </c>
      <c r="E267" s="189"/>
      <c r="F267" s="144"/>
      <c r="G267" s="144"/>
      <c r="H267" s="144"/>
      <c r="I267" s="144"/>
      <c r="J267" s="144"/>
      <c r="K267" s="144"/>
      <c r="L267" s="145"/>
      <c r="M267" s="146">
        <f t="shared" si="35"/>
        <v>0</v>
      </c>
      <c r="N267" s="189"/>
      <c r="O267" s="144"/>
      <c r="P267" s="144"/>
      <c r="Q267" s="144"/>
      <c r="R267" s="144"/>
      <c r="S267" s="145"/>
      <c r="T267" s="146">
        <f t="shared" si="36"/>
        <v>25000</v>
      </c>
      <c r="U267" s="142" t="s">
        <v>119</v>
      </c>
      <c r="V267" s="363">
        <v>25000.0</v>
      </c>
      <c r="W267" s="150"/>
      <c r="X267" s="143"/>
      <c r="Y267" s="150"/>
      <c r="Z267" s="143"/>
      <c r="AA267" s="150"/>
      <c r="AB267" s="143"/>
      <c r="AC267" s="150"/>
      <c r="AD267" s="143"/>
      <c r="AE267" s="150"/>
      <c r="AF267" s="143"/>
      <c r="AG267" s="150"/>
      <c r="AH267" s="143"/>
      <c r="AI267" s="150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50"/>
      <c r="AU267" s="361"/>
      <c r="AV267" s="225"/>
      <c r="AW267" s="222"/>
      <c r="AX267" s="222"/>
      <c r="AY267" s="222"/>
      <c r="AZ267" s="222"/>
      <c r="BA267" s="222"/>
      <c r="BB267" s="222"/>
      <c r="BC267" s="222"/>
      <c r="BD267" s="222"/>
      <c r="BE267" s="222"/>
      <c r="BF267" s="222"/>
      <c r="BG267" s="222"/>
      <c r="BH267" s="222"/>
      <c r="BI267" s="222"/>
      <c r="BJ267" s="222"/>
      <c r="BK267" s="222"/>
      <c r="BL267" s="222"/>
      <c r="BM267" s="222"/>
      <c r="BN267" s="222"/>
      <c r="BO267" s="222"/>
      <c r="BP267" s="222"/>
    </row>
    <row r="268" ht="12.75" customHeight="1">
      <c r="A268" s="222"/>
      <c r="B268" s="32">
        <v>44601.0</v>
      </c>
      <c r="C268" s="210">
        <f t="shared" si="33"/>
        <v>0</v>
      </c>
      <c r="D268" s="141">
        <f t="shared" si="34"/>
        <v>0</v>
      </c>
      <c r="E268" s="189"/>
      <c r="F268" s="144"/>
      <c r="G268" s="144"/>
      <c r="H268" s="144"/>
      <c r="I268" s="144"/>
      <c r="J268" s="144"/>
      <c r="K268" s="144"/>
      <c r="L268" s="145"/>
      <c r="M268" s="146">
        <f t="shared" si="35"/>
        <v>0</v>
      </c>
      <c r="N268" s="189"/>
      <c r="O268" s="144"/>
      <c r="P268" s="144"/>
      <c r="Q268" s="144"/>
      <c r="R268" s="144"/>
      <c r="S268" s="145"/>
      <c r="T268" s="146">
        <f t="shared" si="36"/>
        <v>0</v>
      </c>
      <c r="U268" s="150"/>
      <c r="V268" s="143"/>
      <c r="W268" s="150"/>
      <c r="X268" s="143"/>
      <c r="Y268" s="150"/>
      <c r="Z268" s="143"/>
      <c r="AA268" s="150"/>
      <c r="AB268" s="143"/>
      <c r="AC268" s="150"/>
      <c r="AD268" s="143"/>
      <c r="AE268" s="150"/>
      <c r="AF268" s="143"/>
      <c r="AG268" s="150"/>
      <c r="AH268" s="143"/>
      <c r="AI268" s="150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50"/>
      <c r="AU268" s="361"/>
      <c r="AV268" s="225"/>
      <c r="AW268" s="222"/>
      <c r="AX268" s="222"/>
      <c r="AY268" s="222"/>
      <c r="AZ268" s="222"/>
      <c r="BA268" s="222"/>
      <c r="BB268" s="222"/>
      <c r="BC268" s="222"/>
      <c r="BD268" s="222"/>
      <c r="BE268" s="222"/>
      <c r="BF268" s="222"/>
      <c r="BG268" s="222"/>
      <c r="BH268" s="222"/>
      <c r="BI268" s="222"/>
      <c r="BJ268" s="222"/>
      <c r="BK268" s="222"/>
      <c r="BL268" s="222"/>
      <c r="BM268" s="222"/>
      <c r="BN268" s="222"/>
      <c r="BO268" s="222"/>
      <c r="BP268" s="222"/>
    </row>
    <row r="269" ht="12.75" customHeight="1">
      <c r="A269" s="222"/>
      <c r="B269" s="32">
        <v>44602.0</v>
      </c>
      <c r="C269" s="210">
        <f t="shared" si="33"/>
        <v>5358988</v>
      </c>
      <c r="D269" s="141">
        <f t="shared" si="34"/>
        <v>0</v>
      </c>
      <c r="E269" s="189"/>
      <c r="F269" s="144"/>
      <c r="G269" s="144"/>
      <c r="H269" s="144"/>
      <c r="I269" s="144"/>
      <c r="J269" s="144"/>
      <c r="K269" s="144"/>
      <c r="L269" s="145"/>
      <c r="M269" s="146">
        <f t="shared" si="35"/>
        <v>0</v>
      </c>
      <c r="N269" s="189"/>
      <c r="O269" s="144"/>
      <c r="P269" s="144"/>
      <c r="Q269" s="144"/>
      <c r="R269" s="144"/>
      <c r="S269" s="145"/>
      <c r="T269" s="146">
        <f t="shared" si="36"/>
        <v>5358988</v>
      </c>
      <c r="U269" s="142" t="s">
        <v>306</v>
      </c>
      <c r="V269" s="363">
        <v>5252398.0</v>
      </c>
      <c r="W269" s="143" t="s">
        <v>307</v>
      </c>
      <c r="X269" s="363">
        <v>62590.0</v>
      </c>
      <c r="Y269" s="150" t="s">
        <v>308</v>
      </c>
      <c r="Z269" s="363">
        <v>44000.0</v>
      </c>
      <c r="AA269" s="150"/>
      <c r="AB269" s="143"/>
      <c r="AC269" s="150"/>
      <c r="AD269" s="143"/>
      <c r="AE269" s="150"/>
      <c r="AF269" s="143"/>
      <c r="AG269" s="150"/>
      <c r="AH269" s="143"/>
      <c r="AI269" s="150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50"/>
      <c r="AU269" s="361"/>
      <c r="AV269" s="225"/>
      <c r="AW269" s="222"/>
      <c r="AX269" s="222"/>
      <c r="AY269" s="222"/>
      <c r="AZ269" s="222"/>
      <c r="BA269" s="222"/>
      <c r="BB269" s="222"/>
      <c r="BC269" s="222"/>
      <c r="BD269" s="222"/>
      <c r="BE269" s="222"/>
      <c r="BF269" s="222"/>
      <c r="BG269" s="222"/>
      <c r="BH269" s="222"/>
      <c r="BI269" s="222"/>
      <c r="BJ269" s="222"/>
      <c r="BK269" s="222"/>
      <c r="BL269" s="222"/>
      <c r="BM269" s="222"/>
      <c r="BN269" s="222"/>
      <c r="BO269" s="222"/>
      <c r="BP269" s="222"/>
    </row>
    <row r="270" ht="12.75" customHeight="1">
      <c r="A270" s="222"/>
      <c r="B270" s="35">
        <v>44603.0</v>
      </c>
      <c r="C270" s="210">
        <f t="shared" si="33"/>
        <v>0</v>
      </c>
      <c r="D270" s="141">
        <f t="shared" si="34"/>
        <v>0</v>
      </c>
      <c r="E270" s="189"/>
      <c r="F270" s="144"/>
      <c r="G270" s="144"/>
      <c r="H270" s="144"/>
      <c r="I270" s="144"/>
      <c r="J270" s="144"/>
      <c r="K270" s="144"/>
      <c r="L270" s="145"/>
      <c r="M270" s="146">
        <f t="shared" si="35"/>
        <v>0</v>
      </c>
      <c r="N270" s="189"/>
      <c r="O270" s="144"/>
      <c r="P270" s="144"/>
      <c r="Q270" s="144"/>
      <c r="R270" s="144"/>
      <c r="S270" s="145"/>
      <c r="T270" s="146">
        <f t="shared" si="36"/>
        <v>0</v>
      </c>
      <c r="U270" s="142"/>
      <c r="V270" s="143"/>
      <c r="W270" s="150"/>
      <c r="X270" s="143"/>
      <c r="Y270" s="150"/>
      <c r="Z270" s="143"/>
      <c r="AA270" s="150"/>
      <c r="AB270" s="143"/>
      <c r="AC270" s="150"/>
      <c r="AD270" s="143"/>
      <c r="AE270" s="150"/>
      <c r="AF270" s="143"/>
      <c r="AG270" s="150"/>
      <c r="AH270" s="143"/>
      <c r="AI270" s="150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50"/>
      <c r="AU270" s="361"/>
      <c r="AV270" s="225"/>
      <c r="AW270" s="222"/>
      <c r="AX270" s="222"/>
      <c r="AY270" s="222"/>
      <c r="AZ270" s="222"/>
      <c r="BA270" s="222"/>
      <c r="BB270" s="222"/>
      <c r="BC270" s="222"/>
      <c r="BD270" s="222"/>
      <c r="BE270" s="222"/>
      <c r="BF270" s="222"/>
      <c r="BG270" s="222"/>
      <c r="BH270" s="222"/>
      <c r="BI270" s="222"/>
      <c r="BJ270" s="222"/>
      <c r="BK270" s="222"/>
      <c r="BL270" s="222"/>
      <c r="BM270" s="222"/>
      <c r="BN270" s="222"/>
      <c r="BO270" s="222"/>
      <c r="BP270" s="222"/>
    </row>
    <row r="271" ht="12.75" customHeight="1">
      <c r="A271" s="222"/>
      <c r="B271" s="32">
        <v>44604.0</v>
      </c>
      <c r="C271" s="210">
        <f t="shared" si="33"/>
        <v>11252391</v>
      </c>
      <c r="D271" s="141">
        <f t="shared" si="34"/>
        <v>0</v>
      </c>
      <c r="E271" s="189"/>
      <c r="F271" s="144"/>
      <c r="G271" s="144"/>
      <c r="H271" s="144"/>
      <c r="I271" s="144"/>
      <c r="J271" s="144"/>
      <c r="K271" s="144"/>
      <c r="L271" s="145"/>
      <c r="M271" s="146">
        <f t="shared" si="35"/>
        <v>2085875</v>
      </c>
      <c r="N271" s="189" t="s">
        <v>158</v>
      </c>
      <c r="O271" s="362">
        <v>2085875.0</v>
      </c>
      <c r="P271" s="144"/>
      <c r="Q271" s="144"/>
      <c r="R271" s="144"/>
      <c r="S271" s="145"/>
      <c r="T271" s="146">
        <f t="shared" si="36"/>
        <v>9166516</v>
      </c>
      <c r="U271" s="142" t="s">
        <v>309</v>
      </c>
      <c r="V271" s="363">
        <v>266516.0</v>
      </c>
      <c r="W271" s="150" t="s">
        <v>310</v>
      </c>
      <c r="X271" s="363">
        <v>8900000.0</v>
      </c>
      <c r="Y271" s="143"/>
      <c r="Z271" s="143"/>
      <c r="AA271" s="150"/>
      <c r="AB271" s="143"/>
      <c r="AC271" s="150"/>
      <c r="AD271" s="143"/>
      <c r="AE271" s="150"/>
      <c r="AF271" s="143"/>
      <c r="AG271" s="150"/>
      <c r="AH271" s="143"/>
      <c r="AI271" s="150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50"/>
      <c r="AU271" s="361"/>
      <c r="AV271" s="225"/>
      <c r="AW271" s="222"/>
      <c r="AX271" s="222"/>
      <c r="AY271" s="222"/>
      <c r="AZ271" s="222"/>
      <c r="BA271" s="222"/>
      <c r="BB271" s="222"/>
      <c r="BC271" s="222"/>
      <c r="BD271" s="222"/>
      <c r="BE271" s="222"/>
      <c r="BF271" s="222"/>
      <c r="BG271" s="222"/>
      <c r="BH271" s="222"/>
      <c r="BI271" s="222"/>
      <c r="BJ271" s="222"/>
      <c r="BK271" s="222"/>
      <c r="BL271" s="222"/>
      <c r="BM271" s="222"/>
      <c r="BN271" s="222"/>
      <c r="BO271" s="222"/>
      <c r="BP271" s="222"/>
    </row>
    <row r="272" ht="12.75" customHeight="1">
      <c r="A272" s="222"/>
      <c r="B272" s="32">
        <v>44605.0</v>
      </c>
      <c r="C272" s="210">
        <f t="shared" si="33"/>
        <v>1064080</v>
      </c>
      <c r="D272" s="141">
        <f t="shared" si="34"/>
        <v>0</v>
      </c>
      <c r="E272" s="189"/>
      <c r="F272" s="144"/>
      <c r="G272" s="144"/>
      <c r="H272" s="144"/>
      <c r="I272" s="144"/>
      <c r="J272" s="144"/>
      <c r="K272" s="144"/>
      <c r="L272" s="145"/>
      <c r="M272" s="146">
        <f t="shared" si="35"/>
        <v>170330</v>
      </c>
      <c r="N272" s="150" t="s">
        <v>311</v>
      </c>
      <c r="O272" s="363">
        <v>170330.0</v>
      </c>
      <c r="P272" s="144"/>
      <c r="Q272" s="144"/>
      <c r="R272" s="144"/>
      <c r="S272" s="145"/>
      <c r="T272" s="146">
        <f t="shared" si="36"/>
        <v>893750</v>
      </c>
      <c r="U272" s="142" t="s">
        <v>245</v>
      </c>
      <c r="V272" s="363">
        <v>893750.0</v>
      </c>
      <c r="W272" s="150"/>
      <c r="X272" s="143"/>
      <c r="Y272" s="150"/>
      <c r="Z272" s="143"/>
      <c r="AA272" s="150"/>
      <c r="AB272" s="143"/>
      <c r="AC272" s="150"/>
      <c r="AD272" s="143"/>
      <c r="AE272" s="150"/>
      <c r="AF272" s="143"/>
      <c r="AG272" s="150"/>
      <c r="AH272" s="143"/>
      <c r="AI272" s="150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50"/>
      <c r="AU272" s="361"/>
      <c r="AV272" s="225"/>
      <c r="AW272" s="222"/>
      <c r="AX272" s="222"/>
      <c r="AY272" s="222"/>
      <c r="AZ272" s="222"/>
      <c r="BA272" s="222"/>
      <c r="BB272" s="222"/>
      <c r="BC272" s="222"/>
      <c r="BD272" s="222"/>
      <c r="BE272" s="222"/>
      <c r="BF272" s="222"/>
      <c r="BG272" s="222"/>
      <c r="BH272" s="222"/>
      <c r="BI272" s="222"/>
      <c r="BJ272" s="222"/>
      <c r="BK272" s="222"/>
      <c r="BL272" s="222"/>
      <c r="BM272" s="222"/>
      <c r="BN272" s="222"/>
      <c r="BO272" s="222"/>
      <c r="BP272" s="222"/>
    </row>
    <row r="273" ht="12.75" customHeight="1">
      <c r="A273" s="222"/>
      <c r="B273" s="35">
        <v>44606.0</v>
      </c>
      <c r="C273" s="210">
        <f t="shared" si="33"/>
        <v>0</v>
      </c>
      <c r="D273" s="141">
        <f t="shared" si="34"/>
        <v>0</v>
      </c>
      <c r="E273" s="189"/>
      <c r="F273" s="144"/>
      <c r="G273" s="144"/>
      <c r="H273" s="144"/>
      <c r="I273" s="144"/>
      <c r="J273" s="144"/>
      <c r="K273" s="144"/>
      <c r="L273" s="145"/>
      <c r="M273" s="146">
        <f t="shared" si="35"/>
        <v>0</v>
      </c>
      <c r="N273" s="189"/>
      <c r="O273" s="144"/>
      <c r="P273" s="144"/>
      <c r="Q273" s="144"/>
      <c r="R273" s="144"/>
      <c r="S273" s="145"/>
      <c r="T273" s="146">
        <f t="shared" si="36"/>
        <v>0</v>
      </c>
      <c r="U273" s="150"/>
      <c r="V273" s="143"/>
      <c r="W273" s="142"/>
      <c r="X273" s="143"/>
      <c r="Y273" s="150"/>
      <c r="Z273" s="143"/>
      <c r="AA273" s="150"/>
      <c r="AB273" s="143"/>
      <c r="AC273" s="150"/>
      <c r="AD273" s="143"/>
      <c r="AE273" s="150"/>
      <c r="AF273" s="143"/>
      <c r="AG273" s="150"/>
      <c r="AH273" s="143"/>
      <c r="AI273" s="150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50"/>
      <c r="AU273" s="361"/>
      <c r="AV273" s="225"/>
      <c r="AW273" s="222"/>
      <c r="AX273" s="222"/>
      <c r="AY273" s="222"/>
      <c r="AZ273" s="222"/>
      <c r="BA273" s="222"/>
      <c r="BB273" s="222"/>
      <c r="BC273" s="222"/>
      <c r="BD273" s="222"/>
      <c r="BE273" s="222"/>
      <c r="BF273" s="222"/>
      <c r="BG273" s="222"/>
      <c r="BH273" s="222"/>
      <c r="BI273" s="222"/>
      <c r="BJ273" s="222"/>
      <c r="BK273" s="222"/>
      <c r="BL273" s="222"/>
      <c r="BM273" s="222"/>
      <c r="BN273" s="222"/>
      <c r="BO273" s="222"/>
      <c r="BP273" s="222"/>
    </row>
    <row r="274" ht="12.75" customHeight="1">
      <c r="A274" s="222"/>
      <c r="B274" s="35">
        <v>44607.0</v>
      </c>
      <c r="C274" s="210">
        <f t="shared" si="33"/>
        <v>0</v>
      </c>
      <c r="D274" s="141">
        <f t="shared" si="34"/>
        <v>0</v>
      </c>
      <c r="E274" s="189"/>
      <c r="F274" s="144"/>
      <c r="G274" s="144"/>
      <c r="H274" s="144"/>
      <c r="I274" s="144"/>
      <c r="J274" s="144"/>
      <c r="K274" s="144"/>
      <c r="L274" s="145"/>
      <c r="M274" s="146">
        <f t="shared" si="35"/>
        <v>0</v>
      </c>
      <c r="N274" s="189"/>
      <c r="O274" s="144"/>
      <c r="P274" s="144"/>
      <c r="Q274" s="144"/>
      <c r="R274" s="144"/>
      <c r="S274" s="145"/>
      <c r="T274" s="146">
        <f t="shared" si="36"/>
        <v>0</v>
      </c>
      <c r="U274" s="150"/>
      <c r="V274" s="143"/>
      <c r="W274" s="150"/>
      <c r="X274" s="143"/>
      <c r="Y274" s="150"/>
      <c r="Z274" s="143"/>
      <c r="AA274" s="150"/>
      <c r="AB274" s="143"/>
      <c r="AC274" s="150"/>
      <c r="AD274" s="143"/>
      <c r="AE274" s="150"/>
      <c r="AF274" s="143"/>
      <c r="AG274" s="150"/>
      <c r="AH274" s="143"/>
      <c r="AI274" s="150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50"/>
      <c r="AU274" s="361"/>
      <c r="AV274" s="225"/>
      <c r="AW274" s="222"/>
      <c r="AX274" s="222"/>
      <c r="AY274" s="222"/>
      <c r="AZ274" s="222"/>
      <c r="BA274" s="222"/>
      <c r="BB274" s="222"/>
      <c r="BC274" s="222"/>
      <c r="BD274" s="222"/>
      <c r="BE274" s="222"/>
      <c r="BF274" s="222"/>
      <c r="BG274" s="222"/>
      <c r="BH274" s="222"/>
      <c r="BI274" s="222"/>
      <c r="BJ274" s="222"/>
      <c r="BK274" s="222"/>
      <c r="BL274" s="222"/>
      <c r="BM274" s="222"/>
      <c r="BN274" s="222"/>
      <c r="BO274" s="222"/>
      <c r="BP274" s="222"/>
    </row>
    <row r="275" ht="12.75" customHeight="1">
      <c r="A275" s="222"/>
      <c r="B275" s="32">
        <v>44608.0</v>
      </c>
      <c r="C275" s="210">
        <f t="shared" si="33"/>
        <v>966567</v>
      </c>
      <c r="D275" s="141">
        <f t="shared" si="34"/>
        <v>3451</v>
      </c>
      <c r="E275" s="189" t="s">
        <v>182</v>
      </c>
      <c r="F275" s="362">
        <v>900.0</v>
      </c>
      <c r="G275" s="144" t="s">
        <v>183</v>
      </c>
      <c r="H275" s="362">
        <v>2551.0</v>
      </c>
      <c r="I275" s="144"/>
      <c r="J275" s="144"/>
      <c r="K275" s="144"/>
      <c r="L275" s="145"/>
      <c r="M275" s="146">
        <f t="shared" si="35"/>
        <v>0</v>
      </c>
      <c r="N275" s="189"/>
      <c r="O275" s="144"/>
      <c r="P275" s="144"/>
      <c r="Q275" s="144"/>
      <c r="R275" s="144"/>
      <c r="S275" s="145"/>
      <c r="T275" s="146">
        <f t="shared" si="36"/>
        <v>963116</v>
      </c>
      <c r="U275" s="142" t="s">
        <v>159</v>
      </c>
      <c r="V275" s="363">
        <v>623025.0</v>
      </c>
      <c r="W275" s="150" t="s">
        <v>172</v>
      </c>
      <c r="X275" s="363">
        <v>273541.0</v>
      </c>
      <c r="Y275" s="150" t="s">
        <v>209</v>
      </c>
      <c r="Z275" s="363">
        <v>2200.0</v>
      </c>
      <c r="AA275" s="150" t="s">
        <v>312</v>
      </c>
      <c r="AB275" s="363">
        <v>64350.0</v>
      </c>
      <c r="AC275" s="150"/>
      <c r="AD275" s="143"/>
      <c r="AE275" s="150"/>
      <c r="AF275" s="143"/>
      <c r="AG275" s="150"/>
      <c r="AH275" s="143"/>
      <c r="AI275" s="150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50"/>
      <c r="AU275" s="361"/>
      <c r="AV275" s="225"/>
      <c r="AW275" s="222"/>
      <c r="AX275" s="222"/>
      <c r="AY275" s="222"/>
      <c r="AZ275" s="222"/>
      <c r="BA275" s="222"/>
      <c r="BB275" s="222"/>
      <c r="BC275" s="222"/>
      <c r="BD275" s="222"/>
      <c r="BE275" s="222"/>
      <c r="BF275" s="222"/>
      <c r="BG275" s="222"/>
      <c r="BH275" s="222"/>
      <c r="BI275" s="222"/>
      <c r="BJ275" s="222"/>
      <c r="BK275" s="222"/>
      <c r="BL275" s="222"/>
      <c r="BM275" s="222"/>
      <c r="BN275" s="222"/>
      <c r="BO275" s="222"/>
      <c r="BP275" s="222"/>
    </row>
    <row r="276" ht="12.75" customHeight="1">
      <c r="A276" s="222"/>
      <c r="B276" s="32">
        <v>44609.0</v>
      </c>
      <c r="C276" s="210">
        <f t="shared" si="33"/>
        <v>155404</v>
      </c>
      <c r="D276" s="141">
        <f t="shared" si="34"/>
        <v>0</v>
      </c>
      <c r="E276" s="189"/>
      <c r="F276" s="144"/>
      <c r="G276" s="147"/>
      <c r="H276" s="144"/>
      <c r="I276" s="144"/>
      <c r="J276" s="144"/>
      <c r="K276" s="144"/>
      <c r="L276" s="145"/>
      <c r="M276" s="146">
        <f t="shared" si="35"/>
        <v>155404</v>
      </c>
      <c r="N276" s="189" t="s">
        <v>158</v>
      </c>
      <c r="O276" s="362">
        <v>155404.0</v>
      </c>
      <c r="P276" s="144"/>
      <c r="Q276" s="144"/>
      <c r="R276" s="144"/>
      <c r="S276" s="145"/>
      <c r="T276" s="146">
        <f t="shared" si="36"/>
        <v>0</v>
      </c>
      <c r="U276" s="142"/>
      <c r="V276" s="143"/>
      <c r="W276" s="142"/>
      <c r="X276" s="143"/>
      <c r="Y276" s="150"/>
      <c r="Z276" s="143"/>
      <c r="AA276" s="150"/>
      <c r="AB276" s="143"/>
      <c r="AC276" s="150"/>
      <c r="AD276" s="143"/>
      <c r="AE276" s="150"/>
      <c r="AF276" s="143"/>
      <c r="AG276" s="150"/>
      <c r="AH276" s="143"/>
      <c r="AI276" s="150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50"/>
      <c r="AU276" s="361"/>
      <c r="AV276" s="225"/>
      <c r="AW276" s="222"/>
      <c r="AX276" s="222"/>
      <c r="AY276" s="222"/>
      <c r="AZ276" s="222"/>
      <c r="BA276" s="222"/>
      <c r="BB276" s="222"/>
      <c r="BC276" s="222"/>
      <c r="BD276" s="222"/>
      <c r="BE276" s="222"/>
      <c r="BF276" s="222"/>
      <c r="BG276" s="222"/>
      <c r="BH276" s="222"/>
      <c r="BI276" s="222"/>
      <c r="BJ276" s="222"/>
      <c r="BK276" s="222"/>
      <c r="BL276" s="222"/>
      <c r="BM276" s="222"/>
      <c r="BN276" s="222"/>
      <c r="BO276" s="222"/>
      <c r="BP276" s="222"/>
    </row>
    <row r="277" ht="12.75" customHeight="1">
      <c r="A277" s="222"/>
      <c r="B277" s="32">
        <v>44610.0</v>
      </c>
      <c r="C277" s="210">
        <f t="shared" si="33"/>
        <v>0</v>
      </c>
      <c r="D277" s="141">
        <f t="shared" si="34"/>
        <v>0</v>
      </c>
      <c r="E277" s="189"/>
      <c r="F277" s="144"/>
      <c r="G277" s="144"/>
      <c r="H277" s="144"/>
      <c r="I277" s="144"/>
      <c r="J277" s="144"/>
      <c r="K277" s="144"/>
      <c r="L277" s="145"/>
      <c r="M277" s="146">
        <f t="shared" si="35"/>
        <v>0</v>
      </c>
      <c r="N277" s="189"/>
      <c r="O277" s="144"/>
      <c r="P277" s="144"/>
      <c r="Q277" s="144"/>
      <c r="R277" s="144"/>
      <c r="S277" s="145"/>
      <c r="T277" s="146">
        <f t="shared" si="36"/>
        <v>0</v>
      </c>
      <c r="U277" s="150"/>
      <c r="V277" s="143"/>
      <c r="W277" s="150"/>
      <c r="X277" s="143"/>
      <c r="Y277" s="150"/>
      <c r="Z277" s="143"/>
      <c r="AA277" s="150"/>
      <c r="AB277" s="143"/>
      <c r="AC277" s="150"/>
      <c r="AD277" s="143"/>
      <c r="AE277" s="150"/>
      <c r="AF277" s="143"/>
      <c r="AG277" s="150"/>
      <c r="AH277" s="143"/>
      <c r="AI277" s="150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50"/>
      <c r="AU277" s="361"/>
      <c r="AV277" s="225"/>
      <c r="AW277" s="222"/>
      <c r="AX277" s="222"/>
      <c r="AY277" s="222"/>
      <c r="AZ277" s="222"/>
      <c r="BA277" s="222"/>
      <c r="BB277" s="222"/>
      <c r="BC277" s="222"/>
      <c r="BD277" s="222"/>
      <c r="BE277" s="222"/>
      <c r="BF277" s="222"/>
      <c r="BG277" s="222"/>
      <c r="BH277" s="222"/>
      <c r="BI277" s="222"/>
      <c r="BJ277" s="222"/>
      <c r="BK277" s="222"/>
      <c r="BL277" s="222"/>
      <c r="BM277" s="222"/>
      <c r="BN277" s="222"/>
      <c r="BO277" s="222"/>
      <c r="BP277" s="222"/>
    </row>
    <row r="278" ht="12.75" customHeight="1">
      <c r="A278" s="222"/>
      <c r="B278" s="32">
        <v>44611.0</v>
      </c>
      <c r="C278" s="210">
        <f t="shared" si="33"/>
        <v>859605</v>
      </c>
      <c r="D278" s="141">
        <f t="shared" si="34"/>
        <v>0</v>
      </c>
      <c r="E278" s="189"/>
      <c r="F278" s="144"/>
      <c r="G278" s="144"/>
      <c r="H278" s="144"/>
      <c r="I278" s="144"/>
      <c r="J278" s="144"/>
      <c r="K278" s="144"/>
      <c r="L278" s="145"/>
      <c r="M278" s="146">
        <f t="shared" si="35"/>
        <v>210000</v>
      </c>
      <c r="N278" s="189" t="s">
        <v>158</v>
      </c>
      <c r="O278" s="362">
        <v>210000.0</v>
      </c>
      <c r="P278" s="144"/>
      <c r="Q278" s="144"/>
      <c r="R278" s="144"/>
      <c r="S278" s="145"/>
      <c r="T278" s="146">
        <f t="shared" si="36"/>
        <v>649605</v>
      </c>
      <c r="U278" s="142" t="s">
        <v>313</v>
      </c>
      <c r="V278" s="363">
        <v>333135.0</v>
      </c>
      <c r="W278" s="150" t="s">
        <v>314</v>
      </c>
      <c r="X278" s="363">
        <v>66000.0</v>
      </c>
      <c r="Y278" s="150" t="s">
        <v>315</v>
      </c>
      <c r="Z278" s="363">
        <v>250470.0</v>
      </c>
      <c r="AA278" s="150"/>
      <c r="AB278" s="143"/>
      <c r="AC278" s="150"/>
      <c r="AD278" s="143"/>
      <c r="AE278" s="150"/>
      <c r="AF278" s="143"/>
      <c r="AG278" s="150"/>
      <c r="AH278" s="143"/>
      <c r="AI278" s="150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50"/>
      <c r="AU278" s="361"/>
      <c r="AV278" s="225"/>
      <c r="AW278" s="222"/>
      <c r="AX278" s="222"/>
      <c r="AY278" s="222"/>
      <c r="AZ278" s="222"/>
      <c r="BA278" s="222"/>
      <c r="BB278" s="222"/>
      <c r="BC278" s="222"/>
      <c r="BD278" s="222"/>
      <c r="BE278" s="222"/>
      <c r="BF278" s="222"/>
      <c r="BG278" s="222"/>
      <c r="BH278" s="222"/>
      <c r="BI278" s="222"/>
      <c r="BJ278" s="222"/>
      <c r="BK278" s="222"/>
      <c r="BL278" s="222"/>
      <c r="BM278" s="222"/>
      <c r="BN278" s="222"/>
      <c r="BO278" s="222"/>
      <c r="BP278" s="222"/>
    </row>
    <row r="279" ht="12.75" customHeight="1">
      <c r="A279" s="222"/>
      <c r="B279" s="32">
        <v>44612.0</v>
      </c>
      <c r="C279" s="210">
        <f t="shared" si="33"/>
        <v>10254857</v>
      </c>
      <c r="D279" s="141">
        <f t="shared" si="34"/>
        <v>10000000</v>
      </c>
      <c r="E279" s="189" t="s">
        <v>316</v>
      </c>
      <c r="F279" s="362">
        <v>1.0E7</v>
      </c>
      <c r="G279" s="144"/>
      <c r="H279" s="144"/>
      <c r="I279" s="144"/>
      <c r="J279" s="144"/>
      <c r="K279" s="144"/>
      <c r="L279" s="145"/>
      <c r="M279" s="146">
        <f t="shared" si="35"/>
        <v>0</v>
      </c>
      <c r="N279" s="189"/>
      <c r="O279" s="144"/>
      <c r="P279" s="144"/>
      <c r="Q279" s="144"/>
      <c r="R279" s="144"/>
      <c r="S279" s="145"/>
      <c r="T279" s="146">
        <f t="shared" si="36"/>
        <v>254857</v>
      </c>
      <c r="U279" s="142" t="s">
        <v>232</v>
      </c>
      <c r="V279" s="363">
        <v>254857.0</v>
      </c>
      <c r="W279" s="142"/>
      <c r="X279" s="143"/>
      <c r="Y279" s="150"/>
      <c r="Z279" s="143"/>
      <c r="AA279" s="150"/>
      <c r="AB279" s="143"/>
      <c r="AC279" s="150"/>
      <c r="AD279" s="143"/>
      <c r="AE279" s="150"/>
      <c r="AF279" s="143"/>
      <c r="AG279" s="150"/>
      <c r="AH279" s="143"/>
      <c r="AI279" s="150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50"/>
      <c r="AU279" s="361"/>
      <c r="AV279" s="225"/>
      <c r="AW279" s="222"/>
      <c r="AX279" s="222"/>
      <c r="AY279" s="222"/>
      <c r="AZ279" s="222"/>
      <c r="BA279" s="222"/>
      <c r="BB279" s="222"/>
      <c r="BC279" s="222"/>
      <c r="BD279" s="222"/>
      <c r="BE279" s="222"/>
      <c r="BF279" s="222"/>
      <c r="BG279" s="222"/>
      <c r="BH279" s="222"/>
      <c r="BI279" s="222"/>
      <c r="BJ279" s="222"/>
      <c r="BK279" s="222"/>
      <c r="BL279" s="222"/>
      <c r="BM279" s="222"/>
      <c r="BN279" s="222"/>
      <c r="BO279" s="222"/>
      <c r="BP279" s="222"/>
    </row>
    <row r="280" ht="12.75" customHeight="1">
      <c r="A280" s="222"/>
      <c r="B280" s="35">
        <v>44613.0</v>
      </c>
      <c r="C280" s="210">
        <f t="shared" si="33"/>
        <v>0</v>
      </c>
      <c r="D280" s="141">
        <f t="shared" si="34"/>
        <v>0</v>
      </c>
      <c r="E280" s="189"/>
      <c r="F280" s="144"/>
      <c r="G280" s="144"/>
      <c r="H280" s="144"/>
      <c r="I280" s="144"/>
      <c r="J280" s="144"/>
      <c r="K280" s="144"/>
      <c r="L280" s="145"/>
      <c r="M280" s="146">
        <f t="shared" si="35"/>
        <v>0</v>
      </c>
      <c r="N280" s="189"/>
      <c r="O280" s="144"/>
      <c r="P280" s="144"/>
      <c r="Q280" s="144"/>
      <c r="R280" s="144"/>
      <c r="S280" s="145"/>
      <c r="T280" s="146">
        <f t="shared" si="36"/>
        <v>0</v>
      </c>
      <c r="U280" s="142"/>
      <c r="V280" s="143"/>
      <c r="W280" s="150"/>
      <c r="X280" s="143"/>
      <c r="Y280" s="150"/>
      <c r="Z280" s="143"/>
      <c r="AA280" s="150"/>
      <c r="AB280" s="143"/>
      <c r="AC280" s="150"/>
      <c r="AD280" s="143"/>
      <c r="AE280" s="150"/>
      <c r="AF280" s="143"/>
      <c r="AG280" s="150"/>
      <c r="AH280" s="143"/>
      <c r="AI280" s="150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50"/>
      <c r="AU280" s="361"/>
      <c r="AV280" s="225"/>
      <c r="AW280" s="222"/>
      <c r="AX280" s="222"/>
      <c r="AY280" s="222"/>
      <c r="AZ280" s="222"/>
      <c r="BA280" s="222"/>
      <c r="BB280" s="222"/>
      <c r="BC280" s="222"/>
      <c r="BD280" s="222"/>
      <c r="BE280" s="222"/>
      <c r="BF280" s="222"/>
      <c r="BG280" s="222"/>
      <c r="BH280" s="222"/>
      <c r="BI280" s="222"/>
      <c r="BJ280" s="222"/>
      <c r="BK280" s="222"/>
      <c r="BL280" s="222"/>
      <c r="BM280" s="222"/>
      <c r="BN280" s="222"/>
      <c r="BO280" s="222"/>
      <c r="BP280" s="222"/>
    </row>
    <row r="281" ht="12.75" customHeight="1">
      <c r="A281" s="222"/>
      <c r="B281" s="35">
        <v>44614.0</v>
      </c>
      <c r="C281" s="210">
        <f t="shared" si="33"/>
        <v>61</v>
      </c>
      <c r="D281" s="141">
        <f t="shared" si="34"/>
        <v>61</v>
      </c>
      <c r="E281" s="189" t="s">
        <v>181</v>
      </c>
      <c r="F281" s="362">
        <v>61.0</v>
      </c>
      <c r="G281" s="144"/>
      <c r="H281" s="144"/>
      <c r="I281" s="144"/>
      <c r="J281" s="144"/>
      <c r="K281" s="144"/>
      <c r="L281" s="145"/>
      <c r="M281" s="146">
        <f t="shared" si="35"/>
        <v>0</v>
      </c>
      <c r="N281" s="189"/>
      <c r="O281" s="144"/>
      <c r="P281" s="144"/>
      <c r="Q281" s="144"/>
      <c r="R281" s="144"/>
      <c r="S281" s="145"/>
      <c r="T281" s="146">
        <f t="shared" si="36"/>
        <v>0</v>
      </c>
      <c r="U281" s="142"/>
      <c r="V281" s="143"/>
      <c r="W281" s="150"/>
      <c r="X281" s="143"/>
      <c r="Y281" s="150"/>
      <c r="Z281" s="143"/>
      <c r="AA281" s="150"/>
      <c r="AB281" s="143"/>
      <c r="AC281" s="150"/>
      <c r="AD281" s="143"/>
      <c r="AE281" s="150"/>
      <c r="AF281" s="143"/>
      <c r="AG281" s="150"/>
      <c r="AH281" s="143"/>
      <c r="AI281" s="150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50"/>
      <c r="AU281" s="361"/>
      <c r="AV281" s="225"/>
      <c r="AW281" s="222"/>
      <c r="AX281" s="222"/>
      <c r="AY281" s="222"/>
      <c r="AZ281" s="222"/>
      <c r="BA281" s="222"/>
      <c r="BB281" s="222"/>
      <c r="BC281" s="222"/>
      <c r="BD281" s="222"/>
      <c r="BE281" s="222"/>
      <c r="BF281" s="222"/>
      <c r="BG281" s="222"/>
      <c r="BH281" s="222"/>
      <c r="BI281" s="222"/>
      <c r="BJ281" s="222"/>
      <c r="BK281" s="222"/>
      <c r="BL281" s="222"/>
      <c r="BM281" s="222"/>
      <c r="BN281" s="222"/>
      <c r="BO281" s="222"/>
      <c r="BP281" s="222"/>
    </row>
    <row r="282" ht="12.75" customHeight="1">
      <c r="A282" s="222"/>
      <c r="B282" s="35">
        <v>44615.0</v>
      </c>
      <c r="C282" s="210">
        <f t="shared" si="33"/>
        <v>177120</v>
      </c>
      <c r="D282" s="141">
        <f t="shared" si="34"/>
        <v>0</v>
      </c>
      <c r="E282" s="189"/>
      <c r="F282" s="144"/>
      <c r="G282" s="144"/>
      <c r="H282" s="144"/>
      <c r="I282" s="144"/>
      <c r="J282" s="144"/>
      <c r="K282" s="144"/>
      <c r="L282" s="145"/>
      <c r="M282" s="146">
        <f t="shared" si="35"/>
        <v>0</v>
      </c>
      <c r="N282" s="189"/>
      <c r="O282" s="144"/>
      <c r="P282" s="144"/>
      <c r="Q282" s="144"/>
      <c r="R282" s="144"/>
      <c r="S282" s="145"/>
      <c r="T282" s="146">
        <f t="shared" si="36"/>
        <v>177120</v>
      </c>
      <c r="U282" s="142" t="s">
        <v>317</v>
      </c>
      <c r="V282" s="363">
        <v>177120.0</v>
      </c>
      <c r="W282" s="150"/>
      <c r="X282" s="143"/>
      <c r="Y282" s="150"/>
      <c r="Z282" s="143"/>
      <c r="AA282" s="150"/>
      <c r="AB282" s="143"/>
      <c r="AC282" s="150"/>
      <c r="AD282" s="143"/>
      <c r="AE282" s="150"/>
      <c r="AF282" s="143"/>
      <c r="AG282" s="150"/>
      <c r="AH282" s="143"/>
      <c r="AI282" s="150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50"/>
      <c r="AU282" s="361"/>
      <c r="AV282" s="225"/>
      <c r="AW282" s="222"/>
      <c r="AX282" s="222"/>
      <c r="AY282" s="222"/>
      <c r="AZ282" s="222"/>
      <c r="BA282" s="222"/>
      <c r="BB282" s="222"/>
      <c r="BC282" s="222"/>
      <c r="BD282" s="222"/>
      <c r="BE282" s="222"/>
      <c r="BF282" s="222"/>
      <c r="BG282" s="222"/>
      <c r="BH282" s="222"/>
      <c r="BI282" s="222"/>
      <c r="BJ282" s="222"/>
      <c r="BK282" s="222"/>
      <c r="BL282" s="222"/>
      <c r="BM282" s="222"/>
      <c r="BN282" s="222"/>
      <c r="BO282" s="222"/>
      <c r="BP282" s="222"/>
    </row>
    <row r="283" ht="12.75" customHeight="1">
      <c r="A283" s="222"/>
      <c r="B283" s="32">
        <v>44616.0</v>
      </c>
      <c r="C283" s="210">
        <f t="shared" si="33"/>
        <v>119765</v>
      </c>
      <c r="D283" s="141">
        <f t="shared" si="34"/>
        <v>0</v>
      </c>
      <c r="E283" s="189"/>
      <c r="F283" s="144"/>
      <c r="G283" s="144"/>
      <c r="H283" s="144"/>
      <c r="I283" s="144"/>
      <c r="J283" s="144"/>
      <c r="K283" s="144"/>
      <c r="L283" s="145"/>
      <c r="M283" s="146">
        <f t="shared" si="35"/>
        <v>0</v>
      </c>
      <c r="N283" s="189"/>
      <c r="O283" s="144"/>
      <c r="P283" s="144"/>
      <c r="Q283" s="144"/>
      <c r="R283" s="144"/>
      <c r="S283" s="145"/>
      <c r="T283" s="146">
        <f t="shared" si="36"/>
        <v>119765</v>
      </c>
      <c r="U283" s="142" t="s">
        <v>238</v>
      </c>
      <c r="V283" s="363">
        <v>110000.0</v>
      </c>
      <c r="W283" s="150" t="s">
        <v>318</v>
      </c>
      <c r="X283" s="363">
        <v>9765.0</v>
      </c>
      <c r="Y283" s="150"/>
      <c r="Z283" s="143"/>
      <c r="AA283" s="150"/>
      <c r="AB283" s="143"/>
      <c r="AC283" s="150"/>
      <c r="AD283" s="143"/>
      <c r="AE283" s="150"/>
      <c r="AF283" s="143"/>
      <c r="AG283" s="150"/>
      <c r="AH283" s="143"/>
      <c r="AI283" s="150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50"/>
      <c r="AU283" s="361"/>
      <c r="AV283" s="225"/>
      <c r="AW283" s="222"/>
      <c r="AX283" s="222"/>
      <c r="AY283" s="222"/>
      <c r="AZ283" s="222"/>
      <c r="BA283" s="222"/>
      <c r="BB283" s="222"/>
      <c r="BC283" s="222"/>
      <c r="BD283" s="222"/>
      <c r="BE283" s="222"/>
      <c r="BF283" s="222"/>
      <c r="BG283" s="222"/>
      <c r="BH283" s="222"/>
      <c r="BI283" s="222"/>
      <c r="BJ283" s="222"/>
      <c r="BK283" s="222"/>
      <c r="BL283" s="222"/>
      <c r="BM283" s="222"/>
      <c r="BN283" s="222"/>
      <c r="BO283" s="222"/>
      <c r="BP283" s="222"/>
    </row>
    <row r="284" ht="12.75" customHeight="1">
      <c r="A284" s="222"/>
      <c r="B284" s="32">
        <v>44617.0</v>
      </c>
      <c r="C284" s="210">
        <f t="shared" si="33"/>
        <v>50000</v>
      </c>
      <c r="D284" s="141">
        <f t="shared" si="34"/>
        <v>0</v>
      </c>
      <c r="E284" s="189"/>
      <c r="F284" s="144"/>
      <c r="G284" s="144"/>
      <c r="H284" s="144"/>
      <c r="I284" s="144"/>
      <c r="J284" s="144"/>
      <c r="K284" s="144"/>
      <c r="L284" s="145"/>
      <c r="M284" s="146">
        <f t="shared" si="35"/>
        <v>0</v>
      </c>
      <c r="N284" s="189"/>
      <c r="O284" s="144"/>
      <c r="P284" s="144"/>
      <c r="Q284" s="144"/>
      <c r="R284" s="144"/>
      <c r="S284" s="145"/>
      <c r="T284" s="146">
        <f t="shared" si="36"/>
        <v>50000</v>
      </c>
      <c r="U284" s="142" t="s">
        <v>133</v>
      </c>
      <c r="V284" s="363">
        <v>50000.0</v>
      </c>
      <c r="W284" s="150"/>
      <c r="X284" s="143"/>
      <c r="Y284" s="150"/>
      <c r="Z284" s="143"/>
      <c r="AA284" s="150"/>
      <c r="AB284" s="143"/>
      <c r="AC284" s="150"/>
      <c r="AD284" s="143"/>
      <c r="AE284" s="150"/>
      <c r="AF284" s="143"/>
      <c r="AG284" s="150"/>
      <c r="AH284" s="143"/>
      <c r="AI284" s="150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50"/>
      <c r="AU284" s="361"/>
      <c r="AV284" s="225"/>
      <c r="AW284" s="222"/>
      <c r="AX284" s="222"/>
      <c r="AY284" s="222"/>
      <c r="AZ284" s="222"/>
      <c r="BA284" s="222"/>
      <c r="BB284" s="222"/>
      <c r="BC284" s="222"/>
      <c r="BD284" s="222"/>
      <c r="BE284" s="222"/>
      <c r="BF284" s="222"/>
      <c r="BG284" s="222"/>
      <c r="BH284" s="222"/>
      <c r="BI284" s="222"/>
      <c r="BJ284" s="222"/>
      <c r="BK284" s="222"/>
      <c r="BL284" s="222"/>
      <c r="BM284" s="222"/>
      <c r="BN284" s="222"/>
      <c r="BO284" s="222"/>
      <c r="BP284" s="222"/>
    </row>
    <row r="285" ht="12.75" customHeight="1">
      <c r="A285" s="222"/>
      <c r="B285" s="32">
        <v>44618.0</v>
      </c>
      <c r="C285" s="210">
        <f t="shared" si="33"/>
        <v>75000</v>
      </c>
      <c r="D285" s="141">
        <f t="shared" si="34"/>
        <v>0</v>
      </c>
      <c r="E285" s="189"/>
      <c r="F285" s="144"/>
      <c r="G285" s="144"/>
      <c r="H285" s="144"/>
      <c r="I285" s="144"/>
      <c r="J285" s="144"/>
      <c r="K285" s="144"/>
      <c r="L285" s="145"/>
      <c r="M285" s="146">
        <f t="shared" si="35"/>
        <v>0</v>
      </c>
      <c r="N285" s="189"/>
      <c r="O285" s="144"/>
      <c r="P285" s="144"/>
      <c r="Q285" s="144"/>
      <c r="R285" s="144"/>
      <c r="S285" s="145"/>
      <c r="T285" s="146">
        <f t="shared" si="36"/>
        <v>75000</v>
      </c>
      <c r="U285" s="151" t="s">
        <v>319</v>
      </c>
      <c r="V285" s="363">
        <v>50000.0</v>
      </c>
      <c r="W285" s="150" t="s">
        <v>320</v>
      </c>
      <c r="X285" s="363">
        <v>25000.0</v>
      </c>
      <c r="Y285" s="150"/>
      <c r="Z285" s="143"/>
      <c r="AA285" s="150"/>
      <c r="AB285" s="143"/>
      <c r="AC285" s="150"/>
      <c r="AD285" s="143"/>
      <c r="AE285" s="150"/>
      <c r="AF285" s="143"/>
      <c r="AG285" s="150"/>
      <c r="AH285" s="143"/>
      <c r="AI285" s="150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50"/>
      <c r="AU285" s="361"/>
      <c r="AV285" s="225"/>
      <c r="AW285" s="222"/>
      <c r="AX285" s="222"/>
      <c r="AY285" s="222"/>
      <c r="AZ285" s="222"/>
      <c r="BA285" s="222"/>
      <c r="BB285" s="222"/>
      <c r="BC285" s="222"/>
      <c r="BD285" s="222"/>
      <c r="BE285" s="222"/>
      <c r="BF285" s="222"/>
      <c r="BG285" s="222"/>
      <c r="BH285" s="222"/>
      <c r="BI285" s="222"/>
      <c r="BJ285" s="222"/>
      <c r="BK285" s="222"/>
      <c r="BL285" s="222"/>
      <c r="BM285" s="222"/>
      <c r="BN285" s="222"/>
      <c r="BO285" s="222"/>
      <c r="BP285" s="222"/>
    </row>
    <row r="286" ht="12.75" customHeight="1">
      <c r="A286" s="222"/>
      <c r="B286" s="32">
        <v>44619.0</v>
      </c>
      <c r="C286" s="210">
        <f t="shared" si="33"/>
        <v>15032142</v>
      </c>
      <c r="D286" s="141">
        <f t="shared" si="34"/>
        <v>0</v>
      </c>
      <c r="E286" s="189"/>
      <c r="F286" s="144"/>
      <c r="G286" s="144"/>
      <c r="H286" s="144"/>
      <c r="I286" s="144"/>
      <c r="J286" s="144"/>
      <c r="K286" s="144"/>
      <c r="L286" s="145"/>
      <c r="M286" s="146">
        <f t="shared" si="35"/>
        <v>0</v>
      </c>
      <c r="N286" s="189"/>
      <c r="O286" s="144"/>
      <c r="P286" s="144"/>
      <c r="Q286" s="144"/>
      <c r="R286" s="144"/>
      <c r="S286" s="145"/>
      <c r="T286" s="146">
        <f>V286+X286+Z286+AB286+AD286+AF286+AH286+AJ286+AL286+AN286+AP286+AR286+AT286+AV286</f>
        <v>15032142</v>
      </c>
      <c r="U286" s="151" t="s">
        <v>321</v>
      </c>
      <c r="V286" s="363">
        <v>1467535.0</v>
      </c>
      <c r="W286" s="150" t="s">
        <v>142</v>
      </c>
      <c r="X286" s="363">
        <v>0.0</v>
      </c>
      <c r="Y286" s="150" t="s">
        <v>143</v>
      </c>
      <c r="Z286" s="363">
        <v>290293.0</v>
      </c>
      <c r="AA286" s="150" t="s">
        <v>322</v>
      </c>
      <c r="AB286" s="363">
        <v>277497.0</v>
      </c>
      <c r="AC286" s="150" t="s">
        <v>323</v>
      </c>
      <c r="AD286" s="363">
        <v>274326.0</v>
      </c>
      <c r="AE286" s="150" t="s">
        <v>324</v>
      </c>
      <c r="AF286" s="363">
        <v>2300.0</v>
      </c>
      <c r="AG286" s="150" t="s">
        <v>325</v>
      </c>
      <c r="AH286" s="363">
        <v>2300.0</v>
      </c>
      <c r="AI286" s="150" t="s">
        <v>159</v>
      </c>
      <c r="AJ286" s="363">
        <v>768002.0</v>
      </c>
      <c r="AK286" s="150" t="s">
        <v>172</v>
      </c>
      <c r="AL286" s="363">
        <v>184049.0</v>
      </c>
      <c r="AM286" s="143" t="s">
        <v>326</v>
      </c>
      <c r="AN286" s="363">
        <v>1.062188E7</v>
      </c>
      <c r="AO286" s="143" t="s">
        <v>327</v>
      </c>
      <c r="AP286" s="363">
        <v>351390.0</v>
      </c>
      <c r="AQ286" s="143" t="s">
        <v>328</v>
      </c>
      <c r="AR286" s="363">
        <v>267310.0</v>
      </c>
      <c r="AS286" s="143" t="s">
        <v>329</v>
      </c>
      <c r="AT286" s="363">
        <v>458600.0</v>
      </c>
      <c r="AU286" s="361" t="s">
        <v>330</v>
      </c>
      <c r="AV286" s="385">
        <v>66660.0</v>
      </c>
      <c r="AW286" s="222"/>
      <c r="AX286" s="222"/>
      <c r="AY286" s="222"/>
      <c r="AZ286" s="222"/>
      <c r="BA286" s="222"/>
      <c r="BB286" s="222"/>
      <c r="BC286" s="222"/>
      <c r="BD286" s="222"/>
      <c r="BE286" s="222"/>
      <c r="BF286" s="222"/>
      <c r="BG286" s="222"/>
      <c r="BH286" s="222"/>
      <c r="BI286" s="222"/>
      <c r="BJ286" s="222"/>
      <c r="BK286" s="222"/>
      <c r="BL286" s="222"/>
      <c r="BM286" s="222"/>
      <c r="BN286" s="222"/>
      <c r="BO286" s="222"/>
      <c r="BP286" s="222"/>
    </row>
    <row r="287" ht="12.75" customHeight="1">
      <c r="A287" s="222"/>
      <c r="B287" s="35">
        <v>44620.0</v>
      </c>
      <c r="C287" s="210">
        <f t="shared" si="33"/>
        <v>500000</v>
      </c>
      <c r="D287" s="141">
        <f t="shared" si="34"/>
        <v>0</v>
      </c>
      <c r="E287" s="189"/>
      <c r="F287" s="144"/>
      <c r="G287" s="144"/>
      <c r="H287" s="144"/>
      <c r="I287" s="144"/>
      <c r="J287" s="144"/>
      <c r="K287" s="144"/>
      <c r="L287" s="145"/>
      <c r="M287" s="146">
        <f t="shared" si="35"/>
        <v>0</v>
      </c>
      <c r="N287" s="189"/>
      <c r="O287" s="144"/>
      <c r="P287" s="144"/>
      <c r="Q287" s="144"/>
      <c r="R287" s="144"/>
      <c r="S287" s="145"/>
      <c r="T287" s="146">
        <f>V287+X287+Z287+AB287+AD287+AF287+AH287+AJ287+AV287</f>
        <v>500000</v>
      </c>
      <c r="U287" s="171" t="s">
        <v>331</v>
      </c>
      <c r="V287" s="367">
        <v>500000.0</v>
      </c>
      <c r="W287" s="164"/>
      <c r="X287" s="167"/>
      <c r="Y287" s="164"/>
      <c r="Z287" s="167"/>
      <c r="AA287" s="150"/>
      <c r="AB287" s="143"/>
      <c r="AC287" s="150"/>
      <c r="AD287" s="143"/>
      <c r="AE287" s="150"/>
      <c r="AF287" s="143"/>
      <c r="AG287" s="150"/>
      <c r="AH287" s="143"/>
      <c r="AI287" s="142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50"/>
      <c r="AU287" s="361"/>
      <c r="AV287" s="225"/>
      <c r="AW287" s="222"/>
      <c r="AX287" s="222"/>
      <c r="AY287" s="222"/>
      <c r="AZ287" s="222"/>
      <c r="BA287" s="222"/>
      <c r="BB287" s="222"/>
      <c r="BC287" s="222"/>
      <c r="BD287" s="222"/>
      <c r="BE287" s="222"/>
      <c r="BF287" s="222"/>
      <c r="BG287" s="222"/>
      <c r="BH287" s="222"/>
      <c r="BI287" s="222"/>
      <c r="BJ287" s="222"/>
      <c r="BK287" s="222"/>
      <c r="BL287" s="222"/>
      <c r="BM287" s="222"/>
      <c r="BN287" s="222"/>
      <c r="BO287" s="222"/>
      <c r="BP287" s="222"/>
    </row>
    <row r="288" ht="12.75" customHeight="1">
      <c r="A288" s="1"/>
      <c r="B288" s="344">
        <v>45351.0</v>
      </c>
      <c r="C288" s="241">
        <f t="shared" si="33"/>
        <v>0</v>
      </c>
      <c r="D288" s="242">
        <f t="shared" si="34"/>
        <v>0</v>
      </c>
      <c r="E288" s="386"/>
      <c r="F288" s="387"/>
      <c r="G288" s="388"/>
      <c r="H288" s="388"/>
      <c r="I288" s="388"/>
      <c r="J288" s="388"/>
      <c r="K288" s="388"/>
      <c r="L288" s="389"/>
      <c r="M288" s="242">
        <f t="shared" si="35"/>
        <v>0</v>
      </c>
      <c r="N288" s="390"/>
      <c r="O288" s="388"/>
      <c r="P288" s="388"/>
      <c r="Q288" s="388"/>
      <c r="R288" s="388"/>
      <c r="S288" s="389"/>
      <c r="T288" s="242">
        <f>V288+X288+Z288+AB288+AD288+AF288+AH288+AJ288+AV288+AL288+AN288+AP288</f>
        <v>0</v>
      </c>
      <c r="U288" s="391"/>
      <c r="V288" s="392"/>
      <c r="W288" s="391"/>
      <c r="X288" s="392"/>
      <c r="Y288" s="393"/>
      <c r="Z288" s="392"/>
      <c r="AA288" s="393"/>
      <c r="AB288" s="392"/>
      <c r="AC288" s="393"/>
      <c r="AD288" s="394"/>
      <c r="AE288" s="393"/>
      <c r="AF288" s="392"/>
      <c r="AG288" s="395"/>
      <c r="AH288" s="396"/>
      <c r="AI288" s="395"/>
      <c r="AJ288" s="396"/>
      <c r="AK288" s="396"/>
      <c r="AL288" s="396"/>
      <c r="AM288" s="396"/>
      <c r="AN288" s="396"/>
      <c r="AO288" s="396"/>
      <c r="AP288" s="396"/>
      <c r="AQ288" s="396"/>
      <c r="AR288" s="396"/>
      <c r="AS288" s="396"/>
      <c r="AT288" s="395"/>
      <c r="AU288" s="397"/>
      <c r="AV288" s="398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ht="12.75" customHeight="1">
      <c r="A289" s="1"/>
      <c r="B289" s="100" t="s">
        <v>20</v>
      </c>
      <c r="C289" s="208"/>
      <c r="D289" s="173"/>
      <c r="E289" s="178"/>
      <c r="F289" s="179"/>
      <c r="G289" s="179"/>
      <c r="H289" s="179"/>
      <c r="I289" s="179"/>
      <c r="J289" s="179"/>
      <c r="K289" s="179"/>
      <c r="L289" s="180"/>
      <c r="M289" s="126"/>
      <c r="N289" s="178"/>
      <c r="O289" s="179"/>
      <c r="P289" s="179"/>
      <c r="Q289" s="179"/>
      <c r="R289" s="179"/>
      <c r="S289" s="180"/>
      <c r="T289" s="126"/>
      <c r="U289" s="198"/>
      <c r="V289" s="183"/>
      <c r="W289" s="184"/>
      <c r="X289" s="183"/>
      <c r="Y289" s="184"/>
      <c r="Z289" s="183"/>
      <c r="AA289" s="184"/>
      <c r="AB289" s="183"/>
      <c r="AC289" s="184"/>
      <c r="AD289" s="183"/>
      <c r="AE289" s="184"/>
      <c r="AF289" s="183"/>
      <c r="AG289" s="184"/>
      <c r="AH289" s="183"/>
      <c r="AI289" s="184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4"/>
      <c r="AU289" s="371"/>
      <c r="AV289" s="247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ht="12.75" customHeight="1">
      <c r="A290" s="222"/>
      <c r="B290" s="329">
        <v>45717.0</v>
      </c>
      <c r="C290" s="209">
        <f t="shared" ref="C290:C320" si="37">D290+M290+T290</f>
        <v>0</v>
      </c>
      <c r="D290" s="141">
        <f t="shared" ref="D290:D320" si="38">F290+H290+J290+L290</f>
        <v>0</v>
      </c>
      <c r="E290" s="399"/>
      <c r="F290" s="144"/>
      <c r="G290" s="144"/>
      <c r="H290" s="144"/>
      <c r="I290" s="144"/>
      <c r="J290" s="144"/>
      <c r="K290" s="144"/>
      <c r="L290" s="145"/>
      <c r="M290" s="146">
        <f t="shared" ref="M290:M320" si="39">O290+Q290</f>
        <v>0</v>
      </c>
      <c r="N290" s="189"/>
      <c r="O290" s="144"/>
      <c r="P290" s="144"/>
      <c r="Q290" s="144"/>
      <c r="R290" s="144"/>
      <c r="S290" s="145"/>
      <c r="T290" s="146">
        <f t="shared" ref="T290:T317" si="40">V290+X290+Z290+AB290+AD290+AF290+AH290+AJ290+AV290</f>
        <v>0</v>
      </c>
      <c r="U290" s="150"/>
      <c r="V290" s="143"/>
      <c r="W290" s="162"/>
      <c r="X290" s="163"/>
      <c r="Y290" s="162"/>
      <c r="Z290" s="163"/>
      <c r="AA290" s="162"/>
      <c r="AB290" s="163"/>
      <c r="AC290" s="162"/>
      <c r="AD290" s="163"/>
      <c r="AE290" s="162"/>
      <c r="AF290" s="163"/>
      <c r="AG290" s="162"/>
      <c r="AH290" s="163"/>
      <c r="AI290" s="162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2"/>
      <c r="AU290" s="372"/>
      <c r="AV290" s="255"/>
      <c r="AW290" s="222"/>
      <c r="AX290" s="222"/>
      <c r="AY290" s="222"/>
      <c r="AZ290" s="222"/>
      <c r="BA290" s="222"/>
      <c r="BB290" s="222"/>
      <c r="BC290" s="222"/>
      <c r="BD290" s="222"/>
      <c r="BE290" s="222"/>
      <c r="BF290" s="222"/>
      <c r="BG290" s="222"/>
      <c r="BH290" s="222"/>
      <c r="BI290" s="222"/>
      <c r="BJ290" s="222"/>
      <c r="BK290" s="222"/>
      <c r="BL290" s="222"/>
      <c r="BM290" s="222"/>
      <c r="BN290" s="222"/>
      <c r="BO290" s="222"/>
      <c r="BP290" s="222"/>
    </row>
    <row r="291" ht="12.75" customHeight="1">
      <c r="A291" s="222"/>
      <c r="B291" s="32">
        <v>45718.0</v>
      </c>
      <c r="C291" s="210">
        <f t="shared" si="37"/>
        <v>214200</v>
      </c>
      <c r="D291" s="141">
        <f t="shared" si="38"/>
        <v>0</v>
      </c>
      <c r="E291" s="189"/>
      <c r="F291" s="144"/>
      <c r="G291" s="144"/>
      <c r="H291" s="144"/>
      <c r="I291" s="144"/>
      <c r="J291" s="144"/>
      <c r="K291" s="144"/>
      <c r="L291" s="145"/>
      <c r="M291" s="146">
        <f t="shared" si="39"/>
        <v>0</v>
      </c>
      <c r="N291" s="189"/>
      <c r="O291" s="144"/>
      <c r="P291" s="144"/>
      <c r="Q291" s="144"/>
      <c r="R291" s="144"/>
      <c r="S291" s="145"/>
      <c r="T291" s="146">
        <f t="shared" si="40"/>
        <v>214200</v>
      </c>
      <c r="U291" s="150" t="s">
        <v>332</v>
      </c>
      <c r="V291" s="363">
        <v>214200.0</v>
      </c>
      <c r="W291" s="150"/>
      <c r="X291" s="143"/>
      <c r="Y291" s="150"/>
      <c r="Z291" s="143"/>
      <c r="AA291" s="150"/>
      <c r="AB291" s="143"/>
      <c r="AC291" s="150"/>
      <c r="AD291" s="143"/>
      <c r="AE291" s="150"/>
      <c r="AF291" s="143"/>
      <c r="AG291" s="150"/>
      <c r="AH291" s="143"/>
      <c r="AI291" s="150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50"/>
      <c r="AU291" s="361"/>
      <c r="AV291" s="225"/>
      <c r="AW291" s="222"/>
      <c r="AX291" s="222"/>
      <c r="AY291" s="222"/>
      <c r="AZ291" s="222"/>
      <c r="BA291" s="222"/>
      <c r="BB291" s="222"/>
      <c r="BC291" s="222"/>
      <c r="BD291" s="222"/>
      <c r="BE291" s="222"/>
      <c r="BF291" s="222"/>
      <c r="BG291" s="222"/>
      <c r="BH291" s="222"/>
      <c r="BI291" s="222"/>
      <c r="BJ291" s="222"/>
      <c r="BK291" s="222"/>
      <c r="BL291" s="222"/>
      <c r="BM291" s="222"/>
      <c r="BN291" s="222"/>
      <c r="BO291" s="222"/>
      <c r="BP291" s="222"/>
    </row>
    <row r="292" ht="12.75" customHeight="1">
      <c r="A292" s="222"/>
      <c r="B292" s="32">
        <v>45719.0</v>
      </c>
      <c r="C292" s="210">
        <f t="shared" si="37"/>
        <v>8000000</v>
      </c>
      <c r="D292" s="141">
        <f t="shared" si="38"/>
        <v>0</v>
      </c>
      <c r="E292" s="189"/>
      <c r="F292" s="144"/>
      <c r="G292" s="144"/>
      <c r="H292" s="144"/>
      <c r="I292" s="144"/>
      <c r="J292" s="144"/>
      <c r="K292" s="144"/>
      <c r="L292" s="145"/>
      <c r="M292" s="146">
        <f t="shared" si="39"/>
        <v>0</v>
      </c>
      <c r="N292" s="189"/>
      <c r="O292" s="144"/>
      <c r="P292" s="144"/>
      <c r="Q292" s="144"/>
      <c r="R292" s="144"/>
      <c r="S292" s="145"/>
      <c r="T292" s="146">
        <f t="shared" si="40"/>
        <v>8000000</v>
      </c>
      <c r="U292" s="142" t="s">
        <v>333</v>
      </c>
      <c r="V292" s="363">
        <v>8000000.0</v>
      </c>
      <c r="W292" s="150"/>
      <c r="X292" s="143"/>
      <c r="Y292" s="150"/>
      <c r="Z292" s="143"/>
      <c r="AA292" s="150"/>
      <c r="AB292" s="143"/>
      <c r="AC292" s="150"/>
      <c r="AD292" s="143"/>
      <c r="AE292" s="150"/>
      <c r="AF292" s="143"/>
      <c r="AG292" s="150"/>
      <c r="AH292" s="143"/>
      <c r="AI292" s="150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50"/>
      <c r="AU292" s="361"/>
      <c r="AV292" s="225"/>
      <c r="AW292" s="222"/>
      <c r="AX292" s="222"/>
      <c r="AY292" s="222"/>
      <c r="AZ292" s="222"/>
      <c r="BA292" s="222"/>
      <c r="BB292" s="222"/>
      <c r="BC292" s="222"/>
      <c r="BD292" s="222"/>
      <c r="BE292" s="222"/>
      <c r="BF292" s="222"/>
      <c r="BG292" s="222"/>
      <c r="BH292" s="222"/>
      <c r="BI292" s="222"/>
      <c r="BJ292" s="222"/>
      <c r="BK292" s="222"/>
      <c r="BL292" s="222"/>
      <c r="BM292" s="222"/>
      <c r="BN292" s="222"/>
      <c r="BO292" s="222"/>
      <c r="BP292" s="222"/>
    </row>
    <row r="293" ht="12.75" customHeight="1">
      <c r="A293" s="222"/>
      <c r="B293" s="32">
        <v>45720.0</v>
      </c>
      <c r="C293" s="210">
        <f t="shared" si="37"/>
        <v>1814270</v>
      </c>
      <c r="D293" s="141">
        <f t="shared" si="38"/>
        <v>0</v>
      </c>
      <c r="E293" s="189"/>
      <c r="F293" s="144"/>
      <c r="G293" s="144"/>
      <c r="H293" s="144"/>
      <c r="I293" s="144"/>
      <c r="J293" s="144"/>
      <c r="K293" s="144"/>
      <c r="L293" s="145"/>
      <c r="M293" s="146">
        <f t="shared" si="39"/>
        <v>0</v>
      </c>
      <c r="N293" s="189"/>
      <c r="O293" s="144"/>
      <c r="P293" s="144"/>
      <c r="Q293" s="144"/>
      <c r="R293" s="144"/>
      <c r="S293" s="145"/>
      <c r="T293" s="146">
        <f t="shared" si="40"/>
        <v>1814270</v>
      </c>
      <c r="U293" s="150" t="s">
        <v>334</v>
      </c>
      <c r="V293" s="363">
        <v>285780.0</v>
      </c>
      <c r="W293" s="150" t="s">
        <v>334</v>
      </c>
      <c r="X293" s="363">
        <v>80000.0</v>
      </c>
      <c r="Y293" s="142" t="s">
        <v>335</v>
      </c>
      <c r="Z293" s="363">
        <v>1448490.0</v>
      </c>
      <c r="AA293" s="150"/>
      <c r="AB293" s="143"/>
      <c r="AC293" s="150"/>
      <c r="AD293" s="143"/>
      <c r="AE293" s="150"/>
      <c r="AF293" s="143"/>
      <c r="AG293" s="150"/>
      <c r="AH293" s="143"/>
      <c r="AI293" s="150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50"/>
      <c r="AU293" s="361"/>
      <c r="AV293" s="225"/>
      <c r="AW293" s="222"/>
      <c r="AX293" s="222"/>
      <c r="AY293" s="222"/>
      <c r="AZ293" s="222"/>
      <c r="BA293" s="222"/>
      <c r="BB293" s="222"/>
      <c r="BC293" s="222"/>
      <c r="BD293" s="222"/>
      <c r="BE293" s="222"/>
      <c r="BF293" s="222"/>
      <c r="BG293" s="222"/>
      <c r="BH293" s="222"/>
      <c r="BI293" s="222"/>
      <c r="BJ293" s="222"/>
      <c r="BK293" s="222"/>
      <c r="BL293" s="222"/>
      <c r="BM293" s="222"/>
      <c r="BN293" s="222"/>
      <c r="BO293" s="222"/>
      <c r="BP293" s="222"/>
    </row>
    <row r="294" ht="12.75" customHeight="1">
      <c r="A294" s="222"/>
      <c r="B294" s="32">
        <v>45721.0</v>
      </c>
      <c r="C294" s="210">
        <f t="shared" si="37"/>
        <v>0</v>
      </c>
      <c r="D294" s="141">
        <f t="shared" si="38"/>
        <v>0</v>
      </c>
      <c r="E294" s="189"/>
      <c r="F294" s="144"/>
      <c r="G294" s="144"/>
      <c r="H294" s="144"/>
      <c r="I294" s="144"/>
      <c r="J294" s="144"/>
      <c r="K294" s="144"/>
      <c r="L294" s="145"/>
      <c r="M294" s="146">
        <f t="shared" si="39"/>
        <v>0</v>
      </c>
      <c r="N294" s="189"/>
      <c r="O294" s="144"/>
      <c r="P294" s="144"/>
      <c r="Q294" s="144"/>
      <c r="R294" s="144"/>
      <c r="S294" s="145"/>
      <c r="T294" s="146">
        <f t="shared" si="40"/>
        <v>0</v>
      </c>
      <c r="U294" s="150"/>
      <c r="V294" s="143"/>
      <c r="W294" s="142"/>
      <c r="X294" s="143"/>
      <c r="Y294" s="150"/>
      <c r="Z294" s="143"/>
      <c r="AA294" s="150"/>
      <c r="AB294" s="143"/>
      <c r="AC294" s="150"/>
      <c r="AD294" s="143"/>
      <c r="AE294" s="150"/>
      <c r="AF294" s="143"/>
      <c r="AG294" s="150"/>
      <c r="AH294" s="143"/>
      <c r="AI294" s="150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50"/>
      <c r="AU294" s="361"/>
      <c r="AV294" s="225"/>
      <c r="AW294" s="222"/>
      <c r="AX294" s="222"/>
      <c r="AY294" s="222"/>
      <c r="AZ294" s="222"/>
      <c r="BA294" s="222"/>
      <c r="BB294" s="222"/>
      <c r="BC294" s="222"/>
      <c r="BD294" s="222"/>
      <c r="BE294" s="222"/>
      <c r="BF294" s="222"/>
      <c r="BG294" s="222"/>
      <c r="BH294" s="222"/>
      <c r="BI294" s="222"/>
      <c r="BJ294" s="222"/>
      <c r="BK294" s="222"/>
      <c r="BL294" s="222"/>
      <c r="BM294" s="222"/>
      <c r="BN294" s="222"/>
      <c r="BO294" s="222"/>
      <c r="BP294" s="222"/>
    </row>
    <row r="295" ht="12.75" customHeight="1">
      <c r="A295" s="222"/>
      <c r="B295" s="32">
        <v>45722.0</v>
      </c>
      <c r="C295" s="210">
        <f t="shared" si="37"/>
        <v>0</v>
      </c>
      <c r="D295" s="141">
        <f t="shared" si="38"/>
        <v>0</v>
      </c>
      <c r="E295" s="189"/>
      <c r="F295" s="144"/>
      <c r="G295" s="144"/>
      <c r="H295" s="144"/>
      <c r="I295" s="144"/>
      <c r="J295" s="144"/>
      <c r="K295" s="144"/>
      <c r="L295" s="145"/>
      <c r="M295" s="146">
        <f t="shared" si="39"/>
        <v>0</v>
      </c>
      <c r="N295" s="189"/>
      <c r="O295" s="144"/>
      <c r="P295" s="144"/>
      <c r="Q295" s="144"/>
      <c r="R295" s="144"/>
      <c r="S295" s="145"/>
      <c r="T295" s="146">
        <f t="shared" si="40"/>
        <v>0</v>
      </c>
      <c r="U295" s="150"/>
      <c r="V295" s="143"/>
      <c r="W295" s="150"/>
      <c r="X295" s="143"/>
      <c r="Y295" s="150"/>
      <c r="Z295" s="143"/>
      <c r="AA295" s="150"/>
      <c r="AB295" s="143"/>
      <c r="AC295" s="150"/>
      <c r="AD295" s="143"/>
      <c r="AE295" s="150"/>
      <c r="AF295" s="143"/>
      <c r="AG295" s="150"/>
      <c r="AH295" s="143"/>
      <c r="AI295" s="150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50"/>
      <c r="AU295" s="361"/>
      <c r="AV295" s="225"/>
      <c r="AW295" s="222"/>
      <c r="AX295" s="222"/>
      <c r="AY295" s="222"/>
      <c r="AZ295" s="222"/>
      <c r="BA295" s="222"/>
      <c r="BB295" s="222"/>
      <c r="BC295" s="222"/>
      <c r="BD295" s="222"/>
      <c r="BE295" s="222"/>
      <c r="BF295" s="222"/>
      <c r="BG295" s="222"/>
      <c r="BH295" s="222"/>
      <c r="BI295" s="222"/>
      <c r="BJ295" s="222"/>
      <c r="BK295" s="222"/>
      <c r="BL295" s="222"/>
      <c r="BM295" s="222"/>
      <c r="BN295" s="222"/>
      <c r="BO295" s="222"/>
      <c r="BP295" s="222"/>
    </row>
    <row r="296" ht="12.75" customHeight="1">
      <c r="A296" s="222"/>
      <c r="B296" s="35">
        <v>45723.0</v>
      </c>
      <c r="C296" s="210">
        <f t="shared" si="37"/>
        <v>0</v>
      </c>
      <c r="D296" s="141">
        <f t="shared" si="38"/>
        <v>0</v>
      </c>
      <c r="E296" s="189"/>
      <c r="F296" s="144"/>
      <c r="G296" s="144"/>
      <c r="H296" s="144"/>
      <c r="I296" s="144"/>
      <c r="J296" s="144"/>
      <c r="K296" s="144"/>
      <c r="L296" s="145"/>
      <c r="M296" s="146">
        <f t="shared" si="39"/>
        <v>0</v>
      </c>
      <c r="N296" s="189"/>
      <c r="O296" s="144"/>
      <c r="P296" s="144"/>
      <c r="Q296" s="144"/>
      <c r="R296" s="144"/>
      <c r="S296" s="145"/>
      <c r="T296" s="146">
        <f t="shared" si="40"/>
        <v>0</v>
      </c>
      <c r="U296" s="150"/>
      <c r="V296" s="143"/>
      <c r="W296" s="150"/>
      <c r="X296" s="143"/>
      <c r="Y296" s="150"/>
      <c r="Z296" s="143"/>
      <c r="AA296" s="150"/>
      <c r="AB296" s="143"/>
      <c r="AC296" s="150"/>
      <c r="AD296" s="143"/>
      <c r="AE296" s="150"/>
      <c r="AF296" s="143"/>
      <c r="AG296" s="150"/>
      <c r="AH296" s="143"/>
      <c r="AI296" s="150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50"/>
      <c r="AU296" s="361"/>
      <c r="AV296" s="225"/>
      <c r="AW296" s="222"/>
      <c r="AX296" s="222"/>
      <c r="AY296" s="222"/>
      <c r="AZ296" s="222"/>
      <c r="BA296" s="222"/>
      <c r="BB296" s="222"/>
      <c r="BC296" s="222"/>
      <c r="BD296" s="222"/>
      <c r="BE296" s="222"/>
      <c r="BF296" s="222"/>
      <c r="BG296" s="222"/>
      <c r="BH296" s="222"/>
      <c r="BI296" s="222"/>
      <c r="BJ296" s="222"/>
      <c r="BK296" s="222"/>
      <c r="BL296" s="222"/>
      <c r="BM296" s="222"/>
      <c r="BN296" s="222"/>
      <c r="BO296" s="222"/>
      <c r="BP296" s="222"/>
    </row>
    <row r="297" ht="12.75" customHeight="1">
      <c r="A297" s="222"/>
      <c r="B297" s="35">
        <v>45724.0</v>
      </c>
      <c r="C297" s="210">
        <f t="shared" si="37"/>
        <v>0</v>
      </c>
      <c r="D297" s="141">
        <f t="shared" si="38"/>
        <v>0</v>
      </c>
      <c r="E297" s="189"/>
      <c r="F297" s="144"/>
      <c r="G297" s="144"/>
      <c r="H297" s="144"/>
      <c r="I297" s="144"/>
      <c r="J297" s="144"/>
      <c r="K297" s="144"/>
      <c r="L297" s="145"/>
      <c r="M297" s="146">
        <f t="shared" si="39"/>
        <v>0</v>
      </c>
      <c r="N297" s="189"/>
      <c r="O297" s="144"/>
      <c r="P297" s="144"/>
      <c r="Q297" s="144"/>
      <c r="R297" s="144"/>
      <c r="S297" s="145"/>
      <c r="T297" s="146">
        <f t="shared" si="40"/>
        <v>0</v>
      </c>
      <c r="U297" s="150"/>
      <c r="V297" s="143"/>
      <c r="W297" s="150"/>
      <c r="X297" s="143"/>
      <c r="Y297" s="150"/>
      <c r="Z297" s="143"/>
      <c r="AA297" s="150"/>
      <c r="AB297" s="143"/>
      <c r="AC297" s="150"/>
      <c r="AD297" s="143"/>
      <c r="AE297" s="150"/>
      <c r="AF297" s="143"/>
      <c r="AG297" s="150"/>
      <c r="AH297" s="143"/>
      <c r="AI297" s="150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50"/>
      <c r="AU297" s="361"/>
      <c r="AV297" s="225"/>
      <c r="AW297" s="222"/>
      <c r="AX297" s="222"/>
      <c r="AY297" s="222"/>
      <c r="AZ297" s="222"/>
      <c r="BA297" s="222"/>
      <c r="BB297" s="222"/>
      <c r="BC297" s="222"/>
      <c r="BD297" s="222"/>
      <c r="BE297" s="222"/>
      <c r="BF297" s="222"/>
      <c r="BG297" s="222"/>
      <c r="BH297" s="222"/>
      <c r="BI297" s="222"/>
      <c r="BJ297" s="222"/>
      <c r="BK297" s="222"/>
      <c r="BL297" s="222"/>
      <c r="BM297" s="222"/>
      <c r="BN297" s="222"/>
      <c r="BO297" s="222"/>
      <c r="BP297" s="222"/>
    </row>
    <row r="298" ht="12.75" customHeight="1">
      <c r="A298" s="222"/>
      <c r="B298" s="32">
        <v>45725.0</v>
      </c>
      <c r="C298" s="210">
        <f t="shared" si="37"/>
        <v>7891</v>
      </c>
      <c r="D298" s="141">
        <f t="shared" si="38"/>
        <v>7891</v>
      </c>
      <c r="E298" s="189" t="s">
        <v>205</v>
      </c>
      <c r="F298" s="362">
        <v>3026.0</v>
      </c>
      <c r="G298" s="144" t="s">
        <v>206</v>
      </c>
      <c r="H298" s="362">
        <v>3754.0</v>
      </c>
      <c r="I298" s="144" t="s">
        <v>336</v>
      </c>
      <c r="J298" s="362">
        <v>1111.0</v>
      </c>
      <c r="K298" s="144"/>
      <c r="L298" s="145"/>
      <c r="M298" s="146">
        <f t="shared" si="39"/>
        <v>0</v>
      </c>
      <c r="N298" s="189"/>
      <c r="O298" s="144"/>
      <c r="P298" s="144"/>
      <c r="Q298" s="144"/>
      <c r="R298" s="144"/>
      <c r="S298" s="145"/>
      <c r="T298" s="146">
        <f t="shared" si="40"/>
        <v>0</v>
      </c>
      <c r="U298" s="142"/>
      <c r="V298" s="143"/>
      <c r="W298" s="150"/>
      <c r="X298" s="143"/>
      <c r="Y298" s="150"/>
      <c r="Z298" s="143"/>
      <c r="AA298" s="150"/>
      <c r="AB298" s="143"/>
      <c r="AC298" s="150"/>
      <c r="AD298" s="143"/>
      <c r="AE298" s="150"/>
      <c r="AF298" s="143"/>
      <c r="AG298" s="150"/>
      <c r="AH298" s="143"/>
      <c r="AI298" s="150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50"/>
      <c r="AU298" s="361"/>
      <c r="AV298" s="225"/>
      <c r="AW298" s="222"/>
      <c r="AX298" s="222"/>
      <c r="AY298" s="222"/>
      <c r="AZ298" s="222"/>
      <c r="BA298" s="222"/>
      <c r="BB298" s="222"/>
      <c r="BC298" s="222"/>
      <c r="BD298" s="222"/>
      <c r="BE298" s="222"/>
      <c r="BF298" s="222"/>
      <c r="BG298" s="222"/>
      <c r="BH298" s="222"/>
      <c r="BI298" s="222"/>
      <c r="BJ298" s="222"/>
      <c r="BK298" s="222"/>
      <c r="BL298" s="222"/>
      <c r="BM298" s="222"/>
      <c r="BN298" s="222"/>
      <c r="BO298" s="222"/>
      <c r="BP298" s="222"/>
    </row>
    <row r="299" ht="12.75" customHeight="1">
      <c r="A299" s="222"/>
      <c r="B299" s="32">
        <v>45726.0</v>
      </c>
      <c r="C299" s="210">
        <f t="shared" si="37"/>
        <v>150000</v>
      </c>
      <c r="D299" s="141">
        <f t="shared" si="38"/>
        <v>0</v>
      </c>
      <c r="E299" s="189"/>
      <c r="F299" s="144"/>
      <c r="G299" s="144"/>
      <c r="H299" s="144"/>
      <c r="I299" s="144"/>
      <c r="J299" s="144"/>
      <c r="K299" s="144"/>
      <c r="L299" s="145"/>
      <c r="M299" s="146">
        <f t="shared" si="39"/>
        <v>0</v>
      </c>
      <c r="N299" s="189"/>
      <c r="O299" s="144"/>
      <c r="P299" s="144"/>
      <c r="Q299" s="144"/>
      <c r="R299" s="144"/>
      <c r="S299" s="145"/>
      <c r="T299" s="146">
        <f t="shared" si="40"/>
        <v>150000</v>
      </c>
      <c r="U299" s="142" t="s">
        <v>337</v>
      </c>
      <c r="V299" s="363">
        <v>150000.0</v>
      </c>
      <c r="W299" s="150"/>
      <c r="X299" s="143"/>
      <c r="Y299" s="150"/>
      <c r="Z299" s="143"/>
      <c r="AA299" s="150"/>
      <c r="AB299" s="143"/>
      <c r="AC299" s="150"/>
      <c r="AD299" s="143"/>
      <c r="AE299" s="150"/>
      <c r="AF299" s="143"/>
      <c r="AG299" s="150"/>
      <c r="AH299" s="143"/>
      <c r="AI299" s="150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50"/>
      <c r="AU299" s="361"/>
      <c r="AV299" s="225"/>
      <c r="AW299" s="222"/>
      <c r="AX299" s="222"/>
      <c r="AY299" s="222"/>
      <c r="AZ299" s="222"/>
      <c r="BA299" s="222"/>
      <c r="BB299" s="222"/>
      <c r="BC299" s="222"/>
      <c r="BD299" s="222"/>
      <c r="BE299" s="222"/>
      <c r="BF299" s="222"/>
      <c r="BG299" s="222"/>
      <c r="BH299" s="222"/>
      <c r="BI299" s="222"/>
      <c r="BJ299" s="222"/>
      <c r="BK299" s="222"/>
      <c r="BL299" s="222"/>
      <c r="BM299" s="222"/>
      <c r="BN299" s="222"/>
      <c r="BO299" s="222"/>
      <c r="BP299" s="222"/>
    </row>
    <row r="300" ht="12.75" customHeight="1">
      <c r="A300" s="222"/>
      <c r="B300" s="32">
        <v>45727.0</v>
      </c>
      <c r="C300" s="210">
        <f t="shared" si="37"/>
        <v>32676781</v>
      </c>
      <c r="D300" s="141">
        <f t="shared" si="38"/>
        <v>32676781</v>
      </c>
      <c r="E300" s="189" t="s">
        <v>338</v>
      </c>
      <c r="F300" s="362">
        <v>3.2676781E7</v>
      </c>
      <c r="G300" s="144"/>
      <c r="H300" s="144"/>
      <c r="I300" s="144"/>
      <c r="J300" s="144"/>
      <c r="K300" s="144"/>
      <c r="L300" s="145"/>
      <c r="M300" s="146">
        <f t="shared" si="39"/>
        <v>0</v>
      </c>
      <c r="N300" s="189"/>
      <c r="O300" s="144"/>
      <c r="P300" s="144"/>
      <c r="Q300" s="144"/>
      <c r="R300" s="144"/>
      <c r="S300" s="145"/>
      <c r="T300" s="146">
        <f t="shared" si="40"/>
        <v>0</v>
      </c>
      <c r="U300" s="142"/>
      <c r="V300" s="143"/>
      <c r="W300" s="150"/>
      <c r="X300" s="143"/>
      <c r="Y300" s="150"/>
      <c r="Z300" s="143"/>
      <c r="AA300" s="150"/>
      <c r="AB300" s="143"/>
      <c r="AC300" s="150"/>
      <c r="AD300" s="143"/>
      <c r="AE300" s="150"/>
      <c r="AF300" s="143"/>
      <c r="AG300" s="150"/>
      <c r="AH300" s="143"/>
      <c r="AI300" s="150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50"/>
      <c r="AU300" s="361"/>
      <c r="AV300" s="225"/>
      <c r="AW300" s="222"/>
      <c r="AX300" s="222"/>
      <c r="AY300" s="222"/>
      <c r="AZ300" s="222"/>
      <c r="BA300" s="222"/>
      <c r="BB300" s="222"/>
      <c r="BC300" s="222"/>
      <c r="BD300" s="222"/>
      <c r="BE300" s="222"/>
      <c r="BF300" s="222"/>
      <c r="BG300" s="222"/>
      <c r="BH300" s="222"/>
      <c r="BI300" s="222"/>
      <c r="BJ300" s="222"/>
      <c r="BK300" s="222"/>
      <c r="BL300" s="222"/>
      <c r="BM300" s="222"/>
      <c r="BN300" s="222"/>
      <c r="BO300" s="222"/>
      <c r="BP300" s="222"/>
    </row>
    <row r="301" ht="12.75" customHeight="1">
      <c r="A301" s="222"/>
      <c r="B301" s="32">
        <v>45728.0</v>
      </c>
      <c r="C301" s="210">
        <f t="shared" si="37"/>
        <v>679950</v>
      </c>
      <c r="D301" s="141">
        <f t="shared" si="38"/>
        <v>0</v>
      </c>
      <c r="E301" s="189"/>
      <c r="F301" s="144"/>
      <c r="G301" s="144"/>
      <c r="H301" s="144"/>
      <c r="I301" s="144"/>
      <c r="J301" s="144"/>
      <c r="K301" s="144"/>
      <c r="L301" s="145"/>
      <c r="M301" s="146">
        <f t="shared" si="39"/>
        <v>0</v>
      </c>
      <c r="N301" s="189"/>
      <c r="O301" s="144"/>
      <c r="P301" s="144"/>
      <c r="Q301" s="144"/>
      <c r="R301" s="144"/>
      <c r="S301" s="145"/>
      <c r="T301" s="146">
        <f t="shared" si="40"/>
        <v>679950</v>
      </c>
      <c r="U301" s="142" t="s">
        <v>339</v>
      </c>
      <c r="V301" s="363">
        <v>278090.0</v>
      </c>
      <c r="W301" s="150" t="s">
        <v>248</v>
      </c>
      <c r="X301" s="363">
        <v>401860.0</v>
      </c>
      <c r="Y301" s="150"/>
      <c r="Z301" s="143"/>
      <c r="AA301" s="150"/>
      <c r="AB301" s="143"/>
      <c r="AC301" s="150"/>
      <c r="AD301" s="143"/>
      <c r="AE301" s="150"/>
      <c r="AF301" s="143"/>
      <c r="AG301" s="150"/>
      <c r="AH301" s="143"/>
      <c r="AI301" s="150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50"/>
      <c r="AU301" s="361"/>
      <c r="AV301" s="225"/>
      <c r="AW301" s="222"/>
      <c r="AX301" s="222"/>
      <c r="AY301" s="222"/>
      <c r="AZ301" s="222"/>
      <c r="BA301" s="222"/>
      <c r="BB301" s="222"/>
      <c r="BC301" s="222"/>
      <c r="BD301" s="222"/>
      <c r="BE301" s="222"/>
      <c r="BF301" s="222"/>
      <c r="BG301" s="222"/>
      <c r="BH301" s="222"/>
      <c r="BI301" s="222"/>
      <c r="BJ301" s="222"/>
      <c r="BK301" s="222"/>
      <c r="BL301" s="222"/>
      <c r="BM301" s="222"/>
      <c r="BN301" s="222"/>
      <c r="BO301" s="222"/>
      <c r="BP301" s="222"/>
    </row>
    <row r="302" ht="12.75" customHeight="1">
      <c r="A302" s="222"/>
      <c r="B302" s="32">
        <v>45729.0</v>
      </c>
      <c r="C302" s="210">
        <f t="shared" si="37"/>
        <v>0</v>
      </c>
      <c r="D302" s="141">
        <f t="shared" si="38"/>
        <v>0</v>
      </c>
      <c r="E302" s="189"/>
      <c r="F302" s="144"/>
      <c r="G302" s="144"/>
      <c r="H302" s="144"/>
      <c r="I302" s="144"/>
      <c r="J302" s="144"/>
      <c r="K302" s="144"/>
      <c r="L302" s="145"/>
      <c r="M302" s="146">
        <f t="shared" si="39"/>
        <v>0</v>
      </c>
      <c r="N302" s="189"/>
      <c r="O302" s="144"/>
      <c r="P302" s="144"/>
      <c r="Q302" s="144"/>
      <c r="R302" s="144"/>
      <c r="S302" s="145"/>
      <c r="T302" s="146">
        <f t="shared" si="40"/>
        <v>0</v>
      </c>
      <c r="U302" s="150"/>
      <c r="V302" s="143"/>
      <c r="W302" s="150"/>
      <c r="X302" s="143"/>
      <c r="Y302" s="150"/>
      <c r="Z302" s="143"/>
      <c r="AA302" s="150"/>
      <c r="AB302" s="143"/>
      <c r="AC302" s="150"/>
      <c r="AD302" s="143"/>
      <c r="AE302" s="150"/>
      <c r="AF302" s="143"/>
      <c r="AG302" s="150"/>
      <c r="AH302" s="143"/>
      <c r="AI302" s="150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50"/>
      <c r="AU302" s="361"/>
      <c r="AV302" s="225"/>
      <c r="AW302" s="222"/>
      <c r="AX302" s="222"/>
      <c r="AY302" s="222"/>
      <c r="AZ302" s="222"/>
      <c r="BA302" s="222"/>
      <c r="BB302" s="222"/>
      <c r="BC302" s="222"/>
      <c r="BD302" s="222"/>
      <c r="BE302" s="222"/>
      <c r="BF302" s="222"/>
      <c r="BG302" s="222"/>
      <c r="BH302" s="222"/>
      <c r="BI302" s="222"/>
      <c r="BJ302" s="222"/>
      <c r="BK302" s="222"/>
      <c r="BL302" s="222"/>
      <c r="BM302" s="222"/>
      <c r="BN302" s="222"/>
      <c r="BO302" s="222"/>
      <c r="BP302" s="222"/>
    </row>
    <row r="303" ht="12.75" customHeight="1">
      <c r="A303" s="222"/>
      <c r="B303" s="35">
        <v>45730.0</v>
      </c>
      <c r="C303" s="210">
        <f t="shared" si="37"/>
        <v>0</v>
      </c>
      <c r="D303" s="141">
        <f t="shared" si="38"/>
        <v>0</v>
      </c>
      <c r="E303" s="189"/>
      <c r="F303" s="144"/>
      <c r="G303" s="144"/>
      <c r="H303" s="144"/>
      <c r="I303" s="144"/>
      <c r="J303" s="144"/>
      <c r="K303" s="144"/>
      <c r="L303" s="145"/>
      <c r="M303" s="146">
        <f t="shared" si="39"/>
        <v>0</v>
      </c>
      <c r="N303" s="189"/>
      <c r="O303" s="144"/>
      <c r="P303" s="144"/>
      <c r="Q303" s="144"/>
      <c r="R303" s="144"/>
      <c r="S303" s="145"/>
      <c r="T303" s="146">
        <f t="shared" si="40"/>
        <v>0</v>
      </c>
      <c r="U303" s="150"/>
      <c r="V303" s="143"/>
      <c r="W303" s="150"/>
      <c r="X303" s="143"/>
      <c r="Y303" s="150"/>
      <c r="Z303" s="143"/>
      <c r="AA303" s="150"/>
      <c r="AB303" s="143"/>
      <c r="AC303" s="150"/>
      <c r="AD303" s="143"/>
      <c r="AE303" s="150"/>
      <c r="AF303" s="143"/>
      <c r="AG303" s="150"/>
      <c r="AH303" s="143"/>
      <c r="AI303" s="150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50"/>
      <c r="AU303" s="361"/>
      <c r="AV303" s="225"/>
      <c r="AW303" s="222"/>
      <c r="AX303" s="222"/>
      <c r="AY303" s="222"/>
      <c r="AZ303" s="222"/>
      <c r="BA303" s="222"/>
      <c r="BB303" s="222"/>
      <c r="BC303" s="222"/>
      <c r="BD303" s="222"/>
      <c r="BE303" s="222"/>
      <c r="BF303" s="222"/>
      <c r="BG303" s="222"/>
      <c r="BH303" s="222"/>
      <c r="BI303" s="222"/>
      <c r="BJ303" s="222"/>
      <c r="BK303" s="222"/>
      <c r="BL303" s="222"/>
      <c r="BM303" s="222"/>
      <c r="BN303" s="222"/>
      <c r="BO303" s="222"/>
      <c r="BP303" s="222"/>
    </row>
    <row r="304" ht="12.75" customHeight="1">
      <c r="A304" s="222"/>
      <c r="B304" s="35">
        <v>45731.0</v>
      </c>
      <c r="C304" s="210">
        <f t="shared" si="37"/>
        <v>0</v>
      </c>
      <c r="D304" s="141">
        <f t="shared" si="38"/>
        <v>0</v>
      </c>
      <c r="E304" s="189"/>
      <c r="F304" s="144"/>
      <c r="G304" s="144"/>
      <c r="H304" s="144"/>
      <c r="I304" s="144"/>
      <c r="J304" s="144"/>
      <c r="K304" s="144"/>
      <c r="L304" s="145"/>
      <c r="M304" s="146">
        <f t="shared" si="39"/>
        <v>0</v>
      </c>
      <c r="N304" s="189"/>
      <c r="O304" s="144"/>
      <c r="P304" s="144"/>
      <c r="Q304" s="144"/>
      <c r="R304" s="144"/>
      <c r="S304" s="145"/>
      <c r="T304" s="146">
        <f t="shared" si="40"/>
        <v>0</v>
      </c>
      <c r="U304" s="150"/>
      <c r="V304" s="143"/>
      <c r="W304" s="150"/>
      <c r="X304" s="143"/>
      <c r="Y304" s="150"/>
      <c r="Z304" s="143"/>
      <c r="AA304" s="150"/>
      <c r="AB304" s="143"/>
      <c r="AC304" s="150"/>
      <c r="AD304" s="143"/>
      <c r="AE304" s="150"/>
      <c r="AF304" s="143"/>
      <c r="AG304" s="150"/>
      <c r="AH304" s="143"/>
      <c r="AI304" s="150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50"/>
      <c r="AU304" s="361"/>
      <c r="AV304" s="225"/>
      <c r="AW304" s="222"/>
      <c r="AX304" s="222"/>
      <c r="AY304" s="222"/>
      <c r="AZ304" s="222"/>
      <c r="BA304" s="222"/>
      <c r="BB304" s="222"/>
      <c r="BC304" s="222"/>
      <c r="BD304" s="222"/>
      <c r="BE304" s="222"/>
      <c r="BF304" s="222"/>
      <c r="BG304" s="222"/>
      <c r="BH304" s="222"/>
      <c r="BI304" s="222"/>
      <c r="BJ304" s="222"/>
      <c r="BK304" s="222"/>
      <c r="BL304" s="222"/>
      <c r="BM304" s="222"/>
      <c r="BN304" s="222"/>
      <c r="BO304" s="222"/>
      <c r="BP304" s="222"/>
    </row>
    <row r="305" ht="12.75" customHeight="1">
      <c r="A305" s="222"/>
      <c r="B305" s="32">
        <v>45732.0</v>
      </c>
      <c r="C305" s="210">
        <f t="shared" si="37"/>
        <v>934903</v>
      </c>
      <c r="D305" s="141">
        <f t="shared" si="38"/>
        <v>0</v>
      </c>
      <c r="E305" s="189"/>
      <c r="F305" s="144"/>
      <c r="G305" s="144"/>
      <c r="H305" s="144"/>
      <c r="I305" s="144"/>
      <c r="J305" s="144"/>
      <c r="K305" s="144"/>
      <c r="L305" s="145"/>
      <c r="M305" s="146">
        <f t="shared" si="39"/>
        <v>194799</v>
      </c>
      <c r="N305" s="189" t="s">
        <v>158</v>
      </c>
      <c r="O305" s="362">
        <v>194799.0</v>
      </c>
      <c r="P305" s="144"/>
      <c r="Q305" s="144"/>
      <c r="R305" s="144"/>
      <c r="S305" s="145"/>
      <c r="T305" s="146">
        <f t="shared" si="40"/>
        <v>740104</v>
      </c>
      <c r="U305" s="142" t="s">
        <v>159</v>
      </c>
      <c r="V305" s="363">
        <v>117612.0</v>
      </c>
      <c r="W305" s="150" t="s">
        <v>172</v>
      </c>
      <c r="X305" s="363">
        <v>380712.0</v>
      </c>
      <c r="Y305" s="150" t="s">
        <v>236</v>
      </c>
      <c r="Z305" s="363">
        <v>241780.0</v>
      </c>
      <c r="AA305" s="150"/>
      <c r="AB305" s="143"/>
      <c r="AC305" s="150"/>
      <c r="AD305" s="143"/>
      <c r="AE305" s="150"/>
      <c r="AF305" s="143"/>
      <c r="AG305" s="150"/>
      <c r="AH305" s="143"/>
      <c r="AI305" s="150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50"/>
      <c r="AU305" s="361"/>
      <c r="AV305" s="225"/>
      <c r="AW305" s="222"/>
      <c r="AX305" s="222"/>
      <c r="AY305" s="222"/>
      <c r="AZ305" s="222"/>
      <c r="BA305" s="222"/>
      <c r="BB305" s="222"/>
      <c r="BC305" s="222"/>
      <c r="BD305" s="222"/>
      <c r="BE305" s="222"/>
      <c r="BF305" s="222"/>
      <c r="BG305" s="222"/>
      <c r="BH305" s="222"/>
      <c r="BI305" s="222"/>
      <c r="BJ305" s="222"/>
      <c r="BK305" s="222"/>
      <c r="BL305" s="222"/>
      <c r="BM305" s="222"/>
      <c r="BN305" s="222"/>
      <c r="BO305" s="222"/>
      <c r="BP305" s="222"/>
    </row>
    <row r="306" ht="12.75" customHeight="1">
      <c r="A306" s="222"/>
      <c r="B306" s="32">
        <v>45733.0</v>
      </c>
      <c r="C306" s="210">
        <f t="shared" si="37"/>
        <v>307153</v>
      </c>
      <c r="D306" s="141">
        <f t="shared" si="38"/>
        <v>150000</v>
      </c>
      <c r="E306" s="189" t="s">
        <v>340</v>
      </c>
      <c r="F306" s="362">
        <v>150000.0</v>
      </c>
      <c r="G306" s="144"/>
      <c r="H306" s="144"/>
      <c r="I306" s="144"/>
      <c r="J306" s="144"/>
      <c r="K306" s="144"/>
      <c r="L306" s="145"/>
      <c r="M306" s="146">
        <f t="shared" si="39"/>
        <v>0</v>
      </c>
      <c r="N306" s="189"/>
      <c r="O306" s="144"/>
      <c r="P306" s="144"/>
      <c r="Q306" s="144"/>
      <c r="R306" s="144"/>
      <c r="S306" s="145"/>
      <c r="T306" s="146">
        <f t="shared" si="40"/>
        <v>157153</v>
      </c>
      <c r="U306" s="142" t="s">
        <v>341</v>
      </c>
      <c r="V306" s="363">
        <v>157153.0</v>
      </c>
      <c r="W306" s="150"/>
      <c r="X306" s="143"/>
      <c r="Y306" s="150"/>
      <c r="Z306" s="143"/>
      <c r="AA306" s="150"/>
      <c r="AB306" s="143"/>
      <c r="AC306" s="150"/>
      <c r="AD306" s="143"/>
      <c r="AE306" s="150"/>
      <c r="AF306" s="143"/>
      <c r="AG306" s="150"/>
      <c r="AH306" s="143"/>
      <c r="AI306" s="150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50"/>
      <c r="AU306" s="361"/>
      <c r="AV306" s="225"/>
      <c r="AW306" s="222"/>
      <c r="AX306" s="222"/>
      <c r="AY306" s="222"/>
      <c r="AZ306" s="222"/>
      <c r="BA306" s="222"/>
      <c r="BB306" s="222"/>
      <c r="BC306" s="222"/>
      <c r="BD306" s="222"/>
      <c r="BE306" s="222"/>
      <c r="BF306" s="222"/>
      <c r="BG306" s="222"/>
      <c r="BH306" s="222"/>
      <c r="BI306" s="222"/>
      <c r="BJ306" s="222"/>
      <c r="BK306" s="222"/>
      <c r="BL306" s="222"/>
      <c r="BM306" s="222"/>
      <c r="BN306" s="222"/>
      <c r="BO306" s="222"/>
      <c r="BP306" s="222"/>
    </row>
    <row r="307" ht="12.75" customHeight="1">
      <c r="A307" s="222"/>
      <c r="B307" s="32">
        <v>45734.0</v>
      </c>
      <c r="C307" s="210">
        <f t="shared" si="37"/>
        <v>9283350</v>
      </c>
      <c r="D307" s="141">
        <f t="shared" si="38"/>
        <v>0</v>
      </c>
      <c r="E307" s="189"/>
      <c r="F307" s="144"/>
      <c r="G307" s="144"/>
      <c r="H307" s="144"/>
      <c r="I307" s="144"/>
      <c r="J307" s="144"/>
      <c r="K307" s="144"/>
      <c r="L307" s="145"/>
      <c r="M307" s="146">
        <f t="shared" si="39"/>
        <v>0</v>
      </c>
      <c r="N307" s="189"/>
      <c r="O307" s="144"/>
      <c r="P307" s="144"/>
      <c r="Q307" s="144"/>
      <c r="R307" s="144"/>
      <c r="S307" s="145"/>
      <c r="T307" s="146">
        <f t="shared" si="40"/>
        <v>9283350</v>
      </c>
      <c r="U307" s="142" t="s">
        <v>342</v>
      </c>
      <c r="V307" s="363">
        <v>9283350.0</v>
      </c>
      <c r="W307" s="150"/>
      <c r="X307" s="143"/>
      <c r="Y307" s="150"/>
      <c r="Z307" s="143"/>
      <c r="AA307" s="150"/>
      <c r="AB307" s="143"/>
      <c r="AC307" s="150"/>
      <c r="AD307" s="143"/>
      <c r="AE307" s="150"/>
      <c r="AF307" s="143"/>
      <c r="AG307" s="150"/>
      <c r="AH307" s="143"/>
      <c r="AI307" s="150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50"/>
      <c r="AU307" s="361"/>
      <c r="AV307" s="225"/>
      <c r="AW307" s="222"/>
      <c r="AX307" s="222"/>
      <c r="AY307" s="222"/>
      <c r="AZ307" s="222"/>
      <c r="BA307" s="222"/>
      <c r="BB307" s="222"/>
      <c r="BC307" s="222"/>
      <c r="BD307" s="222"/>
      <c r="BE307" s="222"/>
      <c r="BF307" s="222"/>
      <c r="BG307" s="222"/>
      <c r="BH307" s="222"/>
      <c r="BI307" s="222"/>
      <c r="BJ307" s="222"/>
      <c r="BK307" s="222"/>
      <c r="BL307" s="222"/>
      <c r="BM307" s="222"/>
      <c r="BN307" s="222"/>
      <c r="BO307" s="222"/>
      <c r="BP307" s="222"/>
    </row>
    <row r="308" ht="12.75" customHeight="1">
      <c r="A308" s="222"/>
      <c r="B308" s="32">
        <v>45735.0</v>
      </c>
      <c r="C308" s="210">
        <f t="shared" si="37"/>
        <v>120043</v>
      </c>
      <c r="D308" s="141">
        <f t="shared" si="38"/>
        <v>0</v>
      </c>
      <c r="E308" s="189"/>
      <c r="F308" s="144"/>
      <c r="G308" s="144"/>
      <c r="H308" s="144"/>
      <c r="I308" s="144"/>
      <c r="J308" s="144"/>
      <c r="K308" s="144"/>
      <c r="L308" s="145"/>
      <c r="M308" s="146">
        <f t="shared" si="39"/>
        <v>0</v>
      </c>
      <c r="N308" s="189"/>
      <c r="O308" s="144"/>
      <c r="P308" s="144"/>
      <c r="Q308" s="144"/>
      <c r="R308" s="144"/>
      <c r="S308" s="145"/>
      <c r="T308" s="146">
        <f t="shared" si="40"/>
        <v>120043</v>
      </c>
      <c r="U308" s="142" t="s">
        <v>343</v>
      </c>
      <c r="V308" s="363">
        <v>120043.0</v>
      </c>
      <c r="W308" s="150"/>
      <c r="X308" s="143"/>
      <c r="Y308" s="150"/>
      <c r="Z308" s="143"/>
      <c r="AA308" s="150"/>
      <c r="AB308" s="143"/>
      <c r="AC308" s="150"/>
      <c r="AD308" s="143"/>
      <c r="AE308" s="150"/>
      <c r="AF308" s="143"/>
      <c r="AG308" s="150"/>
      <c r="AH308" s="143"/>
      <c r="AI308" s="150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50"/>
      <c r="AU308" s="361"/>
      <c r="AV308" s="225"/>
      <c r="AW308" s="222"/>
      <c r="AX308" s="222"/>
      <c r="AY308" s="222"/>
      <c r="AZ308" s="222"/>
      <c r="BA308" s="222"/>
      <c r="BB308" s="222"/>
      <c r="BC308" s="222"/>
      <c r="BD308" s="222"/>
      <c r="BE308" s="222"/>
      <c r="BF308" s="222"/>
      <c r="BG308" s="222"/>
      <c r="BH308" s="222"/>
      <c r="BI308" s="222"/>
      <c r="BJ308" s="222"/>
      <c r="BK308" s="222"/>
      <c r="BL308" s="222"/>
      <c r="BM308" s="222"/>
      <c r="BN308" s="222"/>
      <c r="BO308" s="222"/>
      <c r="BP308" s="222"/>
    </row>
    <row r="309" ht="12.75" customHeight="1">
      <c r="A309" s="222"/>
      <c r="B309" s="35">
        <v>45736.0</v>
      </c>
      <c r="C309" s="210">
        <f t="shared" si="37"/>
        <v>0</v>
      </c>
      <c r="D309" s="141">
        <f t="shared" si="38"/>
        <v>0</v>
      </c>
      <c r="E309" s="189"/>
      <c r="F309" s="144"/>
      <c r="G309" s="144"/>
      <c r="H309" s="144"/>
      <c r="I309" s="144"/>
      <c r="J309" s="144"/>
      <c r="K309" s="144"/>
      <c r="L309" s="145"/>
      <c r="M309" s="146">
        <f t="shared" si="39"/>
        <v>0</v>
      </c>
      <c r="N309" s="189"/>
      <c r="O309" s="144"/>
      <c r="P309" s="144"/>
      <c r="Q309" s="144"/>
      <c r="R309" s="144"/>
      <c r="S309" s="145"/>
      <c r="T309" s="146">
        <f t="shared" si="40"/>
        <v>0</v>
      </c>
      <c r="U309" s="142"/>
      <c r="V309" s="143"/>
      <c r="W309" s="150"/>
      <c r="X309" s="143"/>
      <c r="Y309" s="150"/>
      <c r="Z309" s="143"/>
      <c r="AA309" s="150"/>
      <c r="AB309" s="143"/>
      <c r="AC309" s="150"/>
      <c r="AD309" s="143"/>
      <c r="AE309" s="150"/>
      <c r="AF309" s="143"/>
      <c r="AG309" s="150"/>
      <c r="AH309" s="143"/>
      <c r="AI309" s="150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50"/>
      <c r="AU309" s="361"/>
      <c r="AV309" s="225"/>
      <c r="AW309" s="222"/>
      <c r="AX309" s="222"/>
      <c r="AY309" s="222"/>
      <c r="AZ309" s="222"/>
      <c r="BA309" s="222"/>
      <c r="BB309" s="222"/>
      <c r="BC309" s="222"/>
      <c r="BD309" s="222"/>
      <c r="BE309" s="222"/>
      <c r="BF309" s="222"/>
      <c r="BG309" s="222"/>
      <c r="BH309" s="222"/>
      <c r="BI309" s="222"/>
      <c r="BJ309" s="222"/>
      <c r="BK309" s="222"/>
      <c r="BL309" s="222"/>
      <c r="BM309" s="222"/>
      <c r="BN309" s="222"/>
      <c r="BO309" s="222"/>
      <c r="BP309" s="222"/>
    </row>
    <row r="310" ht="12.75" customHeight="1">
      <c r="A310" s="222"/>
      <c r="B310" s="35">
        <v>45737.0</v>
      </c>
      <c r="C310" s="210">
        <f t="shared" si="37"/>
        <v>0</v>
      </c>
      <c r="D310" s="141">
        <f t="shared" si="38"/>
        <v>0</v>
      </c>
      <c r="E310" s="189"/>
      <c r="F310" s="144"/>
      <c r="G310" s="144"/>
      <c r="H310" s="144"/>
      <c r="I310" s="144"/>
      <c r="J310" s="144"/>
      <c r="K310" s="144"/>
      <c r="L310" s="145"/>
      <c r="M310" s="146">
        <f t="shared" si="39"/>
        <v>0</v>
      </c>
      <c r="N310" s="189"/>
      <c r="O310" s="144"/>
      <c r="P310" s="144"/>
      <c r="Q310" s="144"/>
      <c r="R310" s="144"/>
      <c r="S310" s="145"/>
      <c r="T310" s="146">
        <f t="shared" si="40"/>
        <v>0</v>
      </c>
      <c r="U310" s="189"/>
      <c r="V310" s="144"/>
      <c r="W310" s="150"/>
      <c r="X310" s="143"/>
      <c r="Y310" s="150"/>
      <c r="Z310" s="143"/>
      <c r="AA310" s="150"/>
      <c r="AB310" s="143"/>
      <c r="AC310" s="150"/>
      <c r="AD310" s="143"/>
      <c r="AE310" s="150"/>
      <c r="AF310" s="143"/>
      <c r="AG310" s="150"/>
      <c r="AH310" s="143"/>
      <c r="AI310" s="150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50"/>
      <c r="AU310" s="361"/>
      <c r="AV310" s="225"/>
      <c r="AW310" s="222"/>
      <c r="AX310" s="222"/>
      <c r="AY310" s="222"/>
      <c r="AZ310" s="222"/>
      <c r="BA310" s="222"/>
      <c r="BB310" s="222"/>
      <c r="BC310" s="222"/>
      <c r="BD310" s="222"/>
      <c r="BE310" s="222"/>
      <c r="BF310" s="222"/>
      <c r="BG310" s="222"/>
      <c r="BH310" s="222"/>
      <c r="BI310" s="222"/>
      <c r="BJ310" s="222"/>
      <c r="BK310" s="222"/>
      <c r="BL310" s="222"/>
      <c r="BM310" s="222"/>
      <c r="BN310" s="222"/>
      <c r="BO310" s="222"/>
      <c r="BP310" s="222"/>
    </row>
    <row r="311" ht="12.75" customHeight="1">
      <c r="A311" s="222"/>
      <c r="B311" s="35">
        <v>45738.0</v>
      </c>
      <c r="C311" s="210">
        <f t="shared" si="37"/>
        <v>0</v>
      </c>
      <c r="D311" s="141">
        <f t="shared" si="38"/>
        <v>0</v>
      </c>
      <c r="E311" s="189"/>
      <c r="F311" s="144"/>
      <c r="G311" s="144"/>
      <c r="H311" s="144"/>
      <c r="I311" s="144"/>
      <c r="J311" s="144"/>
      <c r="K311" s="144"/>
      <c r="L311" s="145"/>
      <c r="M311" s="146">
        <f t="shared" si="39"/>
        <v>0</v>
      </c>
      <c r="N311" s="189"/>
      <c r="O311" s="144"/>
      <c r="P311" s="144"/>
      <c r="Q311" s="144"/>
      <c r="R311" s="144"/>
      <c r="S311" s="145"/>
      <c r="T311" s="146">
        <f t="shared" si="40"/>
        <v>0</v>
      </c>
      <c r="U311" s="142"/>
      <c r="V311" s="143"/>
      <c r="W311" s="150"/>
      <c r="X311" s="143"/>
      <c r="Y311" s="150"/>
      <c r="Z311" s="143"/>
      <c r="AA311" s="150"/>
      <c r="AB311" s="143"/>
      <c r="AC311" s="150"/>
      <c r="AD311" s="143"/>
      <c r="AE311" s="150"/>
      <c r="AF311" s="143"/>
      <c r="AG311" s="150"/>
      <c r="AH311" s="143"/>
      <c r="AI311" s="150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50"/>
      <c r="AU311" s="361"/>
      <c r="AV311" s="225"/>
      <c r="AW311" s="222"/>
      <c r="AX311" s="222"/>
      <c r="AY311" s="222"/>
      <c r="AZ311" s="222"/>
      <c r="BA311" s="222"/>
      <c r="BB311" s="222"/>
      <c r="BC311" s="222"/>
      <c r="BD311" s="222"/>
      <c r="BE311" s="222"/>
      <c r="BF311" s="222"/>
      <c r="BG311" s="222"/>
      <c r="BH311" s="222"/>
      <c r="BI311" s="222"/>
      <c r="BJ311" s="222"/>
      <c r="BK311" s="222"/>
      <c r="BL311" s="222"/>
      <c r="BM311" s="222"/>
      <c r="BN311" s="222"/>
      <c r="BO311" s="222"/>
      <c r="BP311" s="222"/>
    </row>
    <row r="312" ht="12.75" customHeight="1">
      <c r="A312" s="222"/>
      <c r="B312" s="32">
        <v>45739.0</v>
      </c>
      <c r="C312" s="210">
        <f t="shared" si="37"/>
        <v>399610</v>
      </c>
      <c r="D312" s="141">
        <f t="shared" si="38"/>
        <v>0</v>
      </c>
      <c r="E312" s="189"/>
      <c r="F312" s="144"/>
      <c r="G312" s="144"/>
      <c r="H312" s="144"/>
      <c r="I312" s="144"/>
      <c r="J312" s="144"/>
      <c r="K312" s="144"/>
      <c r="L312" s="145"/>
      <c r="M312" s="146">
        <f t="shared" si="39"/>
        <v>0</v>
      </c>
      <c r="N312" s="189"/>
      <c r="O312" s="144"/>
      <c r="P312" s="144"/>
      <c r="Q312" s="144"/>
      <c r="R312" s="144"/>
      <c r="S312" s="145"/>
      <c r="T312" s="146">
        <f t="shared" si="40"/>
        <v>399610</v>
      </c>
      <c r="U312" s="142" t="s">
        <v>344</v>
      </c>
      <c r="V312" s="363">
        <v>399610.0</v>
      </c>
      <c r="W312" s="150"/>
      <c r="X312" s="143"/>
      <c r="Y312" s="150"/>
      <c r="Z312" s="143"/>
      <c r="AA312" s="150"/>
      <c r="AB312" s="143"/>
      <c r="AC312" s="150"/>
      <c r="AD312" s="143"/>
      <c r="AE312" s="150"/>
      <c r="AF312" s="143"/>
      <c r="AG312" s="150"/>
      <c r="AH312" s="143"/>
      <c r="AI312" s="150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50"/>
      <c r="AU312" s="361"/>
      <c r="AV312" s="225"/>
      <c r="AW312" s="222"/>
      <c r="AX312" s="222"/>
      <c r="AY312" s="222"/>
      <c r="AZ312" s="222"/>
      <c r="BA312" s="222"/>
      <c r="BB312" s="222"/>
      <c r="BC312" s="222"/>
      <c r="BD312" s="222"/>
      <c r="BE312" s="222"/>
      <c r="BF312" s="222"/>
      <c r="BG312" s="222"/>
      <c r="BH312" s="222"/>
      <c r="BI312" s="222"/>
      <c r="BJ312" s="222"/>
      <c r="BK312" s="222"/>
      <c r="BL312" s="222"/>
      <c r="BM312" s="222"/>
      <c r="BN312" s="222"/>
      <c r="BO312" s="222"/>
      <c r="BP312" s="222"/>
    </row>
    <row r="313" ht="12.75" customHeight="1">
      <c r="A313" s="222"/>
      <c r="B313" s="32">
        <v>45740.0</v>
      </c>
      <c r="C313" s="210">
        <f t="shared" si="37"/>
        <v>10432700</v>
      </c>
      <c r="D313" s="141">
        <f t="shared" si="38"/>
        <v>0</v>
      </c>
      <c r="E313" s="189"/>
      <c r="F313" s="144"/>
      <c r="G313" s="144"/>
      <c r="H313" s="144"/>
      <c r="I313" s="144"/>
      <c r="J313" s="144"/>
      <c r="K313" s="144"/>
      <c r="L313" s="145"/>
      <c r="M313" s="146">
        <f t="shared" si="39"/>
        <v>0</v>
      </c>
      <c r="N313" s="189"/>
      <c r="O313" s="144"/>
      <c r="P313" s="144"/>
      <c r="Q313" s="144"/>
      <c r="R313" s="144"/>
      <c r="S313" s="145"/>
      <c r="T313" s="146">
        <f t="shared" si="40"/>
        <v>10432700</v>
      </c>
      <c r="U313" s="142" t="s">
        <v>345</v>
      </c>
      <c r="V313" s="363">
        <v>9882700.0</v>
      </c>
      <c r="W313" s="150" t="s">
        <v>130</v>
      </c>
      <c r="X313" s="363">
        <v>396000.0</v>
      </c>
      <c r="Y313" s="150" t="s">
        <v>346</v>
      </c>
      <c r="Z313" s="363">
        <v>154000.0</v>
      </c>
      <c r="AA313" s="150"/>
      <c r="AB313" s="143"/>
      <c r="AC313" s="150"/>
      <c r="AD313" s="143"/>
      <c r="AE313" s="150"/>
      <c r="AF313" s="143"/>
      <c r="AG313" s="150"/>
      <c r="AH313" s="143"/>
      <c r="AI313" s="150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50"/>
      <c r="AU313" s="361"/>
      <c r="AV313" s="225"/>
      <c r="AW313" s="222"/>
      <c r="AX313" s="222"/>
      <c r="AY313" s="222"/>
      <c r="AZ313" s="222"/>
      <c r="BA313" s="222"/>
      <c r="BB313" s="222"/>
      <c r="BC313" s="222"/>
      <c r="BD313" s="222"/>
      <c r="BE313" s="222"/>
      <c r="BF313" s="222"/>
      <c r="BG313" s="222"/>
      <c r="BH313" s="222"/>
      <c r="BI313" s="222"/>
      <c r="BJ313" s="222"/>
      <c r="BK313" s="222"/>
      <c r="BL313" s="222"/>
      <c r="BM313" s="222"/>
      <c r="BN313" s="222"/>
      <c r="BO313" s="222"/>
      <c r="BP313" s="222"/>
    </row>
    <row r="314" ht="12.75" customHeight="1">
      <c r="A314" s="222"/>
      <c r="B314" s="32">
        <v>45741.0</v>
      </c>
      <c r="C314" s="210">
        <f t="shared" si="37"/>
        <v>475915</v>
      </c>
      <c r="D314" s="141">
        <f t="shared" si="38"/>
        <v>300000</v>
      </c>
      <c r="E314" s="189" t="s">
        <v>347</v>
      </c>
      <c r="F314" s="362">
        <v>300000.0</v>
      </c>
      <c r="G314" s="144"/>
      <c r="H314" s="144"/>
      <c r="I314" s="144"/>
      <c r="J314" s="144"/>
      <c r="K314" s="144"/>
      <c r="L314" s="145"/>
      <c r="M314" s="146">
        <f t="shared" si="39"/>
        <v>0</v>
      </c>
      <c r="N314" s="189"/>
      <c r="O314" s="144"/>
      <c r="P314" s="144"/>
      <c r="Q314" s="144"/>
      <c r="R314" s="144"/>
      <c r="S314" s="145"/>
      <c r="T314" s="146">
        <f t="shared" si="40"/>
        <v>175915</v>
      </c>
      <c r="U314" s="142" t="s">
        <v>238</v>
      </c>
      <c r="V314" s="363">
        <v>110000.0</v>
      </c>
      <c r="W314" s="150" t="s">
        <v>133</v>
      </c>
      <c r="X314" s="363">
        <v>50000.0</v>
      </c>
      <c r="Y314" s="150" t="s">
        <v>348</v>
      </c>
      <c r="Z314" s="363">
        <v>15915.0</v>
      </c>
      <c r="AA314" s="150"/>
      <c r="AB314" s="143"/>
      <c r="AC314" s="150"/>
      <c r="AD314" s="143"/>
      <c r="AE314" s="150"/>
      <c r="AF314" s="143"/>
      <c r="AG314" s="150"/>
      <c r="AH314" s="143"/>
      <c r="AI314" s="150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50"/>
      <c r="AU314" s="361"/>
      <c r="AV314" s="225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222"/>
      <c r="BH314" s="222"/>
      <c r="BI314" s="222"/>
      <c r="BJ314" s="222"/>
      <c r="BK314" s="222"/>
      <c r="BL314" s="222"/>
      <c r="BM314" s="222"/>
      <c r="BN314" s="222"/>
      <c r="BO314" s="222"/>
      <c r="BP314" s="222"/>
    </row>
    <row r="315" ht="12.75" customHeight="1">
      <c r="A315" s="222"/>
      <c r="B315" s="32">
        <v>45742.0</v>
      </c>
      <c r="C315" s="210">
        <f t="shared" si="37"/>
        <v>0</v>
      </c>
      <c r="D315" s="141">
        <f t="shared" si="38"/>
        <v>0</v>
      </c>
      <c r="E315" s="189"/>
      <c r="F315" s="144"/>
      <c r="G315" s="144"/>
      <c r="H315" s="144"/>
      <c r="I315" s="144"/>
      <c r="J315" s="144"/>
      <c r="K315" s="144"/>
      <c r="L315" s="145"/>
      <c r="M315" s="146">
        <f t="shared" si="39"/>
        <v>0</v>
      </c>
      <c r="N315" s="189"/>
      <c r="O315" s="144"/>
      <c r="P315" s="144"/>
      <c r="Q315" s="144"/>
      <c r="R315" s="144"/>
      <c r="S315" s="145"/>
      <c r="T315" s="146">
        <f t="shared" si="40"/>
        <v>0</v>
      </c>
      <c r="U315" s="142"/>
      <c r="V315" s="143"/>
      <c r="W315" s="150"/>
      <c r="X315" s="143"/>
      <c r="Y315" s="150"/>
      <c r="Z315" s="143"/>
      <c r="AA315" s="150"/>
      <c r="AB315" s="143"/>
      <c r="AC315" s="150"/>
      <c r="AD315" s="143"/>
      <c r="AE315" s="150"/>
      <c r="AF315" s="143"/>
      <c r="AG315" s="150"/>
      <c r="AH315" s="143"/>
      <c r="AI315" s="150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50"/>
      <c r="AU315" s="361"/>
      <c r="AV315" s="225"/>
      <c r="AW315" s="222"/>
      <c r="AX315" s="222"/>
      <c r="AY315" s="222"/>
      <c r="AZ315" s="222"/>
      <c r="BA315" s="222"/>
      <c r="BB315" s="222"/>
      <c r="BC315" s="222"/>
      <c r="BD315" s="222"/>
      <c r="BE315" s="222"/>
      <c r="BF315" s="222"/>
      <c r="BG315" s="222"/>
      <c r="BH315" s="222"/>
      <c r="BI315" s="222"/>
      <c r="BJ315" s="222"/>
      <c r="BK315" s="222"/>
      <c r="BL315" s="222"/>
      <c r="BM315" s="222"/>
      <c r="BN315" s="222"/>
      <c r="BO315" s="222"/>
      <c r="BP315" s="222"/>
    </row>
    <row r="316" ht="12.75" customHeight="1">
      <c r="A316" s="222"/>
      <c r="B316" s="32">
        <v>45743.0</v>
      </c>
      <c r="C316" s="210">
        <f t="shared" si="37"/>
        <v>69041</v>
      </c>
      <c r="D316" s="141">
        <f t="shared" si="38"/>
        <v>69041</v>
      </c>
      <c r="E316" s="189" t="s">
        <v>197</v>
      </c>
      <c r="F316" s="362">
        <v>69041.0</v>
      </c>
      <c r="G316" s="144"/>
      <c r="H316" s="144"/>
      <c r="I316" s="144"/>
      <c r="J316" s="144"/>
      <c r="K316" s="144"/>
      <c r="L316" s="145"/>
      <c r="M316" s="146">
        <f t="shared" si="39"/>
        <v>0</v>
      </c>
      <c r="N316" s="189"/>
      <c r="O316" s="144"/>
      <c r="P316" s="144"/>
      <c r="Q316" s="144"/>
      <c r="R316" s="144"/>
      <c r="S316" s="145"/>
      <c r="T316" s="146">
        <f t="shared" si="40"/>
        <v>0</v>
      </c>
      <c r="U316" s="142"/>
      <c r="V316" s="143"/>
      <c r="W316" s="150"/>
      <c r="X316" s="143"/>
      <c r="Y316" s="150"/>
      <c r="Z316" s="143"/>
      <c r="AA316" s="150"/>
      <c r="AB316" s="143"/>
      <c r="AC316" s="150"/>
      <c r="AD316" s="143"/>
      <c r="AE316" s="150"/>
      <c r="AF316" s="143"/>
      <c r="AG316" s="150"/>
      <c r="AH316" s="143"/>
      <c r="AI316" s="150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50"/>
      <c r="AU316" s="361"/>
      <c r="AV316" s="225"/>
      <c r="AW316" s="222"/>
      <c r="AX316" s="222"/>
      <c r="AY316" s="222"/>
      <c r="AZ316" s="222"/>
      <c r="BA316" s="222"/>
      <c r="BB316" s="222"/>
      <c r="BC316" s="222"/>
      <c r="BD316" s="222"/>
      <c r="BE316" s="222"/>
      <c r="BF316" s="222"/>
      <c r="BG316" s="222"/>
      <c r="BH316" s="222"/>
      <c r="BI316" s="222"/>
      <c r="BJ316" s="222"/>
      <c r="BK316" s="222"/>
      <c r="BL316" s="222"/>
      <c r="BM316" s="222"/>
      <c r="BN316" s="222"/>
      <c r="BO316" s="222"/>
      <c r="BP316" s="222"/>
    </row>
    <row r="317" ht="12.75" customHeight="1">
      <c r="A317" s="222"/>
      <c r="B317" s="35">
        <v>45744.0</v>
      </c>
      <c r="C317" s="210">
        <f t="shared" si="37"/>
        <v>0</v>
      </c>
      <c r="D317" s="141">
        <f t="shared" si="38"/>
        <v>0</v>
      </c>
      <c r="E317" s="189"/>
      <c r="F317" s="144"/>
      <c r="G317" s="144"/>
      <c r="H317" s="144"/>
      <c r="I317" s="144"/>
      <c r="J317" s="144"/>
      <c r="K317" s="144"/>
      <c r="L317" s="145"/>
      <c r="M317" s="146">
        <f t="shared" si="39"/>
        <v>0</v>
      </c>
      <c r="N317" s="189"/>
      <c r="O317" s="144"/>
      <c r="P317" s="144"/>
      <c r="Q317" s="144"/>
      <c r="R317" s="144"/>
      <c r="S317" s="145"/>
      <c r="T317" s="146">
        <f t="shared" si="40"/>
        <v>0</v>
      </c>
      <c r="U317" s="142"/>
      <c r="V317" s="143"/>
      <c r="W317" s="150"/>
      <c r="X317" s="143"/>
      <c r="Y317" s="150"/>
      <c r="Z317" s="143"/>
      <c r="AA317" s="150"/>
      <c r="AB317" s="143"/>
      <c r="AC317" s="150"/>
      <c r="AD317" s="143"/>
      <c r="AE317" s="150"/>
      <c r="AF317" s="143"/>
      <c r="AG317" s="150"/>
      <c r="AH317" s="143"/>
      <c r="AI317" s="150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50"/>
      <c r="AU317" s="361"/>
      <c r="AV317" s="225"/>
      <c r="AW317" s="222"/>
      <c r="AX317" s="222"/>
      <c r="AY317" s="222"/>
      <c r="AZ317" s="222"/>
      <c r="BA317" s="222"/>
      <c r="BB317" s="222"/>
      <c r="BC317" s="222"/>
      <c r="BD317" s="222"/>
      <c r="BE317" s="222"/>
      <c r="BF317" s="222"/>
      <c r="BG317" s="222"/>
      <c r="BH317" s="222"/>
      <c r="BI317" s="222"/>
      <c r="BJ317" s="222"/>
      <c r="BK317" s="222"/>
      <c r="BL317" s="222"/>
      <c r="BM317" s="222"/>
      <c r="BN317" s="222"/>
      <c r="BO317" s="222"/>
      <c r="BP317" s="222"/>
    </row>
    <row r="318" ht="12.75" customHeight="1">
      <c r="A318" s="222"/>
      <c r="B318" s="35">
        <v>45745.0</v>
      </c>
      <c r="C318" s="210">
        <f t="shared" si="37"/>
        <v>0</v>
      </c>
      <c r="D318" s="141">
        <f t="shared" si="38"/>
        <v>0</v>
      </c>
      <c r="E318" s="224"/>
      <c r="F318" s="143"/>
      <c r="G318" s="144"/>
      <c r="H318" s="144"/>
      <c r="I318" s="144"/>
      <c r="J318" s="144"/>
      <c r="K318" s="144"/>
      <c r="L318" s="145"/>
      <c r="M318" s="146">
        <f t="shared" si="39"/>
        <v>0</v>
      </c>
      <c r="N318" s="189"/>
      <c r="O318" s="144"/>
      <c r="P318" s="144"/>
      <c r="Q318" s="144"/>
      <c r="R318" s="144"/>
      <c r="S318" s="145"/>
      <c r="T318" s="146">
        <f>V318+X318+Z318+AB318+AD318+AF318+AH318+AJ318+AV318+AL318</f>
        <v>0</v>
      </c>
      <c r="U318" s="164"/>
      <c r="V318" s="167"/>
      <c r="W318" s="164"/>
      <c r="X318" s="167"/>
      <c r="Y318" s="150"/>
      <c r="Z318" s="143"/>
      <c r="AA318" s="150"/>
      <c r="AB318" s="143"/>
      <c r="AC318" s="150"/>
      <c r="AD318" s="143"/>
      <c r="AE318" s="143"/>
      <c r="AF318" s="143"/>
      <c r="AG318" s="143"/>
      <c r="AH318" s="143"/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50"/>
      <c r="AU318" s="361"/>
      <c r="AV318" s="225"/>
      <c r="AW318" s="222"/>
      <c r="AX318" s="222"/>
      <c r="AY318" s="222"/>
      <c r="AZ318" s="222"/>
      <c r="BA318" s="222"/>
      <c r="BB318" s="222"/>
      <c r="BC318" s="222"/>
      <c r="BD318" s="222"/>
      <c r="BE318" s="222"/>
      <c r="BF318" s="222"/>
      <c r="BG318" s="222"/>
      <c r="BH318" s="222"/>
      <c r="BI318" s="222"/>
      <c r="BJ318" s="222"/>
      <c r="BK318" s="222"/>
      <c r="BL318" s="222"/>
      <c r="BM318" s="222"/>
      <c r="BN318" s="222"/>
      <c r="BO318" s="222"/>
      <c r="BP318" s="222"/>
    </row>
    <row r="319" ht="12.75" customHeight="1">
      <c r="A319" s="222"/>
      <c r="B319" s="32">
        <v>45746.0</v>
      </c>
      <c r="C319" s="215">
        <f t="shared" si="37"/>
        <v>120010</v>
      </c>
      <c r="D319" s="141">
        <f t="shared" si="38"/>
        <v>0</v>
      </c>
      <c r="E319" s="187"/>
      <c r="F319" s="153"/>
      <c r="G319" s="144"/>
      <c r="H319" s="144"/>
      <c r="I319" s="144"/>
      <c r="J319" s="144"/>
      <c r="K319" s="144"/>
      <c r="L319" s="145"/>
      <c r="M319" s="146">
        <f t="shared" si="39"/>
        <v>0</v>
      </c>
      <c r="N319" s="189"/>
      <c r="O319" s="144"/>
      <c r="P319" s="144"/>
      <c r="Q319" s="144"/>
      <c r="R319" s="144"/>
      <c r="S319" s="145"/>
      <c r="T319" s="146">
        <f>V319+X319+Z319+AB319+AD319+AF319+AH319+AJ319+AV319</f>
        <v>120010</v>
      </c>
      <c r="U319" s="151" t="s">
        <v>349</v>
      </c>
      <c r="V319" s="363">
        <v>120010.0</v>
      </c>
      <c r="W319" s="150"/>
      <c r="X319" s="143"/>
      <c r="Y319" s="150"/>
      <c r="Z319" s="143"/>
      <c r="AA319" s="150"/>
      <c r="AB319" s="143"/>
      <c r="AC319" s="150"/>
      <c r="AD319" s="143"/>
      <c r="AE319" s="150"/>
      <c r="AF319" s="143"/>
      <c r="AG319" s="150"/>
      <c r="AH319" s="143"/>
      <c r="AI319" s="150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50"/>
      <c r="AU319" s="361"/>
      <c r="AV319" s="225"/>
      <c r="AW319" s="222"/>
      <c r="AX319" s="222"/>
      <c r="AY319" s="222"/>
      <c r="AZ319" s="222"/>
      <c r="BA319" s="222"/>
      <c r="BB319" s="222"/>
      <c r="BC319" s="222"/>
      <c r="BD319" s="222"/>
      <c r="BE319" s="222"/>
      <c r="BF319" s="222"/>
      <c r="BG319" s="222"/>
      <c r="BH319" s="222"/>
      <c r="BI319" s="222"/>
      <c r="BJ319" s="222"/>
      <c r="BK319" s="222"/>
      <c r="BL319" s="222"/>
      <c r="BM319" s="222"/>
      <c r="BN319" s="222"/>
      <c r="BO319" s="222"/>
      <c r="BP319" s="222"/>
    </row>
    <row r="320" ht="12.75" customHeight="1">
      <c r="A320" s="222"/>
      <c r="B320" s="32">
        <v>45747.0</v>
      </c>
      <c r="C320" s="233">
        <f t="shared" si="37"/>
        <v>5331295</v>
      </c>
      <c r="D320" s="229">
        <f t="shared" si="38"/>
        <v>0</v>
      </c>
      <c r="E320" s="205"/>
      <c r="F320" s="206"/>
      <c r="G320" s="168"/>
      <c r="H320" s="168"/>
      <c r="I320" s="168"/>
      <c r="J320" s="168"/>
      <c r="K320" s="168"/>
      <c r="L320" s="169"/>
      <c r="M320" s="136">
        <f t="shared" si="39"/>
        <v>0</v>
      </c>
      <c r="N320" s="195"/>
      <c r="O320" s="168"/>
      <c r="P320" s="168"/>
      <c r="Q320" s="168"/>
      <c r="R320" s="168"/>
      <c r="S320" s="169"/>
      <c r="T320" s="136">
        <f>V320+X320+Z320+AB320+AD320+AF320+AH320+AJ320+AV320+AL320+AN320+AP320+AR320+AT320</f>
        <v>5331295</v>
      </c>
      <c r="U320" s="171" t="s">
        <v>350</v>
      </c>
      <c r="V320" s="367">
        <v>1754018.0</v>
      </c>
      <c r="W320" s="164" t="s">
        <v>142</v>
      </c>
      <c r="X320" s="367">
        <v>1734590.0</v>
      </c>
      <c r="Y320" s="164" t="s">
        <v>143</v>
      </c>
      <c r="Z320" s="367">
        <v>224033.0</v>
      </c>
      <c r="AA320" s="164" t="s">
        <v>351</v>
      </c>
      <c r="AB320" s="363">
        <v>2300.0</v>
      </c>
      <c r="AC320" s="164" t="s">
        <v>352</v>
      </c>
      <c r="AD320" s="363">
        <v>2300.0</v>
      </c>
      <c r="AE320" s="164" t="s">
        <v>159</v>
      </c>
      <c r="AF320" s="367">
        <v>508157.0</v>
      </c>
      <c r="AG320" s="164" t="s">
        <v>172</v>
      </c>
      <c r="AH320" s="367">
        <v>258698.0</v>
      </c>
      <c r="AI320" s="164" t="s">
        <v>353</v>
      </c>
      <c r="AJ320" s="367">
        <v>51898.0</v>
      </c>
      <c r="AK320" s="167" t="s">
        <v>354</v>
      </c>
      <c r="AL320" s="367">
        <v>218259.0</v>
      </c>
      <c r="AM320" s="167" t="s">
        <v>355</v>
      </c>
      <c r="AN320" s="367">
        <v>438794.0</v>
      </c>
      <c r="AO320" s="167" t="s">
        <v>356</v>
      </c>
      <c r="AP320" s="367">
        <v>138248.0</v>
      </c>
      <c r="AQ320" s="167"/>
      <c r="AR320" s="167"/>
      <c r="AS320" s="167"/>
      <c r="AT320" s="164"/>
      <c r="AU320" s="370"/>
      <c r="AV320" s="276"/>
      <c r="AW320" s="222"/>
      <c r="AX320" s="222"/>
      <c r="AY320" s="222"/>
      <c r="AZ320" s="222"/>
      <c r="BA320" s="222"/>
      <c r="BB320" s="222"/>
      <c r="BC320" s="222"/>
      <c r="BD320" s="222"/>
      <c r="BE320" s="222"/>
      <c r="BF320" s="222"/>
      <c r="BG320" s="222"/>
      <c r="BH320" s="222"/>
      <c r="BI320" s="222"/>
      <c r="BJ320" s="222"/>
      <c r="BK320" s="222"/>
      <c r="BL320" s="222"/>
      <c r="BM320" s="222"/>
      <c r="BN320" s="222"/>
      <c r="BO320" s="222"/>
      <c r="BP320" s="222"/>
    </row>
    <row r="321" ht="12.75" customHeight="1">
      <c r="A321" s="1"/>
      <c r="B321" s="100" t="s">
        <v>21</v>
      </c>
      <c r="C321" s="208"/>
      <c r="D321" s="173"/>
      <c r="E321" s="178"/>
      <c r="F321" s="179"/>
      <c r="G321" s="179"/>
      <c r="H321" s="179"/>
      <c r="I321" s="179"/>
      <c r="J321" s="179"/>
      <c r="K321" s="179"/>
      <c r="L321" s="180"/>
      <c r="M321" s="126"/>
      <c r="N321" s="178"/>
      <c r="O321" s="179"/>
      <c r="P321" s="179"/>
      <c r="Q321" s="179"/>
      <c r="R321" s="179"/>
      <c r="S321" s="180"/>
      <c r="T321" s="126"/>
      <c r="U321" s="198"/>
      <c r="V321" s="183"/>
      <c r="W321" s="184"/>
      <c r="X321" s="183"/>
      <c r="Y321" s="184"/>
      <c r="Z321" s="183"/>
      <c r="AA321" s="184"/>
      <c r="AB321" s="183"/>
      <c r="AC321" s="184"/>
      <c r="AD321" s="183"/>
      <c r="AE321" s="184"/>
      <c r="AF321" s="183"/>
      <c r="AG321" s="184"/>
      <c r="AH321" s="183"/>
      <c r="AI321" s="184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4"/>
      <c r="AU321" s="371"/>
      <c r="AV321" s="247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ht="12.75" customHeight="1">
      <c r="A322" s="222"/>
      <c r="B322" s="22">
        <v>45383.0</v>
      </c>
      <c r="C322" s="209">
        <f t="shared" ref="C322:C351" si="41">D322+M322+T322</f>
        <v>66850</v>
      </c>
      <c r="D322" s="243">
        <f t="shared" ref="D322:D351" si="42">F322+H322+J322+L322</f>
        <v>0</v>
      </c>
      <c r="E322" s="187"/>
      <c r="F322" s="153"/>
      <c r="G322" s="153"/>
      <c r="H322" s="153"/>
      <c r="I322" s="153"/>
      <c r="J322" s="153"/>
      <c r="K322" s="153"/>
      <c r="L322" s="154"/>
      <c r="M322" s="199">
        <f t="shared" ref="M322:M351" si="43">O322+Q322</f>
        <v>0</v>
      </c>
      <c r="N322" s="187"/>
      <c r="O322" s="153"/>
      <c r="P322" s="153"/>
      <c r="Q322" s="153"/>
      <c r="R322" s="153"/>
      <c r="S322" s="154"/>
      <c r="T322" s="199">
        <f t="shared" ref="T322:T350" si="44">V322+X322+Z322+AB322+AD322+AF322+AH322+AJ322+AV322</f>
        <v>66850</v>
      </c>
      <c r="U322" s="150" t="s">
        <v>357</v>
      </c>
      <c r="V322" s="363">
        <v>66850.0</v>
      </c>
      <c r="W322" s="162"/>
      <c r="X322" s="163"/>
      <c r="Y322" s="162"/>
      <c r="Z322" s="163"/>
      <c r="AA322" s="162"/>
      <c r="AB322" s="163"/>
      <c r="AC322" s="162"/>
      <c r="AD322" s="163"/>
      <c r="AE322" s="162"/>
      <c r="AF322" s="163"/>
      <c r="AG322" s="162"/>
      <c r="AH322" s="163"/>
      <c r="AI322" s="162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2"/>
      <c r="AU322" s="372"/>
      <c r="AV322" s="255"/>
      <c r="AW322" s="222"/>
      <c r="AX322" s="222"/>
      <c r="AY322" s="222"/>
      <c r="AZ322" s="222"/>
      <c r="BA322" s="222"/>
      <c r="BB322" s="222"/>
      <c r="BC322" s="222"/>
      <c r="BD322" s="222"/>
      <c r="BE322" s="222"/>
      <c r="BF322" s="222"/>
      <c r="BG322" s="222"/>
      <c r="BH322" s="222"/>
      <c r="BI322" s="222"/>
      <c r="BJ322" s="222"/>
      <c r="BK322" s="222"/>
      <c r="BL322" s="222"/>
      <c r="BM322" s="222"/>
      <c r="BN322" s="222"/>
      <c r="BO322" s="222"/>
      <c r="BP322" s="222"/>
    </row>
    <row r="323" ht="12.75" customHeight="1">
      <c r="A323" s="222"/>
      <c r="B323" s="32">
        <v>45384.0</v>
      </c>
      <c r="C323" s="210">
        <f t="shared" si="41"/>
        <v>27280</v>
      </c>
      <c r="D323" s="141">
        <f t="shared" si="42"/>
        <v>0</v>
      </c>
      <c r="E323" s="189"/>
      <c r="F323" s="144"/>
      <c r="G323" s="144"/>
      <c r="H323" s="144"/>
      <c r="I323" s="144"/>
      <c r="J323" s="144"/>
      <c r="K323" s="144"/>
      <c r="L323" s="145"/>
      <c r="M323" s="146">
        <f t="shared" si="43"/>
        <v>0</v>
      </c>
      <c r="N323" s="189"/>
      <c r="O323" s="144"/>
      <c r="P323" s="144"/>
      <c r="Q323" s="144"/>
      <c r="R323" s="144"/>
      <c r="S323" s="145"/>
      <c r="T323" s="146">
        <f t="shared" si="44"/>
        <v>27280</v>
      </c>
      <c r="U323" s="150" t="s">
        <v>358</v>
      </c>
      <c r="V323" s="363">
        <v>27280.0</v>
      </c>
      <c r="W323" s="150"/>
      <c r="X323" s="143"/>
      <c r="Y323" s="150"/>
      <c r="Z323" s="143"/>
      <c r="AA323" s="150"/>
      <c r="AB323" s="143"/>
      <c r="AC323" s="150"/>
      <c r="AD323" s="143"/>
      <c r="AE323" s="150"/>
      <c r="AF323" s="143"/>
      <c r="AG323" s="150"/>
      <c r="AH323" s="143"/>
      <c r="AI323" s="150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50"/>
      <c r="AU323" s="361"/>
      <c r="AV323" s="225"/>
      <c r="AW323" s="222"/>
      <c r="AX323" s="222"/>
      <c r="AY323" s="222"/>
      <c r="AZ323" s="222"/>
      <c r="BA323" s="222"/>
      <c r="BB323" s="222"/>
      <c r="BC323" s="222"/>
      <c r="BD323" s="222"/>
      <c r="BE323" s="222"/>
      <c r="BF323" s="222"/>
      <c r="BG323" s="222"/>
      <c r="BH323" s="222"/>
      <c r="BI323" s="222"/>
      <c r="BJ323" s="222"/>
      <c r="BK323" s="222"/>
      <c r="BL323" s="222"/>
      <c r="BM323" s="222"/>
      <c r="BN323" s="222"/>
      <c r="BO323" s="222"/>
      <c r="BP323" s="222"/>
    </row>
    <row r="324" ht="12.75" customHeight="1">
      <c r="A324" s="222"/>
      <c r="B324" s="32">
        <v>45385.0</v>
      </c>
      <c r="C324" s="210">
        <f t="shared" si="41"/>
        <v>1620000</v>
      </c>
      <c r="D324" s="141">
        <f t="shared" si="42"/>
        <v>0</v>
      </c>
      <c r="E324" s="189"/>
      <c r="F324" s="144"/>
      <c r="G324" s="144"/>
      <c r="H324" s="144"/>
      <c r="I324" s="144"/>
      <c r="J324" s="144"/>
      <c r="K324" s="144"/>
      <c r="L324" s="145"/>
      <c r="M324" s="146">
        <f t="shared" si="43"/>
        <v>0</v>
      </c>
      <c r="N324" s="189"/>
      <c r="O324" s="144"/>
      <c r="P324" s="144"/>
      <c r="Q324" s="144"/>
      <c r="R324" s="144"/>
      <c r="S324" s="145"/>
      <c r="T324" s="146">
        <f t="shared" si="44"/>
        <v>1620000</v>
      </c>
      <c r="U324" s="150" t="s">
        <v>359</v>
      </c>
      <c r="V324" s="363">
        <v>70000.0</v>
      </c>
      <c r="W324" s="150" t="s">
        <v>191</v>
      </c>
      <c r="X324" s="363">
        <v>1550000.0</v>
      </c>
      <c r="Y324" s="150"/>
      <c r="Z324" s="143"/>
      <c r="AA324" s="150"/>
      <c r="AB324" s="143"/>
      <c r="AC324" s="150"/>
      <c r="AD324" s="143"/>
      <c r="AE324" s="150"/>
      <c r="AF324" s="143"/>
      <c r="AG324" s="150"/>
      <c r="AH324" s="143"/>
      <c r="AI324" s="150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50"/>
      <c r="AU324" s="361"/>
      <c r="AV324" s="225"/>
      <c r="AW324" s="222"/>
      <c r="AX324" s="222"/>
      <c r="AY324" s="222"/>
      <c r="AZ324" s="222"/>
      <c r="BA324" s="222"/>
      <c r="BB324" s="222"/>
      <c r="BC324" s="222"/>
      <c r="BD324" s="222"/>
      <c r="BE324" s="222"/>
      <c r="BF324" s="222"/>
      <c r="BG324" s="222"/>
      <c r="BH324" s="222"/>
      <c r="BI324" s="222"/>
      <c r="BJ324" s="222"/>
      <c r="BK324" s="222"/>
      <c r="BL324" s="222"/>
      <c r="BM324" s="222"/>
      <c r="BN324" s="222"/>
      <c r="BO324" s="222"/>
      <c r="BP324" s="222"/>
    </row>
    <row r="325" ht="12.75" customHeight="1">
      <c r="A325" s="222"/>
      <c r="B325" s="35">
        <v>45386.0</v>
      </c>
      <c r="C325" s="210">
        <f t="shared" si="41"/>
        <v>0</v>
      </c>
      <c r="D325" s="141">
        <f t="shared" si="42"/>
        <v>0</v>
      </c>
      <c r="E325" s="189"/>
      <c r="F325" s="144"/>
      <c r="G325" s="144"/>
      <c r="H325" s="144"/>
      <c r="I325" s="144"/>
      <c r="J325" s="144"/>
      <c r="K325" s="144"/>
      <c r="L325" s="145"/>
      <c r="M325" s="146">
        <f t="shared" si="43"/>
        <v>0</v>
      </c>
      <c r="N325" s="189"/>
      <c r="O325" s="144"/>
      <c r="P325" s="144"/>
      <c r="Q325" s="144"/>
      <c r="R325" s="144"/>
      <c r="S325" s="145"/>
      <c r="T325" s="146">
        <f t="shared" si="44"/>
        <v>0</v>
      </c>
      <c r="U325" s="142"/>
      <c r="V325" s="143"/>
      <c r="W325" s="150"/>
      <c r="X325" s="143"/>
      <c r="Y325" s="142"/>
      <c r="Z325" s="152"/>
      <c r="AA325" s="150"/>
      <c r="AB325" s="143"/>
      <c r="AC325" s="150"/>
      <c r="AD325" s="143"/>
      <c r="AE325" s="150"/>
      <c r="AF325" s="143"/>
      <c r="AG325" s="150"/>
      <c r="AH325" s="143"/>
      <c r="AI325" s="150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50"/>
      <c r="AU325" s="361"/>
      <c r="AV325" s="225"/>
      <c r="AW325" s="222"/>
      <c r="AX325" s="222"/>
      <c r="AY325" s="222"/>
      <c r="AZ325" s="222"/>
      <c r="BA325" s="222"/>
      <c r="BB325" s="222"/>
      <c r="BC325" s="222"/>
      <c r="BD325" s="222"/>
      <c r="BE325" s="222"/>
      <c r="BF325" s="222"/>
      <c r="BG325" s="222"/>
      <c r="BH325" s="222"/>
      <c r="BI325" s="222"/>
      <c r="BJ325" s="222"/>
      <c r="BK325" s="222"/>
      <c r="BL325" s="222"/>
      <c r="BM325" s="222"/>
      <c r="BN325" s="222"/>
      <c r="BO325" s="222"/>
      <c r="BP325" s="222"/>
    </row>
    <row r="326" ht="12.75" customHeight="1">
      <c r="A326" s="222"/>
      <c r="B326" s="35">
        <v>45387.0</v>
      </c>
      <c r="C326" s="210">
        <f t="shared" si="41"/>
        <v>0</v>
      </c>
      <c r="D326" s="141">
        <f t="shared" si="42"/>
        <v>0</v>
      </c>
      <c r="E326" s="189"/>
      <c r="F326" s="144"/>
      <c r="G326" s="144"/>
      <c r="H326" s="144"/>
      <c r="I326" s="144"/>
      <c r="J326" s="144"/>
      <c r="K326" s="144"/>
      <c r="L326" s="145"/>
      <c r="M326" s="146">
        <f t="shared" si="43"/>
        <v>0</v>
      </c>
      <c r="N326" s="189"/>
      <c r="O326" s="144"/>
      <c r="P326" s="144"/>
      <c r="Q326" s="144"/>
      <c r="R326" s="144"/>
      <c r="S326" s="145"/>
      <c r="T326" s="146">
        <f t="shared" si="44"/>
        <v>0</v>
      </c>
      <c r="U326" s="150"/>
      <c r="V326" s="143"/>
      <c r="W326" s="144"/>
      <c r="X326" s="144"/>
      <c r="Y326" s="150"/>
      <c r="Z326" s="143"/>
      <c r="AA326" s="150"/>
      <c r="AB326" s="143"/>
      <c r="AC326" s="150"/>
      <c r="AD326" s="143"/>
      <c r="AE326" s="150"/>
      <c r="AF326" s="143"/>
      <c r="AG326" s="150"/>
      <c r="AH326" s="143"/>
      <c r="AI326" s="150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50"/>
      <c r="AU326" s="361"/>
      <c r="AV326" s="225"/>
      <c r="AW326" s="222"/>
      <c r="AX326" s="222"/>
      <c r="AY326" s="222"/>
      <c r="AZ326" s="222"/>
      <c r="BA326" s="222"/>
      <c r="BB326" s="222"/>
      <c r="BC326" s="222"/>
      <c r="BD326" s="222"/>
      <c r="BE326" s="222"/>
      <c r="BF326" s="222"/>
      <c r="BG326" s="222"/>
      <c r="BH326" s="222"/>
      <c r="BI326" s="222"/>
      <c r="BJ326" s="222"/>
      <c r="BK326" s="222"/>
      <c r="BL326" s="222"/>
      <c r="BM326" s="222"/>
      <c r="BN326" s="222"/>
      <c r="BO326" s="222"/>
      <c r="BP326" s="222"/>
    </row>
    <row r="327" ht="12.75" customHeight="1">
      <c r="A327" s="222"/>
      <c r="B327" s="32">
        <v>45388.0</v>
      </c>
      <c r="C327" s="210">
        <f t="shared" si="41"/>
        <v>99000</v>
      </c>
      <c r="D327" s="141">
        <f t="shared" si="42"/>
        <v>0</v>
      </c>
      <c r="E327" s="189"/>
      <c r="F327" s="144"/>
      <c r="G327" s="144"/>
      <c r="H327" s="144"/>
      <c r="I327" s="144"/>
      <c r="J327" s="144"/>
      <c r="K327" s="144"/>
      <c r="L327" s="145"/>
      <c r="M327" s="146">
        <f t="shared" si="43"/>
        <v>0</v>
      </c>
      <c r="N327" s="189"/>
      <c r="O327" s="144"/>
      <c r="P327" s="144"/>
      <c r="Q327" s="144"/>
      <c r="R327" s="144"/>
      <c r="S327" s="145"/>
      <c r="T327" s="146">
        <f t="shared" si="44"/>
        <v>99000</v>
      </c>
      <c r="U327" s="142" t="s">
        <v>360</v>
      </c>
      <c r="V327" s="363">
        <v>99000.0</v>
      </c>
      <c r="W327" s="150"/>
      <c r="X327" s="143"/>
      <c r="Y327" s="150"/>
      <c r="Z327" s="143"/>
      <c r="AA327" s="150"/>
      <c r="AB327" s="143"/>
      <c r="AC327" s="150"/>
      <c r="AD327" s="143"/>
      <c r="AE327" s="150"/>
      <c r="AF327" s="143"/>
      <c r="AG327" s="150"/>
      <c r="AH327" s="143"/>
      <c r="AI327" s="150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50"/>
      <c r="AU327" s="361"/>
      <c r="AV327" s="225"/>
      <c r="AW327" s="222"/>
      <c r="AX327" s="222"/>
      <c r="AY327" s="222"/>
      <c r="AZ327" s="222"/>
      <c r="BA327" s="222"/>
      <c r="BB327" s="222"/>
      <c r="BC327" s="222"/>
      <c r="BD327" s="222"/>
      <c r="BE327" s="222"/>
      <c r="BF327" s="222"/>
      <c r="BG327" s="222"/>
      <c r="BH327" s="222"/>
      <c r="BI327" s="222"/>
      <c r="BJ327" s="222"/>
      <c r="BK327" s="222"/>
      <c r="BL327" s="222"/>
      <c r="BM327" s="222"/>
      <c r="BN327" s="222"/>
      <c r="BO327" s="222"/>
      <c r="BP327" s="222"/>
    </row>
    <row r="328" ht="12.75" customHeight="1">
      <c r="A328" s="222"/>
      <c r="B328" s="32">
        <v>45389.0</v>
      </c>
      <c r="C328" s="210">
        <f t="shared" si="41"/>
        <v>1150000</v>
      </c>
      <c r="D328" s="141">
        <f t="shared" si="42"/>
        <v>0</v>
      </c>
      <c r="E328" s="189"/>
      <c r="F328" s="144"/>
      <c r="G328" s="144"/>
      <c r="H328" s="144"/>
      <c r="I328" s="144"/>
      <c r="J328" s="144"/>
      <c r="K328" s="144"/>
      <c r="L328" s="145"/>
      <c r="M328" s="146">
        <f t="shared" si="43"/>
        <v>0</v>
      </c>
      <c r="N328" s="189"/>
      <c r="O328" s="144"/>
      <c r="P328" s="144"/>
      <c r="Q328" s="144"/>
      <c r="R328" s="144"/>
      <c r="S328" s="145"/>
      <c r="T328" s="146">
        <f t="shared" si="44"/>
        <v>1150000</v>
      </c>
      <c r="U328" s="142" t="s">
        <v>158</v>
      </c>
      <c r="V328" s="363">
        <v>1150000.0</v>
      </c>
      <c r="W328" s="150"/>
      <c r="X328" s="143"/>
      <c r="Y328" s="150"/>
      <c r="Z328" s="143"/>
      <c r="AA328" s="150"/>
      <c r="AB328" s="143"/>
      <c r="AC328" s="150"/>
      <c r="AD328" s="143"/>
      <c r="AE328" s="150"/>
      <c r="AF328" s="143"/>
      <c r="AG328" s="150"/>
      <c r="AH328" s="143"/>
      <c r="AI328" s="150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50"/>
      <c r="AU328" s="361"/>
      <c r="AV328" s="225"/>
      <c r="AW328" s="222"/>
      <c r="AX328" s="222"/>
      <c r="AY328" s="222"/>
      <c r="AZ328" s="222"/>
      <c r="BA328" s="222"/>
      <c r="BB328" s="222"/>
      <c r="BC328" s="222"/>
      <c r="BD328" s="222"/>
      <c r="BE328" s="222"/>
      <c r="BF328" s="222"/>
      <c r="BG328" s="222"/>
      <c r="BH328" s="222"/>
      <c r="BI328" s="222"/>
      <c r="BJ328" s="222"/>
      <c r="BK328" s="222"/>
      <c r="BL328" s="222"/>
      <c r="BM328" s="222"/>
      <c r="BN328" s="222"/>
      <c r="BO328" s="222"/>
      <c r="BP328" s="222"/>
    </row>
    <row r="329" ht="12.75" customHeight="1">
      <c r="A329" s="222"/>
      <c r="B329" s="32">
        <v>45390.0</v>
      </c>
      <c r="C329" s="210">
        <f t="shared" si="41"/>
        <v>302670</v>
      </c>
      <c r="D329" s="141">
        <f t="shared" si="42"/>
        <v>0</v>
      </c>
      <c r="E329" s="189"/>
      <c r="F329" s="144"/>
      <c r="G329" s="144"/>
      <c r="H329" s="144"/>
      <c r="I329" s="144"/>
      <c r="J329" s="144"/>
      <c r="K329" s="144"/>
      <c r="L329" s="145"/>
      <c r="M329" s="146">
        <f t="shared" si="43"/>
        <v>0</v>
      </c>
      <c r="N329" s="189"/>
      <c r="O329" s="144"/>
      <c r="P329" s="144"/>
      <c r="Q329" s="144"/>
      <c r="R329" s="144"/>
      <c r="S329" s="145"/>
      <c r="T329" s="146">
        <f t="shared" si="44"/>
        <v>302670</v>
      </c>
      <c r="U329" s="150" t="s">
        <v>175</v>
      </c>
      <c r="V329" s="363">
        <v>302670.0</v>
      </c>
      <c r="W329" s="150"/>
      <c r="X329" s="143"/>
      <c r="Y329" s="150"/>
      <c r="Z329" s="143"/>
      <c r="AA329" s="150"/>
      <c r="AB329" s="143"/>
      <c r="AC329" s="150"/>
      <c r="AD329" s="143"/>
      <c r="AE329" s="150"/>
      <c r="AF329" s="143"/>
      <c r="AG329" s="150"/>
      <c r="AH329" s="143"/>
      <c r="AI329" s="150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50"/>
      <c r="AU329" s="361"/>
      <c r="AV329" s="225"/>
      <c r="AW329" s="222"/>
      <c r="AX329" s="222"/>
      <c r="AY329" s="222"/>
      <c r="AZ329" s="222"/>
      <c r="BA329" s="222"/>
      <c r="BB329" s="222"/>
      <c r="BC329" s="222"/>
      <c r="BD329" s="222"/>
      <c r="BE329" s="222"/>
      <c r="BF329" s="222"/>
      <c r="BG329" s="222"/>
      <c r="BH329" s="222"/>
      <c r="BI329" s="222"/>
      <c r="BJ329" s="222"/>
      <c r="BK329" s="222"/>
      <c r="BL329" s="222"/>
      <c r="BM329" s="222"/>
      <c r="BN329" s="222"/>
      <c r="BO329" s="222"/>
      <c r="BP329" s="222"/>
    </row>
    <row r="330" ht="12.75" customHeight="1">
      <c r="A330" s="222"/>
      <c r="B330" s="32">
        <v>45391.0</v>
      </c>
      <c r="C330" s="210">
        <f t="shared" si="41"/>
        <v>175000</v>
      </c>
      <c r="D330" s="141">
        <f t="shared" si="42"/>
        <v>0</v>
      </c>
      <c r="E330" s="189"/>
      <c r="F330" s="144"/>
      <c r="G330" s="144"/>
      <c r="H330" s="144"/>
      <c r="I330" s="144"/>
      <c r="J330" s="144"/>
      <c r="K330" s="144"/>
      <c r="L330" s="145"/>
      <c r="M330" s="146">
        <f t="shared" si="43"/>
        <v>0</v>
      </c>
      <c r="N330" s="189"/>
      <c r="O330" s="144"/>
      <c r="P330" s="144"/>
      <c r="Q330" s="144"/>
      <c r="R330" s="144"/>
      <c r="S330" s="145"/>
      <c r="T330" s="146">
        <f t="shared" si="44"/>
        <v>175000</v>
      </c>
      <c r="U330" s="142" t="s">
        <v>337</v>
      </c>
      <c r="V330" s="363">
        <v>150000.0</v>
      </c>
      <c r="W330" s="150" t="s">
        <v>119</v>
      </c>
      <c r="X330" s="363">
        <v>25000.0</v>
      </c>
      <c r="Y330" s="150"/>
      <c r="Z330" s="143"/>
      <c r="AA330" s="150"/>
      <c r="AB330" s="143"/>
      <c r="AC330" s="150"/>
      <c r="AD330" s="143"/>
      <c r="AE330" s="150"/>
      <c r="AF330" s="143"/>
      <c r="AG330" s="150"/>
      <c r="AH330" s="143"/>
      <c r="AI330" s="150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50"/>
      <c r="AU330" s="361"/>
      <c r="AV330" s="225"/>
      <c r="AW330" s="222"/>
      <c r="AX330" s="222"/>
      <c r="AY330" s="222"/>
      <c r="AZ330" s="222"/>
      <c r="BA330" s="222"/>
      <c r="BB330" s="222"/>
      <c r="BC330" s="222"/>
      <c r="BD330" s="222"/>
      <c r="BE330" s="222"/>
      <c r="BF330" s="222"/>
      <c r="BG330" s="222"/>
      <c r="BH330" s="222"/>
      <c r="BI330" s="222"/>
      <c r="BJ330" s="222"/>
      <c r="BK330" s="222"/>
      <c r="BL330" s="222"/>
      <c r="BM330" s="222"/>
      <c r="BN330" s="222"/>
      <c r="BO330" s="222"/>
      <c r="BP330" s="222"/>
    </row>
    <row r="331" ht="12.75" customHeight="1">
      <c r="A331" s="222"/>
      <c r="B331" s="32">
        <v>45392.0</v>
      </c>
      <c r="C331" s="210">
        <f t="shared" si="41"/>
        <v>8840838</v>
      </c>
      <c r="D331" s="141">
        <f t="shared" si="42"/>
        <v>0</v>
      </c>
      <c r="E331" s="189"/>
      <c r="F331" s="144"/>
      <c r="G331" s="144"/>
      <c r="H331" s="144"/>
      <c r="I331" s="144"/>
      <c r="J331" s="144"/>
      <c r="K331" s="144"/>
      <c r="L331" s="145"/>
      <c r="M331" s="146">
        <f t="shared" si="43"/>
        <v>0</v>
      </c>
      <c r="N331" s="189"/>
      <c r="O331" s="144"/>
      <c r="P331" s="144"/>
      <c r="Q331" s="144"/>
      <c r="R331" s="144"/>
      <c r="S331" s="145"/>
      <c r="T331" s="146">
        <f t="shared" si="44"/>
        <v>8840838</v>
      </c>
      <c r="U331" s="144" t="s">
        <v>361</v>
      </c>
      <c r="V331" s="362">
        <v>104643.0</v>
      </c>
      <c r="W331" s="144" t="s">
        <v>178</v>
      </c>
      <c r="X331" s="362">
        <v>57700.0</v>
      </c>
      <c r="Y331" s="150" t="s">
        <v>362</v>
      </c>
      <c r="Z331" s="363">
        <v>159158.0</v>
      </c>
      <c r="AA331" s="150" t="s">
        <v>362</v>
      </c>
      <c r="AB331" s="363">
        <v>79577.0</v>
      </c>
      <c r="AC331" s="150" t="s">
        <v>363</v>
      </c>
      <c r="AD331" s="363">
        <v>8439760.0</v>
      </c>
      <c r="AE331" s="150"/>
      <c r="AF331" s="143"/>
      <c r="AG331" s="150"/>
      <c r="AH331" s="143"/>
      <c r="AI331" s="150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50"/>
      <c r="AU331" s="361"/>
      <c r="AV331" s="225"/>
      <c r="AW331" s="222"/>
      <c r="AX331" s="222"/>
      <c r="AY331" s="222"/>
      <c r="AZ331" s="222"/>
      <c r="BA331" s="222"/>
      <c r="BB331" s="222"/>
      <c r="BC331" s="222"/>
      <c r="BD331" s="222"/>
      <c r="BE331" s="222"/>
      <c r="BF331" s="222"/>
      <c r="BG331" s="222"/>
      <c r="BH331" s="222"/>
      <c r="BI331" s="222"/>
      <c r="BJ331" s="222"/>
      <c r="BK331" s="222"/>
      <c r="BL331" s="222"/>
      <c r="BM331" s="222"/>
      <c r="BN331" s="222"/>
      <c r="BO331" s="222"/>
      <c r="BP331" s="222"/>
    </row>
    <row r="332" ht="12.75" customHeight="1">
      <c r="A332" s="222"/>
      <c r="B332" s="35">
        <v>45393.0</v>
      </c>
      <c r="C332" s="210">
        <f t="shared" si="41"/>
        <v>0</v>
      </c>
      <c r="D332" s="141">
        <f t="shared" si="42"/>
        <v>0</v>
      </c>
      <c r="E332" s="189"/>
      <c r="F332" s="144"/>
      <c r="G332" s="144"/>
      <c r="H332" s="144"/>
      <c r="I332" s="144"/>
      <c r="J332" s="144"/>
      <c r="K332" s="144"/>
      <c r="L332" s="145"/>
      <c r="M332" s="146">
        <f t="shared" si="43"/>
        <v>0</v>
      </c>
      <c r="N332" s="189"/>
      <c r="O332" s="144"/>
      <c r="P332" s="144"/>
      <c r="Q332" s="144"/>
      <c r="R332" s="144"/>
      <c r="S332" s="145"/>
      <c r="T332" s="146">
        <f t="shared" si="44"/>
        <v>0</v>
      </c>
      <c r="U332" s="142"/>
      <c r="V332" s="143"/>
      <c r="W332" s="150"/>
      <c r="X332" s="143"/>
      <c r="Y332" s="150"/>
      <c r="Z332" s="143"/>
      <c r="AA332" s="150"/>
      <c r="AB332" s="143"/>
      <c r="AC332" s="150"/>
      <c r="AD332" s="143"/>
      <c r="AE332" s="150"/>
      <c r="AF332" s="143"/>
      <c r="AG332" s="150"/>
      <c r="AH332" s="143"/>
      <c r="AI332" s="150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50"/>
      <c r="AU332" s="361"/>
      <c r="AV332" s="225"/>
      <c r="AW332" s="222"/>
      <c r="AX332" s="222"/>
      <c r="AY332" s="222"/>
      <c r="AZ332" s="222"/>
      <c r="BA332" s="222"/>
      <c r="BB332" s="222"/>
      <c r="BC332" s="222"/>
      <c r="BD332" s="222"/>
      <c r="BE332" s="222"/>
      <c r="BF332" s="222"/>
      <c r="BG332" s="222"/>
      <c r="BH332" s="222"/>
      <c r="BI332" s="222"/>
      <c r="BJ332" s="222"/>
      <c r="BK332" s="222"/>
      <c r="BL332" s="222"/>
      <c r="BM332" s="222"/>
      <c r="BN332" s="222"/>
      <c r="BO332" s="222"/>
      <c r="BP332" s="222"/>
    </row>
    <row r="333" ht="12.75" customHeight="1">
      <c r="A333" s="222"/>
      <c r="B333" s="35">
        <v>45394.0</v>
      </c>
      <c r="C333" s="210">
        <f t="shared" si="41"/>
        <v>0</v>
      </c>
      <c r="D333" s="141">
        <f t="shared" si="42"/>
        <v>0</v>
      </c>
      <c r="E333" s="189"/>
      <c r="F333" s="144"/>
      <c r="G333" s="144"/>
      <c r="H333" s="144"/>
      <c r="I333" s="144"/>
      <c r="J333" s="144"/>
      <c r="K333" s="144"/>
      <c r="L333" s="145"/>
      <c r="M333" s="146">
        <f t="shared" si="43"/>
        <v>0</v>
      </c>
      <c r="N333" s="189"/>
      <c r="O333" s="144"/>
      <c r="P333" s="144"/>
      <c r="Q333" s="144"/>
      <c r="R333" s="144"/>
      <c r="S333" s="145"/>
      <c r="T333" s="146">
        <f t="shared" si="44"/>
        <v>0</v>
      </c>
      <c r="U333" s="142"/>
      <c r="V333" s="143"/>
      <c r="W333" s="150"/>
      <c r="X333" s="143"/>
      <c r="Y333" s="150"/>
      <c r="Z333" s="143"/>
      <c r="AA333" s="150"/>
      <c r="AB333" s="143"/>
      <c r="AC333" s="150"/>
      <c r="AD333" s="143"/>
      <c r="AE333" s="150"/>
      <c r="AF333" s="143"/>
      <c r="AG333" s="150"/>
      <c r="AH333" s="143"/>
      <c r="AI333" s="150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50"/>
      <c r="AU333" s="361"/>
      <c r="AV333" s="225"/>
      <c r="AW333" s="222"/>
      <c r="AX333" s="222"/>
      <c r="AY333" s="222"/>
      <c r="AZ333" s="222"/>
      <c r="BA333" s="222"/>
      <c r="BB333" s="222"/>
      <c r="BC333" s="222"/>
      <c r="BD333" s="222"/>
      <c r="BE333" s="222"/>
      <c r="BF333" s="222"/>
      <c r="BG333" s="222"/>
      <c r="BH333" s="222"/>
      <c r="BI333" s="222"/>
      <c r="BJ333" s="222"/>
      <c r="BK333" s="222"/>
      <c r="BL333" s="222"/>
      <c r="BM333" s="222"/>
      <c r="BN333" s="222"/>
      <c r="BO333" s="222"/>
      <c r="BP333" s="222"/>
    </row>
    <row r="334" ht="12.75" customHeight="1">
      <c r="A334" s="222"/>
      <c r="B334" s="32">
        <v>45395.0</v>
      </c>
      <c r="C334" s="210">
        <f t="shared" si="41"/>
        <v>0</v>
      </c>
      <c r="D334" s="141">
        <f t="shared" si="42"/>
        <v>0</v>
      </c>
      <c r="E334" s="189"/>
      <c r="F334" s="144"/>
      <c r="G334" s="144"/>
      <c r="H334" s="144"/>
      <c r="I334" s="144"/>
      <c r="J334" s="144"/>
      <c r="K334" s="144"/>
      <c r="L334" s="145"/>
      <c r="M334" s="146">
        <f t="shared" si="43"/>
        <v>0</v>
      </c>
      <c r="N334" s="189"/>
      <c r="O334" s="144"/>
      <c r="P334" s="144"/>
      <c r="Q334" s="144"/>
      <c r="R334" s="144"/>
      <c r="S334" s="145"/>
      <c r="T334" s="146">
        <f t="shared" si="44"/>
        <v>0</v>
      </c>
      <c r="U334" s="142"/>
      <c r="V334" s="143"/>
      <c r="W334" s="150"/>
      <c r="X334" s="143"/>
      <c r="Y334" s="150"/>
      <c r="Z334" s="143"/>
      <c r="AA334" s="150"/>
      <c r="AB334" s="143"/>
      <c r="AC334" s="150"/>
      <c r="AD334" s="143"/>
      <c r="AE334" s="150"/>
      <c r="AF334" s="143"/>
      <c r="AG334" s="150"/>
      <c r="AH334" s="143"/>
      <c r="AI334" s="150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50"/>
      <c r="AU334" s="361"/>
      <c r="AV334" s="225"/>
      <c r="AW334" s="222"/>
      <c r="AX334" s="222"/>
      <c r="AY334" s="222"/>
      <c r="AZ334" s="222"/>
      <c r="BA334" s="222"/>
      <c r="BB334" s="222"/>
      <c r="BC334" s="222"/>
      <c r="BD334" s="222"/>
      <c r="BE334" s="222"/>
      <c r="BF334" s="222"/>
      <c r="BG334" s="222"/>
      <c r="BH334" s="222"/>
      <c r="BI334" s="222"/>
      <c r="BJ334" s="222"/>
      <c r="BK334" s="222"/>
      <c r="BL334" s="222"/>
      <c r="BM334" s="222"/>
      <c r="BN334" s="222"/>
      <c r="BO334" s="222"/>
      <c r="BP334" s="222"/>
    </row>
    <row r="335" ht="12.75" customHeight="1">
      <c r="A335" s="222"/>
      <c r="B335" s="32">
        <v>45396.0</v>
      </c>
      <c r="C335" s="210">
        <f t="shared" si="41"/>
        <v>198000</v>
      </c>
      <c r="D335" s="141">
        <f t="shared" si="42"/>
        <v>0</v>
      </c>
      <c r="E335" s="189"/>
      <c r="F335" s="144"/>
      <c r="G335" s="144"/>
      <c r="H335" s="144"/>
      <c r="I335" s="144"/>
      <c r="J335" s="144"/>
      <c r="K335" s="144"/>
      <c r="L335" s="145"/>
      <c r="M335" s="146">
        <f t="shared" si="43"/>
        <v>0</v>
      </c>
      <c r="N335" s="189"/>
      <c r="O335" s="144"/>
      <c r="P335" s="144"/>
      <c r="Q335" s="144"/>
      <c r="R335" s="144"/>
      <c r="S335" s="145"/>
      <c r="T335" s="146">
        <f t="shared" si="44"/>
        <v>198000</v>
      </c>
      <c r="U335" s="142" t="s">
        <v>130</v>
      </c>
      <c r="V335" s="363">
        <v>198000.0</v>
      </c>
      <c r="W335" s="150"/>
      <c r="X335" s="143"/>
      <c r="Y335" s="150"/>
      <c r="Z335" s="143"/>
      <c r="AA335" s="150"/>
      <c r="AB335" s="143"/>
      <c r="AC335" s="150"/>
      <c r="AD335" s="143"/>
      <c r="AE335" s="150"/>
      <c r="AF335" s="143"/>
      <c r="AG335" s="150"/>
      <c r="AH335" s="143"/>
      <c r="AI335" s="150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50"/>
      <c r="AU335" s="361"/>
      <c r="AV335" s="225"/>
      <c r="AW335" s="222"/>
      <c r="AX335" s="222"/>
      <c r="AY335" s="222"/>
      <c r="AZ335" s="222"/>
      <c r="BA335" s="222"/>
      <c r="BB335" s="222"/>
      <c r="BC335" s="222"/>
      <c r="BD335" s="222"/>
      <c r="BE335" s="222"/>
      <c r="BF335" s="222"/>
      <c r="BG335" s="222"/>
      <c r="BH335" s="222"/>
      <c r="BI335" s="222"/>
      <c r="BJ335" s="222"/>
      <c r="BK335" s="222"/>
      <c r="BL335" s="222"/>
      <c r="BM335" s="222"/>
      <c r="BN335" s="222"/>
      <c r="BO335" s="222"/>
      <c r="BP335" s="222"/>
    </row>
    <row r="336" ht="12.75" customHeight="1">
      <c r="A336" s="222"/>
      <c r="B336" s="32">
        <v>45397.0</v>
      </c>
      <c r="C336" s="210">
        <f t="shared" si="41"/>
        <v>693498</v>
      </c>
      <c r="D336" s="141">
        <f t="shared" si="42"/>
        <v>0</v>
      </c>
      <c r="E336" s="189"/>
      <c r="F336" s="144"/>
      <c r="G336" s="144"/>
      <c r="H336" s="144"/>
      <c r="I336" s="144"/>
      <c r="J336" s="144"/>
      <c r="K336" s="144"/>
      <c r="L336" s="145"/>
      <c r="M336" s="146">
        <f t="shared" si="43"/>
        <v>187886</v>
      </c>
      <c r="N336" s="189" t="s">
        <v>230</v>
      </c>
      <c r="O336" s="362">
        <v>187886.0</v>
      </c>
      <c r="P336" s="144"/>
      <c r="Q336" s="144"/>
      <c r="R336" s="144"/>
      <c r="S336" s="145"/>
      <c r="T336" s="146">
        <f t="shared" si="44"/>
        <v>505612</v>
      </c>
      <c r="U336" s="150" t="s">
        <v>159</v>
      </c>
      <c r="V336" s="363">
        <v>440822.0</v>
      </c>
      <c r="W336" s="150" t="s">
        <v>172</v>
      </c>
      <c r="X336" s="363">
        <v>0.0</v>
      </c>
      <c r="Y336" s="150" t="s">
        <v>124</v>
      </c>
      <c r="Z336" s="363">
        <v>14520.0</v>
      </c>
      <c r="AA336" s="150" t="s">
        <v>364</v>
      </c>
      <c r="AB336" s="363">
        <v>50270.0</v>
      </c>
      <c r="AC336" s="150"/>
      <c r="AD336" s="143"/>
      <c r="AE336" s="150"/>
      <c r="AF336" s="143"/>
      <c r="AG336" s="150"/>
      <c r="AH336" s="143"/>
      <c r="AI336" s="150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50"/>
      <c r="AU336" s="361"/>
      <c r="AV336" s="225"/>
      <c r="AW336" s="222"/>
      <c r="AX336" s="222"/>
      <c r="AY336" s="222"/>
      <c r="AZ336" s="222"/>
      <c r="BA336" s="222"/>
      <c r="BB336" s="222"/>
      <c r="BC336" s="222"/>
      <c r="BD336" s="222"/>
      <c r="BE336" s="222"/>
      <c r="BF336" s="222"/>
      <c r="BG336" s="222"/>
      <c r="BH336" s="222"/>
      <c r="BI336" s="222"/>
      <c r="BJ336" s="222"/>
      <c r="BK336" s="222"/>
      <c r="BL336" s="222"/>
      <c r="BM336" s="222"/>
      <c r="BN336" s="222"/>
      <c r="BO336" s="222"/>
      <c r="BP336" s="222"/>
    </row>
    <row r="337" ht="12.75" customHeight="1">
      <c r="A337" s="222"/>
      <c r="B337" s="32">
        <v>45398.0</v>
      </c>
      <c r="C337" s="210">
        <f t="shared" si="41"/>
        <v>75000</v>
      </c>
      <c r="D337" s="141">
        <f t="shared" si="42"/>
        <v>0</v>
      </c>
      <c r="E337" s="189"/>
      <c r="F337" s="144"/>
      <c r="G337" s="144"/>
      <c r="H337" s="144"/>
      <c r="I337" s="144"/>
      <c r="J337" s="144"/>
      <c r="K337" s="144"/>
      <c r="L337" s="145"/>
      <c r="M337" s="146">
        <f t="shared" si="43"/>
        <v>0</v>
      </c>
      <c r="N337" s="189"/>
      <c r="O337" s="144"/>
      <c r="P337" s="144"/>
      <c r="Q337" s="144"/>
      <c r="R337" s="144"/>
      <c r="S337" s="145"/>
      <c r="T337" s="146">
        <f t="shared" si="44"/>
        <v>75000</v>
      </c>
      <c r="U337" s="142" t="s">
        <v>130</v>
      </c>
      <c r="V337" s="363">
        <v>75000.0</v>
      </c>
      <c r="W337" s="150"/>
      <c r="X337" s="143"/>
      <c r="Y337" s="150"/>
      <c r="Z337" s="143"/>
      <c r="AA337" s="150"/>
      <c r="AB337" s="143"/>
      <c r="AC337" s="150"/>
      <c r="AD337" s="143"/>
      <c r="AE337" s="150"/>
      <c r="AF337" s="143"/>
      <c r="AG337" s="150"/>
      <c r="AH337" s="143"/>
      <c r="AI337" s="150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50"/>
      <c r="AU337" s="361"/>
      <c r="AV337" s="225"/>
      <c r="AW337" s="222"/>
      <c r="AX337" s="222"/>
      <c r="AY337" s="222"/>
      <c r="AZ337" s="222"/>
      <c r="BA337" s="222"/>
      <c r="BB337" s="222"/>
      <c r="BC337" s="222"/>
      <c r="BD337" s="222"/>
      <c r="BE337" s="222"/>
      <c r="BF337" s="222"/>
      <c r="BG337" s="222"/>
      <c r="BH337" s="222"/>
      <c r="BI337" s="222"/>
      <c r="BJ337" s="222"/>
      <c r="BK337" s="222"/>
      <c r="BL337" s="222"/>
      <c r="BM337" s="222"/>
      <c r="BN337" s="222"/>
      <c r="BO337" s="222"/>
      <c r="BP337" s="222"/>
    </row>
    <row r="338" ht="12.75" customHeight="1">
      <c r="A338" s="222"/>
      <c r="B338" s="32">
        <v>45399.0</v>
      </c>
      <c r="C338" s="210">
        <f t="shared" si="41"/>
        <v>210000</v>
      </c>
      <c r="D338" s="141">
        <f t="shared" si="42"/>
        <v>0</v>
      </c>
      <c r="E338" s="189"/>
      <c r="F338" s="144"/>
      <c r="G338" s="144"/>
      <c r="H338" s="144"/>
      <c r="I338" s="144"/>
      <c r="J338" s="144"/>
      <c r="K338" s="144"/>
      <c r="L338" s="145"/>
      <c r="M338" s="146">
        <f t="shared" si="43"/>
        <v>0</v>
      </c>
      <c r="N338" s="189"/>
      <c r="O338" s="144"/>
      <c r="P338" s="144"/>
      <c r="Q338" s="144"/>
      <c r="R338" s="144"/>
      <c r="S338" s="145"/>
      <c r="T338" s="146">
        <f t="shared" si="44"/>
        <v>210000</v>
      </c>
      <c r="U338" s="142" t="s">
        <v>365</v>
      </c>
      <c r="V338" s="363">
        <v>210000.0</v>
      </c>
      <c r="W338" s="150"/>
      <c r="X338" s="143"/>
      <c r="Y338" s="150"/>
      <c r="Z338" s="143"/>
      <c r="AA338" s="150"/>
      <c r="AB338" s="143"/>
      <c r="AC338" s="150"/>
      <c r="AD338" s="143"/>
      <c r="AE338" s="150"/>
      <c r="AF338" s="143"/>
      <c r="AG338" s="150"/>
      <c r="AH338" s="143"/>
      <c r="AI338" s="150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50"/>
      <c r="AU338" s="361"/>
      <c r="AV338" s="225"/>
      <c r="AW338" s="222"/>
      <c r="AX338" s="222"/>
      <c r="AY338" s="222"/>
      <c r="AZ338" s="222"/>
      <c r="BA338" s="222"/>
      <c r="BB338" s="222"/>
      <c r="BC338" s="222"/>
      <c r="BD338" s="222"/>
      <c r="BE338" s="222"/>
      <c r="BF338" s="222"/>
      <c r="BG338" s="222"/>
      <c r="BH338" s="222"/>
      <c r="BI338" s="222"/>
      <c r="BJ338" s="222"/>
      <c r="BK338" s="222"/>
      <c r="BL338" s="222"/>
      <c r="BM338" s="222"/>
      <c r="BN338" s="222"/>
      <c r="BO338" s="222"/>
      <c r="BP338" s="222"/>
    </row>
    <row r="339" ht="12.75" customHeight="1">
      <c r="A339" s="222"/>
      <c r="B339" s="35">
        <v>45400.0</v>
      </c>
      <c r="C339" s="210">
        <f t="shared" si="41"/>
        <v>0</v>
      </c>
      <c r="D339" s="141">
        <f t="shared" si="42"/>
        <v>0</v>
      </c>
      <c r="E339" s="189"/>
      <c r="F339" s="144"/>
      <c r="G339" s="144"/>
      <c r="H339" s="144"/>
      <c r="I339" s="144"/>
      <c r="J339" s="144"/>
      <c r="K339" s="144"/>
      <c r="L339" s="145"/>
      <c r="M339" s="146">
        <f t="shared" si="43"/>
        <v>0</v>
      </c>
      <c r="N339" s="189"/>
      <c r="O339" s="144"/>
      <c r="P339" s="144"/>
      <c r="Q339" s="144"/>
      <c r="R339" s="144"/>
      <c r="S339" s="145"/>
      <c r="T339" s="146">
        <f t="shared" si="44"/>
        <v>0</v>
      </c>
      <c r="U339" s="142"/>
      <c r="V339" s="143"/>
      <c r="W339" s="150"/>
      <c r="X339" s="143"/>
      <c r="Y339" s="150"/>
      <c r="Z339" s="143"/>
      <c r="AA339" s="150"/>
      <c r="AB339" s="143"/>
      <c r="AC339" s="150"/>
      <c r="AD339" s="143"/>
      <c r="AE339" s="150"/>
      <c r="AF339" s="143"/>
      <c r="AG339" s="150"/>
      <c r="AH339" s="143"/>
      <c r="AI339" s="150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50"/>
      <c r="AU339" s="361"/>
      <c r="AV339" s="225"/>
      <c r="AW339" s="222"/>
      <c r="AX339" s="222"/>
      <c r="AY339" s="222"/>
      <c r="AZ339" s="222"/>
      <c r="BA339" s="222"/>
      <c r="BB339" s="222"/>
      <c r="BC339" s="222"/>
      <c r="BD339" s="222"/>
      <c r="BE339" s="222"/>
      <c r="BF339" s="222"/>
      <c r="BG339" s="222"/>
      <c r="BH339" s="222"/>
      <c r="BI339" s="222"/>
      <c r="BJ339" s="222"/>
      <c r="BK339" s="222"/>
      <c r="BL339" s="222"/>
      <c r="BM339" s="222"/>
      <c r="BN339" s="222"/>
      <c r="BO339" s="222"/>
      <c r="BP339" s="222"/>
    </row>
    <row r="340" ht="12.75" customHeight="1">
      <c r="A340" s="222"/>
      <c r="B340" s="35">
        <v>45401.0</v>
      </c>
      <c r="C340" s="210">
        <f t="shared" si="41"/>
        <v>0</v>
      </c>
      <c r="D340" s="141">
        <f t="shared" si="42"/>
        <v>0</v>
      </c>
      <c r="E340" s="189"/>
      <c r="F340" s="144"/>
      <c r="G340" s="144"/>
      <c r="H340" s="144"/>
      <c r="I340" s="144"/>
      <c r="J340" s="144"/>
      <c r="K340" s="144"/>
      <c r="L340" s="145"/>
      <c r="M340" s="146">
        <f t="shared" si="43"/>
        <v>0</v>
      </c>
      <c r="N340" s="189"/>
      <c r="O340" s="144"/>
      <c r="P340" s="144"/>
      <c r="Q340" s="144"/>
      <c r="R340" s="144"/>
      <c r="S340" s="145"/>
      <c r="T340" s="146">
        <f t="shared" si="44"/>
        <v>0</v>
      </c>
      <c r="U340" s="142"/>
      <c r="V340" s="143"/>
      <c r="W340" s="150"/>
      <c r="X340" s="143"/>
      <c r="Y340" s="150"/>
      <c r="Z340" s="143"/>
      <c r="AA340" s="150"/>
      <c r="AB340" s="143"/>
      <c r="AC340" s="150"/>
      <c r="AD340" s="143"/>
      <c r="AE340" s="150"/>
      <c r="AF340" s="143"/>
      <c r="AG340" s="150"/>
      <c r="AH340" s="143"/>
      <c r="AI340" s="150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50"/>
      <c r="AU340" s="361"/>
      <c r="AV340" s="225"/>
      <c r="AW340" s="222"/>
      <c r="AX340" s="222"/>
      <c r="AY340" s="222"/>
      <c r="AZ340" s="222"/>
      <c r="BA340" s="222"/>
      <c r="BB340" s="222"/>
      <c r="BC340" s="222"/>
      <c r="BD340" s="222"/>
      <c r="BE340" s="222"/>
      <c r="BF340" s="222"/>
      <c r="BG340" s="222"/>
      <c r="BH340" s="222"/>
      <c r="BI340" s="222"/>
      <c r="BJ340" s="222"/>
      <c r="BK340" s="222"/>
      <c r="BL340" s="222"/>
      <c r="BM340" s="222"/>
      <c r="BN340" s="222"/>
      <c r="BO340" s="222"/>
      <c r="BP340" s="222"/>
    </row>
    <row r="341" ht="12.75" customHeight="1">
      <c r="A341" s="222"/>
      <c r="B341" s="32">
        <v>45402.0</v>
      </c>
      <c r="C341" s="210">
        <f t="shared" si="41"/>
        <v>1132941</v>
      </c>
      <c r="D341" s="141">
        <f t="shared" si="42"/>
        <v>0</v>
      </c>
      <c r="E341" s="189"/>
      <c r="F341" s="144"/>
      <c r="G341" s="144"/>
      <c r="H341" s="144"/>
      <c r="I341" s="144"/>
      <c r="J341" s="144"/>
      <c r="K341" s="144"/>
      <c r="L341" s="145"/>
      <c r="M341" s="146">
        <f t="shared" si="43"/>
        <v>0</v>
      </c>
      <c r="N341" s="189"/>
      <c r="O341" s="144"/>
      <c r="P341" s="144"/>
      <c r="Q341" s="144"/>
      <c r="R341" s="144"/>
      <c r="S341" s="145"/>
      <c r="T341" s="146">
        <f t="shared" si="44"/>
        <v>1132941</v>
      </c>
      <c r="U341" s="142" t="s">
        <v>365</v>
      </c>
      <c r="V341" s="363">
        <v>1132941.0</v>
      </c>
      <c r="W341" s="150"/>
      <c r="X341" s="143"/>
      <c r="Y341" s="150"/>
      <c r="Z341" s="143"/>
      <c r="AA341" s="150"/>
      <c r="AB341" s="143"/>
      <c r="AC341" s="150"/>
      <c r="AD341" s="143"/>
      <c r="AE341" s="150"/>
      <c r="AF341" s="143"/>
      <c r="AG341" s="150"/>
      <c r="AH341" s="143"/>
      <c r="AI341" s="150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50"/>
      <c r="AU341" s="361"/>
      <c r="AV341" s="225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222"/>
      <c r="BH341" s="222"/>
      <c r="BI341" s="222"/>
      <c r="BJ341" s="222"/>
      <c r="BK341" s="222"/>
      <c r="BL341" s="222"/>
      <c r="BM341" s="222"/>
      <c r="BN341" s="222"/>
      <c r="BO341" s="222"/>
      <c r="BP341" s="222"/>
    </row>
    <row r="342" ht="12.75" customHeight="1">
      <c r="A342" s="222"/>
      <c r="B342" s="32">
        <v>45403.0</v>
      </c>
      <c r="C342" s="210">
        <f t="shared" si="41"/>
        <v>64350</v>
      </c>
      <c r="D342" s="141">
        <f t="shared" si="42"/>
        <v>0</v>
      </c>
      <c r="E342" s="189"/>
      <c r="F342" s="144"/>
      <c r="G342" s="144"/>
      <c r="H342" s="144"/>
      <c r="I342" s="144"/>
      <c r="J342" s="144"/>
      <c r="K342" s="144"/>
      <c r="L342" s="145"/>
      <c r="M342" s="146">
        <f t="shared" si="43"/>
        <v>0</v>
      </c>
      <c r="N342" s="189"/>
      <c r="O342" s="144"/>
      <c r="P342" s="144"/>
      <c r="Q342" s="144"/>
      <c r="R342" s="144"/>
      <c r="S342" s="145"/>
      <c r="T342" s="146">
        <f t="shared" si="44"/>
        <v>64350</v>
      </c>
      <c r="U342" s="142" t="s">
        <v>366</v>
      </c>
      <c r="V342" s="363">
        <v>64350.0</v>
      </c>
      <c r="W342" s="150"/>
      <c r="X342" s="143"/>
      <c r="Y342" s="150"/>
      <c r="Z342" s="143"/>
      <c r="AA342" s="150"/>
      <c r="AB342" s="143"/>
      <c r="AC342" s="150"/>
      <c r="AD342" s="143"/>
      <c r="AE342" s="150"/>
      <c r="AF342" s="143"/>
      <c r="AG342" s="150"/>
      <c r="AH342" s="143"/>
      <c r="AI342" s="150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50"/>
      <c r="AU342" s="361"/>
      <c r="AV342" s="225"/>
      <c r="AW342" s="222"/>
      <c r="AX342" s="222"/>
      <c r="AY342" s="222"/>
      <c r="AZ342" s="222"/>
      <c r="BA342" s="222"/>
      <c r="BB342" s="222"/>
      <c r="BC342" s="222"/>
      <c r="BD342" s="222"/>
      <c r="BE342" s="222"/>
      <c r="BF342" s="222"/>
      <c r="BG342" s="222"/>
      <c r="BH342" s="222"/>
      <c r="BI342" s="222"/>
      <c r="BJ342" s="222"/>
      <c r="BK342" s="222"/>
      <c r="BL342" s="222"/>
      <c r="BM342" s="222"/>
      <c r="BN342" s="222"/>
      <c r="BO342" s="222"/>
      <c r="BP342" s="222"/>
    </row>
    <row r="343" ht="12.75" customHeight="1">
      <c r="A343" s="222"/>
      <c r="B343" s="32">
        <v>45404.0</v>
      </c>
      <c r="C343" s="210">
        <f t="shared" si="41"/>
        <v>0</v>
      </c>
      <c r="D343" s="141">
        <f t="shared" si="42"/>
        <v>0</v>
      </c>
      <c r="E343" s="189"/>
      <c r="F343" s="144"/>
      <c r="G343" s="144"/>
      <c r="H343" s="144"/>
      <c r="I343" s="144"/>
      <c r="J343" s="144"/>
      <c r="K343" s="144"/>
      <c r="L343" s="145"/>
      <c r="M343" s="146">
        <f t="shared" si="43"/>
        <v>0</v>
      </c>
      <c r="N343" s="189"/>
      <c r="O343" s="144"/>
      <c r="P343" s="144"/>
      <c r="Q343" s="144"/>
      <c r="R343" s="144"/>
      <c r="S343" s="145"/>
      <c r="T343" s="146">
        <f t="shared" si="44"/>
        <v>0</v>
      </c>
      <c r="U343" s="142"/>
      <c r="V343" s="143"/>
      <c r="W343" s="150"/>
      <c r="X343" s="143"/>
      <c r="Y343" s="150"/>
      <c r="Z343" s="143"/>
      <c r="AA343" s="150"/>
      <c r="AB343" s="143"/>
      <c r="AC343" s="150"/>
      <c r="AD343" s="143"/>
      <c r="AE343" s="150"/>
      <c r="AF343" s="143"/>
      <c r="AG343" s="150"/>
      <c r="AH343" s="143"/>
      <c r="AI343" s="150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50"/>
      <c r="AU343" s="361"/>
      <c r="AV343" s="225"/>
      <c r="AW343" s="222"/>
      <c r="AX343" s="222"/>
      <c r="AY343" s="222"/>
      <c r="AZ343" s="222"/>
      <c r="BA343" s="222"/>
      <c r="BB343" s="222"/>
      <c r="BC343" s="222"/>
      <c r="BD343" s="222"/>
      <c r="BE343" s="222"/>
      <c r="BF343" s="222"/>
      <c r="BG343" s="222"/>
      <c r="BH343" s="222"/>
      <c r="BI343" s="222"/>
      <c r="BJ343" s="222"/>
      <c r="BK343" s="222"/>
      <c r="BL343" s="222"/>
      <c r="BM343" s="222"/>
      <c r="BN343" s="222"/>
      <c r="BO343" s="222"/>
      <c r="BP343" s="222"/>
    </row>
    <row r="344" ht="12.75" customHeight="1">
      <c r="A344" s="222"/>
      <c r="B344" s="32">
        <v>45405.0</v>
      </c>
      <c r="C344" s="210">
        <f t="shared" si="41"/>
        <v>57310</v>
      </c>
      <c r="D344" s="141">
        <f t="shared" si="42"/>
        <v>0</v>
      </c>
      <c r="E344" s="189"/>
      <c r="F344" s="144"/>
      <c r="G344" s="144"/>
      <c r="H344" s="144"/>
      <c r="I344" s="144"/>
      <c r="J344" s="144"/>
      <c r="K344" s="144"/>
      <c r="L344" s="145"/>
      <c r="M344" s="146">
        <f t="shared" si="43"/>
        <v>0</v>
      </c>
      <c r="N344" s="189"/>
      <c r="O344" s="144"/>
      <c r="P344" s="144"/>
      <c r="Q344" s="144"/>
      <c r="R344" s="144"/>
      <c r="S344" s="145"/>
      <c r="T344" s="146">
        <f t="shared" si="44"/>
        <v>57310</v>
      </c>
      <c r="U344" s="142" t="s">
        <v>365</v>
      </c>
      <c r="V344" s="363">
        <v>57310.0</v>
      </c>
      <c r="W344" s="150"/>
      <c r="X344" s="143"/>
      <c r="Y344" s="150"/>
      <c r="Z344" s="143"/>
      <c r="AA344" s="150"/>
      <c r="AB344" s="143"/>
      <c r="AC344" s="150"/>
      <c r="AD344" s="143"/>
      <c r="AE344" s="150"/>
      <c r="AF344" s="143"/>
      <c r="AG344" s="150"/>
      <c r="AH344" s="143"/>
      <c r="AI344" s="150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50"/>
      <c r="AU344" s="361"/>
      <c r="AV344" s="225"/>
      <c r="AW344" s="222"/>
      <c r="AX344" s="222"/>
      <c r="AY344" s="222"/>
      <c r="AZ344" s="222"/>
      <c r="BA344" s="222"/>
      <c r="BB344" s="222"/>
      <c r="BC344" s="222"/>
      <c r="BD344" s="222"/>
      <c r="BE344" s="222"/>
      <c r="BF344" s="222"/>
      <c r="BG344" s="222"/>
      <c r="BH344" s="222"/>
      <c r="BI344" s="222"/>
      <c r="BJ344" s="222"/>
      <c r="BK344" s="222"/>
      <c r="BL344" s="222"/>
      <c r="BM344" s="222"/>
      <c r="BN344" s="222"/>
      <c r="BO344" s="222"/>
      <c r="BP344" s="222"/>
    </row>
    <row r="345" ht="12.75" customHeight="1">
      <c r="A345" s="222"/>
      <c r="B345" s="32">
        <v>45406.0</v>
      </c>
      <c r="C345" s="210">
        <f t="shared" si="41"/>
        <v>10405300</v>
      </c>
      <c r="D345" s="141">
        <f t="shared" si="42"/>
        <v>0</v>
      </c>
      <c r="E345" s="189"/>
      <c r="F345" s="144"/>
      <c r="G345" s="144"/>
      <c r="H345" s="144"/>
      <c r="I345" s="144"/>
      <c r="J345" s="144"/>
      <c r="K345" s="144"/>
      <c r="L345" s="145"/>
      <c r="M345" s="146">
        <f t="shared" si="43"/>
        <v>0</v>
      </c>
      <c r="N345" s="189"/>
      <c r="O345" s="144"/>
      <c r="P345" s="144"/>
      <c r="Q345" s="144"/>
      <c r="R345" s="144"/>
      <c r="S345" s="145"/>
      <c r="T345" s="146">
        <f t="shared" si="44"/>
        <v>10405300</v>
      </c>
      <c r="U345" s="142" t="s">
        <v>238</v>
      </c>
      <c r="V345" s="363">
        <v>110000.0</v>
      </c>
      <c r="W345" s="150" t="s">
        <v>133</v>
      </c>
      <c r="X345" s="363">
        <v>50000.0</v>
      </c>
      <c r="Y345" s="150" t="s">
        <v>367</v>
      </c>
      <c r="Z345" s="363">
        <v>7500000.0</v>
      </c>
      <c r="AA345" s="150" t="s">
        <v>368</v>
      </c>
      <c r="AB345" s="363">
        <v>2545300.0</v>
      </c>
      <c r="AC345" s="150" t="s">
        <v>369</v>
      </c>
      <c r="AD345" s="363">
        <v>200000.0</v>
      </c>
      <c r="AE345" s="150"/>
      <c r="AF345" s="143"/>
      <c r="AG345" s="150"/>
      <c r="AH345" s="143"/>
      <c r="AI345" s="150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50"/>
      <c r="AU345" s="361"/>
      <c r="AV345" s="225"/>
      <c r="AW345" s="222"/>
      <c r="AX345" s="222"/>
      <c r="AY345" s="222"/>
      <c r="AZ345" s="222"/>
      <c r="BA345" s="222"/>
      <c r="BB345" s="222"/>
      <c r="BC345" s="222"/>
      <c r="BD345" s="222"/>
      <c r="BE345" s="222"/>
      <c r="BF345" s="222"/>
      <c r="BG345" s="222"/>
      <c r="BH345" s="222"/>
      <c r="BI345" s="222"/>
      <c r="BJ345" s="222"/>
      <c r="BK345" s="222"/>
      <c r="BL345" s="222"/>
      <c r="BM345" s="222"/>
      <c r="BN345" s="222"/>
      <c r="BO345" s="222"/>
      <c r="BP345" s="222"/>
    </row>
    <row r="346" ht="12.75" customHeight="1">
      <c r="A346" s="222"/>
      <c r="B346" s="35">
        <v>45407.0</v>
      </c>
      <c r="C346" s="210">
        <f t="shared" si="41"/>
        <v>0</v>
      </c>
      <c r="D346" s="141">
        <f t="shared" si="42"/>
        <v>0</v>
      </c>
      <c r="E346" s="236"/>
      <c r="F346" s="144"/>
      <c r="G346" s="144"/>
      <c r="H346" s="144"/>
      <c r="I346" s="144"/>
      <c r="J346" s="144"/>
      <c r="K346" s="144"/>
      <c r="L346" s="145"/>
      <c r="M346" s="146">
        <f t="shared" si="43"/>
        <v>0</v>
      </c>
      <c r="N346" s="189"/>
      <c r="O346" s="144"/>
      <c r="P346" s="144"/>
      <c r="Q346" s="144"/>
      <c r="R346" s="144"/>
      <c r="S346" s="145"/>
      <c r="T346" s="146">
        <f t="shared" si="44"/>
        <v>0</v>
      </c>
      <c r="U346" s="142"/>
      <c r="V346" s="143"/>
      <c r="W346" s="150"/>
      <c r="X346" s="143"/>
      <c r="Y346" s="150"/>
      <c r="Z346" s="143"/>
      <c r="AA346" s="150"/>
      <c r="AB346" s="143"/>
      <c r="AC346" s="150"/>
      <c r="AD346" s="143"/>
      <c r="AE346" s="150"/>
      <c r="AF346" s="143"/>
      <c r="AG346" s="150"/>
      <c r="AH346" s="143"/>
      <c r="AI346" s="150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50"/>
      <c r="AU346" s="361"/>
      <c r="AV346" s="225"/>
      <c r="AW346" s="222"/>
      <c r="AX346" s="222"/>
      <c r="AY346" s="222"/>
      <c r="AZ346" s="222"/>
      <c r="BA346" s="222"/>
      <c r="BB346" s="222"/>
      <c r="BC346" s="222"/>
      <c r="BD346" s="222"/>
      <c r="BE346" s="222"/>
      <c r="BF346" s="222"/>
      <c r="BG346" s="222"/>
      <c r="BH346" s="222"/>
      <c r="BI346" s="222"/>
      <c r="BJ346" s="222"/>
      <c r="BK346" s="222"/>
      <c r="BL346" s="222"/>
      <c r="BM346" s="222"/>
      <c r="BN346" s="222"/>
      <c r="BO346" s="222"/>
      <c r="BP346" s="222"/>
    </row>
    <row r="347" ht="12.75" customHeight="1">
      <c r="A347" s="222"/>
      <c r="B347" s="35">
        <v>45408.0</v>
      </c>
      <c r="C347" s="210">
        <f t="shared" si="41"/>
        <v>0</v>
      </c>
      <c r="D347" s="141">
        <f t="shared" si="42"/>
        <v>0</v>
      </c>
      <c r="E347" s="189"/>
      <c r="F347" s="144"/>
      <c r="G347" s="144"/>
      <c r="H347" s="144"/>
      <c r="I347" s="144"/>
      <c r="J347" s="144"/>
      <c r="K347" s="144"/>
      <c r="L347" s="145"/>
      <c r="M347" s="146">
        <f t="shared" si="43"/>
        <v>0</v>
      </c>
      <c r="N347" s="189"/>
      <c r="O347" s="144"/>
      <c r="P347" s="144"/>
      <c r="Q347" s="144"/>
      <c r="R347" s="144"/>
      <c r="S347" s="145"/>
      <c r="T347" s="146">
        <f t="shared" si="44"/>
        <v>0</v>
      </c>
      <c r="U347" s="142"/>
      <c r="V347" s="143"/>
      <c r="W347" s="150"/>
      <c r="X347" s="143"/>
      <c r="Y347" s="150"/>
      <c r="Z347" s="143"/>
      <c r="AA347" s="150"/>
      <c r="AB347" s="143"/>
      <c r="AC347" s="150"/>
      <c r="AD347" s="143"/>
      <c r="AE347" s="150"/>
      <c r="AF347" s="143"/>
      <c r="AG347" s="150"/>
      <c r="AH347" s="143"/>
      <c r="AI347" s="150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50"/>
      <c r="AU347" s="361"/>
      <c r="AV347" s="225"/>
      <c r="AW347" s="222"/>
      <c r="AX347" s="222"/>
      <c r="AY347" s="222"/>
      <c r="AZ347" s="222"/>
      <c r="BA347" s="222"/>
      <c r="BB347" s="222"/>
      <c r="BC347" s="222"/>
      <c r="BD347" s="222"/>
      <c r="BE347" s="222"/>
      <c r="BF347" s="222"/>
      <c r="BG347" s="222"/>
      <c r="BH347" s="222"/>
      <c r="BI347" s="222"/>
      <c r="BJ347" s="222"/>
      <c r="BK347" s="222"/>
      <c r="BL347" s="222"/>
      <c r="BM347" s="222"/>
      <c r="BN347" s="222"/>
      <c r="BO347" s="222"/>
      <c r="BP347" s="222"/>
    </row>
    <row r="348" ht="12.75" customHeight="1">
      <c r="A348" s="222"/>
      <c r="B348" s="32">
        <v>45409.0</v>
      </c>
      <c r="C348" s="210">
        <f t="shared" si="41"/>
        <v>0</v>
      </c>
      <c r="D348" s="141">
        <f t="shared" si="42"/>
        <v>0</v>
      </c>
      <c r="E348" s="189"/>
      <c r="F348" s="144"/>
      <c r="G348" s="144"/>
      <c r="H348" s="144"/>
      <c r="I348" s="144"/>
      <c r="J348" s="144"/>
      <c r="K348" s="144"/>
      <c r="L348" s="145"/>
      <c r="M348" s="146">
        <f t="shared" si="43"/>
        <v>0</v>
      </c>
      <c r="N348" s="189"/>
      <c r="O348" s="144"/>
      <c r="P348" s="144"/>
      <c r="Q348" s="144"/>
      <c r="R348" s="144"/>
      <c r="S348" s="145"/>
      <c r="T348" s="146">
        <f t="shared" si="44"/>
        <v>0</v>
      </c>
      <c r="U348" s="151"/>
      <c r="V348" s="143"/>
      <c r="W348" s="150"/>
      <c r="X348" s="143"/>
      <c r="Y348" s="150"/>
      <c r="Z348" s="143"/>
      <c r="AA348" s="150"/>
      <c r="AB348" s="143"/>
      <c r="AC348" s="150"/>
      <c r="AD348" s="143"/>
      <c r="AE348" s="150"/>
      <c r="AF348" s="143"/>
      <c r="AG348" s="150"/>
      <c r="AH348" s="143"/>
      <c r="AI348" s="150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50"/>
      <c r="AU348" s="361"/>
      <c r="AV348" s="225"/>
      <c r="AW348" s="222"/>
      <c r="AX348" s="222"/>
      <c r="AY348" s="222"/>
      <c r="AZ348" s="222"/>
      <c r="BA348" s="222"/>
      <c r="BB348" s="222"/>
      <c r="BC348" s="222"/>
      <c r="BD348" s="222"/>
      <c r="BE348" s="222"/>
      <c r="BF348" s="222"/>
      <c r="BG348" s="222"/>
      <c r="BH348" s="222"/>
      <c r="BI348" s="222"/>
      <c r="BJ348" s="222"/>
      <c r="BK348" s="222"/>
      <c r="BL348" s="222"/>
      <c r="BM348" s="222"/>
      <c r="BN348" s="222"/>
      <c r="BO348" s="222"/>
      <c r="BP348" s="222"/>
    </row>
    <row r="349" ht="12.75" customHeight="1">
      <c r="A349" s="222"/>
      <c r="B349" s="32">
        <v>45410.0</v>
      </c>
      <c r="C349" s="210">
        <f t="shared" si="41"/>
        <v>1293720</v>
      </c>
      <c r="D349" s="141">
        <f t="shared" si="42"/>
        <v>0</v>
      </c>
      <c r="E349" s="189"/>
      <c r="F349" s="144"/>
      <c r="G349" s="144"/>
      <c r="H349" s="144"/>
      <c r="I349" s="144"/>
      <c r="J349" s="144"/>
      <c r="K349" s="144"/>
      <c r="L349" s="145"/>
      <c r="M349" s="146">
        <f t="shared" si="43"/>
        <v>0</v>
      </c>
      <c r="N349" s="189"/>
      <c r="O349" s="144"/>
      <c r="P349" s="144"/>
      <c r="Q349" s="144"/>
      <c r="R349" s="144"/>
      <c r="S349" s="145"/>
      <c r="T349" s="146">
        <f t="shared" si="44"/>
        <v>1293720</v>
      </c>
      <c r="U349" s="142" t="s">
        <v>191</v>
      </c>
      <c r="V349" s="363">
        <v>1100000.0</v>
      </c>
      <c r="W349" s="150" t="s">
        <v>365</v>
      </c>
      <c r="X349" s="363">
        <v>100000.0</v>
      </c>
      <c r="Y349" s="150" t="s">
        <v>370</v>
      </c>
      <c r="Z349" s="363">
        <v>93720.0</v>
      </c>
      <c r="AA349" s="150"/>
      <c r="AB349" s="143"/>
      <c r="AC349" s="150"/>
      <c r="AD349" s="143"/>
      <c r="AE349" s="150"/>
      <c r="AF349" s="143"/>
      <c r="AG349" s="150"/>
      <c r="AH349" s="143"/>
      <c r="AI349" s="150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50"/>
      <c r="AU349" s="361"/>
      <c r="AV349" s="225"/>
      <c r="AW349" s="222"/>
      <c r="AX349" s="222"/>
      <c r="AY349" s="222"/>
      <c r="AZ349" s="222"/>
      <c r="BA349" s="222"/>
      <c r="BB349" s="222"/>
      <c r="BC349" s="222"/>
      <c r="BD349" s="222"/>
      <c r="BE349" s="222"/>
      <c r="BF349" s="222"/>
      <c r="BG349" s="222"/>
      <c r="BH349" s="222"/>
      <c r="BI349" s="222"/>
      <c r="BJ349" s="222"/>
      <c r="BK349" s="222"/>
      <c r="BL349" s="222"/>
      <c r="BM349" s="222"/>
      <c r="BN349" s="222"/>
      <c r="BO349" s="222"/>
      <c r="BP349" s="222"/>
    </row>
    <row r="350" ht="12.75" customHeight="1">
      <c r="A350" s="222"/>
      <c r="B350" s="35">
        <v>45411.0</v>
      </c>
      <c r="C350" s="210">
        <f t="shared" si="41"/>
        <v>466883</v>
      </c>
      <c r="D350" s="141">
        <f t="shared" si="42"/>
        <v>0</v>
      </c>
      <c r="E350" s="189"/>
      <c r="F350" s="144"/>
      <c r="G350" s="144"/>
      <c r="H350" s="144"/>
      <c r="I350" s="144"/>
      <c r="J350" s="144"/>
      <c r="K350" s="144"/>
      <c r="L350" s="145"/>
      <c r="M350" s="146">
        <f t="shared" si="43"/>
        <v>0</v>
      </c>
      <c r="N350" s="189"/>
      <c r="O350" s="144"/>
      <c r="P350" s="144"/>
      <c r="Q350" s="144"/>
      <c r="R350" s="144"/>
      <c r="S350" s="145"/>
      <c r="T350" s="146">
        <f t="shared" si="44"/>
        <v>466883</v>
      </c>
      <c r="U350" s="150" t="s">
        <v>371</v>
      </c>
      <c r="V350" s="363">
        <v>188100.0</v>
      </c>
      <c r="W350" s="150" t="s">
        <v>372</v>
      </c>
      <c r="X350" s="363">
        <v>278783.0</v>
      </c>
      <c r="Y350" s="150"/>
      <c r="Z350" s="143"/>
      <c r="AA350" s="150"/>
      <c r="AB350" s="143"/>
      <c r="AC350" s="150"/>
      <c r="AD350" s="143"/>
      <c r="AE350" s="150"/>
      <c r="AF350" s="143"/>
      <c r="AG350" s="150"/>
      <c r="AH350" s="143"/>
      <c r="AI350" s="143"/>
      <c r="AJ350" s="150"/>
      <c r="AK350" s="143"/>
      <c r="AL350" s="150"/>
      <c r="AM350" s="143"/>
      <c r="AN350" s="143"/>
      <c r="AO350" s="143"/>
      <c r="AP350" s="143"/>
      <c r="AQ350" s="143"/>
      <c r="AR350" s="143"/>
      <c r="AS350" s="143"/>
      <c r="AT350" s="150"/>
      <c r="AU350" s="361"/>
      <c r="AV350" s="225"/>
      <c r="AW350" s="222"/>
      <c r="AX350" s="222"/>
      <c r="AY350" s="222"/>
      <c r="AZ350" s="222"/>
      <c r="BA350" s="222"/>
      <c r="BB350" s="222"/>
      <c r="BC350" s="222"/>
      <c r="BD350" s="222"/>
      <c r="BE350" s="222"/>
      <c r="BF350" s="222"/>
      <c r="BG350" s="222"/>
      <c r="BH350" s="222"/>
      <c r="BI350" s="222"/>
      <c r="BJ350" s="222"/>
      <c r="BK350" s="222"/>
      <c r="BL350" s="222"/>
      <c r="BM350" s="222"/>
      <c r="BN350" s="222"/>
      <c r="BO350" s="222"/>
      <c r="BP350" s="222"/>
    </row>
    <row r="351" ht="12.75" customHeight="1">
      <c r="A351" s="222"/>
      <c r="B351" s="36">
        <v>45412.0</v>
      </c>
      <c r="C351" s="215">
        <f t="shared" si="41"/>
        <v>61932683.3</v>
      </c>
      <c r="D351" s="229">
        <f t="shared" si="42"/>
        <v>45000000</v>
      </c>
      <c r="E351" s="143" t="s">
        <v>373</v>
      </c>
      <c r="F351" s="363">
        <v>4.5E7</v>
      </c>
      <c r="G351" s="143"/>
      <c r="H351" s="143"/>
      <c r="I351" s="143"/>
      <c r="J351" s="206"/>
      <c r="K351" s="170"/>
      <c r="L351" s="169"/>
      <c r="M351" s="136">
        <f t="shared" si="43"/>
        <v>0</v>
      </c>
      <c r="N351" s="195"/>
      <c r="O351" s="168"/>
      <c r="P351" s="168"/>
      <c r="Q351" s="168"/>
      <c r="R351" s="168"/>
      <c r="S351" s="169"/>
      <c r="T351" s="136">
        <f>V351+X351+Z351+AB351+AD351+AF351+AH351+AJ351+AL351+AN351+AP351+AR351+AT351+AV351</f>
        <v>16932683.3</v>
      </c>
      <c r="U351" s="171" t="s">
        <v>374</v>
      </c>
      <c r="V351" s="367">
        <v>1940997.3</v>
      </c>
      <c r="W351" s="164" t="s">
        <v>142</v>
      </c>
      <c r="X351" s="367">
        <v>542540.0</v>
      </c>
      <c r="Y351" s="164" t="s">
        <v>143</v>
      </c>
      <c r="Z351" s="367">
        <v>360286.0</v>
      </c>
      <c r="AA351" s="164" t="s">
        <v>375</v>
      </c>
      <c r="AB351" s="363">
        <v>9060570.0</v>
      </c>
      <c r="AC351" s="164" t="s">
        <v>376</v>
      </c>
      <c r="AD351" s="367">
        <v>3041150.0</v>
      </c>
      <c r="AE351" s="164" t="s">
        <v>377</v>
      </c>
      <c r="AF351" s="363">
        <v>2300.0</v>
      </c>
      <c r="AG351" s="164" t="s">
        <v>378</v>
      </c>
      <c r="AH351" s="363">
        <v>2300.0</v>
      </c>
      <c r="AI351" s="164" t="s">
        <v>159</v>
      </c>
      <c r="AJ351" s="367">
        <v>296214.0</v>
      </c>
      <c r="AK351" s="164" t="s">
        <v>172</v>
      </c>
      <c r="AL351" s="367">
        <v>269946.0</v>
      </c>
      <c r="AM351" s="164" t="s">
        <v>337</v>
      </c>
      <c r="AN351" s="367">
        <v>150000.0</v>
      </c>
      <c r="AO351" s="167" t="s">
        <v>379</v>
      </c>
      <c r="AP351" s="367">
        <v>282690.0</v>
      </c>
      <c r="AQ351" s="167" t="s">
        <v>380</v>
      </c>
      <c r="AR351" s="367">
        <v>3850.0</v>
      </c>
      <c r="AS351" s="167" t="s">
        <v>203</v>
      </c>
      <c r="AT351" s="369">
        <v>842430.0</v>
      </c>
      <c r="AU351" s="370" t="s">
        <v>246</v>
      </c>
      <c r="AV351" s="400">
        <v>137410.0</v>
      </c>
      <c r="AW351" s="222"/>
      <c r="AX351" s="222"/>
      <c r="AY351" s="222"/>
      <c r="AZ351" s="222"/>
      <c r="BA351" s="222"/>
      <c r="BB351" s="222"/>
      <c r="BC351" s="222"/>
      <c r="BD351" s="222"/>
      <c r="BE351" s="222"/>
      <c r="BF351" s="222"/>
      <c r="BG351" s="222"/>
      <c r="BH351" s="222"/>
      <c r="BI351" s="222"/>
      <c r="BJ351" s="222"/>
      <c r="BK351" s="222"/>
      <c r="BL351" s="222"/>
      <c r="BM351" s="222"/>
      <c r="BN351" s="222"/>
      <c r="BO351" s="222"/>
      <c r="BP351" s="222"/>
    </row>
    <row r="352" ht="12.75" customHeight="1">
      <c r="A352" s="1"/>
      <c r="B352" s="100" t="s">
        <v>22</v>
      </c>
      <c r="C352" s="208"/>
      <c r="D352" s="173"/>
      <c r="E352" s="178"/>
      <c r="F352" s="179"/>
      <c r="G352" s="179"/>
      <c r="H352" s="179"/>
      <c r="I352" s="179"/>
      <c r="J352" s="179"/>
      <c r="K352" s="179"/>
      <c r="L352" s="180"/>
      <c r="M352" s="126"/>
      <c r="N352" s="178"/>
      <c r="O352" s="179"/>
      <c r="P352" s="179"/>
      <c r="Q352" s="179"/>
      <c r="R352" s="179"/>
      <c r="S352" s="180"/>
      <c r="T352" s="126"/>
      <c r="U352" s="198"/>
      <c r="V352" s="183"/>
      <c r="W352" s="184"/>
      <c r="X352" s="183"/>
      <c r="Y352" s="184"/>
      <c r="Z352" s="183"/>
      <c r="AA352" s="184"/>
      <c r="AB352" s="183"/>
      <c r="AC352" s="184"/>
      <c r="AD352" s="183"/>
      <c r="AE352" s="184"/>
      <c r="AF352" s="183"/>
      <c r="AG352" s="184"/>
      <c r="AH352" s="183"/>
      <c r="AI352" s="184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4"/>
      <c r="AU352" s="371"/>
      <c r="AV352" s="247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ht="12.75" customHeight="1">
      <c r="A353" s="222"/>
      <c r="B353" s="22">
        <v>45413.0</v>
      </c>
      <c r="C353" s="209">
        <f t="shared" ref="C353:C383" si="45">D353+M353+T353</f>
        <v>0</v>
      </c>
      <c r="D353" s="243">
        <f t="shared" ref="D353:D382" si="46">F353+H353+J353+L353</f>
        <v>0</v>
      </c>
      <c r="E353" s="187"/>
      <c r="F353" s="153"/>
      <c r="G353" s="153"/>
      <c r="H353" s="153"/>
      <c r="I353" s="153"/>
      <c r="J353" s="153"/>
      <c r="K353" s="153"/>
      <c r="L353" s="154"/>
      <c r="M353" s="199">
        <f t="shared" ref="M353:M382" si="47">O353+Q353</f>
        <v>0</v>
      </c>
      <c r="N353" s="187"/>
      <c r="O353" s="153"/>
      <c r="P353" s="153"/>
      <c r="Q353" s="153"/>
      <c r="R353" s="153"/>
      <c r="S353" s="154"/>
      <c r="T353" s="199">
        <f t="shared" ref="T353:T383" si="48">V353+X353+Z353+AB353+AD353+AF353+AH353+AJ353+AV353</f>
        <v>0</v>
      </c>
      <c r="U353" s="200"/>
      <c r="V353" s="163"/>
      <c r="W353" s="162"/>
      <c r="X353" s="163"/>
      <c r="Y353" s="162"/>
      <c r="Z353" s="163"/>
      <c r="AA353" s="162"/>
      <c r="AB353" s="163"/>
      <c r="AC353" s="162"/>
      <c r="AD353" s="163"/>
      <c r="AE353" s="162"/>
      <c r="AF353" s="163"/>
      <c r="AG353" s="162"/>
      <c r="AH353" s="163"/>
      <c r="AI353" s="162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2"/>
      <c r="AU353" s="372"/>
      <c r="AV353" s="255"/>
      <c r="AW353" s="222"/>
      <c r="AX353" s="222"/>
      <c r="AY353" s="222"/>
      <c r="AZ353" s="222"/>
      <c r="BA353" s="222"/>
      <c r="BB353" s="222"/>
      <c r="BC353" s="222"/>
      <c r="BD353" s="222"/>
      <c r="BE353" s="222"/>
      <c r="BF353" s="222"/>
      <c r="BG353" s="222"/>
      <c r="BH353" s="222"/>
      <c r="BI353" s="222"/>
      <c r="BJ353" s="222"/>
      <c r="BK353" s="222"/>
      <c r="BL353" s="222"/>
      <c r="BM353" s="222"/>
      <c r="BN353" s="222"/>
      <c r="BO353" s="222"/>
      <c r="BP353" s="222"/>
    </row>
    <row r="354" ht="12.75" customHeight="1">
      <c r="A354" s="222"/>
      <c r="B354" s="35">
        <v>45414.0</v>
      </c>
      <c r="C354" s="210">
        <f t="shared" si="45"/>
        <v>25000</v>
      </c>
      <c r="D354" s="141">
        <f t="shared" si="46"/>
        <v>0</v>
      </c>
      <c r="E354" s="189"/>
      <c r="F354" s="144"/>
      <c r="G354" s="144"/>
      <c r="H354" s="144"/>
      <c r="I354" s="144"/>
      <c r="J354" s="144"/>
      <c r="K354" s="144"/>
      <c r="L354" s="145"/>
      <c r="M354" s="146">
        <f t="shared" si="47"/>
        <v>0</v>
      </c>
      <c r="N354" s="189"/>
      <c r="O354" s="144"/>
      <c r="P354" s="144"/>
      <c r="Q354" s="144"/>
      <c r="R354" s="144"/>
      <c r="S354" s="145"/>
      <c r="T354" s="146">
        <f t="shared" si="48"/>
        <v>25000</v>
      </c>
      <c r="U354" s="142" t="s">
        <v>119</v>
      </c>
      <c r="V354" s="363">
        <v>25000.0</v>
      </c>
      <c r="W354" s="150"/>
      <c r="X354" s="143"/>
      <c r="Y354" s="150"/>
      <c r="Z354" s="143"/>
      <c r="AA354" s="150"/>
      <c r="AB354" s="143"/>
      <c r="AC354" s="150"/>
      <c r="AD354" s="143"/>
      <c r="AE354" s="150"/>
      <c r="AF354" s="143"/>
      <c r="AG354" s="150"/>
      <c r="AH354" s="143"/>
      <c r="AI354" s="150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50"/>
      <c r="AU354" s="361"/>
      <c r="AV354" s="225"/>
      <c r="AW354" s="222"/>
      <c r="AX354" s="222"/>
      <c r="AY354" s="222"/>
      <c r="AZ354" s="222"/>
      <c r="BA354" s="222"/>
      <c r="BB354" s="222"/>
      <c r="BC354" s="222"/>
      <c r="BD354" s="222"/>
      <c r="BE354" s="222"/>
      <c r="BF354" s="222"/>
      <c r="BG354" s="222"/>
      <c r="BH354" s="222"/>
      <c r="BI354" s="222"/>
      <c r="BJ354" s="222"/>
      <c r="BK354" s="222"/>
      <c r="BL354" s="222"/>
      <c r="BM354" s="222"/>
      <c r="BN354" s="222"/>
      <c r="BO354" s="222"/>
      <c r="BP354" s="222"/>
    </row>
    <row r="355" ht="12.75" customHeight="1">
      <c r="A355" s="222"/>
      <c r="B355" s="35">
        <v>45415.0</v>
      </c>
      <c r="C355" s="210">
        <f t="shared" si="45"/>
        <v>0</v>
      </c>
      <c r="D355" s="141">
        <f t="shared" si="46"/>
        <v>0</v>
      </c>
      <c r="E355" s="189"/>
      <c r="F355" s="144"/>
      <c r="G355" s="144"/>
      <c r="H355" s="144"/>
      <c r="I355" s="144"/>
      <c r="J355" s="144"/>
      <c r="K355" s="144"/>
      <c r="L355" s="145"/>
      <c r="M355" s="146">
        <f t="shared" si="47"/>
        <v>0</v>
      </c>
      <c r="N355" s="189"/>
      <c r="O355" s="144"/>
      <c r="P355" s="144"/>
      <c r="Q355" s="144"/>
      <c r="R355" s="144"/>
      <c r="S355" s="145"/>
      <c r="T355" s="146">
        <f t="shared" si="48"/>
        <v>0</v>
      </c>
      <c r="U355" s="142"/>
      <c r="V355" s="143"/>
      <c r="W355" s="150"/>
      <c r="X355" s="143"/>
      <c r="Y355" s="150"/>
      <c r="Z355" s="143"/>
      <c r="AA355" s="150"/>
      <c r="AB355" s="143"/>
      <c r="AC355" s="150"/>
      <c r="AD355" s="143"/>
      <c r="AE355" s="150"/>
      <c r="AF355" s="143"/>
      <c r="AG355" s="150"/>
      <c r="AH355" s="143"/>
      <c r="AI355" s="150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50"/>
      <c r="AU355" s="361"/>
      <c r="AV355" s="225"/>
      <c r="AW355" s="222"/>
      <c r="AX355" s="222"/>
      <c r="AY355" s="222"/>
      <c r="AZ355" s="222"/>
      <c r="BA355" s="222"/>
      <c r="BB355" s="222"/>
      <c r="BC355" s="222"/>
      <c r="BD355" s="222"/>
      <c r="BE355" s="222"/>
      <c r="BF355" s="222"/>
      <c r="BG355" s="222"/>
      <c r="BH355" s="222"/>
      <c r="BI355" s="222"/>
      <c r="BJ355" s="222"/>
      <c r="BK355" s="222"/>
      <c r="BL355" s="222"/>
      <c r="BM355" s="222"/>
      <c r="BN355" s="222"/>
      <c r="BO355" s="222"/>
      <c r="BP355" s="222"/>
    </row>
    <row r="356" ht="12.75" customHeight="1">
      <c r="A356" s="222"/>
      <c r="B356" s="35">
        <v>45416.0</v>
      </c>
      <c r="C356" s="210">
        <f t="shared" si="45"/>
        <v>0</v>
      </c>
      <c r="D356" s="141">
        <f t="shared" si="46"/>
        <v>0</v>
      </c>
      <c r="E356" s="189"/>
      <c r="F356" s="144"/>
      <c r="G356" s="144"/>
      <c r="H356" s="144"/>
      <c r="I356" s="144"/>
      <c r="J356" s="144"/>
      <c r="K356" s="144"/>
      <c r="L356" s="145"/>
      <c r="M356" s="146">
        <f t="shared" si="47"/>
        <v>0</v>
      </c>
      <c r="N356" s="189"/>
      <c r="O356" s="144"/>
      <c r="P356" s="144"/>
      <c r="Q356" s="144"/>
      <c r="R356" s="144"/>
      <c r="S356" s="145"/>
      <c r="T356" s="146">
        <f t="shared" si="48"/>
        <v>0</v>
      </c>
      <c r="U356" s="142"/>
      <c r="V356" s="143"/>
      <c r="W356" s="150"/>
      <c r="X356" s="143"/>
      <c r="Y356" s="150"/>
      <c r="Z356" s="143"/>
      <c r="AA356" s="150"/>
      <c r="AB356" s="143"/>
      <c r="AC356" s="150"/>
      <c r="AD356" s="143"/>
      <c r="AE356" s="150"/>
      <c r="AF356" s="143"/>
      <c r="AG356" s="150"/>
      <c r="AH356" s="143"/>
      <c r="AI356" s="150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50"/>
      <c r="AU356" s="361"/>
      <c r="AV356" s="225"/>
      <c r="AW356" s="222"/>
      <c r="AX356" s="222"/>
      <c r="AY356" s="222"/>
      <c r="AZ356" s="222"/>
      <c r="BA356" s="222"/>
      <c r="BB356" s="222"/>
      <c r="BC356" s="222"/>
      <c r="BD356" s="222"/>
      <c r="BE356" s="222"/>
      <c r="BF356" s="222"/>
      <c r="BG356" s="222"/>
      <c r="BH356" s="222"/>
      <c r="BI356" s="222"/>
      <c r="BJ356" s="222"/>
      <c r="BK356" s="222"/>
      <c r="BL356" s="222"/>
      <c r="BM356" s="222"/>
      <c r="BN356" s="222"/>
      <c r="BO356" s="222"/>
      <c r="BP356" s="222"/>
    </row>
    <row r="357" ht="12.75" customHeight="1">
      <c r="A357" s="222"/>
      <c r="B357" s="35">
        <v>45417.0</v>
      </c>
      <c r="C357" s="210">
        <f t="shared" si="45"/>
        <v>0</v>
      </c>
      <c r="D357" s="141">
        <f t="shared" si="46"/>
        <v>0</v>
      </c>
      <c r="E357" s="189"/>
      <c r="F357" s="144"/>
      <c r="G357" s="144"/>
      <c r="H357" s="144"/>
      <c r="I357" s="144"/>
      <c r="J357" s="144"/>
      <c r="K357" s="144"/>
      <c r="L357" s="145"/>
      <c r="M357" s="146">
        <f t="shared" si="47"/>
        <v>0</v>
      </c>
      <c r="N357" s="189"/>
      <c r="O357" s="144"/>
      <c r="P357" s="144"/>
      <c r="Q357" s="144"/>
      <c r="R357" s="144"/>
      <c r="S357" s="145"/>
      <c r="T357" s="146">
        <f t="shared" si="48"/>
        <v>0</v>
      </c>
      <c r="U357" s="142"/>
      <c r="V357" s="143"/>
      <c r="W357" s="150"/>
      <c r="X357" s="143"/>
      <c r="Y357" s="150"/>
      <c r="Z357" s="143"/>
      <c r="AA357" s="150"/>
      <c r="AB357" s="143"/>
      <c r="AC357" s="150"/>
      <c r="AD357" s="143"/>
      <c r="AE357" s="150"/>
      <c r="AF357" s="143"/>
      <c r="AG357" s="150"/>
      <c r="AH357" s="143"/>
      <c r="AI357" s="150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50"/>
      <c r="AU357" s="361"/>
      <c r="AV357" s="225"/>
      <c r="AW357" s="222"/>
      <c r="AX357" s="222"/>
      <c r="AY357" s="222"/>
      <c r="AZ357" s="222"/>
      <c r="BA357" s="222"/>
      <c r="BB357" s="222"/>
      <c r="BC357" s="222"/>
      <c r="BD357" s="222"/>
      <c r="BE357" s="222"/>
      <c r="BF357" s="222"/>
      <c r="BG357" s="222"/>
      <c r="BH357" s="222"/>
      <c r="BI357" s="222"/>
      <c r="BJ357" s="222"/>
      <c r="BK357" s="222"/>
      <c r="BL357" s="222"/>
      <c r="BM357" s="222"/>
      <c r="BN357" s="222"/>
      <c r="BO357" s="222"/>
      <c r="BP357" s="222"/>
    </row>
    <row r="358" ht="12.75" customHeight="1">
      <c r="A358" s="222"/>
      <c r="B358" s="35">
        <v>45418.0</v>
      </c>
      <c r="C358" s="210">
        <f t="shared" si="45"/>
        <v>0</v>
      </c>
      <c r="D358" s="141">
        <f t="shared" si="46"/>
        <v>0</v>
      </c>
      <c r="E358" s="189"/>
      <c r="F358" s="144"/>
      <c r="G358" s="144"/>
      <c r="H358" s="144"/>
      <c r="I358" s="144"/>
      <c r="J358" s="144"/>
      <c r="K358" s="144"/>
      <c r="L358" s="145"/>
      <c r="M358" s="146">
        <f t="shared" si="47"/>
        <v>0</v>
      </c>
      <c r="N358" s="189"/>
      <c r="O358" s="144"/>
      <c r="P358" s="144"/>
      <c r="Q358" s="144"/>
      <c r="R358" s="144"/>
      <c r="S358" s="145"/>
      <c r="T358" s="146">
        <f t="shared" si="48"/>
        <v>0</v>
      </c>
      <c r="U358" s="142"/>
      <c r="V358" s="143"/>
      <c r="W358" s="150"/>
      <c r="X358" s="143"/>
      <c r="Y358" s="150"/>
      <c r="Z358" s="143"/>
      <c r="AA358" s="150"/>
      <c r="AB358" s="143"/>
      <c r="AC358" s="150"/>
      <c r="AD358" s="143"/>
      <c r="AE358" s="150"/>
      <c r="AF358" s="143"/>
      <c r="AG358" s="150"/>
      <c r="AH358" s="143"/>
      <c r="AI358" s="150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50"/>
      <c r="AU358" s="361"/>
      <c r="AV358" s="225"/>
      <c r="AW358" s="222"/>
      <c r="AX358" s="222"/>
      <c r="AY358" s="222"/>
      <c r="AZ358" s="222"/>
      <c r="BA358" s="222"/>
      <c r="BB358" s="222"/>
      <c r="BC358" s="222"/>
      <c r="BD358" s="222"/>
      <c r="BE358" s="222"/>
      <c r="BF358" s="222"/>
      <c r="BG358" s="222"/>
      <c r="BH358" s="222"/>
      <c r="BI358" s="222"/>
      <c r="BJ358" s="222"/>
      <c r="BK358" s="222"/>
      <c r="BL358" s="222"/>
      <c r="BM358" s="222"/>
      <c r="BN358" s="222"/>
      <c r="BO358" s="222"/>
      <c r="BP358" s="222"/>
    </row>
    <row r="359" ht="12.75" customHeight="1">
      <c r="A359" s="222"/>
      <c r="B359" s="32">
        <v>45419.0</v>
      </c>
      <c r="C359" s="210">
        <f t="shared" si="45"/>
        <v>8323900</v>
      </c>
      <c r="D359" s="141">
        <f t="shared" si="46"/>
        <v>0</v>
      </c>
      <c r="E359" s="189"/>
      <c r="F359" s="144"/>
      <c r="G359" s="144"/>
      <c r="H359" s="144"/>
      <c r="I359" s="144"/>
      <c r="J359" s="144"/>
      <c r="K359" s="144"/>
      <c r="L359" s="145"/>
      <c r="M359" s="146">
        <f t="shared" si="47"/>
        <v>0</v>
      </c>
      <c r="N359" s="189"/>
      <c r="O359" s="144"/>
      <c r="P359" s="144"/>
      <c r="Q359" s="144"/>
      <c r="R359" s="144"/>
      <c r="S359" s="145"/>
      <c r="T359" s="146">
        <f t="shared" si="48"/>
        <v>8323900</v>
      </c>
      <c r="U359" s="142" t="s">
        <v>381</v>
      </c>
      <c r="V359" s="363">
        <v>8265500.0</v>
      </c>
      <c r="W359" s="150" t="s">
        <v>382</v>
      </c>
      <c r="X359" s="363">
        <v>58400.0</v>
      </c>
      <c r="Y359" s="150"/>
      <c r="Z359" s="143"/>
      <c r="AA359" s="150"/>
      <c r="AB359" s="143"/>
      <c r="AC359" s="150"/>
      <c r="AD359" s="143"/>
      <c r="AE359" s="150"/>
      <c r="AF359" s="143"/>
      <c r="AG359" s="150"/>
      <c r="AH359" s="143"/>
      <c r="AI359" s="150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50"/>
      <c r="AU359" s="361"/>
      <c r="AV359" s="225"/>
      <c r="AW359" s="222"/>
      <c r="AX359" s="222"/>
      <c r="AY359" s="222"/>
      <c r="AZ359" s="222"/>
      <c r="BA359" s="222"/>
      <c r="BB359" s="222"/>
      <c r="BC359" s="222"/>
      <c r="BD359" s="222"/>
      <c r="BE359" s="222"/>
      <c r="BF359" s="222"/>
      <c r="BG359" s="222"/>
      <c r="BH359" s="222"/>
      <c r="BI359" s="222"/>
      <c r="BJ359" s="222"/>
      <c r="BK359" s="222"/>
      <c r="BL359" s="222"/>
      <c r="BM359" s="222"/>
      <c r="BN359" s="222"/>
      <c r="BO359" s="222"/>
      <c r="BP359" s="222"/>
    </row>
    <row r="360" ht="12.75" customHeight="1">
      <c r="A360" s="222"/>
      <c r="B360" s="32">
        <v>45420.0</v>
      </c>
      <c r="C360" s="210">
        <f t="shared" si="45"/>
        <v>10006959</v>
      </c>
      <c r="D360" s="141">
        <f t="shared" si="46"/>
        <v>9913699</v>
      </c>
      <c r="E360" s="189" t="s">
        <v>383</v>
      </c>
      <c r="F360" s="362">
        <v>9913699.0</v>
      </c>
      <c r="G360" s="144"/>
      <c r="H360" s="144"/>
      <c r="I360" s="144"/>
      <c r="J360" s="144"/>
      <c r="K360" s="144"/>
      <c r="L360" s="145"/>
      <c r="M360" s="146">
        <f t="shared" si="47"/>
        <v>0</v>
      </c>
      <c r="N360" s="189"/>
      <c r="O360" s="144"/>
      <c r="P360" s="144"/>
      <c r="Q360" s="144"/>
      <c r="R360" s="144"/>
      <c r="S360" s="145"/>
      <c r="T360" s="146">
        <f t="shared" si="48"/>
        <v>93260</v>
      </c>
      <c r="U360" s="142" t="s">
        <v>384</v>
      </c>
      <c r="V360" s="363">
        <v>93260.0</v>
      </c>
      <c r="W360" s="150"/>
      <c r="X360" s="143"/>
      <c r="Y360" s="150"/>
      <c r="Z360" s="143"/>
      <c r="AA360" s="150"/>
      <c r="AB360" s="143"/>
      <c r="AC360" s="150"/>
      <c r="AD360" s="143"/>
      <c r="AE360" s="150"/>
      <c r="AF360" s="143"/>
      <c r="AG360" s="150"/>
      <c r="AH360" s="143"/>
      <c r="AI360" s="150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50"/>
      <c r="AU360" s="361"/>
      <c r="AV360" s="225"/>
      <c r="AW360" s="222"/>
      <c r="AX360" s="222"/>
      <c r="AY360" s="222"/>
      <c r="AZ360" s="222"/>
      <c r="BA360" s="222"/>
      <c r="BB360" s="222"/>
      <c r="BC360" s="222"/>
      <c r="BD360" s="222"/>
      <c r="BE360" s="222"/>
      <c r="BF360" s="222"/>
      <c r="BG360" s="222"/>
      <c r="BH360" s="222"/>
      <c r="BI360" s="222"/>
      <c r="BJ360" s="222"/>
      <c r="BK360" s="222"/>
      <c r="BL360" s="222"/>
      <c r="BM360" s="222"/>
      <c r="BN360" s="222"/>
      <c r="BO360" s="222"/>
      <c r="BP360" s="222"/>
    </row>
    <row r="361" ht="12.75" customHeight="1">
      <c r="A361" s="222"/>
      <c r="B361" s="35">
        <v>45421.0</v>
      </c>
      <c r="C361" s="210">
        <f t="shared" si="45"/>
        <v>0</v>
      </c>
      <c r="D361" s="141">
        <f t="shared" si="46"/>
        <v>0</v>
      </c>
      <c r="E361" s="189"/>
      <c r="F361" s="144"/>
      <c r="G361" s="144"/>
      <c r="H361" s="144"/>
      <c r="I361" s="144"/>
      <c r="J361" s="144"/>
      <c r="K361" s="144"/>
      <c r="L361" s="145"/>
      <c r="M361" s="146">
        <f t="shared" si="47"/>
        <v>0</v>
      </c>
      <c r="N361" s="189"/>
      <c r="O361" s="144"/>
      <c r="P361" s="144"/>
      <c r="Q361" s="144"/>
      <c r="R361" s="144"/>
      <c r="S361" s="145"/>
      <c r="T361" s="146">
        <f t="shared" si="48"/>
        <v>0</v>
      </c>
      <c r="U361" s="142"/>
      <c r="V361" s="143"/>
      <c r="W361" s="150"/>
      <c r="X361" s="143"/>
      <c r="Y361" s="150"/>
      <c r="Z361" s="143"/>
      <c r="AA361" s="150"/>
      <c r="AB361" s="143"/>
      <c r="AC361" s="150"/>
      <c r="AD361" s="143"/>
      <c r="AE361" s="150"/>
      <c r="AF361" s="143"/>
      <c r="AG361" s="150"/>
      <c r="AH361" s="143"/>
      <c r="AI361" s="150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50"/>
      <c r="AU361" s="361"/>
      <c r="AV361" s="225"/>
      <c r="AW361" s="222"/>
      <c r="AX361" s="222"/>
      <c r="AY361" s="222"/>
      <c r="AZ361" s="222"/>
      <c r="BA361" s="222"/>
      <c r="BB361" s="222"/>
      <c r="BC361" s="222"/>
      <c r="BD361" s="222"/>
      <c r="BE361" s="222"/>
      <c r="BF361" s="222"/>
      <c r="BG361" s="222"/>
      <c r="BH361" s="222"/>
      <c r="BI361" s="222"/>
      <c r="BJ361" s="222"/>
      <c r="BK361" s="222"/>
      <c r="BL361" s="222"/>
      <c r="BM361" s="222"/>
      <c r="BN361" s="222"/>
      <c r="BO361" s="222"/>
      <c r="BP361" s="222"/>
    </row>
    <row r="362" ht="12.75" customHeight="1">
      <c r="A362" s="222"/>
      <c r="B362" s="35">
        <v>45422.0</v>
      </c>
      <c r="C362" s="210">
        <f t="shared" si="45"/>
        <v>0</v>
      </c>
      <c r="D362" s="141">
        <f t="shared" si="46"/>
        <v>0</v>
      </c>
      <c r="E362" s="189"/>
      <c r="F362" s="144"/>
      <c r="G362" s="144"/>
      <c r="H362" s="144"/>
      <c r="I362" s="144"/>
      <c r="J362" s="144"/>
      <c r="K362" s="144"/>
      <c r="L362" s="145"/>
      <c r="M362" s="146">
        <f t="shared" si="47"/>
        <v>0</v>
      </c>
      <c r="N362" s="189"/>
      <c r="O362" s="144"/>
      <c r="P362" s="144"/>
      <c r="Q362" s="144"/>
      <c r="R362" s="144"/>
      <c r="S362" s="145"/>
      <c r="T362" s="146">
        <f t="shared" si="48"/>
        <v>0</v>
      </c>
      <c r="U362" s="150"/>
      <c r="V362" s="143"/>
      <c r="W362" s="150"/>
      <c r="X362" s="143"/>
      <c r="Y362" s="150"/>
      <c r="Z362" s="143"/>
      <c r="AA362" s="150"/>
      <c r="AB362" s="143"/>
      <c r="AC362" s="150"/>
      <c r="AD362" s="143"/>
      <c r="AE362" s="150"/>
      <c r="AF362" s="143"/>
      <c r="AG362" s="150"/>
      <c r="AH362" s="143"/>
      <c r="AI362" s="150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50"/>
      <c r="AU362" s="361"/>
      <c r="AV362" s="225"/>
      <c r="AW362" s="222"/>
      <c r="AX362" s="222"/>
      <c r="AY362" s="222"/>
      <c r="AZ362" s="222"/>
      <c r="BA362" s="222"/>
      <c r="BB362" s="222"/>
      <c r="BC362" s="222"/>
      <c r="BD362" s="222"/>
      <c r="BE362" s="222"/>
      <c r="BF362" s="222"/>
      <c r="BG362" s="222"/>
      <c r="BH362" s="222"/>
      <c r="BI362" s="222"/>
      <c r="BJ362" s="222"/>
      <c r="BK362" s="222"/>
      <c r="BL362" s="222"/>
      <c r="BM362" s="222"/>
      <c r="BN362" s="222"/>
      <c r="BO362" s="222"/>
      <c r="BP362" s="222"/>
    </row>
    <row r="363" ht="12.75" customHeight="1">
      <c r="A363" s="222"/>
      <c r="B363" s="32">
        <v>45423.0</v>
      </c>
      <c r="C363" s="210">
        <f t="shared" si="45"/>
        <v>18700</v>
      </c>
      <c r="D363" s="141">
        <f t="shared" si="46"/>
        <v>0</v>
      </c>
      <c r="E363" s="189"/>
      <c r="F363" s="144"/>
      <c r="G363" s="144"/>
      <c r="H363" s="144"/>
      <c r="I363" s="144"/>
      <c r="J363" s="144"/>
      <c r="K363" s="144"/>
      <c r="L363" s="145"/>
      <c r="M363" s="146">
        <f t="shared" si="47"/>
        <v>0</v>
      </c>
      <c r="N363" s="189"/>
      <c r="O363" s="144"/>
      <c r="P363" s="144"/>
      <c r="Q363" s="144"/>
      <c r="R363" s="144"/>
      <c r="S363" s="145"/>
      <c r="T363" s="146">
        <f t="shared" si="48"/>
        <v>18700</v>
      </c>
      <c r="U363" s="142" t="s">
        <v>178</v>
      </c>
      <c r="V363" s="363">
        <v>18700.0</v>
      </c>
      <c r="W363" s="150"/>
      <c r="X363" s="143"/>
      <c r="Y363" s="150"/>
      <c r="Z363" s="143"/>
      <c r="AA363" s="150"/>
      <c r="AB363" s="143"/>
      <c r="AC363" s="150"/>
      <c r="AD363" s="143"/>
      <c r="AE363" s="150"/>
      <c r="AF363" s="143"/>
      <c r="AG363" s="150"/>
      <c r="AH363" s="143"/>
      <c r="AI363" s="150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50"/>
      <c r="AU363" s="361"/>
      <c r="AV363" s="225"/>
      <c r="AW363" s="222"/>
      <c r="AX363" s="222"/>
      <c r="AY363" s="222"/>
      <c r="AZ363" s="222"/>
      <c r="BA363" s="222"/>
      <c r="BB363" s="222"/>
      <c r="BC363" s="222"/>
      <c r="BD363" s="222"/>
      <c r="BE363" s="222"/>
      <c r="BF363" s="222"/>
      <c r="BG363" s="222"/>
      <c r="BH363" s="222"/>
      <c r="BI363" s="222"/>
      <c r="BJ363" s="222"/>
      <c r="BK363" s="222"/>
      <c r="BL363" s="222"/>
      <c r="BM363" s="222"/>
      <c r="BN363" s="222"/>
      <c r="BO363" s="222"/>
      <c r="BP363" s="222"/>
    </row>
    <row r="364" ht="12.75" customHeight="1">
      <c r="A364" s="222"/>
      <c r="B364" s="32">
        <v>45424.0</v>
      </c>
      <c r="C364" s="210">
        <f t="shared" si="45"/>
        <v>217035</v>
      </c>
      <c r="D364" s="141">
        <f t="shared" si="46"/>
        <v>0</v>
      </c>
      <c r="E364" s="189"/>
      <c r="F364" s="144"/>
      <c r="G364" s="144"/>
      <c r="H364" s="144"/>
      <c r="I364" s="144"/>
      <c r="J364" s="144"/>
      <c r="K364" s="144"/>
      <c r="L364" s="145"/>
      <c r="M364" s="146">
        <f t="shared" si="47"/>
        <v>0</v>
      </c>
      <c r="N364" s="189"/>
      <c r="O364" s="144"/>
      <c r="P364" s="144"/>
      <c r="Q364" s="144"/>
      <c r="R364" s="144"/>
      <c r="S364" s="145"/>
      <c r="T364" s="146">
        <f t="shared" si="48"/>
        <v>217035</v>
      </c>
      <c r="U364" s="142" t="s">
        <v>118</v>
      </c>
      <c r="V364" s="363">
        <v>217035.0</v>
      </c>
      <c r="W364" s="150"/>
      <c r="X364" s="143"/>
      <c r="Y364" s="150"/>
      <c r="Z364" s="143"/>
      <c r="AA364" s="150"/>
      <c r="AB364" s="143"/>
      <c r="AC364" s="150"/>
      <c r="AD364" s="143"/>
      <c r="AE364" s="150"/>
      <c r="AF364" s="143"/>
      <c r="AG364" s="150"/>
      <c r="AH364" s="143"/>
      <c r="AI364" s="150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50"/>
      <c r="AU364" s="361"/>
      <c r="AV364" s="225"/>
      <c r="AW364" s="222"/>
      <c r="AX364" s="222"/>
      <c r="AY364" s="222"/>
      <c r="AZ364" s="222"/>
      <c r="BA364" s="222"/>
      <c r="BB364" s="222"/>
      <c r="BC364" s="222"/>
      <c r="BD364" s="222"/>
      <c r="BE364" s="222"/>
      <c r="BF364" s="222"/>
      <c r="BG364" s="222"/>
      <c r="BH364" s="222"/>
      <c r="BI364" s="222"/>
      <c r="BJ364" s="222"/>
      <c r="BK364" s="222"/>
      <c r="BL364" s="222"/>
      <c r="BM364" s="222"/>
      <c r="BN364" s="222"/>
      <c r="BO364" s="222"/>
      <c r="BP364" s="222"/>
    </row>
    <row r="365" ht="12.75" customHeight="1">
      <c r="A365" s="222"/>
      <c r="B365" s="32">
        <v>45425.0</v>
      </c>
      <c r="C365" s="210">
        <f t="shared" si="45"/>
        <v>0</v>
      </c>
      <c r="D365" s="141">
        <f t="shared" si="46"/>
        <v>0</v>
      </c>
      <c r="E365" s="189"/>
      <c r="F365" s="144"/>
      <c r="G365" s="144"/>
      <c r="H365" s="144"/>
      <c r="I365" s="144"/>
      <c r="J365" s="144"/>
      <c r="K365" s="144"/>
      <c r="L365" s="145"/>
      <c r="M365" s="146">
        <f t="shared" si="47"/>
        <v>0</v>
      </c>
      <c r="N365" s="189"/>
      <c r="O365" s="144"/>
      <c r="P365" s="144"/>
      <c r="Q365" s="144"/>
      <c r="R365" s="144"/>
      <c r="S365" s="145"/>
      <c r="T365" s="146">
        <f t="shared" si="48"/>
        <v>0</v>
      </c>
      <c r="U365" s="142"/>
      <c r="V365" s="143"/>
      <c r="W365" s="150"/>
      <c r="X365" s="143"/>
      <c r="Y365" s="150"/>
      <c r="Z365" s="143"/>
      <c r="AA365" s="150"/>
      <c r="AB365" s="143"/>
      <c r="AC365" s="150"/>
      <c r="AD365" s="143"/>
      <c r="AE365" s="150"/>
      <c r="AF365" s="143"/>
      <c r="AG365" s="150"/>
      <c r="AH365" s="143"/>
      <c r="AI365" s="150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50"/>
      <c r="AU365" s="361"/>
      <c r="AV365" s="225"/>
      <c r="AW365" s="222"/>
      <c r="AX365" s="222"/>
      <c r="AY365" s="222"/>
      <c r="AZ365" s="222"/>
      <c r="BA365" s="222"/>
      <c r="BB365" s="222"/>
      <c r="BC365" s="222"/>
      <c r="BD365" s="222"/>
      <c r="BE365" s="222"/>
      <c r="BF365" s="222"/>
      <c r="BG365" s="222"/>
      <c r="BH365" s="222"/>
      <c r="BI365" s="222"/>
      <c r="BJ365" s="222"/>
      <c r="BK365" s="222"/>
      <c r="BL365" s="222"/>
      <c r="BM365" s="222"/>
      <c r="BN365" s="222"/>
      <c r="BO365" s="222"/>
      <c r="BP365" s="222"/>
    </row>
    <row r="366" ht="12.75" customHeight="1">
      <c r="A366" s="222"/>
      <c r="B366" s="32">
        <v>45426.0</v>
      </c>
      <c r="C366" s="210">
        <f t="shared" si="45"/>
        <v>757660</v>
      </c>
      <c r="D366" s="141">
        <f t="shared" si="46"/>
        <v>0</v>
      </c>
      <c r="E366" s="189"/>
      <c r="F366" s="144"/>
      <c r="G366" s="144"/>
      <c r="H366" s="144"/>
      <c r="I366" s="144"/>
      <c r="J366" s="144"/>
      <c r="K366" s="144"/>
      <c r="L366" s="145"/>
      <c r="M366" s="146">
        <f t="shared" si="47"/>
        <v>0</v>
      </c>
      <c r="N366" s="189"/>
      <c r="O366" s="144"/>
      <c r="P366" s="144"/>
      <c r="Q366" s="144"/>
      <c r="R366" s="144"/>
      <c r="S366" s="145"/>
      <c r="T366" s="146">
        <f t="shared" si="48"/>
        <v>757660</v>
      </c>
      <c r="U366" s="142" t="s">
        <v>385</v>
      </c>
      <c r="V366" s="363">
        <v>279104.0</v>
      </c>
      <c r="W366" s="150" t="s">
        <v>385</v>
      </c>
      <c r="X366" s="363">
        <v>478556.0</v>
      </c>
      <c r="Y366" s="150"/>
      <c r="Z366" s="143"/>
      <c r="AA366" s="150"/>
      <c r="AB366" s="143"/>
      <c r="AC366" s="150"/>
      <c r="AD366" s="143"/>
      <c r="AE366" s="150"/>
      <c r="AF366" s="143"/>
      <c r="AG366" s="150"/>
      <c r="AH366" s="143"/>
      <c r="AI366" s="150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50"/>
      <c r="AU366" s="361"/>
      <c r="AV366" s="225"/>
      <c r="AW366" s="222"/>
      <c r="AX366" s="222"/>
      <c r="AY366" s="222"/>
      <c r="AZ366" s="222"/>
      <c r="BA366" s="222"/>
      <c r="BB366" s="222"/>
      <c r="BC366" s="222"/>
      <c r="BD366" s="222"/>
      <c r="BE366" s="222"/>
      <c r="BF366" s="222"/>
      <c r="BG366" s="222"/>
      <c r="BH366" s="222"/>
      <c r="BI366" s="222"/>
      <c r="BJ366" s="222"/>
      <c r="BK366" s="222"/>
      <c r="BL366" s="222"/>
      <c r="BM366" s="222"/>
      <c r="BN366" s="222"/>
      <c r="BO366" s="222"/>
      <c r="BP366" s="222"/>
    </row>
    <row r="367" ht="12.75" customHeight="1">
      <c r="A367" s="222"/>
      <c r="B367" s="32">
        <v>45427.0</v>
      </c>
      <c r="C367" s="210">
        <f t="shared" si="45"/>
        <v>50000</v>
      </c>
      <c r="D367" s="141">
        <f t="shared" si="46"/>
        <v>0</v>
      </c>
      <c r="E367" s="189"/>
      <c r="F367" s="144"/>
      <c r="G367" s="144"/>
      <c r="H367" s="144"/>
      <c r="I367" s="144"/>
      <c r="J367" s="144"/>
      <c r="K367" s="144"/>
      <c r="L367" s="145"/>
      <c r="M367" s="146">
        <f t="shared" si="47"/>
        <v>0</v>
      </c>
      <c r="N367" s="189"/>
      <c r="O367" s="144"/>
      <c r="P367" s="144"/>
      <c r="Q367" s="144"/>
      <c r="R367" s="144"/>
      <c r="S367" s="145"/>
      <c r="T367" s="146">
        <f t="shared" si="48"/>
        <v>50000</v>
      </c>
      <c r="U367" s="401" t="s">
        <v>386</v>
      </c>
      <c r="V367" s="143">
        <v>50000.0</v>
      </c>
      <c r="W367" s="150"/>
      <c r="X367" s="143"/>
      <c r="Y367" s="150"/>
      <c r="Z367" s="143"/>
      <c r="AA367" s="150"/>
      <c r="AB367" s="143"/>
      <c r="AC367" s="150"/>
      <c r="AD367" s="143"/>
      <c r="AE367" s="150"/>
      <c r="AF367" s="143"/>
      <c r="AG367" s="150"/>
      <c r="AH367" s="143"/>
      <c r="AI367" s="150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50"/>
      <c r="AU367" s="361"/>
      <c r="AV367" s="225"/>
      <c r="AW367" s="222"/>
      <c r="AX367" s="222"/>
      <c r="AY367" s="222"/>
      <c r="AZ367" s="222"/>
      <c r="BA367" s="222"/>
      <c r="BB367" s="222"/>
      <c r="BC367" s="222"/>
      <c r="BD367" s="222"/>
      <c r="BE367" s="222"/>
      <c r="BF367" s="222"/>
      <c r="BG367" s="222"/>
      <c r="BH367" s="222"/>
      <c r="BI367" s="222"/>
      <c r="BJ367" s="222"/>
      <c r="BK367" s="222"/>
      <c r="BL367" s="222"/>
      <c r="BM367" s="222"/>
      <c r="BN367" s="222"/>
      <c r="BO367" s="222"/>
      <c r="BP367" s="222"/>
    </row>
    <row r="368" ht="12.75" customHeight="1">
      <c r="A368" s="222"/>
      <c r="B368" s="35">
        <v>45428.0</v>
      </c>
      <c r="C368" s="210">
        <f t="shared" si="45"/>
        <v>0</v>
      </c>
      <c r="D368" s="141">
        <f t="shared" si="46"/>
        <v>0</v>
      </c>
      <c r="E368" s="189"/>
      <c r="F368" s="144"/>
      <c r="G368" s="144"/>
      <c r="H368" s="144"/>
      <c r="I368" s="144"/>
      <c r="J368" s="144"/>
      <c r="K368" s="144"/>
      <c r="L368" s="145"/>
      <c r="M368" s="146">
        <f t="shared" si="47"/>
        <v>0</v>
      </c>
      <c r="N368" s="189"/>
      <c r="O368" s="144"/>
      <c r="P368" s="144"/>
      <c r="Q368" s="144"/>
      <c r="R368" s="144"/>
      <c r="S368" s="145"/>
      <c r="T368" s="146">
        <f t="shared" si="48"/>
        <v>0</v>
      </c>
      <c r="U368" s="142"/>
      <c r="V368" s="143"/>
      <c r="W368" s="150"/>
      <c r="X368" s="143"/>
      <c r="Y368" s="150"/>
      <c r="Z368" s="143"/>
      <c r="AA368" s="150"/>
      <c r="AB368" s="143"/>
      <c r="AC368" s="150"/>
      <c r="AD368" s="143"/>
      <c r="AE368" s="150"/>
      <c r="AF368" s="143"/>
      <c r="AG368" s="150"/>
      <c r="AH368" s="143"/>
      <c r="AI368" s="150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50"/>
      <c r="AU368" s="361"/>
      <c r="AV368" s="225"/>
      <c r="AW368" s="222"/>
      <c r="AX368" s="222"/>
      <c r="AY368" s="222"/>
      <c r="AZ368" s="222"/>
      <c r="BA368" s="222"/>
      <c r="BB368" s="222"/>
      <c r="BC368" s="222"/>
      <c r="BD368" s="222"/>
      <c r="BE368" s="222"/>
      <c r="BF368" s="222"/>
      <c r="BG368" s="222"/>
      <c r="BH368" s="222"/>
      <c r="BI368" s="222"/>
      <c r="BJ368" s="222"/>
      <c r="BK368" s="222"/>
      <c r="BL368" s="222"/>
      <c r="BM368" s="222"/>
      <c r="BN368" s="222"/>
      <c r="BO368" s="222"/>
      <c r="BP368" s="222"/>
    </row>
    <row r="369" ht="12.75" customHeight="1">
      <c r="A369" s="222"/>
      <c r="B369" s="35">
        <v>45429.0</v>
      </c>
      <c r="C369" s="210">
        <f t="shared" si="45"/>
        <v>0</v>
      </c>
      <c r="D369" s="141">
        <f t="shared" si="46"/>
        <v>0</v>
      </c>
      <c r="E369" s="189"/>
      <c r="F369" s="144"/>
      <c r="G369" s="144"/>
      <c r="H369" s="144"/>
      <c r="I369" s="144"/>
      <c r="J369" s="144"/>
      <c r="K369" s="144"/>
      <c r="L369" s="145"/>
      <c r="M369" s="146">
        <f t="shared" si="47"/>
        <v>0</v>
      </c>
      <c r="N369" s="189"/>
      <c r="O369" s="144"/>
      <c r="P369" s="144"/>
      <c r="Q369" s="144"/>
      <c r="R369" s="144"/>
      <c r="S369" s="145"/>
      <c r="T369" s="146">
        <f t="shared" si="48"/>
        <v>0</v>
      </c>
      <c r="U369" s="142"/>
      <c r="V369" s="143"/>
      <c r="W369" s="150"/>
      <c r="X369" s="143"/>
      <c r="Y369" s="150"/>
      <c r="Z369" s="143"/>
      <c r="AA369" s="150"/>
      <c r="AB369" s="143"/>
      <c r="AC369" s="150"/>
      <c r="AD369" s="143"/>
      <c r="AE369" s="150"/>
      <c r="AF369" s="143"/>
      <c r="AG369" s="150"/>
      <c r="AH369" s="143"/>
      <c r="AI369" s="150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50"/>
      <c r="AU369" s="361"/>
      <c r="AV369" s="225"/>
      <c r="AW369" s="222"/>
      <c r="AX369" s="222"/>
      <c r="AY369" s="222"/>
      <c r="AZ369" s="222"/>
      <c r="BA369" s="222"/>
      <c r="BB369" s="222"/>
      <c r="BC369" s="222"/>
      <c r="BD369" s="222"/>
      <c r="BE369" s="222"/>
      <c r="BF369" s="222"/>
      <c r="BG369" s="222"/>
      <c r="BH369" s="222"/>
      <c r="BI369" s="222"/>
      <c r="BJ369" s="222"/>
      <c r="BK369" s="222"/>
      <c r="BL369" s="222"/>
      <c r="BM369" s="222"/>
      <c r="BN369" s="222"/>
      <c r="BO369" s="222"/>
      <c r="BP369" s="222"/>
    </row>
    <row r="370" ht="12.75" customHeight="1">
      <c r="A370" s="222"/>
      <c r="B370" s="32">
        <v>45430.0</v>
      </c>
      <c r="C370" s="210">
        <f t="shared" si="45"/>
        <v>0</v>
      </c>
      <c r="D370" s="141">
        <f t="shared" si="46"/>
        <v>0</v>
      </c>
      <c r="E370" s="189"/>
      <c r="F370" s="144"/>
      <c r="G370" s="144"/>
      <c r="H370" s="144"/>
      <c r="I370" s="144"/>
      <c r="J370" s="144"/>
      <c r="K370" s="144"/>
      <c r="L370" s="145"/>
      <c r="M370" s="146">
        <f t="shared" si="47"/>
        <v>0</v>
      </c>
      <c r="N370" s="189"/>
      <c r="O370" s="144"/>
      <c r="P370" s="144"/>
      <c r="Q370" s="144"/>
      <c r="R370" s="144"/>
      <c r="S370" s="145"/>
      <c r="T370" s="146">
        <f t="shared" si="48"/>
        <v>0</v>
      </c>
      <c r="U370" s="142"/>
      <c r="V370" s="143"/>
      <c r="W370" s="150"/>
      <c r="X370" s="143"/>
      <c r="Y370" s="150"/>
      <c r="Z370" s="143"/>
      <c r="AA370" s="150"/>
      <c r="AB370" s="143"/>
      <c r="AC370" s="150"/>
      <c r="AD370" s="143"/>
      <c r="AE370" s="150"/>
      <c r="AF370" s="143"/>
      <c r="AG370" s="150"/>
      <c r="AH370" s="143"/>
      <c r="AI370" s="150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50"/>
      <c r="AU370" s="361"/>
      <c r="AV370" s="225"/>
      <c r="AW370" s="222"/>
      <c r="AX370" s="222"/>
      <c r="AY370" s="222"/>
      <c r="AZ370" s="222"/>
      <c r="BA370" s="222"/>
      <c r="BB370" s="222"/>
      <c r="BC370" s="222"/>
      <c r="BD370" s="222"/>
      <c r="BE370" s="222"/>
      <c r="BF370" s="222"/>
      <c r="BG370" s="222"/>
      <c r="BH370" s="222"/>
      <c r="BI370" s="222"/>
      <c r="BJ370" s="222"/>
      <c r="BK370" s="222"/>
      <c r="BL370" s="222"/>
      <c r="BM370" s="222"/>
      <c r="BN370" s="222"/>
      <c r="BO370" s="222"/>
      <c r="BP370" s="222"/>
    </row>
    <row r="371" ht="12.75" customHeight="1">
      <c r="A371" s="222"/>
      <c r="B371" s="32">
        <v>45431.0</v>
      </c>
      <c r="C371" s="210">
        <f t="shared" si="45"/>
        <v>0</v>
      </c>
      <c r="D371" s="141">
        <f t="shared" si="46"/>
        <v>0</v>
      </c>
      <c r="E371" s="189"/>
      <c r="F371" s="144"/>
      <c r="G371" s="144"/>
      <c r="H371" s="144"/>
      <c r="I371" s="144"/>
      <c r="J371" s="144"/>
      <c r="K371" s="144"/>
      <c r="L371" s="145"/>
      <c r="M371" s="146">
        <f t="shared" si="47"/>
        <v>0</v>
      </c>
      <c r="N371" s="189"/>
      <c r="O371" s="144"/>
      <c r="P371" s="144"/>
      <c r="Q371" s="144"/>
      <c r="R371" s="144"/>
      <c r="S371" s="145"/>
      <c r="T371" s="146">
        <f t="shared" si="48"/>
        <v>0</v>
      </c>
      <c r="U371" s="142"/>
      <c r="V371" s="143"/>
      <c r="W371" s="150"/>
      <c r="X371" s="143"/>
      <c r="Y371" s="150"/>
      <c r="Z371" s="143"/>
      <c r="AA371" s="150"/>
      <c r="AB371" s="143"/>
      <c r="AC371" s="150"/>
      <c r="AD371" s="143"/>
      <c r="AE371" s="150"/>
      <c r="AF371" s="143"/>
      <c r="AG371" s="150"/>
      <c r="AH371" s="143"/>
      <c r="AI371" s="150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50"/>
      <c r="AU371" s="361"/>
      <c r="AV371" s="225"/>
      <c r="AW371" s="222"/>
      <c r="AX371" s="222"/>
      <c r="AY371" s="222"/>
      <c r="AZ371" s="222"/>
      <c r="BA371" s="222"/>
      <c r="BB371" s="222"/>
      <c r="BC371" s="222"/>
      <c r="BD371" s="222"/>
      <c r="BE371" s="222"/>
      <c r="BF371" s="222"/>
      <c r="BG371" s="222"/>
      <c r="BH371" s="222"/>
      <c r="BI371" s="222"/>
      <c r="BJ371" s="222"/>
      <c r="BK371" s="222"/>
      <c r="BL371" s="222"/>
      <c r="BM371" s="222"/>
      <c r="BN371" s="222"/>
      <c r="BO371" s="222"/>
      <c r="BP371" s="222"/>
    </row>
    <row r="372" ht="12.75" customHeight="1">
      <c r="A372" s="222"/>
      <c r="B372" s="32">
        <v>45432.0</v>
      </c>
      <c r="C372" s="210">
        <f t="shared" si="45"/>
        <v>0</v>
      </c>
      <c r="D372" s="141">
        <f t="shared" si="46"/>
        <v>0</v>
      </c>
      <c r="E372" s="189"/>
      <c r="F372" s="144"/>
      <c r="G372" s="144"/>
      <c r="H372" s="144"/>
      <c r="I372" s="144"/>
      <c r="J372" s="144"/>
      <c r="K372" s="144"/>
      <c r="L372" s="145"/>
      <c r="M372" s="146">
        <f t="shared" si="47"/>
        <v>0</v>
      </c>
      <c r="N372" s="189"/>
      <c r="O372" s="144"/>
      <c r="P372" s="144"/>
      <c r="Q372" s="144"/>
      <c r="R372" s="144"/>
      <c r="S372" s="145"/>
      <c r="T372" s="146">
        <f t="shared" si="48"/>
        <v>0</v>
      </c>
      <c r="U372" s="142"/>
      <c r="V372" s="143"/>
      <c r="W372" s="150"/>
      <c r="X372" s="143"/>
      <c r="Y372" s="150"/>
      <c r="Z372" s="143"/>
      <c r="AA372" s="150"/>
      <c r="AB372" s="143"/>
      <c r="AC372" s="150"/>
      <c r="AD372" s="143"/>
      <c r="AE372" s="150"/>
      <c r="AF372" s="143"/>
      <c r="AG372" s="150"/>
      <c r="AH372" s="143"/>
      <c r="AI372" s="150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50"/>
      <c r="AU372" s="361"/>
      <c r="AV372" s="225"/>
      <c r="AW372" s="222"/>
      <c r="AX372" s="222"/>
      <c r="AY372" s="222"/>
      <c r="AZ372" s="222"/>
      <c r="BA372" s="222"/>
      <c r="BB372" s="222"/>
      <c r="BC372" s="222"/>
      <c r="BD372" s="222"/>
      <c r="BE372" s="222"/>
      <c r="BF372" s="222"/>
      <c r="BG372" s="222"/>
      <c r="BH372" s="222"/>
      <c r="BI372" s="222"/>
      <c r="BJ372" s="222"/>
      <c r="BK372" s="222"/>
      <c r="BL372" s="222"/>
      <c r="BM372" s="222"/>
      <c r="BN372" s="222"/>
      <c r="BO372" s="222"/>
      <c r="BP372" s="222"/>
    </row>
    <row r="373" ht="12.75" customHeight="1">
      <c r="A373" s="222"/>
      <c r="B373" s="32">
        <v>45433.0</v>
      </c>
      <c r="C373" s="210">
        <f t="shared" si="45"/>
        <v>0</v>
      </c>
      <c r="D373" s="141">
        <f t="shared" si="46"/>
        <v>0</v>
      </c>
      <c r="E373" s="189"/>
      <c r="F373" s="144"/>
      <c r="G373" s="144"/>
      <c r="H373" s="144"/>
      <c r="I373" s="144"/>
      <c r="J373" s="144"/>
      <c r="K373" s="144"/>
      <c r="L373" s="145"/>
      <c r="M373" s="146">
        <f t="shared" si="47"/>
        <v>0</v>
      </c>
      <c r="N373" s="189"/>
      <c r="O373" s="144"/>
      <c r="P373" s="144"/>
      <c r="Q373" s="144"/>
      <c r="R373" s="144"/>
      <c r="S373" s="145"/>
      <c r="T373" s="146">
        <f t="shared" si="48"/>
        <v>0</v>
      </c>
      <c r="U373" s="142"/>
      <c r="V373" s="143"/>
      <c r="W373" s="150"/>
      <c r="X373" s="143"/>
      <c r="Y373" s="150"/>
      <c r="Z373" s="143"/>
      <c r="AA373" s="150"/>
      <c r="AB373" s="143"/>
      <c r="AC373" s="150"/>
      <c r="AD373" s="143"/>
      <c r="AE373" s="150"/>
      <c r="AF373" s="143"/>
      <c r="AG373" s="150"/>
      <c r="AH373" s="143"/>
      <c r="AI373" s="150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50"/>
      <c r="AU373" s="361"/>
      <c r="AV373" s="225"/>
      <c r="AW373" s="222"/>
      <c r="AX373" s="222"/>
      <c r="AY373" s="222"/>
      <c r="AZ373" s="222"/>
      <c r="BA373" s="222"/>
      <c r="BB373" s="222"/>
      <c r="BC373" s="222"/>
      <c r="BD373" s="222"/>
      <c r="BE373" s="222"/>
      <c r="BF373" s="222"/>
      <c r="BG373" s="222"/>
      <c r="BH373" s="222"/>
      <c r="BI373" s="222"/>
      <c r="BJ373" s="222"/>
      <c r="BK373" s="222"/>
      <c r="BL373" s="222"/>
      <c r="BM373" s="222"/>
      <c r="BN373" s="222"/>
      <c r="BO373" s="222"/>
      <c r="BP373" s="222"/>
    </row>
    <row r="374" ht="12.75" customHeight="1">
      <c r="A374" s="222"/>
      <c r="B374" s="32">
        <v>45434.0</v>
      </c>
      <c r="C374" s="210">
        <f t="shared" si="45"/>
        <v>0</v>
      </c>
      <c r="D374" s="141">
        <f t="shared" si="46"/>
        <v>0</v>
      </c>
      <c r="E374" s="189"/>
      <c r="F374" s="144"/>
      <c r="G374" s="144"/>
      <c r="H374" s="144"/>
      <c r="I374" s="144"/>
      <c r="J374" s="144"/>
      <c r="K374" s="144"/>
      <c r="L374" s="145"/>
      <c r="M374" s="146">
        <f t="shared" si="47"/>
        <v>0</v>
      </c>
      <c r="N374" s="189"/>
      <c r="O374" s="144"/>
      <c r="P374" s="144"/>
      <c r="Q374" s="144"/>
      <c r="R374" s="144"/>
      <c r="S374" s="145"/>
      <c r="T374" s="146">
        <f t="shared" si="48"/>
        <v>0</v>
      </c>
      <c r="U374" s="142"/>
      <c r="V374" s="143"/>
      <c r="W374" s="150"/>
      <c r="X374" s="143"/>
      <c r="Y374" s="150"/>
      <c r="Z374" s="143"/>
      <c r="AA374" s="150"/>
      <c r="AB374" s="143"/>
      <c r="AC374" s="150"/>
      <c r="AD374" s="143"/>
      <c r="AE374" s="150"/>
      <c r="AF374" s="143"/>
      <c r="AG374" s="150"/>
      <c r="AH374" s="143"/>
      <c r="AI374" s="150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50"/>
      <c r="AU374" s="361"/>
      <c r="AV374" s="225"/>
      <c r="AW374" s="222"/>
      <c r="AX374" s="222"/>
      <c r="AY374" s="222"/>
      <c r="AZ374" s="222"/>
      <c r="BA374" s="222"/>
      <c r="BB374" s="222"/>
      <c r="BC374" s="222"/>
      <c r="BD374" s="222"/>
      <c r="BE374" s="222"/>
      <c r="BF374" s="222"/>
      <c r="BG374" s="222"/>
      <c r="BH374" s="222"/>
      <c r="BI374" s="222"/>
      <c r="BJ374" s="222"/>
      <c r="BK374" s="222"/>
      <c r="BL374" s="222"/>
      <c r="BM374" s="222"/>
      <c r="BN374" s="222"/>
      <c r="BO374" s="222"/>
      <c r="BP374" s="222"/>
    </row>
    <row r="375" ht="12.75" customHeight="1">
      <c r="A375" s="222"/>
      <c r="B375" s="35">
        <v>45435.0</v>
      </c>
      <c r="C375" s="210">
        <f t="shared" si="45"/>
        <v>0</v>
      </c>
      <c r="D375" s="141">
        <f t="shared" si="46"/>
        <v>0</v>
      </c>
      <c r="E375" s="189"/>
      <c r="F375" s="144"/>
      <c r="G375" s="144"/>
      <c r="H375" s="144"/>
      <c r="I375" s="144"/>
      <c r="J375" s="144"/>
      <c r="K375" s="144"/>
      <c r="L375" s="145"/>
      <c r="M375" s="146">
        <f t="shared" si="47"/>
        <v>0</v>
      </c>
      <c r="N375" s="189"/>
      <c r="O375" s="144"/>
      <c r="P375" s="144"/>
      <c r="Q375" s="144"/>
      <c r="R375" s="144"/>
      <c r="S375" s="145"/>
      <c r="T375" s="146">
        <f t="shared" si="48"/>
        <v>0</v>
      </c>
      <c r="U375" s="142"/>
      <c r="V375" s="143"/>
      <c r="W375" s="150"/>
      <c r="X375" s="143"/>
      <c r="Y375" s="150"/>
      <c r="Z375" s="143"/>
      <c r="AA375" s="150"/>
      <c r="AB375" s="143"/>
      <c r="AC375" s="150"/>
      <c r="AD375" s="143"/>
      <c r="AE375" s="150"/>
      <c r="AF375" s="143"/>
      <c r="AG375" s="150"/>
      <c r="AH375" s="143"/>
      <c r="AI375" s="150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50"/>
      <c r="AU375" s="361"/>
      <c r="AV375" s="225"/>
      <c r="AW375" s="222"/>
      <c r="AX375" s="222"/>
      <c r="AY375" s="222"/>
      <c r="AZ375" s="222"/>
      <c r="BA375" s="222"/>
      <c r="BB375" s="222"/>
      <c r="BC375" s="222"/>
      <c r="BD375" s="222"/>
      <c r="BE375" s="222"/>
      <c r="BF375" s="222"/>
      <c r="BG375" s="222"/>
      <c r="BH375" s="222"/>
      <c r="BI375" s="222"/>
      <c r="BJ375" s="222"/>
      <c r="BK375" s="222"/>
      <c r="BL375" s="222"/>
      <c r="BM375" s="222"/>
      <c r="BN375" s="222"/>
      <c r="BO375" s="222"/>
      <c r="BP375" s="222"/>
    </row>
    <row r="376" ht="12.75" customHeight="1">
      <c r="A376" s="222"/>
      <c r="B376" s="35">
        <v>45436.0</v>
      </c>
      <c r="C376" s="210">
        <f t="shared" si="45"/>
        <v>0</v>
      </c>
      <c r="D376" s="141">
        <f t="shared" si="46"/>
        <v>0</v>
      </c>
      <c r="E376" s="189"/>
      <c r="F376" s="144"/>
      <c r="G376" s="144"/>
      <c r="H376" s="144"/>
      <c r="I376" s="144"/>
      <c r="J376" s="144"/>
      <c r="K376" s="144"/>
      <c r="L376" s="145"/>
      <c r="M376" s="146">
        <f t="shared" si="47"/>
        <v>0</v>
      </c>
      <c r="N376" s="189"/>
      <c r="O376" s="144"/>
      <c r="P376" s="144"/>
      <c r="Q376" s="144"/>
      <c r="R376" s="144"/>
      <c r="S376" s="145"/>
      <c r="T376" s="146">
        <f t="shared" si="48"/>
        <v>0</v>
      </c>
      <c r="U376" s="142"/>
      <c r="V376" s="143"/>
      <c r="W376" s="150"/>
      <c r="X376" s="143"/>
      <c r="Y376" s="150"/>
      <c r="Z376" s="143"/>
      <c r="AA376" s="150"/>
      <c r="AB376" s="143"/>
      <c r="AC376" s="150"/>
      <c r="AD376" s="143"/>
      <c r="AE376" s="150"/>
      <c r="AF376" s="143"/>
      <c r="AG376" s="150"/>
      <c r="AH376" s="143"/>
      <c r="AI376" s="150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50"/>
      <c r="AU376" s="361"/>
      <c r="AV376" s="225"/>
      <c r="AW376" s="222"/>
      <c r="AX376" s="222"/>
      <c r="AY376" s="222"/>
      <c r="AZ376" s="222"/>
      <c r="BA376" s="222"/>
      <c r="BB376" s="222"/>
      <c r="BC376" s="222"/>
      <c r="BD376" s="222"/>
      <c r="BE376" s="222"/>
      <c r="BF376" s="222"/>
      <c r="BG376" s="222"/>
      <c r="BH376" s="222"/>
      <c r="BI376" s="222"/>
      <c r="BJ376" s="222"/>
      <c r="BK376" s="222"/>
      <c r="BL376" s="222"/>
      <c r="BM376" s="222"/>
      <c r="BN376" s="222"/>
      <c r="BO376" s="222"/>
      <c r="BP376" s="222"/>
    </row>
    <row r="377" ht="12.75" customHeight="1">
      <c r="A377" s="222"/>
      <c r="B377" s="32">
        <v>45437.0</v>
      </c>
      <c r="C377" s="210">
        <f t="shared" si="45"/>
        <v>160000</v>
      </c>
      <c r="D377" s="141">
        <f t="shared" si="46"/>
        <v>0</v>
      </c>
      <c r="E377" s="189"/>
      <c r="F377" s="144"/>
      <c r="G377" s="144"/>
      <c r="H377" s="144"/>
      <c r="I377" s="144"/>
      <c r="J377" s="144"/>
      <c r="K377" s="144"/>
      <c r="L377" s="145"/>
      <c r="M377" s="146">
        <f t="shared" si="47"/>
        <v>0</v>
      </c>
      <c r="N377" s="189"/>
      <c r="O377" s="144"/>
      <c r="P377" s="144"/>
      <c r="Q377" s="144"/>
      <c r="R377" s="144"/>
      <c r="S377" s="145"/>
      <c r="T377" s="146">
        <f t="shared" si="48"/>
        <v>160000</v>
      </c>
      <c r="U377" s="402" t="s">
        <v>238</v>
      </c>
      <c r="V377" s="143">
        <v>110000.0</v>
      </c>
      <c r="W377" s="150" t="s">
        <v>133</v>
      </c>
      <c r="X377" s="143">
        <v>50000.0</v>
      </c>
      <c r="Y377" s="150"/>
      <c r="Z377" s="143"/>
      <c r="AA377" s="150"/>
      <c r="AB377" s="143"/>
      <c r="AC377" s="150"/>
      <c r="AD377" s="143"/>
      <c r="AE377" s="150"/>
      <c r="AF377" s="143"/>
      <c r="AG377" s="150"/>
      <c r="AH377" s="143"/>
      <c r="AI377" s="150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50"/>
      <c r="AU377" s="361"/>
      <c r="AV377" s="225"/>
      <c r="AW377" s="222"/>
      <c r="AX377" s="222"/>
      <c r="AY377" s="222"/>
      <c r="AZ377" s="222"/>
      <c r="BA377" s="222"/>
      <c r="BB377" s="222"/>
      <c r="BC377" s="222"/>
      <c r="BD377" s="222"/>
      <c r="BE377" s="222"/>
      <c r="BF377" s="222"/>
      <c r="BG377" s="222"/>
      <c r="BH377" s="222"/>
      <c r="BI377" s="222"/>
      <c r="BJ377" s="222"/>
      <c r="BK377" s="222"/>
      <c r="BL377" s="222"/>
      <c r="BM377" s="222"/>
      <c r="BN377" s="222"/>
      <c r="BO377" s="222"/>
      <c r="BP377" s="222"/>
    </row>
    <row r="378" ht="12.75" customHeight="1">
      <c r="A378" s="222"/>
      <c r="B378" s="32">
        <v>45438.0</v>
      </c>
      <c r="C378" s="210">
        <f t="shared" si="45"/>
        <v>0</v>
      </c>
      <c r="D378" s="141">
        <f t="shared" si="46"/>
        <v>0</v>
      </c>
      <c r="E378" s="189"/>
      <c r="F378" s="144"/>
      <c r="G378" s="144"/>
      <c r="H378" s="144"/>
      <c r="I378" s="144"/>
      <c r="J378" s="144"/>
      <c r="K378" s="144"/>
      <c r="L378" s="145"/>
      <c r="M378" s="146">
        <f t="shared" si="47"/>
        <v>0</v>
      </c>
      <c r="N378" s="189"/>
      <c r="O378" s="144"/>
      <c r="P378" s="144"/>
      <c r="Q378" s="144"/>
      <c r="R378" s="144"/>
      <c r="S378" s="145"/>
      <c r="T378" s="146">
        <f t="shared" si="48"/>
        <v>0</v>
      </c>
      <c r="U378" s="142"/>
      <c r="V378" s="143"/>
      <c r="W378" s="150"/>
      <c r="X378" s="143"/>
      <c r="Y378" s="150"/>
      <c r="Z378" s="143"/>
      <c r="AA378" s="150"/>
      <c r="AB378" s="143"/>
      <c r="AC378" s="150"/>
      <c r="AD378" s="143"/>
      <c r="AE378" s="150"/>
      <c r="AF378" s="143"/>
      <c r="AG378" s="150"/>
      <c r="AH378" s="143"/>
      <c r="AI378" s="150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50"/>
      <c r="AU378" s="361"/>
      <c r="AV378" s="225"/>
      <c r="AW378" s="222"/>
      <c r="AX378" s="222"/>
      <c r="AY378" s="222"/>
      <c r="AZ378" s="222"/>
      <c r="BA378" s="222"/>
      <c r="BB378" s="222"/>
      <c r="BC378" s="222"/>
      <c r="BD378" s="222"/>
      <c r="BE378" s="222"/>
      <c r="BF378" s="222"/>
      <c r="BG378" s="222"/>
      <c r="BH378" s="222"/>
      <c r="BI378" s="222"/>
      <c r="BJ378" s="222"/>
      <c r="BK378" s="222"/>
      <c r="BL378" s="222"/>
      <c r="BM378" s="222"/>
      <c r="BN378" s="222"/>
      <c r="BO378" s="222"/>
      <c r="BP378" s="222"/>
    </row>
    <row r="379" ht="12.75" customHeight="1">
      <c r="A379" s="222"/>
      <c r="B379" s="32">
        <v>45439.0</v>
      </c>
      <c r="C379" s="210">
        <f t="shared" si="45"/>
        <v>0</v>
      </c>
      <c r="D379" s="141">
        <f t="shared" si="46"/>
        <v>0</v>
      </c>
      <c r="E379" s="189"/>
      <c r="F379" s="144"/>
      <c r="G379" s="144"/>
      <c r="H379" s="144"/>
      <c r="I379" s="144"/>
      <c r="J379" s="144"/>
      <c r="K379" s="144"/>
      <c r="L379" s="145"/>
      <c r="M379" s="146">
        <f t="shared" si="47"/>
        <v>0</v>
      </c>
      <c r="N379" s="189"/>
      <c r="O379" s="144"/>
      <c r="P379" s="144"/>
      <c r="Q379" s="144"/>
      <c r="R379" s="144"/>
      <c r="S379" s="145"/>
      <c r="T379" s="146">
        <f t="shared" si="48"/>
        <v>0</v>
      </c>
      <c r="U379" s="151"/>
      <c r="V379" s="143"/>
      <c r="W379" s="150"/>
      <c r="X379" s="143"/>
      <c r="Y379" s="150"/>
      <c r="Z379" s="143"/>
      <c r="AA379" s="150"/>
      <c r="AB379" s="143"/>
      <c r="AC379" s="150"/>
      <c r="AD379" s="143"/>
      <c r="AE379" s="150"/>
      <c r="AF379" s="143"/>
      <c r="AG379" s="150"/>
      <c r="AH379" s="143"/>
      <c r="AI379" s="150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50"/>
      <c r="AU379" s="361"/>
      <c r="AV379" s="225"/>
      <c r="AW379" s="222"/>
      <c r="AX379" s="222"/>
      <c r="AY379" s="222"/>
      <c r="AZ379" s="222"/>
      <c r="BA379" s="222"/>
      <c r="BB379" s="222"/>
      <c r="BC379" s="222"/>
      <c r="BD379" s="222"/>
      <c r="BE379" s="222"/>
      <c r="BF379" s="222"/>
      <c r="BG379" s="222"/>
      <c r="BH379" s="222"/>
      <c r="BI379" s="222"/>
      <c r="BJ379" s="222"/>
      <c r="BK379" s="222"/>
      <c r="BL379" s="222"/>
      <c r="BM379" s="222"/>
      <c r="BN379" s="222"/>
      <c r="BO379" s="222"/>
      <c r="BP379" s="222"/>
    </row>
    <row r="380" ht="12.75" customHeight="1">
      <c r="A380" s="222"/>
      <c r="B380" s="32">
        <v>45440.0</v>
      </c>
      <c r="C380" s="210">
        <f t="shared" si="45"/>
        <v>0</v>
      </c>
      <c r="D380" s="141">
        <f t="shared" si="46"/>
        <v>0</v>
      </c>
      <c r="E380" s="189"/>
      <c r="F380" s="144"/>
      <c r="G380" s="144"/>
      <c r="H380" s="144"/>
      <c r="I380" s="144"/>
      <c r="J380" s="144"/>
      <c r="K380" s="144"/>
      <c r="L380" s="145"/>
      <c r="M380" s="146">
        <f t="shared" si="47"/>
        <v>0</v>
      </c>
      <c r="N380" s="189"/>
      <c r="O380" s="144"/>
      <c r="P380" s="144"/>
      <c r="Q380" s="144"/>
      <c r="R380" s="144"/>
      <c r="S380" s="145"/>
      <c r="T380" s="146">
        <f t="shared" si="48"/>
        <v>0</v>
      </c>
      <c r="U380" s="142"/>
      <c r="V380" s="143"/>
      <c r="W380" s="150"/>
      <c r="X380" s="143"/>
      <c r="Y380" s="150"/>
      <c r="Z380" s="143"/>
      <c r="AA380" s="150"/>
      <c r="AB380" s="143"/>
      <c r="AC380" s="150"/>
      <c r="AD380" s="143"/>
      <c r="AE380" s="150"/>
      <c r="AF380" s="143"/>
      <c r="AG380" s="150"/>
      <c r="AH380" s="143"/>
      <c r="AI380" s="150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50"/>
      <c r="AU380" s="361"/>
      <c r="AV380" s="225"/>
      <c r="AW380" s="222"/>
      <c r="AX380" s="222"/>
      <c r="AY380" s="222"/>
      <c r="AZ380" s="222"/>
      <c r="BA380" s="222"/>
      <c r="BB380" s="222"/>
      <c r="BC380" s="222"/>
      <c r="BD380" s="222"/>
      <c r="BE380" s="222"/>
      <c r="BF380" s="222"/>
      <c r="BG380" s="222"/>
      <c r="BH380" s="222"/>
      <c r="BI380" s="222"/>
      <c r="BJ380" s="222"/>
      <c r="BK380" s="222"/>
      <c r="BL380" s="222"/>
      <c r="BM380" s="222"/>
      <c r="BN380" s="222"/>
      <c r="BO380" s="222"/>
      <c r="BP380" s="222"/>
    </row>
    <row r="381" ht="12.75" customHeight="1">
      <c r="A381" s="222"/>
      <c r="B381" s="32">
        <v>45441.0</v>
      </c>
      <c r="C381" s="210">
        <f t="shared" si="45"/>
        <v>1196359</v>
      </c>
      <c r="D381" s="141">
        <f t="shared" si="46"/>
        <v>0</v>
      </c>
      <c r="E381" s="189"/>
      <c r="F381" s="144"/>
      <c r="G381" s="144"/>
      <c r="H381" s="144"/>
      <c r="I381" s="144"/>
      <c r="J381" s="144"/>
      <c r="K381" s="144"/>
      <c r="L381" s="145"/>
      <c r="M381" s="146">
        <f t="shared" si="47"/>
        <v>0</v>
      </c>
      <c r="N381" s="189"/>
      <c r="O381" s="144"/>
      <c r="P381" s="144"/>
      <c r="Q381" s="144"/>
      <c r="R381" s="144"/>
      <c r="S381" s="145"/>
      <c r="T381" s="146">
        <f t="shared" si="48"/>
        <v>1196359</v>
      </c>
      <c r="U381" s="142" t="s">
        <v>387</v>
      </c>
      <c r="V381" s="143">
        <v>58400.0</v>
      </c>
      <c r="W381" s="150" t="s">
        <v>288</v>
      </c>
      <c r="X381" s="263">
        <v>945848.0</v>
      </c>
      <c r="Y381" s="150" t="s">
        <v>143</v>
      </c>
      <c r="Z381" s="143">
        <v>192111.0</v>
      </c>
      <c r="AA381" s="150"/>
      <c r="AB381" s="143"/>
      <c r="AC381" s="150"/>
      <c r="AD381" s="143"/>
      <c r="AE381" s="150"/>
      <c r="AF381" s="143"/>
      <c r="AG381" s="150"/>
      <c r="AH381" s="143"/>
      <c r="AI381" s="150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50"/>
      <c r="AU381" s="361"/>
      <c r="AV381" s="225"/>
      <c r="AW381" s="222"/>
      <c r="AX381" s="222"/>
      <c r="AY381" s="222"/>
      <c r="AZ381" s="222"/>
      <c r="BA381" s="222"/>
      <c r="BB381" s="222"/>
      <c r="BC381" s="222"/>
      <c r="BD381" s="222"/>
      <c r="BE381" s="222"/>
      <c r="BF381" s="222"/>
      <c r="BG381" s="222"/>
      <c r="BH381" s="222"/>
      <c r="BI381" s="222"/>
      <c r="BJ381" s="222"/>
      <c r="BK381" s="222"/>
      <c r="BL381" s="222"/>
      <c r="BM381" s="222"/>
      <c r="BN381" s="222"/>
      <c r="BO381" s="222"/>
      <c r="BP381" s="222"/>
    </row>
    <row r="382" ht="12.75" customHeight="1">
      <c r="A382" s="222"/>
      <c r="B382" s="35">
        <v>45442.0</v>
      </c>
      <c r="C382" s="215">
        <f t="shared" si="45"/>
        <v>0</v>
      </c>
      <c r="D382" s="141">
        <f t="shared" si="46"/>
        <v>0</v>
      </c>
      <c r="E382" s="189"/>
      <c r="F382" s="144"/>
      <c r="G382" s="144"/>
      <c r="H382" s="144"/>
      <c r="I382" s="144"/>
      <c r="J382" s="144"/>
      <c r="K382" s="144"/>
      <c r="L382" s="145"/>
      <c r="M382" s="146">
        <f t="shared" si="47"/>
        <v>0</v>
      </c>
      <c r="N382" s="189"/>
      <c r="O382" s="144"/>
      <c r="P382" s="144"/>
      <c r="Q382" s="144"/>
      <c r="R382" s="144"/>
      <c r="S382" s="145"/>
      <c r="T382" s="146">
        <f t="shared" si="48"/>
        <v>0</v>
      </c>
      <c r="U382" s="151"/>
      <c r="V382" s="143"/>
      <c r="W382" s="150"/>
      <c r="X382" s="143"/>
      <c r="Y382" s="150"/>
      <c r="Z382" s="143"/>
      <c r="AA382" s="150"/>
      <c r="AB382" s="143"/>
      <c r="AC382" s="150"/>
      <c r="AD382" s="143"/>
      <c r="AE382" s="150"/>
      <c r="AF382" s="143"/>
      <c r="AG382" s="150"/>
      <c r="AH382" s="143"/>
      <c r="AI382" s="150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50"/>
      <c r="AU382" s="361"/>
      <c r="AV382" s="225"/>
      <c r="AW382" s="222"/>
      <c r="AX382" s="222"/>
      <c r="AY382" s="222"/>
      <c r="AZ382" s="222"/>
      <c r="BA382" s="222"/>
      <c r="BB382" s="222"/>
      <c r="BC382" s="222"/>
      <c r="BD382" s="222"/>
      <c r="BE382" s="222"/>
      <c r="BF382" s="222"/>
      <c r="BG382" s="222"/>
      <c r="BH382" s="222"/>
      <c r="BI382" s="222"/>
      <c r="BJ382" s="222"/>
      <c r="BK382" s="222"/>
      <c r="BL382" s="222"/>
      <c r="BM382" s="222"/>
      <c r="BN382" s="222"/>
      <c r="BO382" s="222"/>
      <c r="BP382" s="222"/>
    </row>
    <row r="383" ht="12.75" customHeight="1">
      <c r="A383" s="228"/>
      <c r="B383" s="332">
        <v>45443.0</v>
      </c>
      <c r="C383" s="233">
        <f t="shared" si="45"/>
        <v>378586</v>
      </c>
      <c r="D383" s="229"/>
      <c r="E383" s="205"/>
      <c r="F383" s="206"/>
      <c r="G383" s="168"/>
      <c r="H383" s="168"/>
      <c r="I383" s="168"/>
      <c r="J383" s="168"/>
      <c r="K383" s="168"/>
      <c r="L383" s="169"/>
      <c r="M383" s="136"/>
      <c r="N383" s="195"/>
      <c r="O383" s="168"/>
      <c r="P383" s="168"/>
      <c r="Q383" s="168"/>
      <c r="R383" s="168"/>
      <c r="S383" s="169"/>
      <c r="T383" s="146">
        <f t="shared" si="48"/>
        <v>378586</v>
      </c>
      <c r="U383" s="171"/>
      <c r="V383" s="403"/>
      <c r="W383" s="164"/>
      <c r="X383" s="167"/>
      <c r="Y383" s="164"/>
      <c r="Z383" s="263"/>
      <c r="AA383" s="164"/>
      <c r="AB383" s="263"/>
      <c r="AC383" s="164"/>
      <c r="AD383" s="403"/>
      <c r="AE383" s="164" t="s">
        <v>159</v>
      </c>
      <c r="AF383" s="403">
        <v>357299.0</v>
      </c>
      <c r="AG383" s="164" t="s">
        <v>172</v>
      </c>
      <c r="AH383" s="403">
        <v>21287.0</v>
      </c>
      <c r="AI383" s="164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4"/>
      <c r="AU383" s="370"/>
      <c r="AV383" s="276"/>
      <c r="AW383" s="228"/>
      <c r="AX383" s="228"/>
      <c r="AY383" s="228"/>
      <c r="AZ383" s="228"/>
      <c r="BA383" s="228"/>
      <c r="BB383" s="228"/>
      <c r="BC383" s="228"/>
      <c r="BD383" s="228"/>
      <c r="BE383" s="228"/>
      <c r="BF383" s="228"/>
      <c r="BG383" s="228"/>
      <c r="BH383" s="228"/>
      <c r="BI383" s="228"/>
      <c r="BJ383" s="228"/>
      <c r="BK383" s="228"/>
      <c r="BL383" s="228"/>
      <c r="BM383" s="228"/>
      <c r="BN383" s="228"/>
      <c r="BO383" s="228"/>
      <c r="BP383" s="228"/>
    </row>
    <row r="384" ht="12.75" customHeight="1">
      <c r="A384" s="1"/>
      <c r="B384" s="100" t="s">
        <v>23</v>
      </c>
      <c r="C384" s="208"/>
      <c r="D384" s="173"/>
      <c r="E384" s="178"/>
      <c r="F384" s="179"/>
      <c r="G384" s="179"/>
      <c r="H384" s="179"/>
      <c r="I384" s="179"/>
      <c r="J384" s="179"/>
      <c r="K384" s="179"/>
      <c r="L384" s="180"/>
      <c r="M384" s="126"/>
      <c r="N384" s="178"/>
      <c r="O384" s="179"/>
      <c r="P384" s="179"/>
      <c r="Q384" s="179"/>
      <c r="R384" s="179"/>
      <c r="S384" s="180"/>
      <c r="T384" s="126"/>
      <c r="U384" s="198"/>
      <c r="V384" s="183"/>
      <c r="W384" s="184"/>
      <c r="X384" s="183"/>
      <c r="Y384" s="184"/>
      <c r="Z384" s="183"/>
      <c r="AA384" s="184"/>
      <c r="AB384" s="183"/>
      <c r="AC384" s="184"/>
      <c r="AD384" s="183"/>
      <c r="AE384" s="184"/>
      <c r="AF384" s="183"/>
      <c r="AG384" s="184"/>
      <c r="AH384" s="183"/>
      <c r="AI384" s="184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4"/>
      <c r="AU384" s="371"/>
      <c r="AV384" s="247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ht="12.75" customHeight="1">
      <c r="A385" s="1"/>
      <c r="B385" s="20"/>
      <c r="C385" s="244"/>
      <c r="D385" s="244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"/>
      <c r="V385" s="4"/>
      <c r="W385" s="1"/>
      <c r="X385" s="4"/>
      <c r="Y385" s="1"/>
      <c r="Z385" s="4"/>
      <c r="AA385" s="1"/>
      <c r="AB385" s="4"/>
      <c r="AC385" s="1"/>
      <c r="AD385" s="4"/>
      <c r="AE385" s="1"/>
      <c r="AF385" s="4"/>
      <c r="AG385" s="1"/>
      <c r="AH385" s="4"/>
      <c r="AI385" s="1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1"/>
      <c r="AU385" s="1"/>
      <c r="AV385" s="4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ht="12.75" customHeight="1">
      <c r="A386" s="1"/>
      <c r="B386" s="20"/>
      <c r="C386" s="244"/>
      <c r="D386" s="244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"/>
      <c r="V386" s="4"/>
      <c r="W386" s="1"/>
      <c r="X386" s="4"/>
      <c r="Y386" s="1"/>
      <c r="Z386" s="4"/>
      <c r="AA386" s="1"/>
      <c r="AB386" s="4"/>
      <c r="AC386" s="1"/>
      <c r="AD386" s="4"/>
      <c r="AE386" s="1"/>
      <c r="AF386" s="4"/>
      <c r="AG386" s="1"/>
      <c r="AH386" s="4"/>
      <c r="AI386" s="1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1"/>
      <c r="AU386" s="1"/>
      <c r="AV386" s="4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ht="12.75" customHeight="1">
      <c r="A387" s="1"/>
      <c r="B387" s="20"/>
      <c r="C387" s="244"/>
      <c r="D387" s="244"/>
      <c r="E387" s="117" t="s">
        <v>388</v>
      </c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" t="s">
        <v>38</v>
      </c>
      <c r="V387" s="4"/>
      <c r="W387" s="1"/>
      <c r="X387" s="4"/>
      <c r="Y387" s="1"/>
      <c r="Z387" s="4"/>
      <c r="AA387" s="1"/>
      <c r="AB387" s="4"/>
      <c r="AC387" s="1"/>
      <c r="AD387" s="4"/>
      <c r="AE387" s="1"/>
      <c r="AF387" s="4"/>
      <c r="AG387" s="1"/>
      <c r="AH387" s="4"/>
      <c r="AI387" s="1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1"/>
      <c r="AU387" s="1"/>
      <c r="AV387" s="4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ht="12.75" customHeight="1">
      <c r="A388" s="1"/>
      <c r="B388" s="20"/>
      <c r="C388" s="244"/>
      <c r="D388" s="244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" t="s">
        <v>39</v>
      </c>
      <c r="V388" s="4"/>
      <c r="W388" s="1"/>
      <c r="X388" s="4"/>
      <c r="Y388" s="1"/>
      <c r="Z388" s="4"/>
      <c r="AA388" s="1"/>
      <c r="AB388" s="4"/>
      <c r="AC388" s="1"/>
      <c r="AD388" s="4"/>
      <c r="AE388" s="1"/>
      <c r="AF388" s="4"/>
      <c r="AG388" s="1"/>
      <c r="AH388" s="4"/>
      <c r="AI388" s="1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1"/>
      <c r="AU388" s="1"/>
      <c r="AV388" s="4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ht="12.75" customHeight="1">
      <c r="A389" s="1"/>
      <c r="B389" s="20"/>
      <c r="C389" s="244"/>
      <c r="D389" s="244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"/>
      <c r="V389" s="4"/>
      <c r="W389" s="1"/>
      <c r="X389" s="4"/>
      <c r="Y389" s="1"/>
      <c r="Z389" s="4"/>
      <c r="AA389" s="1"/>
      <c r="AB389" s="4"/>
      <c r="AC389" s="1"/>
      <c r="AD389" s="4"/>
      <c r="AE389" s="1"/>
      <c r="AF389" s="4"/>
      <c r="AG389" s="1"/>
      <c r="AH389" s="4"/>
      <c r="AI389" s="1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1"/>
      <c r="AU389" s="1"/>
      <c r="AV389" s="4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ht="12.75" customHeight="1">
      <c r="A390" s="1"/>
      <c r="B390" s="20"/>
      <c r="C390" s="244"/>
      <c r="D390" s="244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" t="s">
        <v>40</v>
      </c>
      <c r="V390" s="4"/>
      <c r="W390" s="1"/>
      <c r="X390" s="4"/>
      <c r="Y390" s="1"/>
      <c r="Z390" s="4"/>
      <c r="AA390" s="1"/>
      <c r="AB390" s="4"/>
      <c r="AC390" s="1"/>
      <c r="AD390" s="4"/>
      <c r="AE390" s="1"/>
      <c r="AF390" s="4"/>
      <c r="AG390" s="1"/>
      <c r="AH390" s="4"/>
      <c r="AI390" s="1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1"/>
      <c r="AU390" s="1"/>
      <c r="AV390" s="4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ht="12.75" customHeight="1">
      <c r="A391" s="1"/>
      <c r="B391" s="20"/>
      <c r="C391" s="244"/>
      <c r="D391" s="244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"/>
      <c r="V391" s="4"/>
      <c r="W391" s="1"/>
      <c r="X391" s="4"/>
      <c r="Y391" s="1"/>
      <c r="Z391" s="4"/>
      <c r="AA391" s="1"/>
      <c r="AB391" s="4"/>
      <c r="AC391" s="1"/>
      <c r="AD391" s="4"/>
      <c r="AE391" s="1"/>
      <c r="AF391" s="4"/>
      <c r="AG391" s="1"/>
      <c r="AH391" s="4"/>
      <c r="AI391" s="1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1"/>
      <c r="AU391" s="1"/>
      <c r="AV391" s="4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ht="12.75" customHeight="1">
      <c r="A392" s="1"/>
      <c r="B392" s="20"/>
      <c r="C392" s="244"/>
      <c r="D392" s="244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" t="s">
        <v>41</v>
      </c>
      <c r="V392" s="4">
        <v>150000.0</v>
      </c>
      <c r="W392" s="1"/>
      <c r="X392" s="4"/>
      <c r="Y392" s="1"/>
      <c r="Z392" s="4"/>
      <c r="AA392" s="1"/>
      <c r="AB392" s="4"/>
      <c r="AC392" s="1"/>
      <c r="AD392" s="4"/>
      <c r="AE392" s="1"/>
      <c r="AF392" s="4"/>
      <c r="AG392" s="1"/>
      <c r="AH392" s="4"/>
      <c r="AI392" s="1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1"/>
      <c r="AU392" s="1"/>
      <c r="AV392" s="4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</sheetData>
  <mergeCells count="16">
    <mergeCell ref="C1:D1"/>
    <mergeCell ref="E2:L2"/>
    <mergeCell ref="N2:S2"/>
    <mergeCell ref="U2:AV2"/>
    <mergeCell ref="E33:L33"/>
    <mergeCell ref="N33:Q33"/>
    <mergeCell ref="U33:AV33"/>
    <mergeCell ref="N195:Q195"/>
    <mergeCell ref="U195:AV195"/>
    <mergeCell ref="E131:L131"/>
    <mergeCell ref="N131:Q131"/>
    <mergeCell ref="U131:AV131"/>
    <mergeCell ref="E164:L164"/>
    <mergeCell ref="N164:Q164"/>
    <mergeCell ref="U164:AV164"/>
    <mergeCell ref="E195:L19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E9E8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80" width="8.71"/>
  </cols>
  <sheetData>
    <row r="1" ht="13.5" customHeight="1">
      <c r="A1" s="1"/>
      <c r="B1" s="20"/>
      <c r="C1" s="115" t="s">
        <v>389</v>
      </c>
      <c r="D1" s="11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1"/>
      <c r="AH1" s="4"/>
      <c r="AI1" s="1"/>
      <c r="AJ1" s="4"/>
      <c r="AK1" s="4"/>
      <c r="AL1" s="4"/>
      <c r="AM1" s="1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1"/>
      <c r="BF1" s="4"/>
      <c r="BG1" s="4"/>
      <c r="BH1" s="4"/>
      <c r="BI1" s="1"/>
      <c r="BJ1" s="59"/>
      <c r="BK1" s="21"/>
      <c r="BL1" s="59"/>
      <c r="BM1" s="21"/>
      <c r="BN1" s="59"/>
      <c r="BO1" s="21"/>
      <c r="BP1" s="59"/>
      <c r="BQ1" s="59"/>
      <c r="BR1" s="59"/>
      <c r="BS1" s="21"/>
      <c r="BT1" s="59"/>
      <c r="BU1" s="21"/>
      <c r="BV1" s="59"/>
      <c r="BW1" s="21"/>
      <c r="BX1" s="59"/>
      <c r="BY1" s="21"/>
      <c r="BZ1" s="21"/>
      <c r="CA1" s="21"/>
      <c r="CB1" s="59"/>
    </row>
    <row r="2" ht="13.5" customHeight="1">
      <c r="A2" s="21"/>
      <c r="B2" s="11"/>
      <c r="C2" s="245" t="s">
        <v>43</v>
      </c>
      <c r="D2" s="121" t="s">
        <v>27</v>
      </c>
      <c r="E2" s="246"/>
      <c r="F2" s="183"/>
      <c r="G2" s="183"/>
      <c r="H2" s="183"/>
      <c r="I2" s="183"/>
      <c r="J2" s="183"/>
      <c r="K2" s="183"/>
      <c r="L2" s="247"/>
      <c r="M2" s="248" t="s">
        <v>44</v>
      </c>
      <c r="N2" s="246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247"/>
      <c r="AD2" s="249" t="s">
        <v>45</v>
      </c>
      <c r="AE2" s="198"/>
      <c r="AF2" s="183"/>
      <c r="AG2" s="184"/>
      <c r="AH2" s="183"/>
      <c r="AI2" s="184"/>
      <c r="AJ2" s="183"/>
      <c r="AK2" s="184"/>
      <c r="AL2" s="183"/>
      <c r="AM2" s="184"/>
      <c r="AN2" s="183"/>
      <c r="AO2" s="184"/>
      <c r="AP2" s="183"/>
      <c r="AQ2" s="184"/>
      <c r="AR2" s="183"/>
      <c r="AS2" s="184"/>
      <c r="AT2" s="183"/>
      <c r="AU2" s="184"/>
      <c r="AV2" s="183"/>
      <c r="AW2" s="184"/>
      <c r="AX2" s="184"/>
      <c r="AY2" s="184"/>
      <c r="AZ2" s="183"/>
      <c r="BA2" s="184"/>
      <c r="BB2" s="184"/>
      <c r="BC2" s="184"/>
      <c r="BD2" s="183"/>
      <c r="BE2" s="184"/>
      <c r="BF2" s="184"/>
      <c r="BG2" s="184"/>
      <c r="BH2" s="184"/>
      <c r="BI2" s="184"/>
      <c r="BJ2" s="250"/>
      <c r="BK2" s="250"/>
      <c r="BL2" s="250"/>
      <c r="BM2" s="250"/>
      <c r="BN2" s="250"/>
      <c r="BO2" s="250"/>
      <c r="BP2" s="250"/>
      <c r="BQ2" s="250"/>
      <c r="BR2" s="251"/>
      <c r="BS2" s="250"/>
      <c r="BT2" s="250"/>
      <c r="BU2" s="250"/>
      <c r="BV2" s="251"/>
      <c r="BW2" s="250"/>
      <c r="BX2" s="250"/>
      <c r="BY2" s="250"/>
      <c r="BZ2" s="250"/>
      <c r="CA2" s="250"/>
      <c r="CB2" s="251"/>
    </row>
    <row r="3" ht="12.0" customHeight="1">
      <c r="A3" s="1"/>
      <c r="B3" s="329">
        <v>44348.0</v>
      </c>
      <c r="C3" s="252">
        <f t="shared" ref="C3:C33" si="1">D3+M3+AD3</f>
        <v>1732564</v>
      </c>
      <c r="D3" s="253">
        <f t="shared" ref="D3:D32" si="2">F3+H3+J3+L3</f>
        <v>1732564</v>
      </c>
      <c r="E3" s="254" t="s">
        <v>390</v>
      </c>
      <c r="F3" s="366">
        <v>240940.0</v>
      </c>
      <c r="G3" s="163" t="s">
        <v>391</v>
      </c>
      <c r="H3" s="366">
        <v>197624.0</v>
      </c>
      <c r="I3" s="163" t="s">
        <v>392</v>
      </c>
      <c r="J3" s="366">
        <v>404000.0</v>
      </c>
      <c r="K3" s="163" t="s">
        <v>392</v>
      </c>
      <c r="L3" s="404">
        <v>890000.0</v>
      </c>
      <c r="M3" s="256">
        <f t="shared" ref="M3:M32" si="3">O3+Q3+S3+U3+W3+Y3+AA3+AC3</f>
        <v>0</v>
      </c>
      <c r="N3" s="257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221"/>
      <c r="AD3" s="258">
        <f t="shared" ref="AD3:AD32" si="4">AF3+AH3+AJ3+AL3+AN3+AP3+AR3+AT3+AV3+AX3+AZ3+BB3+BD3+BF3+BH3+BJ3+BL3+BN3+BP3+BR3+BT3+BV3+BX3+BZ3+CB3+CD3</f>
        <v>0</v>
      </c>
      <c r="AE3" s="134"/>
      <c r="AF3" s="134"/>
      <c r="AG3" s="134"/>
      <c r="AH3" s="134"/>
      <c r="AI3" s="134"/>
      <c r="AJ3" s="134"/>
      <c r="AK3" s="137"/>
      <c r="AL3" s="134"/>
      <c r="AM3" s="137"/>
      <c r="AN3" s="134"/>
      <c r="AO3" s="137"/>
      <c r="AP3" s="134"/>
      <c r="AQ3" s="137"/>
      <c r="AR3" s="134"/>
      <c r="AS3" s="137"/>
      <c r="AT3" s="134"/>
      <c r="AU3" s="137"/>
      <c r="AV3" s="134"/>
      <c r="AW3" s="137"/>
      <c r="AX3" s="137"/>
      <c r="AY3" s="137"/>
      <c r="AZ3" s="134"/>
      <c r="BA3" s="137"/>
      <c r="BB3" s="137"/>
      <c r="BC3" s="137"/>
      <c r="BD3" s="134"/>
      <c r="BE3" s="137"/>
      <c r="BF3" s="137"/>
      <c r="BG3" s="137"/>
      <c r="BH3" s="137"/>
      <c r="BI3" s="137"/>
      <c r="BJ3" s="405"/>
      <c r="BK3" s="405"/>
      <c r="BL3" s="405"/>
      <c r="BM3" s="405"/>
      <c r="BN3" s="405"/>
      <c r="BO3" s="405"/>
      <c r="BP3" s="405"/>
      <c r="BQ3" s="405"/>
      <c r="BR3" s="406"/>
      <c r="BS3" s="405"/>
      <c r="BT3" s="405"/>
      <c r="BU3" s="405"/>
      <c r="BV3" s="406"/>
      <c r="BW3" s="405"/>
      <c r="BX3" s="405"/>
      <c r="BY3" s="405"/>
      <c r="BZ3" s="405"/>
      <c r="CA3" s="405"/>
      <c r="CB3" s="406"/>
    </row>
    <row r="4" ht="12.0" customHeight="1">
      <c r="A4" s="1"/>
      <c r="B4" s="32">
        <v>44349.0</v>
      </c>
      <c r="C4" s="99">
        <f t="shared" si="1"/>
        <v>6226157</v>
      </c>
      <c r="D4" s="260">
        <f t="shared" si="2"/>
        <v>3224600</v>
      </c>
      <c r="E4" s="236" t="s">
        <v>83</v>
      </c>
      <c r="F4" s="363">
        <v>522575.0</v>
      </c>
      <c r="G4" s="143" t="s">
        <v>393</v>
      </c>
      <c r="H4" s="363">
        <v>104041.0</v>
      </c>
      <c r="I4" s="143" t="s">
        <v>83</v>
      </c>
      <c r="J4" s="363">
        <v>2200600.0</v>
      </c>
      <c r="K4" s="143" t="s">
        <v>394</v>
      </c>
      <c r="L4" s="385">
        <v>397384.0</v>
      </c>
      <c r="M4" s="256">
        <f t="shared" si="3"/>
        <v>1043380</v>
      </c>
      <c r="N4" s="224" t="s">
        <v>395</v>
      </c>
      <c r="O4" s="363">
        <v>1043380.0</v>
      </c>
      <c r="P4" s="150"/>
      <c r="Q4" s="143"/>
      <c r="R4" s="150"/>
      <c r="S4" s="261"/>
      <c r="T4" s="143"/>
      <c r="U4" s="143"/>
      <c r="V4" s="143"/>
      <c r="W4" s="143"/>
      <c r="X4" s="143"/>
      <c r="Y4" s="143"/>
      <c r="Z4" s="143"/>
      <c r="AA4" s="143"/>
      <c r="AB4" s="143"/>
      <c r="AC4" s="225"/>
      <c r="AD4" s="262">
        <f t="shared" si="4"/>
        <v>1958177</v>
      </c>
      <c r="AE4" s="148" t="s">
        <v>46</v>
      </c>
      <c r="AF4" s="377">
        <v>44411.0</v>
      </c>
      <c r="AG4" s="164" t="s">
        <v>47</v>
      </c>
      <c r="AH4" s="367">
        <v>659200.0</v>
      </c>
      <c r="AI4" s="164" t="s">
        <v>396</v>
      </c>
      <c r="AJ4" s="367">
        <v>78700.0</v>
      </c>
      <c r="AK4" s="150" t="s">
        <v>397</v>
      </c>
      <c r="AL4" s="363">
        <v>659440.0</v>
      </c>
      <c r="AM4" s="150" t="s">
        <v>398</v>
      </c>
      <c r="AN4" s="363">
        <v>2200.0</v>
      </c>
      <c r="AO4" s="150" t="s">
        <v>399</v>
      </c>
      <c r="AP4" s="363">
        <v>514226.0</v>
      </c>
      <c r="AQ4" s="150"/>
      <c r="AR4" s="143"/>
      <c r="AS4" s="150"/>
      <c r="AT4" s="143"/>
      <c r="AU4" s="150"/>
      <c r="AV4" s="143"/>
      <c r="AW4" s="150"/>
      <c r="AX4" s="150"/>
      <c r="AY4" s="150"/>
      <c r="AZ4" s="143"/>
      <c r="BA4" s="150"/>
      <c r="BB4" s="150"/>
      <c r="BC4" s="150"/>
      <c r="BD4" s="143"/>
      <c r="BE4" s="150"/>
      <c r="BF4" s="150"/>
      <c r="BG4" s="150"/>
      <c r="BH4" s="150"/>
      <c r="BI4" s="150"/>
      <c r="BJ4" s="383"/>
      <c r="BK4" s="383"/>
      <c r="BL4" s="383"/>
      <c r="BM4" s="383"/>
      <c r="BN4" s="383"/>
      <c r="BO4" s="383"/>
      <c r="BP4" s="383"/>
      <c r="BQ4" s="383"/>
      <c r="BR4" s="322"/>
      <c r="BS4" s="383"/>
      <c r="BT4" s="383"/>
      <c r="BU4" s="383"/>
      <c r="BV4" s="322"/>
      <c r="BW4" s="383"/>
      <c r="BX4" s="383"/>
      <c r="BY4" s="383"/>
      <c r="BZ4" s="383"/>
      <c r="CA4" s="383"/>
      <c r="CB4" s="322"/>
    </row>
    <row r="5" ht="12.0" customHeight="1">
      <c r="A5" s="21"/>
      <c r="B5" s="32">
        <v>45446.0</v>
      </c>
      <c r="C5" s="99">
        <f t="shared" si="1"/>
        <v>195360</v>
      </c>
      <c r="D5" s="260">
        <f t="shared" si="2"/>
        <v>0</v>
      </c>
      <c r="E5" s="236"/>
      <c r="F5" s="143"/>
      <c r="G5" s="143"/>
      <c r="H5" s="143"/>
      <c r="I5" s="143"/>
      <c r="J5" s="143"/>
      <c r="K5" s="143"/>
      <c r="L5" s="225"/>
      <c r="M5" s="256">
        <f t="shared" si="3"/>
        <v>0</v>
      </c>
      <c r="N5" s="236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225"/>
      <c r="AD5" s="262">
        <f t="shared" si="4"/>
        <v>195360</v>
      </c>
      <c r="AE5" s="142" t="s">
        <v>92</v>
      </c>
      <c r="AF5" s="363">
        <v>195360.0</v>
      </c>
      <c r="AG5" s="143"/>
      <c r="AH5" s="143"/>
      <c r="AI5" s="143"/>
      <c r="AJ5" s="143"/>
      <c r="AK5" s="150"/>
      <c r="AL5" s="143"/>
      <c r="AM5" s="142"/>
      <c r="AN5" s="143"/>
      <c r="AO5" s="150"/>
      <c r="AP5" s="143"/>
      <c r="AQ5" s="150"/>
      <c r="AR5" s="143"/>
      <c r="AS5" s="150"/>
      <c r="AT5" s="143"/>
      <c r="AU5" s="150"/>
      <c r="AV5" s="143"/>
      <c r="AW5" s="150"/>
      <c r="AX5" s="150"/>
      <c r="AY5" s="150"/>
      <c r="AZ5" s="143"/>
      <c r="BA5" s="150"/>
      <c r="BB5" s="150"/>
      <c r="BC5" s="150"/>
      <c r="BD5" s="143"/>
      <c r="BE5" s="150"/>
      <c r="BF5" s="150"/>
      <c r="BG5" s="150"/>
      <c r="BH5" s="150"/>
      <c r="BI5" s="150"/>
      <c r="BJ5" s="383"/>
      <c r="BK5" s="383"/>
      <c r="BL5" s="383"/>
      <c r="BM5" s="383"/>
      <c r="BN5" s="383"/>
      <c r="BO5" s="383"/>
      <c r="BP5" s="383"/>
      <c r="BQ5" s="383"/>
      <c r="BR5" s="322"/>
      <c r="BS5" s="383"/>
      <c r="BT5" s="383"/>
      <c r="BU5" s="383"/>
      <c r="BV5" s="322"/>
      <c r="BW5" s="383"/>
      <c r="BX5" s="383"/>
      <c r="BY5" s="383"/>
      <c r="BZ5" s="383"/>
      <c r="CA5" s="383"/>
      <c r="CB5" s="322"/>
    </row>
    <row r="6" ht="12.0" customHeight="1">
      <c r="A6" s="21"/>
      <c r="B6" s="32">
        <v>44351.0</v>
      </c>
      <c r="C6" s="99">
        <f t="shared" si="1"/>
        <v>141790</v>
      </c>
      <c r="D6" s="260">
        <f t="shared" si="2"/>
        <v>550</v>
      </c>
      <c r="E6" s="236" t="s">
        <v>400</v>
      </c>
      <c r="F6" s="363">
        <v>550.0</v>
      </c>
      <c r="G6" s="143"/>
      <c r="H6" s="143"/>
      <c r="I6" s="143"/>
      <c r="J6" s="143"/>
      <c r="K6" s="143"/>
      <c r="L6" s="225"/>
      <c r="M6" s="256">
        <f t="shared" si="3"/>
        <v>0</v>
      </c>
      <c r="N6" s="236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225"/>
      <c r="AD6" s="262">
        <f t="shared" si="4"/>
        <v>141240</v>
      </c>
      <c r="AE6" s="142" t="s">
        <v>401</v>
      </c>
      <c r="AF6" s="363">
        <v>88000.0</v>
      </c>
      <c r="AG6" s="150" t="s">
        <v>402</v>
      </c>
      <c r="AH6" s="363">
        <v>53240.0</v>
      </c>
      <c r="AI6" s="142"/>
      <c r="AJ6" s="143"/>
      <c r="AK6" s="150"/>
      <c r="AL6" s="143"/>
      <c r="AM6" s="150"/>
      <c r="AN6" s="143"/>
      <c r="AO6" s="150"/>
      <c r="AP6" s="143"/>
      <c r="AQ6" s="150"/>
      <c r="AR6" s="143"/>
      <c r="AS6" s="150"/>
      <c r="AT6" s="143"/>
      <c r="AU6" s="150"/>
      <c r="AV6" s="143"/>
      <c r="AW6" s="150"/>
      <c r="AX6" s="150"/>
      <c r="AY6" s="150"/>
      <c r="AZ6" s="143"/>
      <c r="BA6" s="150"/>
      <c r="BB6" s="150"/>
      <c r="BC6" s="150"/>
      <c r="BD6" s="143"/>
      <c r="BE6" s="150"/>
      <c r="BF6" s="150"/>
      <c r="BG6" s="150"/>
      <c r="BH6" s="150"/>
      <c r="BI6" s="150"/>
      <c r="BJ6" s="383"/>
      <c r="BK6" s="383"/>
      <c r="BL6" s="383"/>
      <c r="BM6" s="383"/>
      <c r="BN6" s="383"/>
      <c r="BO6" s="383"/>
      <c r="BP6" s="383"/>
      <c r="BQ6" s="383"/>
      <c r="BR6" s="322"/>
      <c r="BS6" s="383"/>
      <c r="BT6" s="383"/>
      <c r="BU6" s="383"/>
      <c r="BV6" s="322"/>
      <c r="BW6" s="383"/>
      <c r="BX6" s="383"/>
      <c r="BY6" s="383"/>
      <c r="BZ6" s="383"/>
      <c r="CA6" s="383"/>
      <c r="CB6" s="322"/>
    </row>
    <row r="7" ht="12.0" customHeight="1">
      <c r="A7" s="1"/>
      <c r="B7" s="32">
        <v>44352.0</v>
      </c>
      <c r="C7" s="99">
        <f t="shared" si="1"/>
        <v>0</v>
      </c>
      <c r="D7" s="260">
        <f t="shared" si="2"/>
        <v>0</v>
      </c>
      <c r="E7" s="236"/>
      <c r="F7" s="143"/>
      <c r="G7" s="143"/>
      <c r="H7" s="143"/>
      <c r="I7" s="143"/>
      <c r="J7" s="143"/>
      <c r="K7" s="143"/>
      <c r="L7" s="225"/>
      <c r="M7" s="256">
        <f t="shared" si="3"/>
        <v>0</v>
      </c>
      <c r="N7" s="236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225"/>
      <c r="AD7" s="262">
        <f t="shared" si="4"/>
        <v>0</v>
      </c>
      <c r="AE7" s="142" t="s">
        <v>403</v>
      </c>
      <c r="AF7" s="363">
        <v>0.0</v>
      </c>
      <c r="AG7" s="150"/>
      <c r="AH7" s="143"/>
      <c r="AI7" s="150"/>
      <c r="AJ7" s="143"/>
      <c r="AK7" s="150"/>
      <c r="AL7" s="143"/>
      <c r="AM7" s="150"/>
      <c r="AN7" s="143"/>
      <c r="AO7" s="150"/>
      <c r="AP7" s="143"/>
      <c r="AQ7" s="150"/>
      <c r="AR7" s="143"/>
      <c r="AS7" s="150"/>
      <c r="AT7" s="143"/>
      <c r="AU7" s="150"/>
      <c r="AV7" s="143"/>
      <c r="AW7" s="150"/>
      <c r="AX7" s="150"/>
      <c r="AY7" s="150"/>
      <c r="AZ7" s="150"/>
      <c r="BA7" s="150"/>
      <c r="BB7" s="143"/>
      <c r="BC7" s="150"/>
      <c r="BD7" s="150"/>
      <c r="BE7" s="150"/>
      <c r="BF7" s="150"/>
      <c r="BG7" s="150"/>
      <c r="BH7" s="150"/>
      <c r="BI7" s="150"/>
      <c r="BJ7" s="383"/>
      <c r="BK7" s="383"/>
      <c r="BL7" s="383"/>
      <c r="BM7" s="383"/>
      <c r="BN7" s="383"/>
      <c r="BO7" s="383"/>
      <c r="BP7" s="322"/>
      <c r="BQ7" s="383"/>
      <c r="BR7" s="383"/>
      <c r="BS7" s="383"/>
      <c r="BT7" s="322"/>
      <c r="BU7" s="383"/>
      <c r="BV7" s="383"/>
      <c r="BW7" s="383"/>
      <c r="BX7" s="383"/>
      <c r="BY7" s="383"/>
      <c r="BZ7" s="322"/>
      <c r="CA7" s="383"/>
      <c r="CB7" s="322"/>
    </row>
    <row r="8" ht="12.0" customHeight="1">
      <c r="A8" s="1"/>
      <c r="B8" s="32">
        <v>44353.0</v>
      </c>
      <c r="C8" s="99">
        <f t="shared" si="1"/>
        <v>0</v>
      </c>
      <c r="D8" s="260">
        <f t="shared" si="2"/>
        <v>0</v>
      </c>
      <c r="E8" s="143"/>
      <c r="F8" s="143"/>
      <c r="G8" s="143"/>
      <c r="H8" s="143"/>
      <c r="I8" s="143"/>
      <c r="J8" s="143"/>
      <c r="K8" s="143"/>
      <c r="L8" s="225"/>
      <c r="M8" s="256">
        <f t="shared" si="3"/>
        <v>0</v>
      </c>
      <c r="N8" s="236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225"/>
      <c r="AD8" s="262">
        <f t="shared" si="4"/>
        <v>0</v>
      </c>
      <c r="AE8" s="142"/>
      <c r="AF8" s="143"/>
      <c r="AG8" s="150"/>
      <c r="AH8" s="143"/>
      <c r="AI8" s="150"/>
      <c r="AJ8" s="143"/>
      <c r="AK8" s="150"/>
      <c r="AL8" s="143"/>
      <c r="AM8" s="150"/>
      <c r="AN8" s="143"/>
      <c r="AO8" s="150"/>
      <c r="AP8" s="143"/>
      <c r="AQ8" s="150"/>
      <c r="AR8" s="143"/>
      <c r="AS8" s="150"/>
      <c r="AT8" s="143"/>
      <c r="AU8" s="150"/>
      <c r="AV8" s="143"/>
      <c r="AW8" s="150"/>
      <c r="AX8" s="150"/>
      <c r="AY8" s="150"/>
      <c r="AZ8" s="143"/>
      <c r="BA8" s="150"/>
      <c r="BB8" s="150"/>
      <c r="BC8" s="150"/>
      <c r="BD8" s="143"/>
      <c r="BE8" s="150"/>
      <c r="BF8" s="150"/>
      <c r="BG8" s="150"/>
      <c r="BH8" s="150"/>
      <c r="BI8" s="150"/>
      <c r="BJ8" s="383"/>
      <c r="BK8" s="383"/>
      <c r="BL8" s="383"/>
      <c r="BM8" s="383"/>
      <c r="BN8" s="383"/>
      <c r="BO8" s="383"/>
      <c r="BP8" s="383"/>
      <c r="BQ8" s="383"/>
      <c r="BR8" s="322"/>
      <c r="BS8" s="383"/>
      <c r="BT8" s="383"/>
      <c r="BU8" s="383"/>
      <c r="BV8" s="322"/>
      <c r="BW8" s="383"/>
      <c r="BX8" s="383"/>
      <c r="BY8" s="383"/>
      <c r="BZ8" s="383"/>
      <c r="CA8" s="383"/>
      <c r="CB8" s="322"/>
    </row>
    <row r="9" ht="12.0" customHeight="1">
      <c r="A9" s="1"/>
      <c r="B9" s="35">
        <v>44354.0</v>
      </c>
      <c r="C9" s="99">
        <f t="shared" si="1"/>
        <v>0</v>
      </c>
      <c r="D9" s="260">
        <f t="shared" si="2"/>
        <v>0</v>
      </c>
      <c r="E9" s="236"/>
      <c r="F9" s="143"/>
      <c r="G9" s="143"/>
      <c r="H9" s="143"/>
      <c r="I9" s="143"/>
      <c r="J9" s="143"/>
      <c r="K9" s="143"/>
      <c r="L9" s="225"/>
      <c r="M9" s="256">
        <f t="shared" si="3"/>
        <v>0</v>
      </c>
      <c r="N9" s="236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225"/>
      <c r="AD9" s="262">
        <f t="shared" si="4"/>
        <v>0</v>
      </c>
      <c r="AE9" s="150"/>
      <c r="AF9" s="143"/>
      <c r="AG9" s="150"/>
      <c r="AH9" s="143"/>
      <c r="AI9" s="150"/>
      <c r="AJ9" s="143"/>
      <c r="AK9" s="150"/>
      <c r="AL9" s="143"/>
      <c r="AM9" s="150"/>
      <c r="AN9" s="143"/>
      <c r="AO9" s="143"/>
      <c r="AP9" s="143"/>
      <c r="AQ9" s="150"/>
      <c r="AR9" s="143"/>
      <c r="AS9" s="150"/>
      <c r="AT9" s="143"/>
      <c r="AU9" s="150"/>
      <c r="AV9" s="143"/>
      <c r="AW9" s="150"/>
      <c r="AX9" s="150"/>
      <c r="AY9" s="150"/>
      <c r="AZ9" s="143"/>
      <c r="BA9" s="150"/>
      <c r="BB9" s="150"/>
      <c r="BC9" s="150"/>
      <c r="BD9" s="143"/>
      <c r="BE9" s="150"/>
      <c r="BF9" s="150"/>
      <c r="BG9" s="150"/>
      <c r="BH9" s="150"/>
      <c r="BI9" s="150"/>
      <c r="BJ9" s="383"/>
      <c r="BK9" s="383"/>
      <c r="BL9" s="383"/>
      <c r="BM9" s="383"/>
      <c r="BN9" s="383"/>
      <c r="BO9" s="383"/>
      <c r="BP9" s="383"/>
      <c r="BQ9" s="383"/>
      <c r="BR9" s="322"/>
      <c r="BS9" s="383"/>
      <c r="BT9" s="383"/>
      <c r="BU9" s="383"/>
      <c r="BV9" s="322"/>
      <c r="BW9" s="383"/>
      <c r="BX9" s="383"/>
      <c r="BY9" s="383"/>
      <c r="BZ9" s="383"/>
      <c r="CA9" s="383"/>
      <c r="CB9" s="322"/>
    </row>
    <row r="10" ht="12.0" customHeight="1">
      <c r="A10" s="1"/>
      <c r="B10" s="35">
        <v>45816.0</v>
      </c>
      <c r="C10" s="99">
        <f t="shared" si="1"/>
        <v>3630</v>
      </c>
      <c r="D10" s="260">
        <f t="shared" si="2"/>
        <v>3630</v>
      </c>
      <c r="E10" s="236" t="s">
        <v>404</v>
      </c>
      <c r="F10" s="363">
        <v>3630.0</v>
      </c>
      <c r="G10" s="143"/>
      <c r="H10" s="143"/>
      <c r="I10" s="143"/>
      <c r="J10" s="143"/>
      <c r="K10" s="143"/>
      <c r="L10" s="225"/>
      <c r="M10" s="256">
        <f t="shared" si="3"/>
        <v>0</v>
      </c>
      <c r="N10" s="236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225"/>
      <c r="AD10" s="262">
        <f t="shared" si="4"/>
        <v>0</v>
      </c>
      <c r="AE10" s="142"/>
      <c r="AF10" s="143"/>
      <c r="AG10" s="150"/>
      <c r="AH10" s="143"/>
      <c r="AI10" s="143"/>
      <c r="AJ10" s="143"/>
      <c r="AK10" s="150"/>
      <c r="AL10" s="143"/>
      <c r="AM10" s="150"/>
      <c r="AN10" s="143"/>
      <c r="AO10" s="150"/>
      <c r="AP10" s="143"/>
      <c r="AQ10" s="150"/>
      <c r="AR10" s="143"/>
      <c r="AS10" s="150"/>
      <c r="AT10" s="143"/>
      <c r="AU10" s="150"/>
      <c r="AV10" s="143"/>
      <c r="AW10" s="150"/>
      <c r="AX10" s="150"/>
      <c r="AY10" s="150"/>
      <c r="AZ10" s="143"/>
      <c r="BA10" s="150"/>
      <c r="BB10" s="150"/>
      <c r="BC10" s="150"/>
      <c r="BD10" s="143"/>
      <c r="BE10" s="150"/>
      <c r="BF10" s="150"/>
      <c r="BG10" s="150"/>
      <c r="BH10" s="150"/>
      <c r="BI10" s="150"/>
      <c r="BJ10" s="383"/>
      <c r="BK10" s="383"/>
      <c r="BL10" s="383"/>
      <c r="BM10" s="383"/>
      <c r="BN10" s="383"/>
      <c r="BO10" s="383"/>
      <c r="BP10" s="383"/>
      <c r="BQ10" s="383"/>
      <c r="BR10" s="322"/>
      <c r="BS10" s="383"/>
      <c r="BT10" s="383"/>
      <c r="BU10" s="383"/>
      <c r="BV10" s="322"/>
      <c r="BW10" s="383"/>
      <c r="BX10" s="383"/>
      <c r="BY10" s="383"/>
      <c r="BZ10" s="383"/>
      <c r="CA10" s="383"/>
      <c r="CB10" s="322"/>
    </row>
    <row r="11" ht="12.0" customHeight="1">
      <c r="A11" s="1"/>
      <c r="B11" s="32">
        <v>44356.0</v>
      </c>
      <c r="C11" s="99">
        <f t="shared" si="1"/>
        <v>14960</v>
      </c>
      <c r="D11" s="260">
        <f t="shared" si="2"/>
        <v>14960</v>
      </c>
      <c r="E11" s="236" t="s">
        <v>405</v>
      </c>
      <c r="F11" s="363">
        <v>1210.0</v>
      </c>
      <c r="G11" s="143" t="s">
        <v>406</v>
      </c>
      <c r="H11" s="363">
        <v>1650.0</v>
      </c>
      <c r="I11" s="143" t="s">
        <v>407</v>
      </c>
      <c r="J11" s="363">
        <v>2530.0</v>
      </c>
      <c r="K11" s="143" t="s">
        <v>408</v>
      </c>
      <c r="L11" s="385">
        <v>9570.0</v>
      </c>
      <c r="M11" s="256">
        <f t="shared" si="3"/>
        <v>0</v>
      </c>
      <c r="N11" s="236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225"/>
      <c r="AD11" s="262">
        <f t="shared" si="4"/>
        <v>0</v>
      </c>
      <c r="AE11" s="150"/>
      <c r="AF11" s="143"/>
      <c r="AG11" s="150"/>
      <c r="AH11" s="143"/>
      <c r="AI11" s="150"/>
      <c r="AJ11" s="143"/>
      <c r="AK11" s="150"/>
      <c r="AL11" s="143"/>
      <c r="AM11" s="150"/>
      <c r="AN11" s="143"/>
      <c r="AO11" s="150"/>
      <c r="AP11" s="143"/>
      <c r="AQ11" s="150"/>
      <c r="AR11" s="143"/>
      <c r="AS11" s="150"/>
      <c r="AT11" s="143"/>
      <c r="AU11" s="150"/>
      <c r="AV11" s="143"/>
      <c r="AW11" s="150"/>
      <c r="AX11" s="150"/>
      <c r="AY11" s="150"/>
      <c r="AZ11" s="143"/>
      <c r="BA11" s="150"/>
      <c r="BB11" s="150"/>
      <c r="BC11" s="150"/>
      <c r="BD11" s="143"/>
      <c r="BE11" s="150"/>
      <c r="BF11" s="150"/>
      <c r="BG11" s="150"/>
      <c r="BH11" s="150"/>
      <c r="BI11" s="150"/>
      <c r="BJ11" s="383"/>
      <c r="BK11" s="383"/>
      <c r="BL11" s="383"/>
      <c r="BM11" s="383"/>
      <c r="BN11" s="383"/>
      <c r="BO11" s="383"/>
      <c r="BP11" s="383"/>
      <c r="BQ11" s="383"/>
      <c r="BR11" s="322"/>
      <c r="BS11" s="383"/>
      <c r="BT11" s="383"/>
      <c r="BU11" s="383"/>
      <c r="BV11" s="322"/>
      <c r="BW11" s="383"/>
      <c r="BX11" s="383"/>
      <c r="BY11" s="383"/>
      <c r="BZ11" s="383"/>
      <c r="CA11" s="383"/>
      <c r="CB11" s="322"/>
    </row>
    <row r="12" ht="12.0" customHeight="1">
      <c r="A12" s="21"/>
      <c r="B12" s="32">
        <v>44357.0</v>
      </c>
      <c r="C12" s="99">
        <f t="shared" si="1"/>
        <v>4040944</v>
      </c>
      <c r="D12" s="260">
        <f t="shared" si="2"/>
        <v>5170</v>
      </c>
      <c r="E12" s="236" t="s">
        <v>409</v>
      </c>
      <c r="F12" s="363">
        <v>330.0</v>
      </c>
      <c r="G12" s="143" t="s">
        <v>410</v>
      </c>
      <c r="H12" s="363">
        <v>330.0</v>
      </c>
      <c r="I12" s="143" t="s">
        <v>411</v>
      </c>
      <c r="J12" s="363">
        <v>3850.0</v>
      </c>
      <c r="K12" s="143" t="s">
        <v>412</v>
      </c>
      <c r="L12" s="385">
        <v>660.0</v>
      </c>
      <c r="M12" s="256">
        <f t="shared" si="3"/>
        <v>0</v>
      </c>
      <c r="N12" s="236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225"/>
      <c r="AD12" s="262">
        <f t="shared" si="4"/>
        <v>4035774</v>
      </c>
      <c r="AE12" s="142" t="s">
        <v>54</v>
      </c>
      <c r="AF12" s="363">
        <v>14600.0</v>
      </c>
      <c r="AG12" s="150" t="s">
        <v>413</v>
      </c>
      <c r="AH12" s="363">
        <v>1109555.0</v>
      </c>
      <c r="AI12" s="142" t="s">
        <v>55</v>
      </c>
      <c r="AJ12" s="363">
        <v>1197136.0</v>
      </c>
      <c r="AK12" s="150" t="s">
        <v>414</v>
      </c>
      <c r="AL12" s="384">
        <v>700000.0</v>
      </c>
      <c r="AM12" s="150" t="s">
        <v>56</v>
      </c>
      <c r="AN12" s="363">
        <v>259210.0</v>
      </c>
      <c r="AO12" s="150" t="s">
        <v>415</v>
      </c>
      <c r="AP12" s="363">
        <v>170000.0</v>
      </c>
      <c r="AQ12" s="142" t="s">
        <v>416</v>
      </c>
      <c r="AR12" s="363">
        <v>209532.0</v>
      </c>
      <c r="AS12" s="150" t="s">
        <v>416</v>
      </c>
      <c r="AT12" s="363">
        <v>375741.0</v>
      </c>
      <c r="AU12" s="150"/>
      <c r="AV12" s="383"/>
      <c r="AW12" s="383"/>
      <c r="AX12" s="383"/>
      <c r="AY12" s="150"/>
      <c r="AZ12" s="143"/>
      <c r="BA12" s="150"/>
      <c r="BB12" s="143"/>
      <c r="BC12" s="150"/>
      <c r="BD12" s="143"/>
      <c r="BE12" s="150"/>
      <c r="BF12" s="143"/>
      <c r="BG12" s="150"/>
      <c r="BH12" s="143"/>
      <c r="BI12" s="150"/>
      <c r="BJ12" s="322"/>
      <c r="BK12" s="383"/>
      <c r="BL12" s="322"/>
      <c r="BM12" s="383"/>
      <c r="BN12" s="322"/>
      <c r="BO12" s="383"/>
      <c r="BP12" s="322"/>
      <c r="BQ12" s="322"/>
      <c r="BR12" s="322"/>
      <c r="BS12" s="383"/>
      <c r="BT12" s="322"/>
      <c r="BU12" s="383"/>
      <c r="BV12" s="322"/>
      <c r="BW12" s="383"/>
      <c r="BX12" s="322"/>
      <c r="BY12" s="383"/>
      <c r="BZ12" s="322"/>
      <c r="CA12" s="383"/>
      <c r="CB12" s="322"/>
    </row>
    <row r="13" ht="12.0" customHeight="1">
      <c r="A13" s="21"/>
      <c r="B13" s="32">
        <v>44358.0</v>
      </c>
      <c r="C13" s="99">
        <f t="shared" si="1"/>
        <v>0</v>
      </c>
      <c r="D13" s="260">
        <f t="shared" si="2"/>
        <v>0</v>
      </c>
      <c r="E13" s="236"/>
      <c r="F13" s="143"/>
      <c r="G13" s="143"/>
      <c r="H13" s="143"/>
      <c r="I13" s="143"/>
      <c r="J13" s="143"/>
      <c r="K13" s="143"/>
      <c r="L13" s="225"/>
      <c r="M13" s="256">
        <f t="shared" si="3"/>
        <v>0</v>
      </c>
      <c r="N13" s="236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225"/>
      <c r="AD13" s="262">
        <f t="shared" si="4"/>
        <v>0</v>
      </c>
      <c r="AE13" s="142"/>
      <c r="AF13" s="143"/>
      <c r="AG13" s="142"/>
      <c r="AH13" s="143"/>
      <c r="AI13" s="150"/>
      <c r="AJ13" s="143"/>
      <c r="AK13" s="150"/>
      <c r="AL13" s="143"/>
      <c r="AM13" s="150"/>
      <c r="AN13" s="143"/>
      <c r="AO13" s="150"/>
      <c r="AP13" s="143"/>
      <c r="AQ13" s="150"/>
      <c r="AR13" s="143"/>
      <c r="AS13" s="150"/>
      <c r="AT13" s="143"/>
      <c r="AU13" s="150"/>
      <c r="AV13" s="143"/>
      <c r="AW13" s="143"/>
      <c r="AX13" s="143"/>
      <c r="AY13" s="150"/>
      <c r="AZ13" s="143"/>
      <c r="BA13" s="150"/>
      <c r="BB13" s="143"/>
      <c r="BC13" s="150"/>
      <c r="BD13" s="143"/>
      <c r="BE13" s="150"/>
      <c r="BF13" s="143"/>
      <c r="BG13" s="150"/>
      <c r="BH13" s="143"/>
      <c r="BI13" s="143"/>
      <c r="BJ13" s="322"/>
      <c r="BK13" s="383"/>
      <c r="BL13" s="322"/>
      <c r="BM13" s="383"/>
      <c r="BN13" s="322"/>
      <c r="BO13" s="383"/>
      <c r="BP13" s="322"/>
      <c r="BQ13" s="383"/>
      <c r="BR13" s="322"/>
      <c r="BS13" s="383"/>
      <c r="BT13" s="322"/>
      <c r="BU13" s="383"/>
      <c r="BV13" s="322"/>
      <c r="BW13" s="383"/>
      <c r="BX13" s="322"/>
      <c r="BY13" s="383"/>
      <c r="BZ13" s="322"/>
      <c r="CA13" s="383"/>
      <c r="CB13" s="322"/>
    </row>
    <row r="14" ht="12.0" customHeight="1">
      <c r="A14" s="1"/>
      <c r="B14" s="32">
        <v>44359.0</v>
      </c>
      <c r="C14" s="99">
        <f t="shared" si="1"/>
        <v>25433</v>
      </c>
      <c r="D14" s="260">
        <f t="shared" si="2"/>
        <v>0</v>
      </c>
      <c r="E14" s="224"/>
      <c r="F14" s="143"/>
      <c r="G14" s="143"/>
      <c r="H14" s="143"/>
      <c r="I14" s="143"/>
      <c r="J14" s="143"/>
      <c r="K14" s="143"/>
      <c r="L14" s="225"/>
      <c r="M14" s="256">
        <f t="shared" si="3"/>
        <v>0</v>
      </c>
      <c r="N14" s="236"/>
      <c r="O14" s="143"/>
      <c r="P14" s="143"/>
      <c r="Q14" s="143"/>
      <c r="R14" s="143"/>
      <c r="S14" s="264"/>
      <c r="T14" s="264"/>
      <c r="U14" s="264"/>
      <c r="V14" s="264"/>
      <c r="W14" s="264"/>
      <c r="X14" s="264"/>
      <c r="Y14" s="264"/>
      <c r="Z14" s="264"/>
      <c r="AA14" s="264"/>
      <c r="AB14" s="264"/>
      <c r="AC14" s="265"/>
      <c r="AD14" s="262">
        <f t="shared" si="4"/>
        <v>25433</v>
      </c>
      <c r="AE14" s="142" t="s">
        <v>417</v>
      </c>
      <c r="AF14" s="363">
        <v>9628.0</v>
      </c>
      <c r="AG14" s="150" t="s">
        <v>403</v>
      </c>
      <c r="AH14" s="363">
        <v>15805.0</v>
      </c>
      <c r="AI14" s="143"/>
      <c r="AJ14" s="143"/>
      <c r="AK14" s="143"/>
      <c r="AL14" s="143"/>
      <c r="AM14" s="143"/>
      <c r="AN14" s="143"/>
      <c r="AO14" s="143"/>
      <c r="AP14" s="143"/>
      <c r="AQ14" s="150"/>
      <c r="AR14" s="143"/>
      <c r="AS14" s="143"/>
      <c r="AT14" s="143"/>
      <c r="AU14" s="143"/>
      <c r="AV14" s="143"/>
      <c r="AW14" s="150"/>
      <c r="AX14" s="143"/>
      <c r="AY14" s="143"/>
      <c r="AZ14" s="143"/>
      <c r="BA14" s="143"/>
      <c r="BB14" s="143"/>
      <c r="BC14" s="150"/>
      <c r="BD14" s="143"/>
      <c r="BE14" s="143"/>
      <c r="BF14" s="143"/>
      <c r="BG14" s="143"/>
      <c r="BH14" s="143"/>
      <c r="BI14" s="143"/>
      <c r="BJ14" s="322"/>
      <c r="BK14" s="322"/>
      <c r="BL14" s="322"/>
      <c r="BM14" s="322"/>
      <c r="BN14" s="322"/>
      <c r="BO14" s="383"/>
      <c r="BP14" s="383"/>
      <c r="BQ14" s="383"/>
      <c r="BR14" s="322"/>
      <c r="BS14" s="383"/>
      <c r="BT14" s="383"/>
      <c r="BU14" s="383"/>
      <c r="BV14" s="383"/>
      <c r="BW14" s="383"/>
      <c r="BX14" s="322"/>
      <c r="BY14" s="383"/>
      <c r="BZ14" s="322"/>
      <c r="CA14" s="383"/>
      <c r="CB14" s="383"/>
    </row>
    <row r="15" ht="12.0" customHeight="1">
      <c r="A15" s="1"/>
      <c r="B15" s="32">
        <v>44360.0</v>
      </c>
      <c r="C15" s="99">
        <f t="shared" si="1"/>
        <v>5000</v>
      </c>
      <c r="D15" s="260">
        <f t="shared" si="2"/>
        <v>0</v>
      </c>
      <c r="E15" s="236"/>
      <c r="F15" s="143"/>
      <c r="G15" s="143"/>
      <c r="H15" s="143"/>
      <c r="I15" s="143"/>
      <c r="J15" s="143"/>
      <c r="K15" s="143"/>
      <c r="L15" s="225"/>
      <c r="M15" s="256">
        <f t="shared" si="3"/>
        <v>0</v>
      </c>
      <c r="N15" s="266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5"/>
      <c r="AD15" s="262">
        <f t="shared" si="4"/>
        <v>5000</v>
      </c>
      <c r="AE15" s="142" t="s">
        <v>418</v>
      </c>
      <c r="AF15" s="363">
        <v>5000.0</v>
      </c>
      <c r="AG15" s="150"/>
      <c r="AH15" s="143"/>
      <c r="AI15" s="150"/>
      <c r="AJ15" s="143"/>
      <c r="AK15" s="150"/>
      <c r="AL15" s="143"/>
      <c r="AM15" s="150"/>
      <c r="AN15" s="143"/>
      <c r="AO15" s="150"/>
      <c r="AP15" s="143"/>
      <c r="AQ15" s="150"/>
      <c r="AR15" s="143"/>
      <c r="AS15" s="150"/>
      <c r="AT15" s="143"/>
      <c r="AU15" s="150"/>
      <c r="AV15" s="143"/>
      <c r="AW15" s="150"/>
      <c r="AX15" s="150"/>
      <c r="AY15" s="150"/>
      <c r="AZ15" s="143"/>
      <c r="BA15" s="150"/>
      <c r="BB15" s="150"/>
      <c r="BC15" s="150"/>
      <c r="BD15" s="143"/>
      <c r="BE15" s="150"/>
      <c r="BF15" s="150"/>
      <c r="BG15" s="150"/>
      <c r="BH15" s="150"/>
      <c r="BI15" s="150"/>
      <c r="BJ15" s="383"/>
      <c r="BK15" s="383"/>
      <c r="BL15" s="383"/>
      <c r="BM15" s="383"/>
      <c r="BN15" s="383"/>
      <c r="BO15" s="383"/>
      <c r="BP15" s="383"/>
      <c r="BQ15" s="383"/>
      <c r="BR15" s="322"/>
      <c r="BS15" s="383"/>
      <c r="BT15" s="383"/>
      <c r="BU15" s="383"/>
      <c r="BV15" s="322"/>
      <c r="BW15" s="383"/>
      <c r="BX15" s="383"/>
      <c r="BY15" s="383"/>
      <c r="BZ15" s="383"/>
      <c r="CA15" s="383"/>
      <c r="CB15" s="322"/>
    </row>
    <row r="16" ht="12.0" customHeight="1">
      <c r="A16" s="1"/>
      <c r="B16" s="35">
        <v>44361.0</v>
      </c>
      <c r="C16" s="99">
        <f t="shared" si="1"/>
        <v>0</v>
      </c>
      <c r="D16" s="260">
        <f t="shared" si="2"/>
        <v>0</v>
      </c>
      <c r="E16" s="236"/>
      <c r="F16" s="143"/>
      <c r="G16" s="143"/>
      <c r="H16" s="143"/>
      <c r="I16" s="143"/>
      <c r="J16" s="143"/>
      <c r="K16" s="143"/>
      <c r="L16" s="225"/>
      <c r="M16" s="256">
        <f t="shared" si="3"/>
        <v>0</v>
      </c>
      <c r="N16" s="236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225"/>
      <c r="AD16" s="262">
        <f t="shared" si="4"/>
        <v>0</v>
      </c>
      <c r="AE16" s="142"/>
      <c r="AF16" s="143"/>
      <c r="AG16" s="142"/>
      <c r="AH16" s="143"/>
      <c r="AI16" s="143"/>
      <c r="AJ16" s="143"/>
      <c r="AK16" s="143"/>
      <c r="AL16" s="143"/>
      <c r="AM16" s="143"/>
      <c r="AN16" s="143"/>
      <c r="AO16" s="143"/>
      <c r="AP16" s="143"/>
      <c r="AQ16" s="150"/>
      <c r="AR16" s="143"/>
      <c r="AS16" s="143"/>
      <c r="AT16" s="143"/>
      <c r="AU16" s="143"/>
      <c r="AV16" s="143"/>
      <c r="AW16" s="150"/>
      <c r="AX16" s="143"/>
      <c r="AY16" s="150"/>
      <c r="AZ16" s="143"/>
      <c r="BA16" s="150"/>
      <c r="BB16" s="143"/>
      <c r="BC16" s="150"/>
      <c r="BD16" s="143"/>
      <c r="BE16" s="150"/>
      <c r="BF16" s="150"/>
      <c r="BG16" s="150"/>
      <c r="BH16" s="150"/>
      <c r="BI16" s="150"/>
      <c r="BJ16" s="383"/>
      <c r="BK16" s="383"/>
      <c r="BL16" s="383"/>
      <c r="BM16" s="383"/>
      <c r="BN16" s="383"/>
      <c r="BO16" s="383"/>
      <c r="BP16" s="383"/>
      <c r="BQ16" s="383"/>
      <c r="BR16" s="322"/>
      <c r="BS16" s="383"/>
      <c r="BT16" s="383"/>
      <c r="BU16" s="383"/>
      <c r="BV16" s="322"/>
      <c r="BW16" s="383"/>
      <c r="BX16" s="383"/>
      <c r="BY16" s="383"/>
      <c r="BZ16" s="383"/>
      <c r="CA16" s="383"/>
      <c r="CB16" s="322"/>
    </row>
    <row r="17" ht="12.0" customHeight="1">
      <c r="A17" s="1"/>
      <c r="B17" s="35">
        <v>44362.0</v>
      </c>
      <c r="C17" s="99">
        <f t="shared" si="1"/>
        <v>0</v>
      </c>
      <c r="D17" s="260">
        <f t="shared" si="2"/>
        <v>0</v>
      </c>
      <c r="E17" s="267"/>
      <c r="F17" s="143"/>
      <c r="G17" s="143"/>
      <c r="H17" s="143"/>
      <c r="I17" s="143"/>
      <c r="J17" s="143"/>
      <c r="K17" s="143"/>
      <c r="L17" s="225"/>
      <c r="M17" s="256">
        <f t="shared" si="3"/>
        <v>0</v>
      </c>
      <c r="N17" s="236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225"/>
      <c r="AD17" s="262">
        <f t="shared" si="4"/>
        <v>0</v>
      </c>
      <c r="AE17" s="142"/>
      <c r="AF17" s="143"/>
      <c r="AG17" s="150"/>
      <c r="AH17" s="143"/>
      <c r="AI17" s="150"/>
      <c r="AJ17" s="143"/>
      <c r="AK17" s="150"/>
      <c r="AL17" s="143"/>
      <c r="AM17" s="150"/>
      <c r="AN17" s="143"/>
      <c r="AO17" s="150"/>
      <c r="AP17" s="143"/>
      <c r="AQ17" s="150"/>
      <c r="AR17" s="143"/>
      <c r="AS17" s="150"/>
      <c r="AT17" s="143"/>
      <c r="AU17" s="150"/>
      <c r="AV17" s="143"/>
      <c r="AW17" s="150"/>
      <c r="AX17" s="150"/>
      <c r="AY17" s="150"/>
      <c r="AZ17" s="143"/>
      <c r="BA17" s="150"/>
      <c r="BB17" s="150"/>
      <c r="BC17" s="150"/>
      <c r="BD17" s="150"/>
      <c r="BE17" s="150"/>
      <c r="BF17" s="150"/>
      <c r="BG17" s="150"/>
      <c r="BH17" s="150"/>
      <c r="BI17" s="150"/>
      <c r="BJ17" s="383"/>
      <c r="BK17" s="383"/>
      <c r="BL17" s="383"/>
      <c r="BM17" s="383"/>
      <c r="BN17" s="322"/>
      <c r="BO17" s="383"/>
      <c r="BP17" s="383"/>
      <c r="BQ17" s="383"/>
      <c r="BR17" s="322"/>
      <c r="BS17" s="383"/>
      <c r="BT17" s="383"/>
      <c r="BU17" s="383"/>
      <c r="BV17" s="383"/>
      <c r="BW17" s="383"/>
      <c r="BX17" s="322"/>
      <c r="BY17" s="383"/>
      <c r="BZ17" s="322"/>
      <c r="CA17" s="383"/>
      <c r="CB17" s="383"/>
    </row>
    <row r="18" ht="12.0" customHeight="1">
      <c r="A18" s="1"/>
      <c r="B18" s="32">
        <v>44363.0</v>
      </c>
      <c r="C18" s="99">
        <f t="shared" si="1"/>
        <v>0</v>
      </c>
      <c r="D18" s="260">
        <f t="shared" si="2"/>
        <v>0</v>
      </c>
      <c r="E18" s="236"/>
      <c r="F18" s="143"/>
      <c r="G18" s="143"/>
      <c r="H18" s="143"/>
      <c r="I18" s="143"/>
      <c r="J18" s="143"/>
      <c r="K18" s="143"/>
      <c r="L18" s="225"/>
      <c r="M18" s="256">
        <f t="shared" si="3"/>
        <v>0</v>
      </c>
      <c r="N18" s="236"/>
      <c r="O18" s="143"/>
      <c r="P18" s="143"/>
      <c r="Q18" s="143"/>
      <c r="R18" s="143"/>
      <c r="S18" s="264"/>
      <c r="T18" s="143"/>
      <c r="U18" s="143"/>
      <c r="V18" s="143"/>
      <c r="W18" s="143"/>
      <c r="X18" s="143"/>
      <c r="Y18" s="143"/>
      <c r="Z18" s="143"/>
      <c r="AA18" s="143"/>
      <c r="AB18" s="143"/>
      <c r="AC18" s="225"/>
      <c r="AD18" s="262">
        <f t="shared" si="4"/>
        <v>0</v>
      </c>
      <c r="AE18" s="142"/>
      <c r="AF18" s="143"/>
      <c r="AG18" s="150"/>
      <c r="AH18" s="143"/>
      <c r="AI18" s="150"/>
      <c r="AJ18" s="143"/>
      <c r="AK18" s="150"/>
      <c r="AL18" s="143"/>
      <c r="AM18" s="150"/>
      <c r="AN18" s="143"/>
      <c r="AO18" s="150"/>
      <c r="AP18" s="143"/>
      <c r="AQ18" s="150"/>
      <c r="AR18" s="143"/>
      <c r="AS18" s="150"/>
      <c r="AT18" s="143"/>
      <c r="AU18" s="150"/>
      <c r="AV18" s="143"/>
      <c r="AW18" s="150"/>
      <c r="AX18" s="150"/>
      <c r="AY18" s="150"/>
      <c r="AZ18" s="143"/>
      <c r="BA18" s="150"/>
      <c r="BB18" s="150"/>
      <c r="BC18" s="150"/>
      <c r="BD18" s="143"/>
      <c r="BE18" s="150"/>
      <c r="BF18" s="150"/>
      <c r="BG18" s="150"/>
      <c r="BH18" s="150"/>
      <c r="BI18" s="150"/>
      <c r="BJ18" s="383"/>
      <c r="BK18" s="383"/>
      <c r="BL18" s="383"/>
      <c r="BM18" s="383"/>
      <c r="BN18" s="383"/>
      <c r="BO18" s="383"/>
      <c r="BP18" s="383"/>
      <c r="BQ18" s="383"/>
      <c r="BR18" s="322"/>
      <c r="BS18" s="383"/>
      <c r="BT18" s="383"/>
      <c r="BU18" s="383"/>
      <c r="BV18" s="322"/>
      <c r="BW18" s="383"/>
      <c r="BX18" s="383"/>
      <c r="BY18" s="383"/>
      <c r="BZ18" s="383"/>
      <c r="CA18" s="383"/>
      <c r="CB18" s="322"/>
    </row>
    <row r="19" ht="12.0" customHeight="1">
      <c r="A19" s="21"/>
      <c r="B19" s="32">
        <v>44364.0</v>
      </c>
      <c r="C19" s="99">
        <f t="shared" si="1"/>
        <v>0</v>
      </c>
      <c r="D19" s="260">
        <f t="shared" si="2"/>
        <v>0</v>
      </c>
      <c r="E19" s="236"/>
      <c r="F19" s="143"/>
      <c r="G19" s="143"/>
      <c r="H19" s="143"/>
      <c r="I19" s="143"/>
      <c r="J19" s="143"/>
      <c r="K19" s="143"/>
      <c r="L19" s="225"/>
      <c r="M19" s="256">
        <f t="shared" si="3"/>
        <v>0</v>
      </c>
      <c r="N19" s="236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225"/>
      <c r="AD19" s="262">
        <f t="shared" si="4"/>
        <v>0</v>
      </c>
      <c r="AE19" s="142"/>
      <c r="AF19" s="143"/>
      <c r="AG19" s="150"/>
      <c r="AH19" s="143"/>
      <c r="AI19" s="150"/>
      <c r="AJ19" s="143"/>
      <c r="AK19" s="150"/>
      <c r="AL19" s="143"/>
      <c r="AM19" s="150"/>
      <c r="AN19" s="143"/>
      <c r="AO19" s="150"/>
      <c r="AP19" s="143"/>
      <c r="AQ19" s="150"/>
      <c r="AR19" s="143"/>
      <c r="AS19" s="150"/>
      <c r="AT19" s="143"/>
      <c r="AU19" s="150"/>
      <c r="AV19" s="143"/>
      <c r="AW19" s="150"/>
      <c r="AX19" s="150"/>
      <c r="AY19" s="150"/>
      <c r="AZ19" s="143"/>
      <c r="BA19" s="150"/>
      <c r="BB19" s="150"/>
      <c r="BC19" s="150"/>
      <c r="BD19" s="143"/>
      <c r="BE19" s="150"/>
      <c r="BF19" s="150"/>
      <c r="BG19" s="150"/>
      <c r="BH19" s="150"/>
      <c r="BI19" s="150"/>
      <c r="BJ19" s="383"/>
      <c r="BK19" s="383"/>
      <c r="BL19" s="383"/>
      <c r="BM19" s="383"/>
      <c r="BN19" s="383"/>
      <c r="BO19" s="383"/>
      <c r="BP19" s="383"/>
      <c r="BQ19" s="383"/>
      <c r="BR19" s="322"/>
      <c r="BS19" s="383"/>
      <c r="BT19" s="383"/>
      <c r="BU19" s="383"/>
      <c r="BV19" s="322"/>
      <c r="BW19" s="383"/>
      <c r="BX19" s="383"/>
      <c r="BY19" s="383"/>
      <c r="BZ19" s="383"/>
      <c r="CA19" s="383"/>
      <c r="CB19" s="322"/>
    </row>
    <row r="20" ht="12.0" customHeight="1">
      <c r="A20" s="21"/>
      <c r="B20" s="32">
        <v>44365.0</v>
      </c>
      <c r="C20" s="99">
        <f t="shared" si="1"/>
        <v>1100</v>
      </c>
      <c r="D20" s="260">
        <f t="shared" si="2"/>
        <v>1100</v>
      </c>
      <c r="E20" s="236" t="s">
        <v>400</v>
      </c>
      <c r="F20" s="363">
        <v>1100.0</v>
      </c>
      <c r="G20" s="143"/>
      <c r="H20" s="143"/>
      <c r="I20" s="143"/>
      <c r="J20" s="143"/>
      <c r="K20" s="143"/>
      <c r="L20" s="225"/>
      <c r="M20" s="256">
        <f t="shared" si="3"/>
        <v>0</v>
      </c>
      <c r="N20" s="236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225"/>
      <c r="AD20" s="262">
        <f t="shared" si="4"/>
        <v>0</v>
      </c>
      <c r="AE20" s="142"/>
      <c r="AF20" s="143"/>
      <c r="AG20" s="150"/>
      <c r="AH20" s="143"/>
      <c r="AI20" s="150"/>
      <c r="AJ20" s="143"/>
      <c r="AK20" s="150"/>
      <c r="AL20" s="143"/>
      <c r="AM20" s="150"/>
      <c r="AN20" s="143"/>
      <c r="AO20" s="150"/>
      <c r="AP20" s="143"/>
      <c r="AQ20" s="150"/>
      <c r="AR20" s="143"/>
      <c r="AS20" s="150"/>
      <c r="AT20" s="143"/>
      <c r="AU20" s="150"/>
      <c r="AV20" s="143"/>
      <c r="AW20" s="150"/>
      <c r="AX20" s="150"/>
      <c r="AY20" s="150"/>
      <c r="AZ20" s="143"/>
      <c r="BA20" s="150"/>
      <c r="BB20" s="150"/>
      <c r="BC20" s="150"/>
      <c r="BD20" s="143"/>
      <c r="BE20" s="150"/>
      <c r="BF20" s="150"/>
      <c r="BG20" s="150"/>
      <c r="BH20" s="150"/>
      <c r="BI20" s="150"/>
      <c r="BJ20" s="383"/>
      <c r="BK20" s="383"/>
      <c r="BL20" s="383"/>
      <c r="BM20" s="383"/>
      <c r="BN20" s="383"/>
      <c r="BO20" s="383"/>
      <c r="BP20" s="383"/>
      <c r="BQ20" s="383"/>
      <c r="BR20" s="322"/>
      <c r="BS20" s="383"/>
      <c r="BT20" s="383"/>
      <c r="BU20" s="383"/>
      <c r="BV20" s="322"/>
      <c r="BW20" s="383"/>
      <c r="BX20" s="383"/>
      <c r="BY20" s="383"/>
      <c r="BZ20" s="383"/>
      <c r="CA20" s="383"/>
      <c r="CB20" s="322"/>
    </row>
    <row r="21" ht="12.0" customHeight="1">
      <c r="A21" s="1"/>
      <c r="B21" s="32">
        <v>44366.0</v>
      </c>
      <c r="C21" s="99">
        <f t="shared" si="1"/>
        <v>1331830</v>
      </c>
      <c r="D21" s="260">
        <f t="shared" si="2"/>
        <v>0</v>
      </c>
      <c r="E21" s="224"/>
      <c r="F21" s="143"/>
      <c r="G21" s="143"/>
      <c r="H21" s="143"/>
      <c r="I21" s="143"/>
      <c r="J21" s="143"/>
      <c r="K21" s="143"/>
      <c r="L21" s="225"/>
      <c r="M21" s="256">
        <f t="shared" si="3"/>
        <v>1300000</v>
      </c>
      <c r="N21" s="236" t="s">
        <v>419</v>
      </c>
      <c r="O21" s="363">
        <v>1300000.0</v>
      </c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225"/>
      <c r="AD21" s="262">
        <f t="shared" si="4"/>
        <v>31830</v>
      </c>
      <c r="AE21" s="142" t="s">
        <v>403</v>
      </c>
      <c r="AF21" s="363">
        <v>31830.0</v>
      </c>
      <c r="AG21" s="150"/>
      <c r="AH21" s="143"/>
      <c r="AI21" s="150"/>
      <c r="AJ21" s="143"/>
      <c r="AK21" s="150"/>
      <c r="AL21" s="143"/>
      <c r="AM21" s="150"/>
      <c r="AN21" s="143"/>
      <c r="AO21" s="150"/>
      <c r="AP21" s="143"/>
      <c r="AQ21" s="150"/>
      <c r="AR21" s="143"/>
      <c r="AS21" s="150"/>
      <c r="AT21" s="143"/>
      <c r="AU21" s="150"/>
      <c r="AV21" s="143"/>
      <c r="AW21" s="150"/>
      <c r="AX21" s="150"/>
      <c r="AY21" s="150"/>
      <c r="AZ21" s="150"/>
      <c r="BA21" s="150"/>
      <c r="BB21" s="143"/>
      <c r="BC21" s="150"/>
      <c r="BD21" s="150"/>
      <c r="BE21" s="150"/>
      <c r="BF21" s="150"/>
      <c r="BG21" s="150"/>
      <c r="BH21" s="150"/>
      <c r="BI21" s="150"/>
      <c r="BJ21" s="383"/>
      <c r="BK21" s="383"/>
      <c r="BL21" s="383"/>
      <c r="BM21" s="383"/>
      <c r="BN21" s="383"/>
      <c r="BO21" s="383"/>
      <c r="BP21" s="322"/>
      <c r="BQ21" s="383"/>
      <c r="BR21" s="383"/>
      <c r="BS21" s="383"/>
      <c r="BT21" s="322"/>
      <c r="BU21" s="383"/>
      <c r="BV21" s="383"/>
      <c r="BW21" s="383"/>
      <c r="BX21" s="383"/>
      <c r="BY21" s="383"/>
      <c r="BZ21" s="322"/>
      <c r="CA21" s="383"/>
      <c r="CB21" s="322"/>
    </row>
    <row r="22" ht="12.0" customHeight="1">
      <c r="A22" s="1"/>
      <c r="B22" s="32">
        <v>44367.0</v>
      </c>
      <c r="C22" s="99">
        <f t="shared" si="1"/>
        <v>56146</v>
      </c>
      <c r="D22" s="260">
        <f t="shared" si="2"/>
        <v>0</v>
      </c>
      <c r="E22" s="254"/>
      <c r="F22" s="163"/>
      <c r="G22" s="163"/>
      <c r="H22" s="163"/>
      <c r="I22" s="163"/>
      <c r="J22" s="163"/>
      <c r="K22" s="163"/>
      <c r="L22" s="255"/>
      <c r="M22" s="256">
        <f t="shared" si="3"/>
        <v>0</v>
      </c>
      <c r="N22" s="236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225"/>
      <c r="AD22" s="262">
        <f t="shared" si="4"/>
        <v>56146</v>
      </c>
      <c r="AE22" s="167" t="s">
        <v>63</v>
      </c>
      <c r="AF22" s="363">
        <v>25759.0</v>
      </c>
      <c r="AG22" s="407" t="s">
        <v>420</v>
      </c>
      <c r="AH22" s="363">
        <v>17247.0</v>
      </c>
      <c r="AI22" s="322" t="s">
        <v>421</v>
      </c>
      <c r="AJ22" s="363">
        <v>4202.0</v>
      </c>
      <c r="AK22" s="383" t="s">
        <v>420</v>
      </c>
      <c r="AL22" s="363">
        <v>3938.0</v>
      </c>
      <c r="AM22" s="150" t="s">
        <v>422</v>
      </c>
      <c r="AN22" s="363">
        <v>5000.0</v>
      </c>
      <c r="AO22" s="150"/>
      <c r="AP22" s="143"/>
      <c r="AQ22" s="150"/>
      <c r="AR22" s="143"/>
      <c r="AS22" s="150"/>
      <c r="AT22" s="143"/>
      <c r="AU22" s="150"/>
      <c r="AV22" s="143"/>
      <c r="AW22" s="150"/>
      <c r="AX22" s="150"/>
      <c r="AY22" s="150"/>
      <c r="AZ22" s="143"/>
      <c r="BA22" s="150"/>
      <c r="BB22" s="150"/>
      <c r="BC22" s="150"/>
      <c r="BD22" s="143"/>
      <c r="BE22" s="150"/>
      <c r="BF22" s="150"/>
      <c r="BG22" s="150"/>
      <c r="BH22" s="150"/>
      <c r="BI22" s="150"/>
      <c r="BJ22" s="383"/>
      <c r="BK22" s="383"/>
      <c r="BL22" s="383"/>
      <c r="BM22" s="383"/>
      <c r="BN22" s="383"/>
      <c r="BO22" s="383"/>
      <c r="BP22" s="383"/>
      <c r="BQ22" s="383"/>
      <c r="BR22" s="322"/>
      <c r="BS22" s="383"/>
      <c r="BT22" s="383"/>
      <c r="BU22" s="383"/>
      <c r="BV22" s="322"/>
      <c r="BW22" s="383"/>
      <c r="BX22" s="383"/>
      <c r="BY22" s="383"/>
      <c r="BZ22" s="383"/>
      <c r="CA22" s="383"/>
      <c r="CB22" s="322"/>
    </row>
    <row r="23" ht="12.0" customHeight="1">
      <c r="A23" s="1"/>
      <c r="B23" s="35">
        <v>44368.0</v>
      </c>
      <c r="C23" s="99">
        <f t="shared" si="1"/>
        <v>0</v>
      </c>
      <c r="D23" s="260">
        <f t="shared" si="2"/>
        <v>0</v>
      </c>
      <c r="E23" s="236"/>
      <c r="F23" s="143"/>
      <c r="G23" s="143"/>
      <c r="H23" s="143"/>
      <c r="I23" s="143"/>
      <c r="J23" s="143"/>
      <c r="K23" s="143"/>
      <c r="L23" s="225"/>
      <c r="M23" s="256">
        <f t="shared" si="3"/>
        <v>0</v>
      </c>
      <c r="N23" s="236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225"/>
      <c r="AD23" s="262">
        <f t="shared" si="4"/>
        <v>0</v>
      </c>
      <c r="AE23" s="142"/>
      <c r="AF23" s="143"/>
      <c r="AG23" s="143"/>
      <c r="AH23" s="143"/>
      <c r="AI23" s="150"/>
      <c r="AJ23" s="143"/>
      <c r="AK23" s="150"/>
      <c r="AL23" s="143"/>
      <c r="AM23" s="150"/>
      <c r="AN23" s="143"/>
      <c r="AO23" s="150"/>
      <c r="AP23" s="143"/>
      <c r="AQ23" s="150"/>
      <c r="AR23" s="143"/>
      <c r="AS23" s="150"/>
      <c r="AT23" s="143"/>
      <c r="AU23" s="150"/>
      <c r="AV23" s="143"/>
      <c r="AW23" s="150"/>
      <c r="AX23" s="150"/>
      <c r="AY23" s="150"/>
      <c r="AZ23" s="143"/>
      <c r="BA23" s="150"/>
      <c r="BB23" s="150"/>
      <c r="BC23" s="150"/>
      <c r="BD23" s="143"/>
      <c r="BE23" s="150"/>
      <c r="BF23" s="150"/>
      <c r="BG23" s="150"/>
      <c r="BH23" s="150"/>
      <c r="BI23" s="150"/>
      <c r="BJ23" s="383"/>
      <c r="BK23" s="383"/>
      <c r="BL23" s="383"/>
      <c r="BM23" s="383"/>
      <c r="BN23" s="383"/>
      <c r="BO23" s="383"/>
      <c r="BP23" s="383"/>
      <c r="BQ23" s="383"/>
      <c r="BR23" s="322"/>
      <c r="BS23" s="383"/>
      <c r="BT23" s="383"/>
      <c r="BU23" s="383"/>
      <c r="BV23" s="322"/>
      <c r="BW23" s="383"/>
      <c r="BX23" s="383"/>
      <c r="BY23" s="383"/>
      <c r="BZ23" s="383"/>
      <c r="CA23" s="383"/>
      <c r="CB23" s="322"/>
    </row>
    <row r="24" ht="12.0" customHeight="1">
      <c r="A24" s="1"/>
      <c r="B24" s="35">
        <v>44369.0</v>
      </c>
      <c r="C24" s="99">
        <f t="shared" si="1"/>
        <v>0</v>
      </c>
      <c r="D24" s="260">
        <f t="shared" si="2"/>
        <v>0</v>
      </c>
      <c r="E24" s="236"/>
      <c r="F24" s="143"/>
      <c r="G24" s="143"/>
      <c r="H24" s="143"/>
      <c r="I24" s="143"/>
      <c r="J24" s="143"/>
      <c r="K24" s="143"/>
      <c r="L24" s="225"/>
      <c r="M24" s="256">
        <f t="shared" si="3"/>
        <v>0</v>
      </c>
      <c r="N24" s="236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225"/>
      <c r="AD24" s="262">
        <f t="shared" si="4"/>
        <v>0</v>
      </c>
      <c r="AE24" s="142"/>
      <c r="AF24" s="143"/>
      <c r="AG24" s="143"/>
      <c r="AH24" s="143"/>
      <c r="AI24" s="150"/>
      <c r="AJ24" s="143"/>
      <c r="AK24" s="150"/>
      <c r="AL24" s="143"/>
      <c r="AM24" s="150"/>
      <c r="AN24" s="143"/>
      <c r="AO24" s="150"/>
      <c r="AP24" s="143"/>
      <c r="AQ24" s="150"/>
      <c r="AR24" s="143"/>
      <c r="AS24" s="150"/>
      <c r="AT24" s="143"/>
      <c r="AU24" s="150"/>
      <c r="AV24" s="143"/>
      <c r="AW24" s="150"/>
      <c r="AX24" s="150"/>
      <c r="AY24" s="150"/>
      <c r="AZ24" s="143"/>
      <c r="BA24" s="150"/>
      <c r="BB24" s="150"/>
      <c r="BC24" s="150"/>
      <c r="BD24" s="143"/>
      <c r="BE24" s="150"/>
      <c r="BF24" s="150"/>
      <c r="BG24" s="150"/>
      <c r="BH24" s="150"/>
      <c r="BI24" s="150"/>
      <c r="BJ24" s="383"/>
      <c r="BK24" s="383"/>
      <c r="BL24" s="383"/>
      <c r="BM24" s="383"/>
      <c r="BN24" s="383"/>
      <c r="BO24" s="383"/>
      <c r="BP24" s="383"/>
      <c r="BQ24" s="383"/>
      <c r="BR24" s="322"/>
      <c r="BS24" s="383"/>
      <c r="BT24" s="383"/>
      <c r="BU24" s="383"/>
      <c r="BV24" s="322"/>
      <c r="BW24" s="383"/>
      <c r="BX24" s="383"/>
      <c r="BY24" s="383"/>
      <c r="BZ24" s="383"/>
      <c r="CA24" s="383"/>
      <c r="CB24" s="322"/>
    </row>
    <row r="25" ht="12.0" customHeight="1">
      <c r="A25" s="1"/>
      <c r="B25" s="32">
        <v>44370.0</v>
      </c>
      <c r="C25" s="99">
        <f t="shared" si="1"/>
        <v>50918</v>
      </c>
      <c r="D25" s="260">
        <f t="shared" si="2"/>
        <v>0</v>
      </c>
      <c r="E25" s="236"/>
      <c r="F25" s="143"/>
      <c r="G25" s="143"/>
      <c r="H25" s="143"/>
      <c r="I25" s="143"/>
      <c r="J25" s="143"/>
      <c r="K25" s="143"/>
      <c r="L25" s="225"/>
      <c r="M25" s="256">
        <f t="shared" si="3"/>
        <v>0</v>
      </c>
      <c r="N25" s="236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225"/>
      <c r="AD25" s="262">
        <f t="shared" si="4"/>
        <v>50918</v>
      </c>
      <c r="AE25" s="142" t="s">
        <v>423</v>
      </c>
      <c r="AF25" s="363">
        <v>7918.0</v>
      </c>
      <c r="AG25" s="150" t="s">
        <v>424</v>
      </c>
      <c r="AH25" s="363">
        <v>33000.0</v>
      </c>
      <c r="AI25" s="150" t="s">
        <v>425</v>
      </c>
      <c r="AJ25" s="363">
        <v>10000.0</v>
      </c>
      <c r="AK25" s="150"/>
      <c r="AL25" s="143"/>
      <c r="AM25" s="150"/>
      <c r="AN25" s="143"/>
      <c r="AO25" s="150"/>
      <c r="AP25" s="143"/>
      <c r="AQ25" s="150"/>
      <c r="AR25" s="143"/>
      <c r="AS25" s="150"/>
      <c r="AT25" s="143"/>
      <c r="AU25" s="150"/>
      <c r="AV25" s="143"/>
      <c r="AW25" s="150"/>
      <c r="AX25" s="150"/>
      <c r="AY25" s="150"/>
      <c r="AZ25" s="150"/>
      <c r="BA25" s="150"/>
      <c r="BB25" s="143"/>
      <c r="BC25" s="150"/>
      <c r="BD25" s="150"/>
      <c r="BE25" s="150"/>
      <c r="BF25" s="150"/>
      <c r="BG25" s="150"/>
      <c r="BH25" s="143"/>
      <c r="BI25" s="150"/>
      <c r="BJ25" s="383"/>
      <c r="BK25" s="383"/>
      <c r="BL25" s="383"/>
      <c r="BM25" s="383"/>
      <c r="BN25" s="383"/>
      <c r="BO25" s="383"/>
      <c r="BP25" s="322"/>
      <c r="BQ25" s="383"/>
      <c r="BR25" s="383"/>
      <c r="BS25" s="383"/>
      <c r="BT25" s="322"/>
      <c r="BU25" s="383"/>
      <c r="BV25" s="383"/>
      <c r="BW25" s="383"/>
      <c r="BX25" s="383"/>
      <c r="BY25" s="383"/>
      <c r="BZ25" s="322"/>
      <c r="CA25" s="383"/>
      <c r="CB25" s="322"/>
    </row>
    <row r="26" ht="13.5" customHeight="1">
      <c r="A26" s="21"/>
      <c r="B26" s="32">
        <v>44371.0</v>
      </c>
      <c r="C26" s="99">
        <f t="shared" si="1"/>
        <v>0</v>
      </c>
      <c r="D26" s="260">
        <f t="shared" si="2"/>
        <v>0</v>
      </c>
      <c r="E26" s="236"/>
      <c r="F26" s="143"/>
      <c r="G26" s="143"/>
      <c r="H26" s="143"/>
      <c r="I26" s="143"/>
      <c r="J26" s="143"/>
      <c r="K26" s="143"/>
      <c r="L26" s="225"/>
      <c r="M26" s="256">
        <f t="shared" si="3"/>
        <v>0</v>
      </c>
      <c r="N26" s="236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225"/>
      <c r="AD26" s="262">
        <f t="shared" si="4"/>
        <v>0</v>
      </c>
      <c r="AE26" s="150"/>
      <c r="AF26" s="143"/>
      <c r="AG26" s="150"/>
      <c r="AH26" s="143"/>
      <c r="AI26" s="150"/>
      <c r="AJ26" s="143"/>
      <c r="AK26" s="150"/>
      <c r="AL26" s="143"/>
      <c r="AM26" s="150"/>
      <c r="AN26" s="143"/>
      <c r="AO26" s="150"/>
      <c r="AP26" s="143"/>
      <c r="AQ26" s="150"/>
      <c r="AR26" s="143"/>
      <c r="AS26" s="150"/>
      <c r="AT26" s="143"/>
      <c r="AU26" s="150"/>
      <c r="AV26" s="143"/>
      <c r="AW26" s="150"/>
      <c r="AX26" s="150"/>
      <c r="AY26" s="150"/>
      <c r="AZ26" s="143"/>
      <c r="BA26" s="150"/>
      <c r="BB26" s="150"/>
      <c r="BC26" s="150"/>
      <c r="BD26" s="143"/>
      <c r="BE26" s="150"/>
      <c r="BF26" s="150"/>
      <c r="BG26" s="150"/>
      <c r="BH26" s="150"/>
      <c r="BI26" s="150"/>
      <c r="BJ26" s="383"/>
      <c r="BK26" s="383"/>
      <c r="BL26" s="383"/>
      <c r="BM26" s="383"/>
      <c r="BN26" s="383"/>
      <c r="BO26" s="383"/>
      <c r="BP26" s="383"/>
      <c r="BQ26" s="383"/>
      <c r="BR26" s="322"/>
      <c r="BS26" s="383"/>
      <c r="BT26" s="383"/>
      <c r="BU26" s="383"/>
      <c r="BV26" s="322"/>
      <c r="BW26" s="383"/>
      <c r="BX26" s="383"/>
      <c r="BY26" s="383"/>
      <c r="BZ26" s="383"/>
      <c r="CA26" s="383"/>
      <c r="CB26" s="322"/>
    </row>
    <row r="27" ht="12.0" customHeight="1">
      <c r="A27" s="21"/>
      <c r="B27" s="32">
        <v>44372.0</v>
      </c>
      <c r="C27" s="99">
        <f t="shared" si="1"/>
        <v>220000</v>
      </c>
      <c r="D27" s="260">
        <f t="shared" si="2"/>
        <v>0</v>
      </c>
      <c r="E27" s="268"/>
      <c r="F27" s="167"/>
      <c r="G27" s="143"/>
      <c r="H27" s="143"/>
      <c r="I27" s="143"/>
      <c r="J27" s="143"/>
      <c r="K27" s="143"/>
      <c r="L27" s="225"/>
      <c r="M27" s="256">
        <f t="shared" si="3"/>
        <v>0</v>
      </c>
      <c r="N27" s="236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225"/>
      <c r="AD27" s="262">
        <f t="shared" si="4"/>
        <v>220000</v>
      </c>
      <c r="AE27" s="167" t="s">
        <v>65</v>
      </c>
      <c r="AF27" s="367">
        <v>220000.0</v>
      </c>
      <c r="AG27" s="150"/>
      <c r="AH27" s="143"/>
      <c r="AI27" s="143"/>
      <c r="AJ27" s="143"/>
      <c r="AK27" s="150"/>
      <c r="AL27" s="143"/>
      <c r="AM27" s="150"/>
      <c r="AN27" s="143"/>
      <c r="AO27" s="150"/>
      <c r="AP27" s="143"/>
      <c r="AQ27" s="150"/>
      <c r="AR27" s="143"/>
      <c r="AS27" s="150"/>
      <c r="AT27" s="143"/>
      <c r="AU27" s="150"/>
      <c r="AV27" s="143"/>
      <c r="AW27" s="150"/>
      <c r="AX27" s="150"/>
      <c r="AY27" s="150"/>
      <c r="AZ27" s="143"/>
      <c r="BA27" s="150"/>
      <c r="BB27" s="150"/>
      <c r="BC27" s="150"/>
      <c r="BD27" s="143"/>
      <c r="BE27" s="150"/>
      <c r="BF27" s="150"/>
      <c r="BG27" s="150"/>
      <c r="BH27" s="150"/>
      <c r="BI27" s="150"/>
      <c r="BJ27" s="383"/>
      <c r="BK27" s="383"/>
      <c r="BL27" s="383"/>
      <c r="BM27" s="383"/>
      <c r="BN27" s="383"/>
      <c r="BO27" s="383"/>
      <c r="BP27" s="383"/>
      <c r="BQ27" s="383"/>
      <c r="BR27" s="322"/>
      <c r="BS27" s="383"/>
      <c r="BT27" s="383"/>
      <c r="BU27" s="383"/>
      <c r="BV27" s="322"/>
      <c r="BW27" s="383"/>
      <c r="BX27" s="383"/>
      <c r="BY27" s="383"/>
      <c r="BZ27" s="383"/>
      <c r="CA27" s="383"/>
      <c r="CB27" s="322"/>
    </row>
    <row r="28" ht="12.0" customHeight="1">
      <c r="A28" s="156"/>
      <c r="B28" s="32">
        <v>44373.0</v>
      </c>
      <c r="C28" s="99">
        <f t="shared" si="1"/>
        <v>542271</v>
      </c>
      <c r="D28" s="260">
        <f t="shared" si="2"/>
        <v>0</v>
      </c>
      <c r="E28" s="224"/>
      <c r="F28" s="143"/>
      <c r="G28" s="161"/>
      <c r="H28" s="161"/>
      <c r="I28" s="161"/>
      <c r="J28" s="161"/>
      <c r="K28" s="161"/>
      <c r="L28" s="269"/>
      <c r="M28" s="256">
        <f t="shared" si="3"/>
        <v>0</v>
      </c>
      <c r="N28" s="236"/>
      <c r="O28" s="143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269"/>
      <c r="AD28" s="262">
        <f t="shared" si="4"/>
        <v>542271</v>
      </c>
      <c r="AE28" s="150" t="s">
        <v>426</v>
      </c>
      <c r="AF28" s="363">
        <v>46680.0</v>
      </c>
      <c r="AG28" s="150" t="s">
        <v>79</v>
      </c>
      <c r="AH28" s="384">
        <v>172790.0</v>
      </c>
      <c r="AI28" s="150" t="s">
        <v>403</v>
      </c>
      <c r="AJ28" s="363">
        <v>31720.0</v>
      </c>
      <c r="AK28" s="143" t="s">
        <v>72</v>
      </c>
      <c r="AL28" s="363">
        <v>2833.0</v>
      </c>
      <c r="AM28" s="150" t="s">
        <v>427</v>
      </c>
      <c r="AN28" s="363">
        <v>3900.0</v>
      </c>
      <c r="AO28" s="150" t="s">
        <v>428</v>
      </c>
      <c r="AP28" s="363">
        <v>4400.0</v>
      </c>
      <c r="AQ28" s="150" t="s">
        <v>429</v>
      </c>
      <c r="AR28" s="363">
        <v>279948.0</v>
      </c>
      <c r="AS28" s="150"/>
      <c r="AT28" s="143"/>
      <c r="AU28" s="150"/>
      <c r="AV28" s="143"/>
      <c r="AW28" s="150"/>
      <c r="AX28" s="150"/>
      <c r="AY28" s="160"/>
      <c r="AZ28" s="160"/>
      <c r="BA28" s="160"/>
      <c r="BB28" s="161"/>
      <c r="BC28" s="160"/>
      <c r="BD28" s="160"/>
      <c r="BE28" s="160"/>
      <c r="BF28" s="160"/>
      <c r="BG28" s="160"/>
      <c r="BH28" s="160"/>
      <c r="BI28" s="160"/>
      <c r="BJ28" s="408"/>
      <c r="BK28" s="408"/>
      <c r="BL28" s="408"/>
      <c r="BM28" s="408"/>
      <c r="BN28" s="408"/>
      <c r="BO28" s="408"/>
      <c r="BP28" s="409"/>
      <c r="BQ28" s="408"/>
      <c r="BR28" s="408"/>
      <c r="BS28" s="408"/>
      <c r="BT28" s="409"/>
      <c r="BU28" s="408"/>
      <c r="BV28" s="408"/>
      <c r="BW28" s="408"/>
      <c r="BX28" s="408"/>
      <c r="BY28" s="408"/>
      <c r="BZ28" s="409"/>
      <c r="CA28" s="408"/>
      <c r="CB28" s="409"/>
    </row>
    <row r="29" ht="12.0" customHeight="1">
      <c r="A29" s="1"/>
      <c r="B29" s="32">
        <v>44374.0</v>
      </c>
      <c r="C29" s="99">
        <f t="shared" si="1"/>
        <v>11855932</v>
      </c>
      <c r="D29" s="260">
        <f t="shared" si="2"/>
        <v>204585</v>
      </c>
      <c r="E29" s="191" t="s">
        <v>430</v>
      </c>
      <c r="F29" s="377">
        <v>13200.0</v>
      </c>
      <c r="G29" s="143" t="s">
        <v>431</v>
      </c>
      <c r="H29" s="363">
        <v>6200.0</v>
      </c>
      <c r="I29" s="143" t="s">
        <v>432</v>
      </c>
      <c r="J29" s="363">
        <v>49270.0</v>
      </c>
      <c r="K29" s="143" t="s">
        <v>432</v>
      </c>
      <c r="L29" s="385">
        <v>135915.0</v>
      </c>
      <c r="M29" s="256">
        <f t="shared" si="3"/>
        <v>11286120</v>
      </c>
      <c r="N29" s="236" t="s">
        <v>433</v>
      </c>
      <c r="O29" s="363">
        <v>1.128612E7</v>
      </c>
      <c r="P29" s="143"/>
      <c r="Q29" s="143"/>
      <c r="R29" s="167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225"/>
      <c r="AD29" s="262">
        <f t="shared" si="4"/>
        <v>365227</v>
      </c>
      <c r="AE29" s="143" t="s">
        <v>434</v>
      </c>
      <c r="AF29" s="363">
        <v>84678.0</v>
      </c>
      <c r="AG29" s="150" t="s">
        <v>73</v>
      </c>
      <c r="AH29" s="363">
        <v>6015.0</v>
      </c>
      <c r="AI29" s="150" t="s">
        <v>74</v>
      </c>
      <c r="AJ29" s="363">
        <v>27293.0</v>
      </c>
      <c r="AK29" s="150" t="s">
        <v>75</v>
      </c>
      <c r="AL29" s="363">
        <v>58201.0</v>
      </c>
      <c r="AM29" s="143" t="s">
        <v>76</v>
      </c>
      <c r="AN29" s="363">
        <v>67440.0</v>
      </c>
      <c r="AO29" s="143" t="s">
        <v>77</v>
      </c>
      <c r="AP29" s="363">
        <v>99000.0</v>
      </c>
      <c r="AQ29" s="143" t="s">
        <v>435</v>
      </c>
      <c r="AR29" s="363">
        <v>5000.0</v>
      </c>
      <c r="AS29" s="150" t="s">
        <v>95</v>
      </c>
      <c r="AT29" s="363">
        <v>12980.0</v>
      </c>
      <c r="AU29" s="383" t="s">
        <v>71</v>
      </c>
      <c r="AV29" s="363">
        <v>4620.0</v>
      </c>
      <c r="AW29" s="383"/>
      <c r="AX29" s="322"/>
      <c r="AY29" s="143"/>
      <c r="AZ29" s="143"/>
      <c r="BA29" s="143"/>
      <c r="BB29" s="143"/>
      <c r="BC29" s="143"/>
      <c r="BD29" s="143"/>
      <c r="BE29" s="143"/>
      <c r="BF29" s="143"/>
      <c r="BG29" s="143"/>
      <c r="BH29" s="143"/>
      <c r="BI29" s="150"/>
      <c r="BJ29" s="322"/>
      <c r="BK29" s="322"/>
      <c r="BL29" s="322"/>
      <c r="BM29" s="322"/>
      <c r="BN29" s="322"/>
      <c r="BO29" s="322"/>
      <c r="BP29" s="322"/>
      <c r="BQ29" s="322"/>
      <c r="BR29" s="322"/>
      <c r="BS29" s="322"/>
      <c r="BT29" s="322"/>
      <c r="BU29" s="322"/>
      <c r="BV29" s="322"/>
      <c r="BW29" s="322"/>
      <c r="BX29" s="322"/>
      <c r="BY29" s="383"/>
      <c r="BZ29" s="322"/>
      <c r="CA29" s="383"/>
      <c r="CB29" s="322"/>
    </row>
    <row r="30" ht="12.0" customHeight="1">
      <c r="A30" s="1"/>
      <c r="B30" s="35">
        <v>44375.0</v>
      </c>
      <c r="C30" s="99">
        <f t="shared" si="1"/>
        <v>1848874</v>
      </c>
      <c r="D30" s="260">
        <f t="shared" si="2"/>
        <v>1848874</v>
      </c>
      <c r="E30" s="143" t="s">
        <v>436</v>
      </c>
      <c r="F30" s="363">
        <v>320135.0</v>
      </c>
      <c r="G30" s="268" t="s">
        <v>432</v>
      </c>
      <c r="H30" s="367">
        <v>234739.0</v>
      </c>
      <c r="I30" s="268" t="s">
        <v>437</v>
      </c>
      <c r="J30" s="367">
        <v>404000.0</v>
      </c>
      <c r="K30" s="268" t="s">
        <v>437</v>
      </c>
      <c r="L30" s="381">
        <v>890000.0</v>
      </c>
      <c r="M30" s="262">
        <f t="shared" si="3"/>
        <v>0</v>
      </c>
      <c r="N30" s="236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225"/>
      <c r="AD30" s="262">
        <f t="shared" si="4"/>
        <v>0</v>
      </c>
      <c r="AE30" s="143"/>
      <c r="AF30" s="322"/>
      <c r="AG30" s="150"/>
      <c r="AH30" s="322"/>
      <c r="AI30" s="383"/>
      <c r="AJ30" s="322"/>
      <c r="AK30" s="150"/>
      <c r="AL30" s="143"/>
      <c r="AM30" s="150"/>
      <c r="AN30" s="143"/>
      <c r="AO30" s="150"/>
      <c r="AP30" s="143"/>
      <c r="AQ30" s="143"/>
      <c r="AR30" s="143"/>
      <c r="AS30" s="143"/>
      <c r="AT30" s="143"/>
      <c r="AU30" s="143"/>
      <c r="AV30" s="143"/>
      <c r="AW30" s="150"/>
      <c r="AX30" s="322"/>
      <c r="AY30" s="383"/>
      <c r="AZ30" s="322"/>
      <c r="BA30" s="383"/>
      <c r="BB30" s="322"/>
      <c r="BC30" s="143"/>
      <c r="BD30" s="143"/>
      <c r="BE30" s="143"/>
      <c r="BF30" s="143"/>
      <c r="BG30" s="143"/>
      <c r="BH30" s="143"/>
      <c r="BI30" s="150"/>
      <c r="BJ30" s="322"/>
      <c r="BK30" s="383"/>
      <c r="BL30" s="322"/>
      <c r="BM30" s="383"/>
      <c r="BN30" s="322"/>
      <c r="BO30" s="383"/>
      <c r="BP30" s="383"/>
      <c r="BQ30" s="383"/>
      <c r="BR30" s="322"/>
      <c r="BS30" s="383"/>
      <c r="BT30" s="383"/>
      <c r="BU30" s="383"/>
      <c r="BV30" s="322"/>
      <c r="BW30" s="383"/>
      <c r="BX30" s="383"/>
      <c r="BY30" s="383"/>
      <c r="BZ30" s="383"/>
      <c r="CA30" s="383"/>
      <c r="CB30" s="322"/>
    </row>
    <row r="31" ht="12.0" customHeight="1">
      <c r="A31" s="1"/>
      <c r="B31" s="35">
        <v>44376.0</v>
      </c>
      <c r="C31" s="99">
        <f t="shared" si="1"/>
        <v>3195615</v>
      </c>
      <c r="D31" s="260">
        <f t="shared" si="2"/>
        <v>3195615</v>
      </c>
      <c r="E31" s="236" t="s">
        <v>438</v>
      </c>
      <c r="F31" s="363">
        <v>521103.0</v>
      </c>
      <c r="G31" s="143" t="s">
        <v>439</v>
      </c>
      <c r="H31" s="363">
        <v>100684.0</v>
      </c>
      <c r="I31" s="143" t="s">
        <v>438</v>
      </c>
      <c r="J31" s="363">
        <v>2179160.0</v>
      </c>
      <c r="K31" s="143" t="s">
        <v>440</v>
      </c>
      <c r="L31" s="385">
        <v>394668.0</v>
      </c>
      <c r="M31" s="256">
        <f t="shared" si="3"/>
        <v>0</v>
      </c>
      <c r="N31" s="236"/>
      <c r="O31" s="143"/>
      <c r="P31" s="143"/>
      <c r="Q31" s="143"/>
      <c r="R31" s="143"/>
      <c r="S31" s="149"/>
      <c r="T31" s="143"/>
      <c r="U31" s="143"/>
      <c r="V31" s="143"/>
      <c r="W31" s="143"/>
      <c r="X31" s="143"/>
      <c r="Y31" s="143"/>
      <c r="Z31" s="143"/>
      <c r="AA31" s="143"/>
      <c r="AB31" s="143"/>
      <c r="AC31" s="225"/>
      <c r="AD31" s="262">
        <f t="shared" si="4"/>
        <v>0</v>
      </c>
      <c r="AE31" s="142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50"/>
      <c r="AV31" s="143"/>
      <c r="AW31" s="150"/>
      <c r="AX31" s="143"/>
      <c r="AY31" s="143"/>
      <c r="AZ31" s="143"/>
      <c r="BA31" s="143"/>
      <c r="BB31" s="143"/>
      <c r="BC31" s="143"/>
      <c r="BD31" s="143"/>
      <c r="BE31" s="150"/>
      <c r="BF31" s="143"/>
      <c r="BG31" s="143"/>
      <c r="BH31" s="143"/>
      <c r="BI31" s="150"/>
      <c r="BJ31" s="322"/>
      <c r="BK31" s="383"/>
      <c r="BL31" s="322"/>
      <c r="BM31" s="383"/>
      <c r="BN31" s="322"/>
      <c r="BO31" s="383"/>
      <c r="BP31" s="322"/>
      <c r="BQ31" s="322"/>
      <c r="BR31" s="322"/>
      <c r="BS31" s="383"/>
      <c r="BT31" s="322"/>
      <c r="BU31" s="383"/>
      <c r="BV31" s="322"/>
      <c r="BW31" s="383"/>
      <c r="BX31" s="322"/>
      <c r="BY31" s="383"/>
      <c r="BZ31" s="322"/>
      <c r="CA31" s="322"/>
      <c r="CB31" s="322"/>
    </row>
    <row r="32" ht="12.0" customHeight="1">
      <c r="A32" s="1"/>
      <c r="B32" s="36">
        <v>44377.0</v>
      </c>
      <c r="C32" s="271">
        <f t="shared" si="1"/>
        <v>14510347</v>
      </c>
      <c r="D32" s="272">
        <f t="shared" si="2"/>
        <v>573237</v>
      </c>
      <c r="E32" s="273" t="s">
        <v>441</v>
      </c>
      <c r="F32" s="367">
        <v>26666.0</v>
      </c>
      <c r="G32" s="167" t="s">
        <v>442</v>
      </c>
      <c r="H32" s="367">
        <v>305302.0</v>
      </c>
      <c r="I32" s="167" t="s">
        <v>443</v>
      </c>
      <c r="J32" s="367">
        <v>240609.0</v>
      </c>
      <c r="K32" s="149" t="s">
        <v>444</v>
      </c>
      <c r="L32" s="410">
        <v>660.0</v>
      </c>
      <c r="M32" s="256">
        <f t="shared" si="3"/>
        <v>11891372</v>
      </c>
      <c r="N32" s="275" t="s">
        <v>445</v>
      </c>
      <c r="O32" s="363">
        <v>731588.0</v>
      </c>
      <c r="P32" s="206" t="s">
        <v>446</v>
      </c>
      <c r="Q32" s="411">
        <v>4539820.0</v>
      </c>
      <c r="R32" s="206" t="s">
        <v>447</v>
      </c>
      <c r="S32" s="411">
        <v>406620.0</v>
      </c>
      <c r="T32" s="206" t="s">
        <v>448</v>
      </c>
      <c r="U32" s="411">
        <v>7458.0</v>
      </c>
      <c r="V32" s="167" t="s">
        <v>449</v>
      </c>
      <c r="W32" s="367">
        <v>2783176.0</v>
      </c>
      <c r="X32" s="167" t="s">
        <v>450</v>
      </c>
      <c r="Y32" s="367">
        <v>3422710.0</v>
      </c>
      <c r="Z32" s="167"/>
      <c r="AA32" s="167"/>
      <c r="AB32" s="167"/>
      <c r="AC32" s="276"/>
      <c r="AD32" s="262">
        <f t="shared" si="4"/>
        <v>2045738</v>
      </c>
      <c r="AE32" s="200" t="s">
        <v>451</v>
      </c>
      <c r="AF32" s="366">
        <v>716858.0</v>
      </c>
      <c r="AG32" s="162" t="s">
        <v>398</v>
      </c>
      <c r="AH32" s="366">
        <v>2200.0</v>
      </c>
      <c r="AI32" s="163" t="s">
        <v>452</v>
      </c>
      <c r="AJ32" s="366">
        <v>234044.0</v>
      </c>
      <c r="AK32" s="163" t="s">
        <v>453</v>
      </c>
      <c r="AL32" s="366">
        <v>497636.0</v>
      </c>
      <c r="AM32" s="163" t="s">
        <v>454</v>
      </c>
      <c r="AN32" s="366">
        <v>65000.0</v>
      </c>
      <c r="AO32" s="163" t="s">
        <v>87</v>
      </c>
      <c r="AP32" s="366">
        <v>165000.0</v>
      </c>
      <c r="AQ32" s="162" t="s">
        <v>88</v>
      </c>
      <c r="AR32" s="366">
        <v>160000.0</v>
      </c>
      <c r="AS32" s="163" t="s">
        <v>455</v>
      </c>
      <c r="AT32" s="366">
        <v>205000.0</v>
      </c>
      <c r="AU32" s="163"/>
      <c r="AV32" s="163"/>
      <c r="AW32" s="163"/>
      <c r="AX32" s="163"/>
      <c r="AY32" s="167"/>
      <c r="AZ32" s="167"/>
      <c r="BA32" s="164"/>
      <c r="BB32" s="167"/>
      <c r="BC32" s="164"/>
      <c r="BD32" s="167"/>
      <c r="BE32" s="164"/>
      <c r="BF32" s="167"/>
      <c r="BG32" s="167"/>
      <c r="BH32" s="167"/>
      <c r="BI32" s="277"/>
      <c r="BJ32" s="412"/>
      <c r="BK32" s="412"/>
      <c r="BL32" s="412"/>
      <c r="BM32" s="413"/>
      <c r="BN32" s="412"/>
      <c r="BO32" s="413"/>
      <c r="BP32" s="412"/>
      <c r="BQ32" s="413"/>
      <c r="BR32" s="412"/>
      <c r="BS32" s="412"/>
      <c r="BT32" s="412"/>
      <c r="BU32" s="412"/>
      <c r="BV32" s="412"/>
      <c r="BW32" s="412"/>
      <c r="BX32" s="412"/>
      <c r="BY32" s="412"/>
      <c r="BZ32" s="412"/>
      <c r="CA32" s="412"/>
      <c r="CB32" s="412"/>
    </row>
    <row r="33" ht="12.0" customHeight="1">
      <c r="A33" s="1"/>
      <c r="B33" s="100" t="s">
        <v>30</v>
      </c>
      <c r="C33" s="105">
        <f t="shared" si="1"/>
        <v>45998871</v>
      </c>
      <c r="D33" s="278">
        <f>SUM(D3:D32)</f>
        <v>10804885</v>
      </c>
      <c r="E33" s="246"/>
      <c r="F33" s="183"/>
      <c r="G33" s="183"/>
      <c r="H33" s="183"/>
      <c r="I33" s="183"/>
      <c r="J33" s="183"/>
      <c r="K33" s="183"/>
      <c r="L33" s="247"/>
      <c r="M33" s="248">
        <f>SUM(M3:M32)</f>
        <v>25520872</v>
      </c>
      <c r="N33" s="246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247"/>
      <c r="AD33" s="249">
        <f>SUM(AD3:AD32)</f>
        <v>9673114</v>
      </c>
      <c r="AE33" s="198"/>
      <c r="AF33" s="183"/>
      <c r="AG33" s="184"/>
      <c r="AH33" s="183"/>
      <c r="AI33" s="183"/>
      <c r="AJ33" s="183"/>
      <c r="AK33" s="183"/>
      <c r="AL33" s="183"/>
      <c r="AM33" s="183"/>
      <c r="AN33" s="183"/>
      <c r="AO33" s="183"/>
      <c r="AP33" s="183"/>
      <c r="AQ33" s="184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  <c r="BD33" s="183"/>
      <c r="BE33" s="184"/>
      <c r="BF33" s="183"/>
      <c r="BG33" s="183"/>
      <c r="BH33" s="183"/>
      <c r="BI33" s="184"/>
      <c r="BJ33" s="251"/>
      <c r="BK33" s="250"/>
      <c r="BL33" s="251"/>
      <c r="BM33" s="250"/>
      <c r="BN33" s="251"/>
      <c r="BO33" s="250"/>
      <c r="BP33" s="251"/>
      <c r="BQ33" s="251"/>
      <c r="BR33" s="251"/>
      <c r="BS33" s="250"/>
      <c r="BT33" s="251"/>
      <c r="BU33" s="250"/>
      <c r="BV33" s="251"/>
      <c r="BW33" s="250"/>
      <c r="BX33" s="251"/>
      <c r="BY33" s="250"/>
      <c r="BZ33" s="251"/>
      <c r="CA33" s="250"/>
      <c r="CB33" s="251"/>
    </row>
    <row r="34" ht="13.5" customHeight="1">
      <c r="A34" s="1"/>
      <c r="B34" s="100" t="s">
        <v>31</v>
      </c>
      <c r="C34" s="105"/>
      <c r="D34" s="278"/>
      <c r="E34" s="246"/>
      <c r="F34" s="183"/>
      <c r="G34" s="183"/>
      <c r="H34" s="183"/>
      <c r="I34" s="183"/>
      <c r="J34" s="183"/>
      <c r="K34" s="183"/>
      <c r="L34" s="247"/>
      <c r="M34" s="248"/>
      <c r="N34" s="246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247"/>
      <c r="AD34" s="249"/>
      <c r="AE34" s="198"/>
      <c r="AF34" s="183"/>
      <c r="AG34" s="183"/>
      <c r="AH34" s="183"/>
      <c r="AI34" s="183"/>
      <c r="AJ34" s="183"/>
      <c r="AK34" s="184"/>
      <c r="AL34" s="183"/>
      <c r="AM34" s="184"/>
      <c r="AN34" s="183"/>
      <c r="AO34" s="184"/>
      <c r="AP34" s="183"/>
      <c r="AQ34" s="184"/>
      <c r="AR34" s="183"/>
      <c r="AS34" s="184"/>
      <c r="AT34" s="183"/>
      <c r="AU34" s="184"/>
      <c r="AV34" s="183"/>
      <c r="AW34" s="184"/>
      <c r="AX34" s="184"/>
      <c r="AY34" s="184"/>
      <c r="AZ34" s="183"/>
      <c r="BA34" s="184"/>
      <c r="BB34" s="184"/>
      <c r="BC34" s="184"/>
      <c r="BD34" s="183"/>
      <c r="BE34" s="184"/>
      <c r="BF34" s="184"/>
      <c r="BG34" s="184"/>
      <c r="BH34" s="184"/>
      <c r="BI34" s="184"/>
      <c r="BJ34" s="250"/>
      <c r="BK34" s="250"/>
      <c r="BL34" s="250"/>
      <c r="BM34" s="250"/>
      <c r="BN34" s="250"/>
      <c r="BO34" s="250"/>
      <c r="BP34" s="250"/>
      <c r="BQ34" s="250"/>
      <c r="BR34" s="251"/>
      <c r="BS34" s="250"/>
      <c r="BT34" s="250"/>
      <c r="BU34" s="250"/>
      <c r="BV34" s="251"/>
      <c r="BW34" s="250"/>
      <c r="BX34" s="250"/>
      <c r="BY34" s="250"/>
      <c r="BZ34" s="250"/>
      <c r="CA34" s="250"/>
      <c r="CB34" s="251"/>
    </row>
    <row r="35" ht="13.5" customHeight="1">
      <c r="A35" s="21"/>
      <c r="B35" s="22">
        <v>44378.0</v>
      </c>
      <c r="C35" s="98">
        <f t="shared" ref="C35:C65" si="5">D35+M35+AD35</f>
        <v>50611</v>
      </c>
      <c r="D35" s="260">
        <f t="shared" ref="D35:D65" si="6">F35+H35+J35+L35</f>
        <v>0</v>
      </c>
      <c r="E35" s="268"/>
      <c r="F35" s="167"/>
      <c r="G35" s="268"/>
      <c r="H35" s="167"/>
      <c r="I35" s="143"/>
      <c r="J35" s="143"/>
      <c r="K35" s="163"/>
      <c r="L35" s="255"/>
      <c r="M35" s="256">
        <f t="shared" ref="M35:M65" si="7">O35+Q35+S35+U35+W35+Y35+AA35+AC35</f>
        <v>0</v>
      </c>
      <c r="N35" s="236"/>
      <c r="O35" s="143"/>
      <c r="P35" s="143"/>
      <c r="Q35" s="143"/>
      <c r="R35" s="143"/>
      <c r="S35" s="152"/>
      <c r="T35" s="134"/>
      <c r="U35" s="143"/>
      <c r="V35" s="163"/>
      <c r="W35" s="163"/>
      <c r="X35" s="163"/>
      <c r="Y35" s="163"/>
      <c r="Z35" s="163"/>
      <c r="AA35" s="163"/>
      <c r="AB35" s="163"/>
      <c r="AC35" s="255"/>
      <c r="AD35" s="262">
        <f t="shared" ref="AD35:AD65" si="8">AF35+AH35+AJ35+AL35+AN35+AP35+AR35+AT35+AV35+AX35+AZ35+BB35+BD35+BF35+BH35+BJ35+BL35+BN35+BP35+BR35+BT35+BV35+BX35+BZ35+CB35+CD35</f>
        <v>50611</v>
      </c>
      <c r="AE35" s="142" t="s">
        <v>456</v>
      </c>
      <c r="AF35" s="363">
        <v>50611.0</v>
      </c>
      <c r="AG35" s="143"/>
      <c r="AH35" s="143"/>
      <c r="AI35" s="143"/>
      <c r="AJ35" s="143"/>
      <c r="AK35" s="143"/>
      <c r="AL35" s="143"/>
      <c r="AM35" s="162"/>
      <c r="AN35" s="163"/>
      <c r="AO35" s="162"/>
      <c r="AP35" s="163"/>
      <c r="AQ35" s="162"/>
      <c r="AR35" s="163"/>
      <c r="AS35" s="162"/>
      <c r="AT35" s="163"/>
      <c r="AU35" s="162"/>
      <c r="AV35" s="163"/>
      <c r="AW35" s="162"/>
      <c r="AX35" s="162"/>
      <c r="AY35" s="162"/>
      <c r="AZ35" s="163"/>
      <c r="BA35" s="162"/>
      <c r="BB35" s="162"/>
      <c r="BC35" s="162"/>
      <c r="BD35" s="163"/>
      <c r="BE35" s="162"/>
      <c r="BF35" s="162"/>
      <c r="BG35" s="162"/>
      <c r="BH35" s="162"/>
      <c r="BI35" s="163"/>
      <c r="BJ35" s="414"/>
      <c r="BK35" s="415"/>
      <c r="BL35" s="414"/>
      <c r="BM35" s="415"/>
      <c r="BN35" s="414"/>
      <c r="BO35" s="415"/>
      <c r="BP35" s="415"/>
      <c r="BQ35" s="415"/>
      <c r="BR35" s="414"/>
      <c r="BS35" s="415"/>
      <c r="BT35" s="415"/>
      <c r="BU35" s="415"/>
      <c r="BV35" s="414"/>
      <c r="BW35" s="415"/>
      <c r="BX35" s="415"/>
      <c r="BY35" s="415"/>
      <c r="BZ35" s="415"/>
      <c r="CA35" s="415"/>
      <c r="CB35" s="414"/>
    </row>
    <row r="36" ht="13.5" customHeight="1">
      <c r="A36" s="21"/>
      <c r="B36" s="32">
        <v>45109.0</v>
      </c>
      <c r="C36" s="99">
        <f t="shared" si="5"/>
        <v>8000</v>
      </c>
      <c r="D36" s="260">
        <f t="shared" si="6"/>
        <v>8000</v>
      </c>
      <c r="E36" s="236" t="s">
        <v>457</v>
      </c>
      <c r="F36" s="363">
        <v>8000.0</v>
      </c>
      <c r="G36" s="143"/>
      <c r="H36" s="143"/>
      <c r="I36" s="143"/>
      <c r="J36" s="143"/>
      <c r="K36" s="143"/>
      <c r="L36" s="225"/>
      <c r="M36" s="256">
        <f t="shared" si="7"/>
        <v>0</v>
      </c>
      <c r="N36" s="236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225"/>
      <c r="AD36" s="262">
        <f t="shared" si="8"/>
        <v>0</v>
      </c>
      <c r="AE36" s="150"/>
      <c r="AF36" s="143"/>
      <c r="AG36" s="150"/>
      <c r="AH36" s="143"/>
      <c r="AI36" s="150"/>
      <c r="AJ36" s="143"/>
      <c r="AK36" s="150"/>
      <c r="AL36" s="143"/>
      <c r="AM36" s="150"/>
      <c r="AN36" s="143"/>
      <c r="AO36" s="150"/>
      <c r="AP36" s="143"/>
      <c r="AQ36" s="150"/>
      <c r="AR36" s="143"/>
      <c r="AS36" s="150"/>
      <c r="AT36" s="143"/>
      <c r="AU36" s="150"/>
      <c r="AV36" s="143"/>
      <c r="AW36" s="150"/>
      <c r="AX36" s="150"/>
      <c r="AY36" s="150"/>
      <c r="AZ36" s="143"/>
      <c r="BA36" s="150"/>
      <c r="BB36" s="150"/>
      <c r="BC36" s="150"/>
      <c r="BD36" s="143"/>
      <c r="BE36" s="150"/>
      <c r="BF36" s="150"/>
      <c r="BG36" s="150"/>
      <c r="BH36" s="150"/>
      <c r="BI36" s="150"/>
      <c r="BJ36" s="383"/>
      <c r="BK36" s="383"/>
      <c r="BL36" s="383"/>
      <c r="BM36" s="383"/>
      <c r="BN36" s="383"/>
      <c r="BO36" s="383"/>
      <c r="BP36" s="383"/>
      <c r="BQ36" s="383"/>
      <c r="BR36" s="322"/>
      <c r="BS36" s="383"/>
      <c r="BT36" s="383"/>
      <c r="BU36" s="383"/>
      <c r="BV36" s="322"/>
      <c r="BW36" s="383"/>
      <c r="BX36" s="383"/>
      <c r="BY36" s="383"/>
      <c r="BZ36" s="383"/>
      <c r="CA36" s="383"/>
      <c r="CB36" s="322"/>
    </row>
    <row r="37" ht="13.5" customHeight="1">
      <c r="A37" s="1"/>
      <c r="B37" s="32">
        <v>45110.0</v>
      </c>
      <c r="C37" s="99">
        <f t="shared" si="5"/>
        <v>0</v>
      </c>
      <c r="D37" s="260">
        <f t="shared" si="6"/>
        <v>0</v>
      </c>
      <c r="E37" s="224"/>
      <c r="F37" s="143"/>
      <c r="G37" s="143"/>
      <c r="H37" s="143"/>
      <c r="I37" s="143"/>
      <c r="J37" s="143"/>
      <c r="K37" s="143"/>
      <c r="L37" s="225"/>
      <c r="M37" s="256">
        <f t="shared" si="7"/>
        <v>0</v>
      </c>
      <c r="N37" s="236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225"/>
      <c r="AD37" s="262">
        <f t="shared" si="8"/>
        <v>0</v>
      </c>
      <c r="AE37" s="150" t="s">
        <v>403</v>
      </c>
      <c r="AF37" s="363">
        <v>0.0</v>
      </c>
      <c r="AG37" s="150"/>
      <c r="AH37" s="143"/>
      <c r="AI37" s="150"/>
      <c r="AJ37" s="143"/>
      <c r="AK37" s="150"/>
      <c r="AL37" s="143"/>
      <c r="AM37" s="150"/>
      <c r="AN37" s="143"/>
      <c r="AO37" s="150"/>
      <c r="AP37" s="143"/>
      <c r="AQ37" s="150"/>
      <c r="AR37" s="143"/>
      <c r="AS37" s="150"/>
      <c r="AT37" s="143"/>
      <c r="AU37" s="150"/>
      <c r="AV37" s="143"/>
      <c r="AW37" s="150"/>
      <c r="AX37" s="150"/>
      <c r="AY37" s="150"/>
      <c r="AZ37" s="143"/>
      <c r="BA37" s="150"/>
      <c r="BB37" s="150"/>
      <c r="BC37" s="150"/>
      <c r="BD37" s="143"/>
      <c r="BE37" s="150"/>
      <c r="BF37" s="150"/>
      <c r="BG37" s="150"/>
      <c r="BH37" s="150"/>
      <c r="BI37" s="150"/>
      <c r="BJ37" s="383"/>
      <c r="BK37" s="383"/>
      <c r="BL37" s="383"/>
      <c r="BM37" s="383"/>
      <c r="BN37" s="383"/>
      <c r="BO37" s="383"/>
      <c r="BP37" s="383"/>
      <c r="BQ37" s="383"/>
      <c r="BR37" s="322"/>
      <c r="BS37" s="383"/>
      <c r="BT37" s="383"/>
      <c r="BU37" s="383"/>
      <c r="BV37" s="322"/>
      <c r="BW37" s="383"/>
      <c r="BX37" s="383"/>
      <c r="BY37" s="383"/>
      <c r="BZ37" s="383"/>
      <c r="CA37" s="383"/>
      <c r="CB37" s="322"/>
    </row>
    <row r="38" ht="13.5" customHeight="1">
      <c r="A38" s="1"/>
      <c r="B38" s="32">
        <v>45111.0</v>
      </c>
      <c r="C38" s="99">
        <f t="shared" si="5"/>
        <v>5872830</v>
      </c>
      <c r="D38" s="260">
        <f t="shared" si="6"/>
        <v>0</v>
      </c>
      <c r="E38" s="224"/>
      <c r="F38" s="143"/>
      <c r="G38" s="143"/>
      <c r="H38" s="143"/>
      <c r="I38" s="143"/>
      <c r="J38" s="143"/>
      <c r="K38" s="143"/>
      <c r="L38" s="225"/>
      <c r="M38" s="256">
        <f t="shared" si="7"/>
        <v>5731590</v>
      </c>
      <c r="N38" s="236" t="s">
        <v>458</v>
      </c>
      <c r="O38" s="363">
        <v>5731590.0</v>
      </c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225"/>
      <c r="AD38" s="262">
        <f t="shared" si="8"/>
        <v>141240</v>
      </c>
      <c r="AE38" s="142" t="s">
        <v>401</v>
      </c>
      <c r="AF38" s="363">
        <v>88000.0</v>
      </c>
      <c r="AG38" s="142" t="s">
        <v>402</v>
      </c>
      <c r="AH38" s="363">
        <v>53240.0</v>
      </c>
      <c r="AI38" s="142"/>
      <c r="AJ38" s="143"/>
      <c r="AK38" s="150"/>
      <c r="AL38" s="143"/>
      <c r="AM38" s="142"/>
      <c r="AN38" s="143"/>
      <c r="AO38" s="150"/>
      <c r="AP38" s="143"/>
      <c r="AQ38" s="150"/>
      <c r="AR38" s="143"/>
      <c r="AS38" s="150"/>
      <c r="AT38" s="143"/>
      <c r="AU38" s="150"/>
      <c r="AV38" s="143"/>
      <c r="AW38" s="150"/>
      <c r="AX38" s="150"/>
      <c r="AY38" s="150"/>
      <c r="AZ38" s="143"/>
      <c r="BA38" s="150"/>
      <c r="BB38" s="150"/>
      <c r="BC38" s="150"/>
      <c r="BD38" s="143"/>
      <c r="BE38" s="150"/>
      <c r="BF38" s="150"/>
      <c r="BG38" s="150"/>
      <c r="BH38" s="150"/>
      <c r="BI38" s="150"/>
      <c r="BJ38" s="383"/>
      <c r="BK38" s="383"/>
      <c r="BL38" s="383"/>
      <c r="BM38" s="383"/>
      <c r="BN38" s="383"/>
      <c r="BO38" s="383"/>
      <c r="BP38" s="383"/>
      <c r="BQ38" s="383"/>
      <c r="BR38" s="322"/>
      <c r="BS38" s="383"/>
      <c r="BT38" s="383"/>
      <c r="BU38" s="383"/>
      <c r="BV38" s="322"/>
      <c r="BW38" s="383"/>
      <c r="BX38" s="383"/>
      <c r="BY38" s="383"/>
      <c r="BZ38" s="383"/>
      <c r="CA38" s="383"/>
      <c r="CB38" s="322"/>
    </row>
    <row r="39" ht="13.5" customHeight="1">
      <c r="A39" s="1"/>
      <c r="B39" s="35">
        <v>45112.0</v>
      </c>
      <c r="C39" s="99">
        <f t="shared" si="5"/>
        <v>0</v>
      </c>
      <c r="D39" s="260">
        <f t="shared" si="6"/>
        <v>0</v>
      </c>
      <c r="E39" s="236"/>
      <c r="F39" s="143"/>
      <c r="G39" s="143"/>
      <c r="H39" s="143"/>
      <c r="I39" s="143"/>
      <c r="J39" s="143"/>
      <c r="K39" s="143"/>
      <c r="L39" s="225"/>
      <c r="M39" s="256">
        <f t="shared" si="7"/>
        <v>0</v>
      </c>
      <c r="N39" s="236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225"/>
      <c r="AD39" s="262">
        <f t="shared" si="8"/>
        <v>0</v>
      </c>
      <c r="AE39" s="150"/>
      <c r="AF39" s="143"/>
      <c r="AG39" s="150"/>
      <c r="AH39" s="143"/>
      <c r="AI39" s="150"/>
      <c r="AJ39" s="143"/>
      <c r="AK39" s="150"/>
      <c r="AL39" s="143"/>
      <c r="AM39" s="150"/>
      <c r="AN39" s="143"/>
      <c r="AO39" s="150"/>
      <c r="AP39" s="143"/>
      <c r="AQ39" s="150"/>
      <c r="AR39" s="143"/>
      <c r="AS39" s="150"/>
      <c r="AT39" s="143"/>
      <c r="AU39" s="150"/>
      <c r="AV39" s="143"/>
      <c r="AW39" s="150"/>
      <c r="AX39" s="150"/>
      <c r="AY39" s="150"/>
      <c r="AZ39" s="143"/>
      <c r="BA39" s="150"/>
      <c r="BB39" s="150"/>
      <c r="BC39" s="150"/>
      <c r="BD39" s="143"/>
      <c r="BE39" s="150"/>
      <c r="BF39" s="150"/>
      <c r="BG39" s="150"/>
      <c r="BH39" s="150"/>
      <c r="BI39" s="150"/>
      <c r="BJ39" s="383"/>
      <c r="BK39" s="383"/>
      <c r="BL39" s="383"/>
      <c r="BM39" s="383"/>
      <c r="BN39" s="383"/>
      <c r="BO39" s="383"/>
      <c r="BP39" s="383"/>
      <c r="BQ39" s="383"/>
      <c r="BR39" s="322"/>
      <c r="BS39" s="383"/>
      <c r="BT39" s="383"/>
      <c r="BU39" s="383"/>
      <c r="BV39" s="322"/>
      <c r="BW39" s="383"/>
      <c r="BX39" s="383"/>
      <c r="BY39" s="383"/>
      <c r="BZ39" s="383"/>
      <c r="CA39" s="383"/>
      <c r="CB39" s="322"/>
    </row>
    <row r="40" ht="13.5" customHeight="1">
      <c r="A40" s="1"/>
      <c r="B40" s="35">
        <v>45113.0</v>
      </c>
      <c r="C40" s="99">
        <f t="shared" si="5"/>
        <v>0</v>
      </c>
      <c r="D40" s="260">
        <f t="shared" si="6"/>
        <v>0</v>
      </c>
      <c r="E40" s="236"/>
      <c r="F40" s="143"/>
      <c r="G40" s="143"/>
      <c r="H40" s="143"/>
      <c r="I40" s="143"/>
      <c r="J40" s="143"/>
      <c r="K40" s="143"/>
      <c r="L40" s="225"/>
      <c r="M40" s="256">
        <f t="shared" si="7"/>
        <v>0</v>
      </c>
      <c r="N40" s="236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225"/>
      <c r="AD40" s="262">
        <f t="shared" si="8"/>
        <v>0</v>
      </c>
      <c r="AE40" s="142"/>
      <c r="AF40" s="143"/>
      <c r="AG40" s="150"/>
      <c r="AH40" s="143"/>
      <c r="AI40" s="150"/>
      <c r="AJ40" s="143"/>
      <c r="AK40" s="150"/>
      <c r="AL40" s="143"/>
      <c r="AM40" s="150"/>
      <c r="AN40" s="143"/>
      <c r="AO40" s="150"/>
      <c r="AP40" s="143"/>
      <c r="AQ40" s="150"/>
      <c r="AR40" s="143"/>
      <c r="AS40" s="150"/>
      <c r="AT40" s="143"/>
      <c r="AU40" s="150"/>
      <c r="AV40" s="143"/>
      <c r="AW40" s="150"/>
      <c r="AX40" s="150"/>
      <c r="AY40" s="150"/>
      <c r="AZ40" s="143"/>
      <c r="BA40" s="150"/>
      <c r="BB40" s="150"/>
      <c r="BC40" s="150"/>
      <c r="BD40" s="143"/>
      <c r="BE40" s="150"/>
      <c r="BF40" s="150"/>
      <c r="BG40" s="150"/>
      <c r="BH40" s="150"/>
      <c r="BI40" s="150"/>
      <c r="BJ40" s="383"/>
      <c r="BK40" s="383"/>
      <c r="BL40" s="383"/>
      <c r="BM40" s="383"/>
      <c r="BN40" s="383"/>
      <c r="BO40" s="383"/>
      <c r="BP40" s="383"/>
      <c r="BQ40" s="383"/>
      <c r="BR40" s="322"/>
      <c r="BS40" s="383"/>
      <c r="BT40" s="383"/>
      <c r="BU40" s="383"/>
      <c r="BV40" s="322"/>
      <c r="BW40" s="383"/>
      <c r="BX40" s="383"/>
      <c r="BY40" s="383"/>
      <c r="BZ40" s="383"/>
      <c r="CA40" s="383"/>
      <c r="CB40" s="322"/>
    </row>
    <row r="41" ht="13.5" customHeight="1">
      <c r="A41" s="1"/>
      <c r="B41" s="32">
        <v>45114.0</v>
      </c>
      <c r="C41" s="99">
        <f t="shared" si="5"/>
        <v>1210</v>
      </c>
      <c r="D41" s="260">
        <f t="shared" si="6"/>
        <v>1210</v>
      </c>
      <c r="E41" s="236" t="s">
        <v>459</v>
      </c>
      <c r="F41" s="363">
        <v>1210.0</v>
      </c>
      <c r="G41" s="143"/>
      <c r="H41" s="143"/>
      <c r="I41" s="143"/>
      <c r="J41" s="143"/>
      <c r="K41" s="143"/>
      <c r="L41" s="225"/>
      <c r="M41" s="256">
        <f t="shared" si="7"/>
        <v>0</v>
      </c>
      <c r="N41" s="236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225"/>
      <c r="AD41" s="262">
        <f t="shared" si="8"/>
        <v>0</v>
      </c>
      <c r="AE41" s="142"/>
      <c r="AF41" s="143"/>
      <c r="AG41" s="150"/>
      <c r="AH41" s="143"/>
      <c r="AI41" s="150"/>
      <c r="AJ41" s="143"/>
      <c r="AK41" s="150"/>
      <c r="AL41" s="143"/>
      <c r="AM41" s="150"/>
      <c r="AN41" s="143"/>
      <c r="AO41" s="143"/>
      <c r="AP41" s="143"/>
      <c r="AQ41" s="150"/>
      <c r="AR41" s="143"/>
      <c r="AS41" s="150"/>
      <c r="AT41" s="143"/>
      <c r="AU41" s="150"/>
      <c r="AV41" s="143"/>
      <c r="AW41" s="150"/>
      <c r="AX41" s="150"/>
      <c r="AY41" s="150"/>
      <c r="AZ41" s="143"/>
      <c r="BA41" s="150"/>
      <c r="BB41" s="150"/>
      <c r="BC41" s="150"/>
      <c r="BD41" s="143"/>
      <c r="BE41" s="150"/>
      <c r="BF41" s="150"/>
      <c r="BG41" s="150"/>
      <c r="BH41" s="150"/>
      <c r="BI41" s="150"/>
      <c r="BJ41" s="383"/>
      <c r="BK41" s="383"/>
      <c r="BL41" s="383"/>
      <c r="BM41" s="383"/>
      <c r="BN41" s="383"/>
      <c r="BO41" s="383"/>
      <c r="BP41" s="383"/>
      <c r="BQ41" s="383"/>
      <c r="BR41" s="322"/>
      <c r="BS41" s="383"/>
      <c r="BT41" s="383"/>
      <c r="BU41" s="383"/>
      <c r="BV41" s="322"/>
      <c r="BW41" s="383"/>
      <c r="BX41" s="383"/>
      <c r="BY41" s="383"/>
      <c r="BZ41" s="383"/>
      <c r="CA41" s="383"/>
      <c r="CB41" s="322"/>
    </row>
    <row r="42" ht="13.5" customHeight="1">
      <c r="A42" s="21"/>
      <c r="B42" s="32">
        <v>45115.0</v>
      </c>
      <c r="C42" s="99">
        <f t="shared" si="5"/>
        <v>107800</v>
      </c>
      <c r="D42" s="260">
        <f t="shared" si="6"/>
        <v>0</v>
      </c>
      <c r="E42" s="236"/>
      <c r="F42" s="143"/>
      <c r="G42" s="143"/>
      <c r="H42" s="143"/>
      <c r="I42" s="143"/>
      <c r="J42" s="143"/>
      <c r="K42" s="143"/>
      <c r="L42" s="225"/>
      <c r="M42" s="256">
        <f t="shared" si="7"/>
        <v>0</v>
      </c>
      <c r="N42" s="236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225"/>
      <c r="AD42" s="262">
        <f t="shared" si="8"/>
        <v>107800</v>
      </c>
      <c r="AE42" s="150" t="s">
        <v>49</v>
      </c>
      <c r="AF42" s="380">
        <v>107800.0</v>
      </c>
      <c r="AG42" s="150"/>
      <c r="AH42" s="150"/>
      <c r="AI42" s="143"/>
      <c r="AJ42" s="143"/>
      <c r="AK42" s="150"/>
      <c r="AL42" s="143"/>
      <c r="AM42" s="150"/>
      <c r="AN42" s="143"/>
      <c r="AO42" s="150"/>
      <c r="AP42" s="143"/>
      <c r="AQ42" s="150"/>
      <c r="AR42" s="143"/>
      <c r="AS42" s="150"/>
      <c r="AT42" s="143"/>
      <c r="AU42" s="150"/>
      <c r="AV42" s="143"/>
      <c r="AW42" s="150"/>
      <c r="AX42" s="150"/>
      <c r="AY42" s="150"/>
      <c r="AZ42" s="143"/>
      <c r="BA42" s="150"/>
      <c r="BB42" s="150"/>
      <c r="BC42" s="150"/>
      <c r="BD42" s="143"/>
      <c r="BE42" s="150"/>
      <c r="BF42" s="150"/>
      <c r="BG42" s="150"/>
      <c r="BH42" s="150"/>
      <c r="BI42" s="150"/>
      <c r="BJ42" s="383"/>
      <c r="BK42" s="383"/>
      <c r="BL42" s="383"/>
      <c r="BM42" s="383"/>
      <c r="BN42" s="383"/>
      <c r="BO42" s="383"/>
      <c r="BP42" s="383"/>
      <c r="BQ42" s="383"/>
      <c r="BR42" s="322"/>
      <c r="BS42" s="383"/>
      <c r="BT42" s="383"/>
      <c r="BU42" s="383"/>
      <c r="BV42" s="322"/>
      <c r="BW42" s="383"/>
      <c r="BX42" s="383"/>
      <c r="BY42" s="383"/>
      <c r="BZ42" s="383"/>
      <c r="CA42" s="383"/>
      <c r="CB42" s="322"/>
    </row>
    <row r="43" ht="13.5" customHeight="1">
      <c r="A43" s="21"/>
      <c r="B43" s="32">
        <v>45116.0</v>
      </c>
      <c r="C43" s="99">
        <f t="shared" si="5"/>
        <v>7810</v>
      </c>
      <c r="D43" s="260">
        <f t="shared" si="6"/>
        <v>7810</v>
      </c>
      <c r="E43" s="236" t="s">
        <v>460</v>
      </c>
      <c r="F43" s="363">
        <v>3850.0</v>
      </c>
      <c r="G43" s="143" t="s">
        <v>461</v>
      </c>
      <c r="H43" s="363">
        <v>330.0</v>
      </c>
      <c r="I43" s="143" t="s">
        <v>462</v>
      </c>
      <c r="J43" s="363">
        <v>3630.0</v>
      </c>
      <c r="K43" s="143"/>
      <c r="L43" s="225"/>
      <c r="M43" s="256">
        <f t="shared" si="7"/>
        <v>0</v>
      </c>
      <c r="N43" s="236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225"/>
      <c r="AD43" s="262">
        <f t="shared" si="8"/>
        <v>0</v>
      </c>
      <c r="AE43" s="150"/>
      <c r="AF43" s="143"/>
      <c r="AG43" s="150"/>
      <c r="AH43" s="143"/>
      <c r="AI43" s="150"/>
      <c r="AJ43" s="143"/>
      <c r="AK43" s="150"/>
      <c r="AL43" s="143"/>
      <c r="AM43" s="150"/>
      <c r="AN43" s="143"/>
      <c r="AO43" s="150"/>
      <c r="AP43" s="143"/>
      <c r="AQ43" s="150"/>
      <c r="AR43" s="143"/>
      <c r="AS43" s="150"/>
      <c r="AT43" s="143"/>
      <c r="AU43" s="150"/>
      <c r="AV43" s="143"/>
      <c r="AW43" s="150"/>
      <c r="AX43" s="150"/>
      <c r="AY43" s="150"/>
      <c r="AZ43" s="143"/>
      <c r="BA43" s="150"/>
      <c r="BB43" s="150"/>
      <c r="BC43" s="150"/>
      <c r="BD43" s="143"/>
      <c r="BE43" s="150"/>
      <c r="BF43" s="150"/>
      <c r="BG43" s="150"/>
      <c r="BH43" s="150"/>
      <c r="BI43" s="150"/>
      <c r="BJ43" s="383"/>
      <c r="BK43" s="383"/>
      <c r="BL43" s="383"/>
      <c r="BM43" s="383"/>
      <c r="BN43" s="383"/>
      <c r="BO43" s="383"/>
      <c r="BP43" s="383"/>
      <c r="BQ43" s="383"/>
      <c r="BR43" s="322"/>
      <c r="BS43" s="383"/>
      <c r="BT43" s="383"/>
      <c r="BU43" s="383"/>
      <c r="BV43" s="322"/>
      <c r="BW43" s="383"/>
      <c r="BX43" s="383"/>
      <c r="BY43" s="383"/>
      <c r="BZ43" s="383"/>
      <c r="CA43" s="383"/>
      <c r="CB43" s="322"/>
    </row>
    <row r="44" ht="13.5" customHeight="1">
      <c r="A44" s="1"/>
      <c r="B44" s="32">
        <v>45117.0</v>
      </c>
      <c r="C44" s="99">
        <f t="shared" si="5"/>
        <v>16084844</v>
      </c>
      <c r="D44" s="260">
        <f t="shared" si="6"/>
        <v>132155</v>
      </c>
      <c r="E44" s="224" t="s">
        <v>463</v>
      </c>
      <c r="F44" s="363">
        <v>116095.0</v>
      </c>
      <c r="G44" s="143" t="s">
        <v>464</v>
      </c>
      <c r="H44" s="363">
        <v>1650.0</v>
      </c>
      <c r="I44" s="150" t="s">
        <v>465</v>
      </c>
      <c r="J44" s="363">
        <v>2530.0</v>
      </c>
      <c r="K44" s="143" t="s">
        <v>466</v>
      </c>
      <c r="L44" s="385">
        <v>11880.0</v>
      </c>
      <c r="M44" s="256">
        <f t="shared" si="7"/>
        <v>0</v>
      </c>
      <c r="N44" s="236"/>
      <c r="O44" s="143"/>
      <c r="P44" s="143"/>
      <c r="Q44" s="143"/>
      <c r="R44" s="143"/>
      <c r="S44" s="264"/>
      <c r="T44" s="264"/>
      <c r="U44" s="264"/>
      <c r="V44" s="264"/>
      <c r="W44" s="264"/>
      <c r="X44" s="264"/>
      <c r="Y44" s="264"/>
      <c r="Z44" s="264"/>
      <c r="AA44" s="264"/>
      <c r="AB44" s="264"/>
      <c r="AC44" s="265"/>
      <c r="AD44" s="262">
        <f t="shared" si="8"/>
        <v>15952689</v>
      </c>
      <c r="AE44" s="142" t="s">
        <v>467</v>
      </c>
      <c r="AF44" s="363">
        <v>662909.0</v>
      </c>
      <c r="AG44" s="150" t="s">
        <v>468</v>
      </c>
      <c r="AH44" s="363">
        <v>192090.0</v>
      </c>
      <c r="AI44" s="142" t="s">
        <v>53</v>
      </c>
      <c r="AJ44" s="363">
        <v>174969.0</v>
      </c>
      <c r="AK44" s="150" t="s">
        <v>469</v>
      </c>
      <c r="AL44" s="363">
        <v>1.1346592E7</v>
      </c>
      <c r="AM44" s="150" t="s">
        <v>470</v>
      </c>
      <c r="AN44" s="363">
        <v>953408.0</v>
      </c>
      <c r="AO44" s="150" t="s">
        <v>471</v>
      </c>
      <c r="AP44" s="363">
        <v>170000.0</v>
      </c>
      <c r="AQ44" s="150" t="s">
        <v>55</v>
      </c>
      <c r="AR44" s="363">
        <v>1766231.0</v>
      </c>
      <c r="AS44" s="150" t="s">
        <v>56</v>
      </c>
      <c r="AT44" s="363">
        <v>671890.0</v>
      </c>
      <c r="AU44" s="150" t="s">
        <v>403</v>
      </c>
      <c r="AV44" s="363">
        <v>0.0</v>
      </c>
      <c r="AW44" s="143" t="s">
        <v>54</v>
      </c>
      <c r="AX44" s="363">
        <v>14600.0</v>
      </c>
      <c r="AY44" s="143"/>
      <c r="AZ44" s="143"/>
      <c r="BA44" s="143"/>
      <c r="BB44" s="143"/>
      <c r="BC44" s="150"/>
      <c r="BD44" s="143"/>
      <c r="BE44" s="143"/>
      <c r="BF44" s="143"/>
      <c r="BG44" s="143"/>
      <c r="BH44" s="143"/>
      <c r="BI44" s="150"/>
      <c r="BJ44" s="322"/>
      <c r="BK44" s="383"/>
      <c r="BL44" s="383"/>
      <c r="BM44" s="383"/>
      <c r="BN44" s="383"/>
      <c r="BO44" s="383"/>
      <c r="BP44" s="322"/>
      <c r="BQ44" s="383"/>
      <c r="BR44" s="383"/>
      <c r="BS44" s="383"/>
      <c r="BT44" s="322"/>
      <c r="BU44" s="383"/>
      <c r="BV44" s="383"/>
      <c r="BW44" s="383"/>
      <c r="BX44" s="383"/>
      <c r="BY44" s="383"/>
      <c r="BZ44" s="322"/>
      <c r="CA44" s="383"/>
      <c r="CB44" s="322"/>
    </row>
    <row r="45" ht="13.5" customHeight="1">
      <c r="A45" s="1"/>
      <c r="B45" s="32">
        <v>45118.0</v>
      </c>
      <c r="C45" s="99">
        <f t="shared" si="5"/>
        <v>130000</v>
      </c>
      <c r="D45" s="260">
        <f t="shared" si="6"/>
        <v>0</v>
      </c>
      <c r="E45" s="236"/>
      <c r="F45" s="143"/>
      <c r="G45" s="143"/>
      <c r="H45" s="143"/>
      <c r="I45" s="143"/>
      <c r="J45" s="143"/>
      <c r="K45" s="143"/>
      <c r="L45" s="225"/>
      <c r="M45" s="256">
        <f t="shared" si="7"/>
        <v>0</v>
      </c>
      <c r="N45" s="236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225"/>
      <c r="AD45" s="262">
        <f t="shared" si="8"/>
        <v>130000</v>
      </c>
      <c r="AE45" s="142" t="s">
        <v>472</v>
      </c>
      <c r="AF45" s="363">
        <v>130000.0</v>
      </c>
      <c r="AG45" s="142"/>
      <c r="AH45" s="143"/>
      <c r="AI45" s="150"/>
      <c r="AJ45" s="143"/>
      <c r="AK45" s="150"/>
      <c r="AL45" s="143"/>
      <c r="AM45" s="150"/>
      <c r="AN45" s="143"/>
      <c r="AO45" s="150"/>
      <c r="AP45" s="143"/>
      <c r="AQ45" s="150"/>
      <c r="AR45" s="143"/>
      <c r="AS45" s="150"/>
      <c r="AT45" s="143"/>
      <c r="AU45" s="150"/>
      <c r="AV45" s="143"/>
      <c r="AW45" s="150"/>
      <c r="AX45" s="143"/>
      <c r="AY45" s="150"/>
      <c r="AZ45" s="143"/>
      <c r="BA45" s="150"/>
      <c r="BB45" s="143"/>
      <c r="BC45" s="150"/>
      <c r="BD45" s="143"/>
      <c r="BE45" s="150"/>
      <c r="BF45" s="143"/>
      <c r="BG45" s="150"/>
      <c r="BH45" s="143"/>
      <c r="BI45" s="150"/>
      <c r="BJ45" s="322"/>
      <c r="BK45" s="383"/>
      <c r="BL45" s="322"/>
      <c r="BM45" s="383"/>
      <c r="BN45" s="322"/>
      <c r="BO45" s="383"/>
      <c r="BP45" s="322"/>
      <c r="BQ45" s="383"/>
      <c r="BR45" s="322"/>
      <c r="BS45" s="383"/>
      <c r="BT45" s="322"/>
      <c r="BU45" s="383"/>
      <c r="BV45" s="322"/>
      <c r="BW45" s="383"/>
      <c r="BX45" s="322"/>
      <c r="BY45" s="383"/>
      <c r="BZ45" s="383"/>
      <c r="CA45" s="383"/>
      <c r="CB45" s="322"/>
    </row>
    <row r="46" ht="13.5" customHeight="1">
      <c r="A46" s="1"/>
      <c r="B46" s="35">
        <v>45119.0</v>
      </c>
      <c r="C46" s="99">
        <f t="shared" si="5"/>
        <v>0</v>
      </c>
      <c r="D46" s="260">
        <f t="shared" si="6"/>
        <v>0</v>
      </c>
      <c r="E46" s="236"/>
      <c r="F46" s="143"/>
      <c r="G46" s="143"/>
      <c r="H46" s="143"/>
      <c r="I46" s="143"/>
      <c r="J46" s="143"/>
      <c r="K46" s="143"/>
      <c r="L46" s="225"/>
      <c r="M46" s="256">
        <f t="shared" si="7"/>
        <v>0</v>
      </c>
      <c r="N46" s="236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225"/>
      <c r="AD46" s="262">
        <f t="shared" si="8"/>
        <v>0</v>
      </c>
      <c r="AE46" s="142"/>
      <c r="AF46" s="143"/>
      <c r="AG46" s="150"/>
      <c r="AH46" s="143"/>
      <c r="AI46" s="143"/>
      <c r="AJ46" s="143"/>
      <c r="AK46" s="143"/>
      <c r="AL46" s="143"/>
      <c r="AM46" s="143"/>
      <c r="AN46" s="143"/>
      <c r="AO46" s="143"/>
      <c r="AP46" s="143"/>
      <c r="AQ46" s="150"/>
      <c r="AR46" s="143"/>
      <c r="AS46" s="143"/>
      <c r="AT46" s="143"/>
      <c r="AU46" s="143"/>
      <c r="AV46" s="143"/>
      <c r="AW46" s="150"/>
      <c r="AX46" s="143"/>
      <c r="AY46" s="150"/>
      <c r="AZ46" s="143"/>
      <c r="BA46" s="150"/>
      <c r="BB46" s="143"/>
      <c r="BC46" s="150"/>
      <c r="BD46" s="143"/>
      <c r="BE46" s="150"/>
      <c r="BF46" s="143"/>
      <c r="BG46" s="150"/>
      <c r="BH46" s="143"/>
      <c r="BI46" s="143"/>
      <c r="BJ46" s="322"/>
      <c r="BK46" s="383"/>
      <c r="BL46" s="322"/>
      <c r="BM46" s="383"/>
      <c r="BN46" s="322"/>
      <c r="BO46" s="383"/>
      <c r="BP46" s="322"/>
      <c r="BQ46" s="383"/>
      <c r="BR46" s="322"/>
      <c r="BS46" s="383"/>
      <c r="BT46" s="322"/>
      <c r="BU46" s="383"/>
      <c r="BV46" s="322"/>
      <c r="BW46" s="383"/>
      <c r="BX46" s="322"/>
      <c r="BY46" s="383"/>
      <c r="BZ46" s="322"/>
      <c r="CA46" s="383"/>
      <c r="CB46" s="322"/>
    </row>
    <row r="47" ht="13.5" customHeight="1">
      <c r="A47" s="1"/>
      <c r="B47" s="35">
        <v>45120.0</v>
      </c>
      <c r="C47" s="99">
        <f t="shared" si="5"/>
        <v>0</v>
      </c>
      <c r="D47" s="260">
        <f t="shared" si="6"/>
        <v>0</v>
      </c>
      <c r="E47" s="236"/>
      <c r="F47" s="143"/>
      <c r="G47" s="143"/>
      <c r="H47" s="143"/>
      <c r="I47" s="143"/>
      <c r="J47" s="143"/>
      <c r="K47" s="143"/>
      <c r="L47" s="225"/>
      <c r="M47" s="256">
        <f t="shared" si="7"/>
        <v>0</v>
      </c>
      <c r="N47" s="236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225"/>
      <c r="AD47" s="262">
        <f t="shared" si="8"/>
        <v>0</v>
      </c>
      <c r="AE47" s="142"/>
      <c r="AF47" s="143"/>
      <c r="AG47" s="150"/>
      <c r="AH47" s="143"/>
      <c r="AI47" s="150"/>
      <c r="AJ47" s="143"/>
      <c r="AK47" s="150"/>
      <c r="AL47" s="143"/>
      <c r="AM47" s="150"/>
      <c r="AN47" s="143"/>
      <c r="AO47" s="150"/>
      <c r="AP47" s="143"/>
      <c r="AQ47" s="150"/>
      <c r="AR47" s="143"/>
      <c r="AS47" s="150"/>
      <c r="AT47" s="143"/>
      <c r="AU47" s="150"/>
      <c r="AV47" s="143"/>
      <c r="AW47" s="150"/>
      <c r="AX47" s="150"/>
      <c r="AY47" s="150"/>
      <c r="AZ47" s="143"/>
      <c r="BA47" s="150"/>
      <c r="BB47" s="150"/>
      <c r="BC47" s="150"/>
      <c r="BD47" s="143"/>
      <c r="BE47" s="150"/>
      <c r="BF47" s="150"/>
      <c r="BG47" s="150"/>
      <c r="BH47" s="150"/>
      <c r="BI47" s="150"/>
      <c r="BJ47" s="383"/>
      <c r="BK47" s="383"/>
      <c r="BL47" s="383"/>
      <c r="BM47" s="383"/>
      <c r="BN47" s="383"/>
      <c r="BO47" s="383"/>
      <c r="BP47" s="383"/>
      <c r="BQ47" s="383"/>
      <c r="BR47" s="322"/>
      <c r="BS47" s="383"/>
      <c r="BT47" s="383"/>
      <c r="BU47" s="383"/>
      <c r="BV47" s="322"/>
      <c r="BW47" s="383"/>
      <c r="BX47" s="383"/>
      <c r="BY47" s="383"/>
      <c r="BZ47" s="383"/>
      <c r="CA47" s="383"/>
      <c r="CB47" s="322"/>
    </row>
    <row r="48" ht="13.5" customHeight="1">
      <c r="A48" s="1"/>
      <c r="B48" s="32">
        <v>45121.0</v>
      </c>
      <c r="C48" s="99">
        <f t="shared" si="5"/>
        <v>15493</v>
      </c>
      <c r="D48" s="260">
        <f t="shared" si="6"/>
        <v>0</v>
      </c>
      <c r="E48" s="236"/>
      <c r="F48" s="143"/>
      <c r="G48" s="143"/>
      <c r="H48" s="143"/>
      <c r="I48" s="143"/>
      <c r="J48" s="143"/>
      <c r="K48" s="143"/>
      <c r="L48" s="225"/>
      <c r="M48" s="256">
        <f t="shared" si="7"/>
        <v>0</v>
      </c>
      <c r="N48" s="236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225"/>
      <c r="AD48" s="262">
        <f t="shared" si="8"/>
        <v>15493</v>
      </c>
      <c r="AE48" s="142" t="s">
        <v>417</v>
      </c>
      <c r="AF48" s="363">
        <v>15493.0</v>
      </c>
      <c r="AG48" s="142"/>
      <c r="AH48" s="143"/>
      <c r="AI48" s="143"/>
      <c r="AJ48" s="143"/>
      <c r="AK48" s="143"/>
      <c r="AL48" s="143"/>
      <c r="AM48" s="143"/>
      <c r="AN48" s="143"/>
      <c r="AO48" s="143"/>
      <c r="AP48" s="143"/>
      <c r="AQ48" s="150"/>
      <c r="AR48" s="143"/>
      <c r="AS48" s="143"/>
      <c r="AT48" s="143"/>
      <c r="AU48" s="143"/>
      <c r="AV48" s="143"/>
      <c r="AW48" s="150"/>
      <c r="AX48" s="150"/>
      <c r="AY48" s="150"/>
      <c r="AZ48" s="143"/>
      <c r="BA48" s="150"/>
      <c r="BB48" s="150"/>
      <c r="BC48" s="150"/>
      <c r="BD48" s="143"/>
      <c r="BE48" s="150"/>
      <c r="BF48" s="150"/>
      <c r="BG48" s="150"/>
      <c r="BH48" s="150"/>
      <c r="BI48" s="150"/>
      <c r="BJ48" s="383"/>
      <c r="BK48" s="383"/>
      <c r="BL48" s="383"/>
      <c r="BM48" s="383"/>
      <c r="BN48" s="383"/>
      <c r="BO48" s="383"/>
      <c r="BP48" s="383"/>
      <c r="BQ48" s="383"/>
      <c r="BR48" s="322"/>
      <c r="BS48" s="383"/>
      <c r="BT48" s="383"/>
      <c r="BU48" s="383"/>
      <c r="BV48" s="322"/>
      <c r="BW48" s="383"/>
      <c r="BX48" s="383"/>
      <c r="BY48" s="383"/>
      <c r="BZ48" s="383"/>
      <c r="CA48" s="383"/>
      <c r="CB48" s="322"/>
    </row>
    <row r="49" ht="13.5" customHeight="1">
      <c r="A49" s="21"/>
      <c r="B49" s="32">
        <v>45122.0</v>
      </c>
      <c r="C49" s="99">
        <f t="shared" si="5"/>
        <v>0</v>
      </c>
      <c r="D49" s="260">
        <f t="shared" si="6"/>
        <v>0</v>
      </c>
      <c r="E49" s="236"/>
      <c r="F49" s="143"/>
      <c r="G49" s="143"/>
      <c r="H49" s="143"/>
      <c r="I49" s="143"/>
      <c r="J49" s="143"/>
      <c r="K49" s="143"/>
      <c r="L49" s="225"/>
      <c r="M49" s="256">
        <f t="shared" si="7"/>
        <v>0</v>
      </c>
      <c r="N49" s="236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225"/>
      <c r="AD49" s="262">
        <f t="shared" si="8"/>
        <v>0</v>
      </c>
      <c r="AE49" s="142"/>
      <c r="AF49" s="143"/>
      <c r="AG49" s="150"/>
      <c r="AH49" s="143"/>
      <c r="AI49" s="150"/>
      <c r="AJ49" s="143"/>
      <c r="AK49" s="150"/>
      <c r="AL49" s="143"/>
      <c r="AM49" s="150"/>
      <c r="AN49" s="143"/>
      <c r="AO49" s="150"/>
      <c r="AP49" s="143"/>
      <c r="AQ49" s="150"/>
      <c r="AR49" s="143"/>
      <c r="AS49" s="150"/>
      <c r="AT49" s="143"/>
      <c r="AU49" s="150"/>
      <c r="AV49" s="143"/>
      <c r="AW49" s="150"/>
      <c r="AX49" s="150"/>
      <c r="AY49" s="150"/>
      <c r="AZ49" s="143"/>
      <c r="BA49" s="150"/>
      <c r="BB49" s="150"/>
      <c r="BC49" s="150"/>
      <c r="BD49" s="143"/>
      <c r="BE49" s="150"/>
      <c r="BF49" s="150"/>
      <c r="BG49" s="150"/>
      <c r="BH49" s="150"/>
      <c r="BI49" s="150"/>
      <c r="BJ49" s="383"/>
      <c r="BK49" s="383"/>
      <c r="BL49" s="383"/>
      <c r="BM49" s="383"/>
      <c r="BN49" s="383"/>
      <c r="BO49" s="383"/>
      <c r="BP49" s="383"/>
      <c r="BQ49" s="383"/>
      <c r="BR49" s="322"/>
      <c r="BS49" s="383"/>
      <c r="BT49" s="383"/>
      <c r="BU49" s="383"/>
      <c r="BV49" s="322"/>
      <c r="BW49" s="383"/>
      <c r="BX49" s="383"/>
      <c r="BY49" s="383"/>
      <c r="BZ49" s="383"/>
      <c r="CA49" s="383"/>
      <c r="CB49" s="322"/>
    </row>
    <row r="50" ht="13.5" customHeight="1">
      <c r="A50" s="21"/>
      <c r="B50" s="32">
        <v>45123.0</v>
      </c>
      <c r="C50" s="99">
        <f t="shared" si="5"/>
        <v>0</v>
      </c>
      <c r="D50" s="260">
        <f t="shared" si="6"/>
        <v>0</v>
      </c>
      <c r="E50" s="236"/>
      <c r="F50" s="143"/>
      <c r="G50" s="143"/>
      <c r="H50" s="143"/>
      <c r="I50" s="143"/>
      <c r="J50" s="143"/>
      <c r="K50" s="143"/>
      <c r="L50" s="225"/>
      <c r="M50" s="256">
        <f t="shared" si="7"/>
        <v>0</v>
      </c>
      <c r="N50" s="236"/>
      <c r="O50" s="143"/>
      <c r="P50" s="143"/>
      <c r="Q50" s="152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225"/>
      <c r="AD50" s="262">
        <f t="shared" si="8"/>
        <v>0</v>
      </c>
      <c r="AE50" s="236"/>
      <c r="AF50" s="143"/>
      <c r="AG50" s="150"/>
      <c r="AH50" s="143"/>
      <c r="AI50" s="150"/>
      <c r="AJ50" s="143"/>
      <c r="AK50" s="150"/>
      <c r="AL50" s="143"/>
      <c r="AM50" s="150"/>
      <c r="AN50" s="143"/>
      <c r="AO50" s="150"/>
      <c r="AP50" s="143"/>
      <c r="AQ50" s="150"/>
      <c r="AR50" s="143"/>
      <c r="AS50" s="150"/>
      <c r="AT50" s="143"/>
      <c r="AU50" s="150"/>
      <c r="AV50" s="143"/>
      <c r="AW50" s="150"/>
      <c r="AX50" s="150"/>
      <c r="AY50" s="150"/>
      <c r="AZ50" s="143"/>
      <c r="BA50" s="150"/>
      <c r="BB50" s="150"/>
      <c r="BC50" s="150"/>
      <c r="BD50" s="143"/>
      <c r="BE50" s="150"/>
      <c r="BF50" s="150"/>
      <c r="BG50" s="150"/>
      <c r="BH50" s="150"/>
      <c r="BI50" s="150"/>
      <c r="BJ50" s="383"/>
      <c r="BK50" s="383"/>
      <c r="BL50" s="383"/>
      <c r="BM50" s="383"/>
      <c r="BN50" s="383"/>
      <c r="BO50" s="383"/>
      <c r="BP50" s="383"/>
      <c r="BQ50" s="383"/>
      <c r="BR50" s="322"/>
      <c r="BS50" s="383"/>
      <c r="BT50" s="383"/>
      <c r="BU50" s="383"/>
      <c r="BV50" s="322"/>
      <c r="BW50" s="383"/>
      <c r="BX50" s="383"/>
      <c r="BY50" s="383"/>
      <c r="BZ50" s="383"/>
      <c r="CA50" s="383"/>
      <c r="CB50" s="322"/>
    </row>
    <row r="51" ht="14.25" customHeight="1">
      <c r="A51" s="1"/>
      <c r="B51" s="32">
        <v>45124.0</v>
      </c>
      <c r="C51" s="99">
        <f t="shared" si="5"/>
        <v>700000</v>
      </c>
      <c r="D51" s="260">
        <f t="shared" si="6"/>
        <v>0</v>
      </c>
      <c r="E51" s="268"/>
      <c r="F51" s="143"/>
      <c r="G51" s="143"/>
      <c r="H51" s="143"/>
      <c r="I51" s="143"/>
      <c r="J51" s="143"/>
      <c r="K51" s="143"/>
      <c r="L51" s="225"/>
      <c r="M51" s="256">
        <f t="shared" si="7"/>
        <v>0</v>
      </c>
      <c r="N51" s="236"/>
      <c r="O51" s="143"/>
      <c r="P51" s="143"/>
      <c r="Q51" s="152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225"/>
      <c r="AD51" s="262">
        <f t="shared" si="8"/>
        <v>700000</v>
      </c>
      <c r="AE51" s="142" t="s">
        <v>473</v>
      </c>
      <c r="AF51" s="363">
        <v>700000.0</v>
      </c>
      <c r="AG51" s="150" t="s">
        <v>403</v>
      </c>
      <c r="AH51" s="363">
        <v>0.0</v>
      </c>
      <c r="AI51" s="150"/>
      <c r="AJ51" s="143"/>
      <c r="AK51" s="150"/>
      <c r="AL51" s="143"/>
      <c r="AM51" s="150"/>
      <c r="AN51" s="143"/>
      <c r="AO51" s="150"/>
      <c r="AP51" s="143"/>
      <c r="AQ51" s="150"/>
      <c r="AR51" s="143"/>
      <c r="AS51" s="150"/>
      <c r="AT51" s="143"/>
      <c r="AU51" s="150"/>
      <c r="AV51" s="143"/>
      <c r="AW51" s="150"/>
      <c r="AX51" s="150"/>
      <c r="AY51" s="150"/>
      <c r="AZ51" s="143"/>
      <c r="BA51" s="150"/>
      <c r="BB51" s="150"/>
      <c r="BC51" s="150"/>
      <c r="BD51" s="143"/>
      <c r="BE51" s="150"/>
      <c r="BF51" s="150"/>
      <c r="BG51" s="150"/>
      <c r="BH51" s="150"/>
      <c r="BI51" s="150"/>
      <c r="BJ51" s="383"/>
      <c r="BK51" s="383"/>
      <c r="BL51" s="383"/>
      <c r="BM51" s="383"/>
      <c r="BN51" s="383"/>
      <c r="BO51" s="383"/>
      <c r="BP51" s="383"/>
      <c r="BQ51" s="383"/>
      <c r="BR51" s="322"/>
      <c r="BS51" s="383"/>
      <c r="BT51" s="383"/>
      <c r="BU51" s="383"/>
      <c r="BV51" s="322"/>
      <c r="BW51" s="383"/>
      <c r="BX51" s="383"/>
      <c r="BY51" s="383"/>
      <c r="BZ51" s="383"/>
      <c r="CA51" s="383"/>
      <c r="CB51" s="322"/>
    </row>
    <row r="52" ht="13.5" customHeight="1">
      <c r="A52" s="1"/>
      <c r="B52" s="32">
        <v>45125.0</v>
      </c>
      <c r="C52" s="99">
        <f t="shared" si="5"/>
        <v>557100</v>
      </c>
      <c r="D52" s="260">
        <f t="shared" si="6"/>
        <v>1100</v>
      </c>
      <c r="E52" s="236" t="s">
        <v>400</v>
      </c>
      <c r="F52" s="363">
        <v>1100.0</v>
      </c>
      <c r="G52" s="143"/>
      <c r="H52" s="143"/>
      <c r="I52" s="143"/>
      <c r="J52" s="143"/>
      <c r="K52" s="143"/>
      <c r="L52" s="225"/>
      <c r="M52" s="256">
        <f t="shared" si="7"/>
        <v>0</v>
      </c>
      <c r="N52" s="224"/>
      <c r="O52" s="150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225"/>
      <c r="AD52" s="262">
        <f t="shared" si="8"/>
        <v>556000</v>
      </c>
      <c r="AE52" s="142" t="s">
        <v>474</v>
      </c>
      <c r="AF52" s="363">
        <v>556000.0</v>
      </c>
      <c r="AG52" s="150"/>
      <c r="AH52" s="143"/>
      <c r="AI52" s="150"/>
      <c r="AJ52" s="143"/>
      <c r="AK52" s="150"/>
      <c r="AL52" s="143"/>
      <c r="AM52" s="150"/>
      <c r="AN52" s="143"/>
      <c r="AO52" s="150"/>
      <c r="AP52" s="143"/>
      <c r="AQ52" s="150"/>
      <c r="AR52" s="143"/>
      <c r="AS52" s="150"/>
      <c r="AT52" s="143"/>
      <c r="AU52" s="150"/>
      <c r="AV52" s="143"/>
      <c r="AW52" s="150"/>
      <c r="AX52" s="150"/>
      <c r="AY52" s="150"/>
      <c r="AZ52" s="143"/>
      <c r="BA52" s="150"/>
      <c r="BB52" s="150"/>
      <c r="BC52" s="150"/>
      <c r="BD52" s="143"/>
      <c r="BE52" s="150"/>
      <c r="BF52" s="150"/>
      <c r="BG52" s="150"/>
      <c r="BH52" s="150"/>
      <c r="BI52" s="150"/>
      <c r="BJ52" s="383"/>
      <c r="BK52" s="383"/>
      <c r="BL52" s="383"/>
      <c r="BM52" s="383"/>
      <c r="BN52" s="383"/>
      <c r="BO52" s="383"/>
      <c r="BP52" s="383"/>
      <c r="BQ52" s="383"/>
      <c r="BR52" s="322"/>
      <c r="BS52" s="383"/>
      <c r="BT52" s="383"/>
      <c r="BU52" s="383"/>
      <c r="BV52" s="322"/>
      <c r="BW52" s="383"/>
      <c r="BX52" s="383"/>
      <c r="BY52" s="383"/>
      <c r="BZ52" s="383"/>
      <c r="CA52" s="383"/>
      <c r="CB52" s="322"/>
    </row>
    <row r="53" ht="11.25" customHeight="1">
      <c r="A53" s="1"/>
      <c r="B53" s="35">
        <v>45126.0</v>
      </c>
      <c r="C53" s="99">
        <f t="shared" si="5"/>
        <v>0</v>
      </c>
      <c r="D53" s="260">
        <f t="shared" si="6"/>
        <v>0</v>
      </c>
      <c r="E53" s="268"/>
      <c r="F53" s="143"/>
      <c r="G53" s="143"/>
      <c r="H53" s="143"/>
      <c r="I53" s="143"/>
      <c r="J53" s="143"/>
      <c r="K53" s="143"/>
      <c r="L53" s="225"/>
      <c r="M53" s="256">
        <f t="shared" si="7"/>
        <v>0</v>
      </c>
      <c r="N53" s="224"/>
      <c r="O53" s="150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225"/>
      <c r="AD53" s="262">
        <f t="shared" si="8"/>
        <v>0</v>
      </c>
      <c r="AE53" s="142"/>
      <c r="AF53" s="143"/>
      <c r="AG53" s="150"/>
      <c r="AH53" s="143"/>
      <c r="AI53" s="150"/>
      <c r="AJ53" s="143"/>
      <c r="AK53" s="150"/>
      <c r="AL53" s="143"/>
      <c r="AM53" s="150"/>
      <c r="AN53" s="143"/>
      <c r="AO53" s="150"/>
      <c r="AP53" s="143"/>
      <c r="AQ53" s="150"/>
      <c r="AR53" s="143"/>
      <c r="AS53" s="150"/>
      <c r="AT53" s="143"/>
      <c r="AU53" s="150"/>
      <c r="AV53" s="143"/>
      <c r="AW53" s="150"/>
      <c r="AX53" s="150"/>
      <c r="AY53" s="150"/>
      <c r="AZ53" s="143"/>
      <c r="BA53" s="150"/>
      <c r="BB53" s="150"/>
      <c r="BC53" s="150"/>
      <c r="BD53" s="143"/>
      <c r="BE53" s="150"/>
      <c r="BF53" s="150"/>
      <c r="BG53" s="150"/>
      <c r="BH53" s="150"/>
      <c r="BI53" s="150"/>
      <c r="BJ53" s="383"/>
      <c r="BK53" s="383"/>
      <c r="BL53" s="383"/>
      <c r="BM53" s="383"/>
      <c r="BN53" s="383"/>
      <c r="BO53" s="383"/>
      <c r="BP53" s="383"/>
      <c r="BQ53" s="383"/>
      <c r="BR53" s="322"/>
      <c r="BS53" s="383"/>
      <c r="BT53" s="383"/>
      <c r="BU53" s="383"/>
      <c r="BV53" s="322"/>
      <c r="BW53" s="383"/>
      <c r="BX53" s="383"/>
      <c r="BY53" s="383"/>
      <c r="BZ53" s="383"/>
      <c r="CA53" s="383"/>
      <c r="CB53" s="322"/>
    </row>
    <row r="54" ht="13.5" customHeight="1">
      <c r="A54" s="1"/>
      <c r="B54" s="35">
        <v>45127.0</v>
      </c>
      <c r="C54" s="99">
        <f t="shared" si="5"/>
        <v>0</v>
      </c>
      <c r="D54" s="260">
        <f t="shared" si="6"/>
        <v>0</v>
      </c>
      <c r="E54" s="236"/>
      <c r="F54" s="143"/>
      <c r="G54" s="143"/>
      <c r="H54" s="143"/>
      <c r="I54" s="143"/>
      <c r="J54" s="143"/>
      <c r="K54" s="143"/>
      <c r="L54" s="225"/>
      <c r="M54" s="256">
        <f t="shared" si="7"/>
        <v>0</v>
      </c>
      <c r="N54" s="236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225"/>
      <c r="AD54" s="262">
        <f t="shared" si="8"/>
        <v>0</v>
      </c>
      <c r="AE54" s="142"/>
      <c r="AF54" s="143"/>
      <c r="AG54" s="150"/>
      <c r="AH54" s="143"/>
      <c r="AI54" s="150"/>
      <c r="AJ54" s="143"/>
      <c r="AK54" s="150"/>
      <c r="AL54" s="143"/>
      <c r="AM54" s="150"/>
      <c r="AN54" s="143"/>
      <c r="AO54" s="150"/>
      <c r="AP54" s="143"/>
      <c r="AQ54" s="150"/>
      <c r="AR54" s="143"/>
      <c r="AS54" s="150"/>
      <c r="AT54" s="143"/>
      <c r="AU54" s="150"/>
      <c r="AV54" s="143"/>
      <c r="AW54" s="150"/>
      <c r="AX54" s="150"/>
      <c r="AY54" s="150"/>
      <c r="AZ54" s="143"/>
      <c r="BA54" s="150"/>
      <c r="BB54" s="150"/>
      <c r="BC54" s="150"/>
      <c r="BD54" s="143"/>
      <c r="BE54" s="150"/>
      <c r="BF54" s="150"/>
      <c r="BG54" s="150"/>
      <c r="BH54" s="150"/>
      <c r="BI54" s="150"/>
      <c r="BJ54" s="383"/>
      <c r="BK54" s="383"/>
      <c r="BL54" s="383"/>
      <c r="BM54" s="383"/>
      <c r="BN54" s="383"/>
      <c r="BO54" s="383"/>
      <c r="BP54" s="383"/>
      <c r="BQ54" s="383"/>
      <c r="BR54" s="322"/>
      <c r="BS54" s="383"/>
      <c r="BT54" s="383"/>
      <c r="BU54" s="383"/>
      <c r="BV54" s="322"/>
      <c r="BW54" s="383"/>
      <c r="BX54" s="383"/>
      <c r="BY54" s="383"/>
      <c r="BZ54" s="383"/>
      <c r="CA54" s="383"/>
      <c r="CB54" s="322"/>
    </row>
    <row r="55" ht="13.5" customHeight="1">
      <c r="A55" s="1"/>
      <c r="B55" s="35">
        <v>45128.0</v>
      </c>
      <c r="C55" s="99">
        <f t="shared" si="5"/>
        <v>0</v>
      </c>
      <c r="D55" s="260">
        <f t="shared" si="6"/>
        <v>0</v>
      </c>
      <c r="E55" s="236"/>
      <c r="F55" s="143"/>
      <c r="G55" s="143"/>
      <c r="H55" s="143"/>
      <c r="I55" s="143"/>
      <c r="J55" s="143"/>
      <c r="K55" s="143"/>
      <c r="L55" s="225"/>
      <c r="M55" s="256">
        <f t="shared" si="7"/>
        <v>0</v>
      </c>
      <c r="N55" s="236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225"/>
      <c r="AD55" s="262">
        <f t="shared" si="8"/>
        <v>0</v>
      </c>
      <c r="AE55" s="142"/>
      <c r="AF55" s="143"/>
      <c r="AG55" s="143"/>
      <c r="AH55" s="143"/>
      <c r="AI55" s="150"/>
      <c r="AJ55" s="143"/>
      <c r="AK55" s="150"/>
      <c r="AL55" s="143"/>
      <c r="AM55" s="150"/>
      <c r="AN55" s="143"/>
      <c r="AO55" s="150"/>
      <c r="AP55" s="143"/>
      <c r="AQ55" s="150"/>
      <c r="AR55" s="143"/>
      <c r="AS55" s="150"/>
      <c r="AT55" s="143"/>
      <c r="AU55" s="150"/>
      <c r="AV55" s="143"/>
      <c r="AW55" s="150"/>
      <c r="AX55" s="150"/>
      <c r="AY55" s="150"/>
      <c r="AZ55" s="143"/>
      <c r="BA55" s="150"/>
      <c r="BB55" s="150"/>
      <c r="BC55" s="150"/>
      <c r="BD55" s="143"/>
      <c r="BE55" s="150"/>
      <c r="BF55" s="150"/>
      <c r="BG55" s="150"/>
      <c r="BH55" s="150"/>
      <c r="BI55" s="150"/>
      <c r="BJ55" s="383"/>
      <c r="BK55" s="383"/>
      <c r="BL55" s="383"/>
      <c r="BM55" s="383"/>
      <c r="BN55" s="383"/>
      <c r="BO55" s="383"/>
      <c r="BP55" s="383"/>
      <c r="BQ55" s="383"/>
      <c r="BR55" s="322"/>
      <c r="BS55" s="383"/>
      <c r="BT55" s="383"/>
      <c r="BU55" s="383"/>
      <c r="BV55" s="322"/>
      <c r="BW55" s="383"/>
      <c r="BX55" s="383"/>
      <c r="BY55" s="383"/>
      <c r="BZ55" s="383"/>
      <c r="CA55" s="383"/>
      <c r="CB55" s="322"/>
    </row>
    <row r="56" ht="13.5" customHeight="1">
      <c r="A56" s="21"/>
      <c r="B56" s="32">
        <v>45129.0</v>
      </c>
      <c r="C56" s="99">
        <f t="shared" si="5"/>
        <v>0</v>
      </c>
      <c r="D56" s="260">
        <f t="shared" si="6"/>
        <v>0</v>
      </c>
      <c r="E56" s="268"/>
      <c r="F56" s="143"/>
      <c r="G56" s="143"/>
      <c r="H56" s="143"/>
      <c r="I56" s="143"/>
      <c r="J56" s="143"/>
      <c r="K56" s="143"/>
      <c r="L56" s="225"/>
      <c r="M56" s="256">
        <f t="shared" si="7"/>
        <v>0</v>
      </c>
      <c r="N56" s="236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225"/>
      <c r="AD56" s="262">
        <f t="shared" si="8"/>
        <v>0</v>
      </c>
      <c r="AE56" s="142"/>
      <c r="AF56" s="143"/>
      <c r="AG56" s="143"/>
      <c r="AH56" s="143"/>
      <c r="AI56" s="150"/>
      <c r="AJ56" s="143"/>
      <c r="AK56" s="142"/>
      <c r="AL56" s="143"/>
      <c r="AM56" s="150"/>
      <c r="AN56" s="143"/>
      <c r="AO56" s="150"/>
      <c r="AP56" s="143"/>
      <c r="AQ56" s="150"/>
      <c r="AR56" s="143"/>
      <c r="AS56" s="150"/>
      <c r="AT56" s="143"/>
      <c r="AU56" s="150"/>
      <c r="AV56" s="143"/>
      <c r="AW56" s="150"/>
      <c r="AX56" s="150"/>
      <c r="AY56" s="150"/>
      <c r="AZ56" s="143"/>
      <c r="BA56" s="150"/>
      <c r="BB56" s="150"/>
      <c r="BC56" s="150"/>
      <c r="BD56" s="143"/>
      <c r="BE56" s="150"/>
      <c r="BF56" s="150"/>
      <c r="BG56" s="150"/>
      <c r="BH56" s="150"/>
      <c r="BI56" s="150"/>
      <c r="BJ56" s="383"/>
      <c r="BK56" s="383"/>
      <c r="BL56" s="383"/>
      <c r="BM56" s="383"/>
      <c r="BN56" s="383"/>
      <c r="BO56" s="383"/>
      <c r="BP56" s="383"/>
      <c r="BQ56" s="383"/>
      <c r="BR56" s="322"/>
      <c r="BS56" s="383"/>
      <c r="BT56" s="383"/>
      <c r="BU56" s="383"/>
      <c r="BV56" s="322"/>
      <c r="BW56" s="383"/>
      <c r="BX56" s="383"/>
      <c r="BY56" s="383"/>
      <c r="BZ56" s="383"/>
      <c r="CA56" s="383"/>
      <c r="CB56" s="322"/>
    </row>
    <row r="57" ht="13.5" customHeight="1">
      <c r="A57" s="21"/>
      <c r="B57" s="32">
        <v>45130.0</v>
      </c>
      <c r="C57" s="99">
        <f t="shared" si="5"/>
        <v>48072</v>
      </c>
      <c r="D57" s="260">
        <f t="shared" si="6"/>
        <v>0</v>
      </c>
      <c r="E57" s="268"/>
      <c r="F57" s="143"/>
      <c r="G57" s="143"/>
      <c r="H57" s="143"/>
      <c r="I57" s="143"/>
      <c r="J57" s="143"/>
      <c r="K57" s="143"/>
      <c r="L57" s="225"/>
      <c r="M57" s="256">
        <f t="shared" si="7"/>
        <v>0</v>
      </c>
      <c r="N57" s="236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225"/>
      <c r="AD57" s="262">
        <f t="shared" si="8"/>
        <v>48072</v>
      </c>
      <c r="AE57" s="150" t="s">
        <v>59</v>
      </c>
      <c r="AF57" s="363">
        <v>15072.0</v>
      </c>
      <c r="AG57" s="150" t="s">
        <v>58</v>
      </c>
      <c r="AH57" s="363">
        <v>33000.0</v>
      </c>
      <c r="AI57" s="150"/>
      <c r="AJ57" s="143"/>
      <c r="AK57" s="150"/>
      <c r="AL57" s="143"/>
      <c r="AM57" s="150"/>
      <c r="AN57" s="143"/>
      <c r="AO57" s="150"/>
      <c r="AP57" s="143"/>
      <c r="AQ57" s="150"/>
      <c r="AR57" s="143"/>
      <c r="AS57" s="150"/>
      <c r="AT57" s="143"/>
      <c r="AU57" s="150"/>
      <c r="AV57" s="143"/>
      <c r="AW57" s="150"/>
      <c r="AX57" s="150"/>
      <c r="AY57" s="150"/>
      <c r="AZ57" s="143"/>
      <c r="BA57" s="150"/>
      <c r="BB57" s="150"/>
      <c r="BC57" s="150"/>
      <c r="BD57" s="143"/>
      <c r="BE57" s="150"/>
      <c r="BF57" s="150"/>
      <c r="BG57" s="150"/>
      <c r="BH57" s="150"/>
      <c r="BI57" s="150"/>
      <c r="BJ57" s="383"/>
      <c r="BK57" s="383"/>
      <c r="BL57" s="383"/>
      <c r="BM57" s="383"/>
      <c r="BN57" s="383"/>
      <c r="BO57" s="383"/>
      <c r="BP57" s="383"/>
      <c r="BQ57" s="383"/>
      <c r="BR57" s="322"/>
      <c r="BS57" s="383"/>
      <c r="BT57" s="383"/>
      <c r="BU57" s="383"/>
      <c r="BV57" s="322"/>
      <c r="BW57" s="383"/>
      <c r="BX57" s="383"/>
      <c r="BY57" s="383"/>
      <c r="BZ57" s="383"/>
      <c r="CA57" s="383"/>
      <c r="CB57" s="322"/>
    </row>
    <row r="58" ht="13.5" customHeight="1">
      <c r="A58" s="1"/>
      <c r="B58" s="32">
        <v>45131.0</v>
      </c>
      <c r="C58" s="99">
        <f t="shared" si="5"/>
        <v>218366</v>
      </c>
      <c r="D58" s="260">
        <f t="shared" si="6"/>
        <v>0</v>
      </c>
      <c r="E58" s="236"/>
      <c r="F58" s="143"/>
      <c r="G58" s="143"/>
      <c r="H58" s="143"/>
      <c r="I58" s="143"/>
      <c r="J58" s="143"/>
      <c r="K58" s="143"/>
      <c r="L58" s="225"/>
      <c r="M58" s="256">
        <f t="shared" si="7"/>
        <v>150700</v>
      </c>
      <c r="N58" s="236" t="s">
        <v>475</v>
      </c>
      <c r="O58" s="363">
        <v>150700.0</v>
      </c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225"/>
      <c r="AD58" s="262">
        <f t="shared" si="8"/>
        <v>67666</v>
      </c>
      <c r="AE58" s="150" t="s">
        <v>158</v>
      </c>
      <c r="AF58" s="363">
        <v>67666.0</v>
      </c>
      <c r="AG58" s="150" t="s">
        <v>403</v>
      </c>
      <c r="AH58" s="363">
        <v>0.0</v>
      </c>
      <c r="AI58" s="150"/>
      <c r="AJ58" s="143"/>
      <c r="AK58" s="150"/>
      <c r="AL58" s="143"/>
      <c r="AM58" s="150"/>
      <c r="AN58" s="143"/>
      <c r="AO58" s="150"/>
      <c r="AP58" s="143"/>
      <c r="AQ58" s="150"/>
      <c r="AR58" s="143"/>
      <c r="AS58" s="150"/>
      <c r="AT58" s="143"/>
      <c r="AU58" s="150"/>
      <c r="AV58" s="143"/>
      <c r="AW58" s="150"/>
      <c r="AX58" s="150"/>
      <c r="AY58" s="150"/>
      <c r="AZ58" s="143"/>
      <c r="BA58" s="150"/>
      <c r="BB58" s="150"/>
      <c r="BC58" s="150"/>
      <c r="BD58" s="143"/>
      <c r="BE58" s="150"/>
      <c r="BF58" s="150"/>
      <c r="BG58" s="150"/>
      <c r="BH58" s="150"/>
      <c r="BI58" s="150"/>
      <c r="BJ58" s="383"/>
      <c r="BK58" s="383"/>
      <c r="BL58" s="383"/>
      <c r="BM58" s="383"/>
      <c r="BN58" s="383"/>
      <c r="BO58" s="383"/>
      <c r="BP58" s="383"/>
      <c r="BQ58" s="383"/>
      <c r="BR58" s="322"/>
      <c r="BS58" s="383"/>
      <c r="BT58" s="383"/>
      <c r="BU58" s="383"/>
      <c r="BV58" s="322"/>
      <c r="BW58" s="383"/>
      <c r="BX58" s="383"/>
      <c r="BY58" s="383"/>
      <c r="BZ58" s="383"/>
      <c r="CA58" s="383"/>
      <c r="CB58" s="322"/>
    </row>
    <row r="59" ht="13.5" customHeight="1">
      <c r="A59" s="1"/>
      <c r="B59" s="32">
        <v>45132.0</v>
      </c>
      <c r="C59" s="99">
        <f t="shared" si="5"/>
        <v>280613</v>
      </c>
      <c r="D59" s="260">
        <f t="shared" si="6"/>
        <v>0</v>
      </c>
      <c r="E59" s="236"/>
      <c r="F59" s="143"/>
      <c r="G59" s="143"/>
      <c r="H59" s="143"/>
      <c r="I59" s="143"/>
      <c r="J59" s="143"/>
      <c r="K59" s="143"/>
      <c r="L59" s="225"/>
      <c r="M59" s="256">
        <f t="shared" si="7"/>
        <v>0</v>
      </c>
      <c r="N59" s="236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225"/>
      <c r="AD59" s="262">
        <f t="shared" si="8"/>
        <v>280613</v>
      </c>
      <c r="AE59" s="142" t="s">
        <v>65</v>
      </c>
      <c r="AF59" s="367">
        <v>220000.0</v>
      </c>
      <c r="AG59" s="150" t="s">
        <v>476</v>
      </c>
      <c r="AH59" s="363">
        <v>60613.0</v>
      </c>
      <c r="AI59" s="142"/>
      <c r="AJ59" s="143"/>
      <c r="AK59" s="150"/>
      <c r="AL59" s="143"/>
      <c r="AM59" s="150"/>
      <c r="AN59" s="143"/>
      <c r="AO59" s="150"/>
      <c r="AP59" s="143"/>
      <c r="AQ59" s="150"/>
      <c r="AR59" s="143"/>
      <c r="AS59" s="150"/>
      <c r="AT59" s="143"/>
      <c r="AU59" s="150"/>
      <c r="AV59" s="143"/>
      <c r="AW59" s="150"/>
      <c r="AX59" s="150"/>
      <c r="AY59" s="150"/>
      <c r="AZ59" s="143"/>
      <c r="BA59" s="150"/>
      <c r="BB59" s="150"/>
      <c r="BC59" s="150"/>
      <c r="BD59" s="143"/>
      <c r="BE59" s="150"/>
      <c r="BF59" s="150"/>
      <c r="BG59" s="150"/>
      <c r="BH59" s="150"/>
      <c r="BI59" s="150"/>
      <c r="BJ59" s="383"/>
      <c r="BK59" s="383"/>
      <c r="BL59" s="383"/>
      <c r="BM59" s="383"/>
      <c r="BN59" s="383"/>
      <c r="BO59" s="383"/>
      <c r="BP59" s="383"/>
      <c r="BQ59" s="383"/>
      <c r="BR59" s="322"/>
      <c r="BS59" s="383"/>
      <c r="BT59" s="383"/>
      <c r="BU59" s="383"/>
      <c r="BV59" s="322"/>
      <c r="BW59" s="383"/>
      <c r="BX59" s="383"/>
      <c r="BY59" s="383"/>
      <c r="BZ59" s="383"/>
      <c r="CA59" s="383"/>
      <c r="CB59" s="322"/>
    </row>
    <row r="60" ht="13.5" customHeight="1">
      <c r="A60" s="1"/>
      <c r="B60" s="35">
        <v>45133.0</v>
      </c>
      <c r="C60" s="99">
        <f t="shared" si="5"/>
        <v>0</v>
      </c>
      <c r="D60" s="260">
        <f t="shared" si="6"/>
        <v>0</v>
      </c>
      <c r="E60" s="236"/>
      <c r="F60" s="143"/>
      <c r="G60" s="143"/>
      <c r="H60" s="143"/>
      <c r="I60" s="143"/>
      <c r="J60" s="143"/>
      <c r="K60" s="143"/>
      <c r="L60" s="225"/>
      <c r="M60" s="256">
        <f t="shared" si="7"/>
        <v>0</v>
      </c>
      <c r="N60" s="236"/>
      <c r="O60" s="152"/>
      <c r="P60" s="150"/>
      <c r="Q60" s="150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225"/>
      <c r="AD60" s="262">
        <f t="shared" si="8"/>
        <v>0</v>
      </c>
      <c r="AE60" s="150"/>
      <c r="AF60" s="143"/>
      <c r="AG60" s="150"/>
      <c r="AH60" s="150"/>
      <c r="AI60" s="150"/>
      <c r="AJ60" s="143"/>
      <c r="AK60" s="143"/>
      <c r="AL60" s="143"/>
      <c r="AM60" s="150"/>
      <c r="AN60" s="143"/>
      <c r="AO60" s="150"/>
      <c r="AP60" s="143"/>
      <c r="AQ60" s="150"/>
      <c r="AR60" s="143"/>
      <c r="AS60" s="150"/>
      <c r="AT60" s="143"/>
      <c r="AU60" s="150"/>
      <c r="AV60" s="143"/>
      <c r="AW60" s="150"/>
      <c r="AX60" s="150"/>
      <c r="AY60" s="150"/>
      <c r="AZ60" s="143"/>
      <c r="BA60" s="150"/>
      <c r="BB60" s="150"/>
      <c r="BC60" s="150"/>
      <c r="BD60" s="143"/>
      <c r="BE60" s="150"/>
      <c r="BF60" s="150"/>
      <c r="BG60" s="150"/>
      <c r="BH60" s="150"/>
      <c r="BI60" s="150"/>
      <c r="BJ60" s="383"/>
      <c r="BK60" s="383"/>
      <c r="BL60" s="383"/>
      <c r="BM60" s="383"/>
      <c r="BN60" s="383"/>
      <c r="BO60" s="383"/>
      <c r="BP60" s="383"/>
      <c r="BQ60" s="383"/>
      <c r="BR60" s="322"/>
      <c r="BS60" s="383"/>
      <c r="BT60" s="383"/>
      <c r="BU60" s="383"/>
      <c r="BV60" s="322"/>
      <c r="BW60" s="383"/>
      <c r="BX60" s="383"/>
      <c r="BY60" s="383"/>
      <c r="BZ60" s="383"/>
      <c r="CA60" s="383"/>
      <c r="CB60" s="322"/>
    </row>
    <row r="61" ht="13.5" customHeight="1">
      <c r="A61" s="1"/>
      <c r="B61" s="35">
        <v>45134.0</v>
      </c>
      <c r="C61" s="99">
        <f t="shared" si="5"/>
        <v>200220</v>
      </c>
      <c r="D61" s="260">
        <f t="shared" si="6"/>
        <v>220</v>
      </c>
      <c r="E61" s="236" t="s">
        <v>477</v>
      </c>
      <c r="F61" s="363">
        <v>220.0</v>
      </c>
      <c r="G61" s="143"/>
      <c r="H61" s="143"/>
      <c r="I61" s="143"/>
      <c r="J61" s="143"/>
      <c r="K61" s="143"/>
      <c r="L61" s="225"/>
      <c r="M61" s="256">
        <f t="shared" si="7"/>
        <v>0</v>
      </c>
      <c r="N61" s="236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225"/>
      <c r="AD61" s="262">
        <f t="shared" si="8"/>
        <v>200000</v>
      </c>
      <c r="AE61" s="142" t="s">
        <v>478</v>
      </c>
      <c r="AF61" s="363">
        <v>200000.0</v>
      </c>
      <c r="AG61" s="143"/>
      <c r="AH61" s="143"/>
      <c r="AI61" s="142"/>
      <c r="AJ61" s="143"/>
      <c r="AK61" s="150"/>
      <c r="AL61" s="143"/>
      <c r="AM61" s="150"/>
      <c r="AN61" s="143"/>
      <c r="AO61" s="150"/>
      <c r="AP61" s="143"/>
      <c r="AQ61" s="143"/>
      <c r="AR61" s="143"/>
      <c r="AS61" s="150"/>
      <c r="AT61" s="143"/>
      <c r="AU61" s="150"/>
      <c r="AV61" s="143"/>
      <c r="AW61" s="150"/>
      <c r="AX61" s="143"/>
      <c r="AY61" s="150"/>
      <c r="AZ61" s="143"/>
      <c r="BA61" s="150"/>
      <c r="BB61" s="143"/>
      <c r="BC61" s="143"/>
      <c r="BD61" s="143"/>
      <c r="BE61" s="150"/>
      <c r="BF61" s="150"/>
      <c r="BG61" s="150"/>
      <c r="BH61" s="150"/>
      <c r="BI61" s="150"/>
      <c r="BJ61" s="150"/>
      <c r="BK61" s="150"/>
      <c r="BL61" s="150"/>
      <c r="BM61" s="150"/>
      <c r="BN61" s="150"/>
      <c r="BO61" s="150"/>
      <c r="BP61" s="383"/>
      <c r="BQ61" s="383"/>
      <c r="BR61" s="322"/>
      <c r="BS61" s="383"/>
      <c r="BT61" s="383"/>
      <c r="BU61" s="383"/>
      <c r="BV61" s="322"/>
      <c r="BW61" s="383"/>
      <c r="BX61" s="383"/>
      <c r="BY61" s="383"/>
      <c r="BZ61" s="383"/>
      <c r="CA61" s="383"/>
      <c r="CB61" s="322"/>
    </row>
    <row r="62" ht="13.5" customHeight="1">
      <c r="A62" s="1"/>
      <c r="B62" s="32">
        <v>45135.0</v>
      </c>
      <c r="C62" s="99">
        <f t="shared" si="5"/>
        <v>584822</v>
      </c>
      <c r="D62" s="260">
        <f t="shared" si="6"/>
        <v>0</v>
      </c>
      <c r="E62" s="236"/>
      <c r="F62" s="143"/>
      <c r="G62" s="143"/>
      <c r="H62" s="143"/>
      <c r="I62" s="143"/>
      <c r="J62" s="143"/>
      <c r="K62" s="143"/>
      <c r="L62" s="225"/>
      <c r="M62" s="256">
        <f t="shared" si="7"/>
        <v>0</v>
      </c>
      <c r="N62" s="236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225"/>
      <c r="AD62" s="262">
        <f t="shared" si="8"/>
        <v>584822</v>
      </c>
      <c r="AE62" s="142" t="s">
        <v>70</v>
      </c>
      <c r="AF62" s="363">
        <v>44360.0</v>
      </c>
      <c r="AG62" s="143" t="s">
        <v>71</v>
      </c>
      <c r="AH62" s="363">
        <v>4620.0</v>
      </c>
      <c r="AI62" s="143" t="s">
        <v>93</v>
      </c>
      <c r="AJ62" s="363">
        <v>1829.0</v>
      </c>
      <c r="AK62" s="143" t="s">
        <v>73</v>
      </c>
      <c r="AL62" s="363">
        <v>6015.0</v>
      </c>
      <c r="AM62" s="150" t="s">
        <v>74</v>
      </c>
      <c r="AN62" s="363">
        <v>27293.0</v>
      </c>
      <c r="AO62" s="143" t="s">
        <v>75</v>
      </c>
      <c r="AP62" s="363">
        <v>58201.0</v>
      </c>
      <c r="AQ62" s="143" t="s">
        <v>76</v>
      </c>
      <c r="AR62" s="363">
        <v>67440.0</v>
      </c>
      <c r="AS62" s="150" t="s">
        <v>94</v>
      </c>
      <c r="AT62" s="363">
        <v>99000.0</v>
      </c>
      <c r="AU62" s="150" t="s">
        <v>427</v>
      </c>
      <c r="AV62" s="363">
        <v>3900.0</v>
      </c>
      <c r="AW62" s="143" t="s">
        <v>79</v>
      </c>
      <c r="AX62" s="363">
        <v>172790.0</v>
      </c>
      <c r="AY62" s="150" t="s">
        <v>479</v>
      </c>
      <c r="AZ62" s="363">
        <v>1716.0</v>
      </c>
      <c r="BA62" s="150" t="s">
        <v>95</v>
      </c>
      <c r="BB62" s="363">
        <v>12980.0</v>
      </c>
      <c r="BC62" s="143" t="s">
        <v>480</v>
      </c>
      <c r="BD62" s="363">
        <v>84678.0</v>
      </c>
      <c r="BE62" s="143"/>
      <c r="BF62" s="143"/>
      <c r="BG62" s="143"/>
      <c r="BH62" s="143"/>
      <c r="BI62" s="150"/>
      <c r="BJ62" s="143"/>
      <c r="BK62" s="150"/>
      <c r="BL62" s="143"/>
      <c r="BM62" s="150"/>
      <c r="BN62" s="143"/>
      <c r="BO62" s="150"/>
      <c r="BP62" s="322"/>
      <c r="BQ62" s="383"/>
      <c r="BR62" s="322"/>
      <c r="BS62" s="383"/>
      <c r="BT62" s="383"/>
      <c r="BU62" s="383"/>
      <c r="BV62" s="322"/>
      <c r="BW62" s="383"/>
      <c r="BX62" s="383"/>
      <c r="BY62" s="383"/>
      <c r="BZ62" s="383"/>
      <c r="CA62" s="383"/>
      <c r="CB62" s="322"/>
    </row>
    <row r="63" ht="13.5" customHeight="1">
      <c r="A63" s="21"/>
      <c r="B63" s="32">
        <v>45136.0</v>
      </c>
      <c r="C63" s="99">
        <f t="shared" si="5"/>
        <v>2933312</v>
      </c>
      <c r="D63" s="260">
        <f t="shared" si="6"/>
        <v>1040712</v>
      </c>
      <c r="E63" s="236" t="s">
        <v>481</v>
      </c>
      <c r="F63" s="363">
        <v>404000.0</v>
      </c>
      <c r="G63" s="143" t="s">
        <v>482</v>
      </c>
      <c r="H63" s="363">
        <v>626712.0</v>
      </c>
      <c r="I63" s="143" t="s">
        <v>483</v>
      </c>
      <c r="J63" s="363">
        <v>10000.0</v>
      </c>
      <c r="K63" s="143"/>
      <c r="L63" s="225"/>
      <c r="M63" s="256">
        <f t="shared" si="7"/>
        <v>0</v>
      </c>
      <c r="N63" s="224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225"/>
      <c r="AD63" s="262">
        <f t="shared" si="8"/>
        <v>1892600</v>
      </c>
      <c r="AE63" s="142" t="s">
        <v>47</v>
      </c>
      <c r="AF63" s="363">
        <v>1892600.0</v>
      </c>
      <c r="AG63" s="143"/>
      <c r="AH63" s="143"/>
      <c r="AI63" s="150"/>
      <c r="AJ63" s="143"/>
      <c r="AK63" s="150"/>
      <c r="AL63" s="143"/>
      <c r="AM63" s="150"/>
      <c r="AN63" s="143"/>
      <c r="AO63" s="150"/>
      <c r="AP63" s="143"/>
      <c r="AQ63" s="143"/>
      <c r="AR63" s="143"/>
      <c r="AS63" s="150"/>
      <c r="AT63" s="152"/>
      <c r="AU63" s="150"/>
      <c r="AV63" s="143"/>
      <c r="AW63" s="150"/>
      <c r="AX63" s="143"/>
      <c r="AY63" s="150"/>
      <c r="AZ63" s="143"/>
      <c r="BA63" s="150"/>
      <c r="BB63" s="143"/>
      <c r="BC63" s="150"/>
      <c r="BD63" s="143"/>
      <c r="BE63" s="150"/>
      <c r="BF63" s="143"/>
      <c r="BG63" s="143"/>
      <c r="BH63" s="143"/>
      <c r="BI63" s="143"/>
      <c r="BJ63" s="143"/>
      <c r="BK63" s="150"/>
      <c r="BL63" s="143"/>
      <c r="BM63" s="143"/>
      <c r="BN63" s="143"/>
      <c r="BO63" s="150"/>
      <c r="BP63" s="322"/>
      <c r="BQ63" s="383"/>
      <c r="BR63" s="322"/>
      <c r="BS63" s="383"/>
      <c r="BT63" s="322"/>
      <c r="BU63" s="383"/>
      <c r="BV63" s="322"/>
      <c r="BW63" s="322"/>
      <c r="BX63" s="322"/>
      <c r="BY63" s="383"/>
      <c r="BZ63" s="322"/>
      <c r="CA63" s="383"/>
      <c r="CB63" s="322"/>
    </row>
    <row r="64" ht="13.5" customHeight="1">
      <c r="A64" s="21"/>
      <c r="B64" s="32">
        <v>45137.0</v>
      </c>
      <c r="C64" s="271">
        <f t="shared" si="5"/>
        <v>4459110</v>
      </c>
      <c r="D64" s="260">
        <f t="shared" si="6"/>
        <v>4459110</v>
      </c>
      <c r="E64" s="236" t="s">
        <v>484</v>
      </c>
      <c r="F64" s="363">
        <v>3109500.0</v>
      </c>
      <c r="G64" s="143" t="s">
        <v>485</v>
      </c>
      <c r="H64" s="363">
        <v>240025.0</v>
      </c>
      <c r="I64" s="143" t="s">
        <v>486</v>
      </c>
      <c r="J64" s="363">
        <v>219585.0</v>
      </c>
      <c r="K64" s="143" t="s">
        <v>481</v>
      </c>
      <c r="L64" s="385">
        <v>890000.0</v>
      </c>
      <c r="M64" s="256">
        <f t="shared" si="7"/>
        <v>0</v>
      </c>
      <c r="N64" s="236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225"/>
      <c r="AD64" s="262">
        <f t="shared" si="8"/>
        <v>0</v>
      </c>
      <c r="AE64" s="236"/>
      <c r="AF64" s="143"/>
      <c r="AG64" s="143"/>
      <c r="AH64" s="143"/>
      <c r="AI64" s="143"/>
      <c r="AJ64" s="143"/>
      <c r="AK64" s="167"/>
      <c r="AL64" s="167"/>
      <c r="AM64" s="150"/>
      <c r="AN64" s="143"/>
      <c r="AO64" s="150"/>
      <c r="AP64" s="143"/>
      <c r="AQ64" s="150"/>
      <c r="AR64" s="143"/>
      <c r="AS64" s="150"/>
      <c r="AT64" s="143"/>
      <c r="AU64" s="150"/>
      <c r="AV64" s="143"/>
      <c r="AW64" s="143"/>
      <c r="AX64" s="143"/>
      <c r="AY64" s="143"/>
      <c r="AZ64" s="143"/>
      <c r="BA64" s="143"/>
      <c r="BB64" s="143"/>
      <c r="BC64" s="150"/>
      <c r="BD64" s="143"/>
      <c r="BE64" s="143"/>
      <c r="BF64" s="143"/>
      <c r="BG64" s="150"/>
      <c r="BH64" s="143"/>
      <c r="BI64" s="150"/>
      <c r="BJ64" s="322"/>
      <c r="BK64" s="383"/>
      <c r="BL64" s="322"/>
      <c r="BM64" s="383"/>
      <c r="BN64" s="322"/>
      <c r="BO64" s="322"/>
      <c r="BP64" s="322"/>
      <c r="BQ64" s="383"/>
      <c r="BR64" s="322"/>
      <c r="BS64" s="383"/>
      <c r="BT64" s="322"/>
      <c r="BU64" s="383"/>
      <c r="BV64" s="383"/>
      <c r="BW64" s="383"/>
      <c r="BX64" s="322"/>
      <c r="BY64" s="383"/>
      <c r="BZ64" s="383"/>
      <c r="CA64" s="383"/>
      <c r="CB64" s="322"/>
    </row>
    <row r="65" ht="13.5" customHeight="1">
      <c r="A65" s="1"/>
      <c r="B65" s="36">
        <v>45138.0</v>
      </c>
      <c r="C65" s="271">
        <f t="shared" si="5"/>
        <v>7015830</v>
      </c>
      <c r="D65" s="272">
        <f t="shared" si="6"/>
        <v>436295</v>
      </c>
      <c r="E65" s="143" t="s">
        <v>487</v>
      </c>
      <c r="F65" s="363">
        <v>770.0</v>
      </c>
      <c r="G65" s="268" t="s">
        <v>84</v>
      </c>
      <c r="H65" s="367">
        <v>104041.0</v>
      </c>
      <c r="I65" s="268" t="s">
        <v>441</v>
      </c>
      <c r="J65" s="367">
        <v>26666.0</v>
      </c>
      <c r="K65" s="149" t="s">
        <v>442</v>
      </c>
      <c r="L65" s="400">
        <v>304818.0</v>
      </c>
      <c r="M65" s="256">
        <f t="shared" si="7"/>
        <v>2251085</v>
      </c>
      <c r="N65" s="236" t="s">
        <v>445</v>
      </c>
      <c r="O65" s="367">
        <v>637549.0</v>
      </c>
      <c r="P65" s="143" t="s">
        <v>449</v>
      </c>
      <c r="Q65" s="363">
        <v>1613536.0</v>
      </c>
      <c r="R65" s="143"/>
      <c r="S65" s="152"/>
      <c r="T65" s="167"/>
      <c r="U65" s="167"/>
      <c r="V65" s="167"/>
      <c r="W65" s="167"/>
      <c r="X65" s="167"/>
      <c r="Y65" s="167"/>
      <c r="Z65" s="167"/>
      <c r="AA65" s="167"/>
      <c r="AB65" s="167"/>
      <c r="AC65" s="276"/>
      <c r="AD65" s="262">
        <f t="shared" si="8"/>
        <v>4328450</v>
      </c>
      <c r="AE65" s="142" t="s">
        <v>398</v>
      </c>
      <c r="AF65" s="363">
        <v>2200.0</v>
      </c>
      <c r="AG65" s="150" t="s">
        <v>454</v>
      </c>
      <c r="AH65" s="363">
        <v>65000.0</v>
      </c>
      <c r="AI65" s="143" t="s">
        <v>87</v>
      </c>
      <c r="AJ65" s="363">
        <v>165000.0</v>
      </c>
      <c r="AK65" s="143" t="s">
        <v>88</v>
      </c>
      <c r="AL65" s="363">
        <v>160000.0</v>
      </c>
      <c r="AM65" s="142" t="s">
        <v>89</v>
      </c>
      <c r="AN65" s="363">
        <v>332236.0</v>
      </c>
      <c r="AO65" s="143" t="s">
        <v>488</v>
      </c>
      <c r="AP65" s="363">
        <v>1100.0</v>
      </c>
      <c r="AQ65" s="143" t="s">
        <v>451</v>
      </c>
      <c r="AR65" s="363">
        <v>716858.0</v>
      </c>
      <c r="AS65" s="143" t="s">
        <v>403</v>
      </c>
      <c r="AT65" s="363">
        <v>31830.0</v>
      </c>
      <c r="AU65" s="150" t="s">
        <v>489</v>
      </c>
      <c r="AV65" s="363">
        <v>2854226.0</v>
      </c>
      <c r="AW65" s="167"/>
      <c r="AX65" s="167"/>
      <c r="AY65" s="150"/>
      <c r="AZ65" s="143"/>
      <c r="BA65" s="150"/>
      <c r="BB65" s="143"/>
      <c r="BC65" s="150"/>
      <c r="BD65" s="143"/>
      <c r="BE65" s="167"/>
      <c r="BF65" s="167"/>
      <c r="BG65" s="164"/>
      <c r="BH65" s="167"/>
      <c r="BI65" s="155"/>
      <c r="BJ65" s="416"/>
      <c r="BK65" s="416"/>
      <c r="BL65" s="417"/>
      <c r="BM65" s="416"/>
      <c r="BN65" s="416"/>
      <c r="BO65" s="417"/>
      <c r="BP65" s="416"/>
      <c r="BQ65" s="238"/>
      <c r="BR65" s="155"/>
      <c r="BS65" s="238"/>
      <c r="BT65" s="238"/>
      <c r="BU65" s="155"/>
      <c r="BV65" s="155"/>
      <c r="BW65" s="155"/>
      <c r="BX65" s="155"/>
      <c r="BY65" s="155"/>
      <c r="BZ65" s="155"/>
      <c r="CA65" s="155"/>
      <c r="CB65" s="155"/>
    </row>
    <row r="66" ht="13.5" customHeight="1">
      <c r="A66" s="1"/>
      <c r="B66" s="100" t="s">
        <v>32</v>
      </c>
      <c r="C66" s="105">
        <f t="shared" ref="C66:D66" si="9">SUM(C35:C65)</f>
        <v>39276043</v>
      </c>
      <c r="D66" s="278">
        <f t="shared" si="9"/>
        <v>6086612</v>
      </c>
      <c r="E66" s="246"/>
      <c r="F66" s="183"/>
      <c r="G66" s="183"/>
      <c r="H66" s="183"/>
      <c r="I66" s="183"/>
      <c r="J66" s="183"/>
      <c r="K66" s="183"/>
      <c r="L66" s="247"/>
      <c r="M66" s="248">
        <f>SUM(M35:M65)</f>
        <v>8133375</v>
      </c>
      <c r="N66" s="246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247"/>
      <c r="AD66" s="249">
        <f>SUM(AD35:AD65)</f>
        <v>25056056</v>
      </c>
      <c r="AE66" s="198"/>
      <c r="AF66" s="183"/>
      <c r="AG66" s="184"/>
      <c r="AH66" s="183"/>
      <c r="AI66" s="183"/>
      <c r="AJ66" s="183"/>
      <c r="AK66" s="183"/>
      <c r="AL66" s="183"/>
      <c r="AM66" s="183"/>
      <c r="AN66" s="183"/>
      <c r="AO66" s="183"/>
      <c r="AP66" s="183"/>
      <c r="AQ66" s="184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4"/>
      <c r="BF66" s="183"/>
      <c r="BG66" s="183"/>
      <c r="BH66" s="183"/>
      <c r="BI66" s="184"/>
      <c r="BJ66" s="251"/>
      <c r="BK66" s="250"/>
      <c r="BL66" s="251"/>
      <c r="BM66" s="250"/>
      <c r="BN66" s="251"/>
      <c r="BO66" s="250"/>
      <c r="BP66" s="251"/>
      <c r="BQ66" s="250"/>
      <c r="BR66" s="251"/>
      <c r="BS66" s="250"/>
      <c r="BT66" s="251"/>
      <c r="BU66" s="250"/>
      <c r="BV66" s="251"/>
      <c r="BW66" s="250"/>
      <c r="BX66" s="251"/>
      <c r="BY66" s="250"/>
      <c r="BZ66" s="251"/>
      <c r="CA66" s="251"/>
      <c r="CB66" s="251"/>
    </row>
    <row r="67" ht="13.5" customHeight="1">
      <c r="A67" s="1"/>
      <c r="B67" s="100" t="s">
        <v>31</v>
      </c>
      <c r="C67" s="105"/>
      <c r="D67" s="278"/>
      <c r="E67" s="246"/>
      <c r="F67" s="183"/>
      <c r="G67" s="183"/>
      <c r="H67" s="183"/>
      <c r="I67" s="183"/>
      <c r="J67" s="183"/>
      <c r="K67" s="183"/>
      <c r="L67" s="247"/>
      <c r="M67" s="248"/>
      <c r="N67" s="246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247"/>
      <c r="AD67" s="249"/>
      <c r="AE67" s="198"/>
      <c r="AF67" s="183"/>
      <c r="AG67" s="184"/>
      <c r="AH67" s="183"/>
      <c r="AI67" s="184"/>
      <c r="AJ67" s="183"/>
      <c r="AK67" s="184"/>
      <c r="AL67" s="183"/>
      <c r="AM67" s="184"/>
      <c r="AN67" s="183"/>
      <c r="AO67" s="184"/>
      <c r="AP67" s="183"/>
      <c r="AQ67" s="184"/>
      <c r="AR67" s="183"/>
      <c r="AS67" s="184"/>
      <c r="AT67" s="183"/>
      <c r="AU67" s="184"/>
      <c r="AV67" s="183"/>
      <c r="AW67" s="184"/>
      <c r="AX67" s="184"/>
      <c r="AY67" s="184"/>
      <c r="AZ67" s="183"/>
      <c r="BA67" s="184"/>
      <c r="BB67" s="184"/>
      <c r="BC67" s="184"/>
      <c r="BD67" s="183"/>
      <c r="BE67" s="184"/>
      <c r="BF67" s="184"/>
      <c r="BG67" s="184"/>
      <c r="BH67" s="184"/>
      <c r="BI67" s="184"/>
      <c r="BJ67" s="250"/>
      <c r="BK67" s="250"/>
      <c r="BL67" s="250"/>
      <c r="BM67" s="250"/>
      <c r="BN67" s="250"/>
      <c r="BO67" s="250"/>
      <c r="BP67" s="250"/>
      <c r="BQ67" s="250"/>
      <c r="BR67" s="251"/>
      <c r="BS67" s="250"/>
      <c r="BT67" s="250"/>
      <c r="BU67" s="250"/>
      <c r="BV67" s="251"/>
      <c r="BW67" s="250"/>
      <c r="BX67" s="250"/>
      <c r="BY67" s="250"/>
      <c r="BZ67" s="250"/>
      <c r="CA67" s="250"/>
      <c r="CB67" s="251"/>
    </row>
    <row r="68" ht="13.5" customHeight="1">
      <c r="A68" s="1"/>
      <c r="B68" s="330">
        <v>45139.0</v>
      </c>
      <c r="C68" s="98">
        <f t="shared" ref="C68:C98" si="10">D68+M68+AD68</f>
        <v>361845</v>
      </c>
      <c r="D68" s="260">
        <f t="shared" ref="D68:D98" si="11">F68+H68+J68+L68</f>
        <v>0</v>
      </c>
      <c r="E68" s="254"/>
      <c r="F68" s="163"/>
      <c r="G68" s="163"/>
      <c r="H68" s="163"/>
      <c r="I68" s="163"/>
      <c r="J68" s="163"/>
      <c r="K68" s="163"/>
      <c r="L68" s="255"/>
      <c r="M68" s="256">
        <f t="shared" ref="M68:M95" si="12">O68+Q68+S68+U68</f>
        <v>288395</v>
      </c>
      <c r="N68" s="254" t="s">
        <v>490</v>
      </c>
      <c r="O68" s="366">
        <v>288395.0</v>
      </c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255"/>
      <c r="AD68" s="262">
        <f t="shared" ref="AD68:AD98" si="13">AF68+AH68+AJ68+AL68+AN68+AP68+AR68+AT68+AV68+AX68+AZ68+BB68+BD68+BF68+BH68+BJ68+BL68+BN68+BP68+BR68+BT68+BV68+BX68+BZ68+CB68</f>
        <v>73450</v>
      </c>
      <c r="AE68" s="142" t="s">
        <v>491</v>
      </c>
      <c r="AF68" s="366">
        <v>73450.0</v>
      </c>
      <c r="AG68" s="162"/>
      <c r="AH68" s="163"/>
      <c r="AI68" s="162"/>
      <c r="AJ68" s="163"/>
      <c r="AK68" s="162"/>
      <c r="AL68" s="163"/>
      <c r="AM68" s="162"/>
      <c r="AN68" s="163"/>
      <c r="AO68" s="162"/>
      <c r="AP68" s="163"/>
      <c r="AQ68" s="162"/>
      <c r="AR68" s="163"/>
      <c r="AS68" s="162"/>
      <c r="AT68" s="163"/>
      <c r="AU68" s="162"/>
      <c r="AV68" s="163"/>
      <c r="AW68" s="162"/>
      <c r="AX68" s="162"/>
      <c r="AY68" s="162"/>
      <c r="AZ68" s="163"/>
      <c r="BA68" s="162"/>
      <c r="BB68" s="162"/>
      <c r="BC68" s="162"/>
      <c r="BD68" s="163"/>
      <c r="BE68" s="162"/>
      <c r="BF68" s="162"/>
      <c r="BG68" s="162"/>
      <c r="BH68" s="162"/>
      <c r="BI68" s="163"/>
      <c r="BJ68" s="414"/>
      <c r="BK68" s="415"/>
      <c r="BL68" s="414"/>
      <c r="BM68" s="415"/>
      <c r="BN68" s="414"/>
      <c r="BO68" s="415"/>
      <c r="BP68" s="415"/>
      <c r="BQ68" s="415"/>
      <c r="BR68" s="414"/>
      <c r="BS68" s="415"/>
      <c r="BT68" s="415"/>
      <c r="BU68" s="415"/>
      <c r="BV68" s="414"/>
      <c r="BW68" s="415"/>
      <c r="BX68" s="415"/>
      <c r="BY68" s="415"/>
      <c r="BZ68" s="415"/>
      <c r="CA68" s="415"/>
      <c r="CB68" s="414"/>
    </row>
    <row r="69" ht="13.5" customHeight="1">
      <c r="A69" s="1"/>
      <c r="B69" s="373">
        <v>45140.0</v>
      </c>
      <c r="C69" s="99">
        <f t="shared" si="10"/>
        <v>0</v>
      </c>
      <c r="D69" s="260">
        <f t="shared" si="11"/>
        <v>0</v>
      </c>
      <c r="E69" s="236"/>
      <c r="F69" s="143"/>
      <c r="G69" s="143"/>
      <c r="H69" s="143"/>
      <c r="I69" s="143"/>
      <c r="J69" s="143"/>
      <c r="K69" s="143"/>
      <c r="L69" s="225"/>
      <c r="M69" s="256">
        <f t="shared" si="12"/>
        <v>0</v>
      </c>
      <c r="N69" s="236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225"/>
      <c r="AD69" s="262">
        <f t="shared" si="13"/>
        <v>0</v>
      </c>
      <c r="AE69" s="142"/>
      <c r="AF69" s="143"/>
      <c r="AG69" s="150"/>
      <c r="AH69" s="143"/>
      <c r="AI69" s="150"/>
      <c r="AJ69" s="143"/>
      <c r="AK69" s="150"/>
      <c r="AL69" s="143"/>
      <c r="AM69" s="150"/>
      <c r="AN69" s="143"/>
      <c r="AO69" s="150"/>
      <c r="AP69" s="143"/>
      <c r="AQ69" s="150"/>
      <c r="AR69" s="143"/>
      <c r="AS69" s="150"/>
      <c r="AT69" s="143"/>
      <c r="AU69" s="150"/>
      <c r="AV69" s="143"/>
      <c r="AW69" s="150"/>
      <c r="AX69" s="150"/>
      <c r="AY69" s="150"/>
      <c r="AZ69" s="143"/>
      <c r="BA69" s="150"/>
      <c r="BB69" s="150"/>
      <c r="BC69" s="150"/>
      <c r="BD69" s="143"/>
      <c r="BE69" s="150"/>
      <c r="BF69" s="150"/>
      <c r="BG69" s="150"/>
      <c r="BH69" s="150"/>
      <c r="BI69" s="150"/>
      <c r="BJ69" s="383"/>
      <c r="BK69" s="383"/>
      <c r="BL69" s="383"/>
      <c r="BM69" s="383"/>
      <c r="BN69" s="383"/>
      <c r="BO69" s="383"/>
      <c r="BP69" s="383"/>
      <c r="BQ69" s="383"/>
      <c r="BR69" s="322"/>
      <c r="BS69" s="383"/>
      <c r="BT69" s="383"/>
      <c r="BU69" s="383"/>
      <c r="BV69" s="322"/>
      <c r="BW69" s="383"/>
      <c r="BX69" s="383"/>
      <c r="BY69" s="383"/>
      <c r="BZ69" s="383"/>
      <c r="CA69" s="383"/>
      <c r="CB69" s="322"/>
    </row>
    <row r="70" ht="13.5" customHeight="1">
      <c r="A70" s="1"/>
      <c r="B70" s="373">
        <v>45141.0</v>
      </c>
      <c r="C70" s="99">
        <f t="shared" si="10"/>
        <v>0</v>
      </c>
      <c r="D70" s="260">
        <f t="shared" si="11"/>
        <v>0</v>
      </c>
      <c r="E70" s="236"/>
      <c r="F70" s="143"/>
      <c r="G70" s="143"/>
      <c r="H70" s="143"/>
      <c r="I70" s="143"/>
      <c r="J70" s="143"/>
      <c r="K70" s="143"/>
      <c r="L70" s="225"/>
      <c r="M70" s="256">
        <f t="shared" si="12"/>
        <v>0</v>
      </c>
      <c r="N70" s="236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225"/>
      <c r="AD70" s="262">
        <f t="shared" si="13"/>
        <v>0</v>
      </c>
      <c r="AE70" s="142"/>
      <c r="AF70" s="143"/>
      <c r="AG70" s="150"/>
      <c r="AH70" s="143"/>
      <c r="AI70" s="150"/>
      <c r="AJ70" s="143"/>
      <c r="AK70" s="150"/>
      <c r="AL70" s="143"/>
      <c r="AM70" s="150"/>
      <c r="AN70" s="143"/>
      <c r="AO70" s="150"/>
      <c r="AP70" s="143"/>
      <c r="AQ70" s="150"/>
      <c r="AR70" s="143"/>
      <c r="AS70" s="150"/>
      <c r="AT70" s="143"/>
      <c r="AU70" s="150"/>
      <c r="AV70" s="143"/>
      <c r="AW70" s="150"/>
      <c r="AX70" s="150"/>
      <c r="AY70" s="150"/>
      <c r="AZ70" s="143"/>
      <c r="BA70" s="150"/>
      <c r="BB70" s="150"/>
      <c r="BC70" s="150"/>
      <c r="BD70" s="143"/>
      <c r="BE70" s="150"/>
      <c r="BF70" s="150"/>
      <c r="BG70" s="150"/>
      <c r="BH70" s="150"/>
      <c r="BI70" s="150"/>
      <c r="BJ70" s="383"/>
      <c r="BK70" s="383"/>
      <c r="BL70" s="383"/>
      <c r="BM70" s="383"/>
      <c r="BN70" s="383"/>
      <c r="BO70" s="383"/>
      <c r="BP70" s="383"/>
      <c r="BQ70" s="383"/>
      <c r="BR70" s="322"/>
      <c r="BS70" s="383"/>
      <c r="BT70" s="383"/>
      <c r="BU70" s="383"/>
      <c r="BV70" s="322"/>
      <c r="BW70" s="383"/>
      <c r="BX70" s="383"/>
      <c r="BY70" s="383"/>
      <c r="BZ70" s="383"/>
      <c r="CA70" s="383"/>
      <c r="CB70" s="322"/>
    </row>
    <row r="71" ht="13.5" customHeight="1">
      <c r="A71" s="1"/>
      <c r="B71" s="32">
        <v>45142.0</v>
      </c>
      <c r="C71" s="99">
        <f t="shared" si="10"/>
        <v>874069</v>
      </c>
      <c r="D71" s="260">
        <f t="shared" si="11"/>
        <v>0</v>
      </c>
      <c r="E71" s="236"/>
      <c r="F71" s="143"/>
      <c r="G71" s="143"/>
      <c r="H71" s="143"/>
      <c r="I71" s="143"/>
      <c r="J71" s="143"/>
      <c r="K71" s="143"/>
      <c r="L71" s="225"/>
      <c r="M71" s="256">
        <f t="shared" si="12"/>
        <v>0</v>
      </c>
      <c r="N71" s="254"/>
      <c r="O71" s="163"/>
      <c r="P71" s="163"/>
      <c r="Q71" s="16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225"/>
      <c r="AD71" s="262">
        <f t="shared" si="13"/>
        <v>874069</v>
      </c>
      <c r="AE71" s="142" t="s">
        <v>401</v>
      </c>
      <c r="AF71" s="363">
        <v>418000.0</v>
      </c>
      <c r="AG71" s="150" t="s">
        <v>402</v>
      </c>
      <c r="AH71" s="363">
        <v>53240.0</v>
      </c>
      <c r="AI71" s="142" t="s">
        <v>456</v>
      </c>
      <c r="AJ71" s="363">
        <v>50162.0</v>
      </c>
      <c r="AK71" s="150" t="s">
        <v>492</v>
      </c>
      <c r="AL71" s="363">
        <v>207680.0</v>
      </c>
      <c r="AM71" s="150" t="s">
        <v>493</v>
      </c>
      <c r="AN71" s="363">
        <v>51887.0</v>
      </c>
      <c r="AO71" s="150" t="s">
        <v>49</v>
      </c>
      <c r="AP71" s="363">
        <v>93100.0</v>
      </c>
      <c r="AQ71" s="150"/>
      <c r="AR71" s="143"/>
      <c r="AS71" s="150"/>
      <c r="AT71" s="143"/>
      <c r="AU71" s="150"/>
      <c r="AV71" s="143"/>
      <c r="AW71" s="150"/>
      <c r="AX71" s="150"/>
      <c r="AY71" s="150"/>
      <c r="AZ71" s="143"/>
      <c r="BA71" s="150"/>
      <c r="BB71" s="150"/>
      <c r="BC71" s="150"/>
      <c r="BD71" s="143"/>
      <c r="BE71" s="150"/>
      <c r="BF71" s="150"/>
      <c r="BG71" s="150"/>
      <c r="BH71" s="150"/>
      <c r="BI71" s="150"/>
      <c r="BJ71" s="383"/>
      <c r="BK71" s="383"/>
      <c r="BL71" s="383"/>
      <c r="BM71" s="383"/>
      <c r="BN71" s="383"/>
      <c r="BO71" s="383"/>
      <c r="BP71" s="383"/>
      <c r="BQ71" s="383"/>
      <c r="BR71" s="322"/>
      <c r="BS71" s="383"/>
      <c r="BT71" s="383"/>
      <c r="BU71" s="383"/>
      <c r="BV71" s="322"/>
      <c r="BW71" s="383"/>
      <c r="BX71" s="383"/>
      <c r="BY71" s="383"/>
      <c r="BZ71" s="383"/>
      <c r="CA71" s="383"/>
      <c r="CB71" s="322"/>
    </row>
    <row r="72" ht="13.5" customHeight="1">
      <c r="A72" s="21"/>
      <c r="B72" s="32">
        <v>45143.0</v>
      </c>
      <c r="C72" s="99">
        <f t="shared" si="10"/>
        <v>0</v>
      </c>
      <c r="D72" s="260">
        <f t="shared" si="11"/>
        <v>0</v>
      </c>
      <c r="E72" s="236"/>
      <c r="F72" s="143"/>
      <c r="G72" s="143"/>
      <c r="H72" s="143"/>
      <c r="I72" s="143"/>
      <c r="J72" s="143"/>
      <c r="K72" s="143"/>
      <c r="L72" s="225"/>
      <c r="M72" s="256">
        <f t="shared" si="12"/>
        <v>0</v>
      </c>
      <c r="N72" s="236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225"/>
      <c r="AD72" s="262">
        <f t="shared" si="13"/>
        <v>0</v>
      </c>
      <c r="AE72" s="142"/>
      <c r="AF72" s="143"/>
      <c r="AG72" s="150"/>
      <c r="AH72" s="143"/>
      <c r="AI72" s="142"/>
      <c r="AJ72" s="143"/>
      <c r="AK72" s="150"/>
      <c r="AL72" s="143"/>
      <c r="AM72" s="150"/>
      <c r="AN72" s="143"/>
      <c r="AO72" s="150"/>
      <c r="AP72" s="143"/>
      <c r="AQ72" s="150"/>
      <c r="AR72" s="143"/>
      <c r="AS72" s="150"/>
      <c r="AT72" s="143"/>
      <c r="AU72" s="150"/>
      <c r="AV72" s="143"/>
      <c r="AW72" s="150"/>
      <c r="AX72" s="150"/>
      <c r="AY72" s="150"/>
      <c r="AZ72" s="143"/>
      <c r="BA72" s="150"/>
      <c r="BB72" s="150"/>
      <c r="BC72" s="150"/>
      <c r="BD72" s="143"/>
      <c r="BE72" s="150"/>
      <c r="BF72" s="150"/>
      <c r="BG72" s="150"/>
      <c r="BH72" s="150"/>
      <c r="BI72" s="150"/>
      <c r="BJ72" s="383"/>
      <c r="BK72" s="383"/>
      <c r="BL72" s="383"/>
      <c r="BM72" s="383"/>
      <c r="BN72" s="383"/>
      <c r="BO72" s="383"/>
      <c r="BP72" s="383"/>
      <c r="BQ72" s="383"/>
      <c r="BR72" s="322"/>
      <c r="BS72" s="383"/>
      <c r="BT72" s="383"/>
      <c r="BU72" s="383"/>
      <c r="BV72" s="322"/>
      <c r="BW72" s="383"/>
      <c r="BX72" s="383"/>
      <c r="BY72" s="383"/>
      <c r="BZ72" s="383"/>
      <c r="CA72" s="383"/>
      <c r="CB72" s="322"/>
    </row>
    <row r="73" ht="13.5" customHeight="1">
      <c r="A73" s="21"/>
      <c r="B73" s="32">
        <v>45144.0</v>
      </c>
      <c r="C73" s="99">
        <f t="shared" si="10"/>
        <v>0</v>
      </c>
      <c r="D73" s="260">
        <f t="shared" si="11"/>
        <v>0</v>
      </c>
      <c r="E73" s="236"/>
      <c r="F73" s="143"/>
      <c r="G73" s="143"/>
      <c r="H73" s="143"/>
      <c r="I73" s="143"/>
      <c r="J73" s="143"/>
      <c r="K73" s="143"/>
      <c r="L73" s="225"/>
      <c r="M73" s="256">
        <f t="shared" si="12"/>
        <v>0</v>
      </c>
      <c r="N73" s="236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225"/>
      <c r="AD73" s="262">
        <f t="shared" si="13"/>
        <v>0</v>
      </c>
      <c r="AE73" s="142"/>
      <c r="AF73" s="143"/>
      <c r="AG73" s="150"/>
      <c r="AH73" s="143"/>
      <c r="AI73" s="150"/>
      <c r="AJ73" s="143"/>
      <c r="AK73" s="150"/>
      <c r="AL73" s="143"/>
      <c r="AM73" s="150"/>
      <c r="AN73" s="143"/>
      <c r="AO73" s="150"/>
      <c r="AP73" s="143"/>
      <c r="AQ73" s="150"/>
      <c r="AR73" s="143"/>
      <c r="AS73" s="150"/>
      <c r="AT73" s="143"/>
      <c r="AU73" s="150"/>
      <c r="AV73" s="143"/>
      <c r="AW73" s="150"/>
      <c r="AX73" s="150"/>
      <c r="AY73" s="150"/>
      <c r="AZ73" s="143"/>
      <c r="BA73" s="150"/>
      <c r="BB73" s="150"/>
      <c r="BC73" s="150"/>
      <c r="BD73" s="143"/>
      <c r="BE73" s="150"/>
      <c r="BF73" s="150"/>
      <c r="BG73" s="150"/>
      <c r="BH73" s="150"/>
      <c r="BI73" s="150"/>
      <c r="BJ73" s="383"/>
      <c r="BK73" s="383"/>
      <c r="BL73" s="383"/>
      <c r="BM73" s="383"/>
      <c r="BN73" s="383"/>
      <c r="BO73" s="383"/>
      <c r="BP73" s="383"/>
      <c r="BQ73" s="383"/>
      <c r="BR73" s="322"/>
      <c r="BS73" s="383"/>
      <c r="BT73" s="383"/>
      <c r="BU73" s="383"/>
      <c r="BV73" s="322"/>
      <c r="BW73" s="383"/>
      <c r="BX73" s="383"/>
      <c r="BY73" s="383"/>
      <c r="BZ73" s="383"/>
      <c r="CA73" s="383"/>
      <c r="CB73" s="322"/>
    </row>
    <row r="74" ht="13.5" customHeight="1">
      <c r="A74" s="1"/>
      <c r="B74" s="32">
        <v>45145.0</v>
      </c>
      <c r="C74" s="99">
        <f t="shared" si="10"/>
        <v>1210</v>
      </c>
      <c r="D74" s="260">
        <f t="shared" si="11"/>
        <v>1210</v>
      </c>
      <c r="E74" s="236" t="s">
        <v>405</v>
      </c>
      <c r="F74" s="363">
        <v>1210.0</v>
      </c>
      <c r="G74" s="143"/>
      <c r="H74" s="143"/>
      <c r="I74" s="143"/>
      <c r="J74" s="143"/>
      <c r="K74" s="143"/>
      <c r="L74" s="225"/>
      <c r="M74" s="256">
        <f t="shared" si="12"/>
        <v>0</v>
      </c>
      <c r="N74" s="236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225"/>
      <c r="AD74" s="262">
        <f t="shared" si="13"/>
        <v>0</v>
      </c>
      <c r="AE74" s="142" t="s">
        <v>403</v>
      </c>
      <c r="AF74" s="363">
        <v>0.0</v>
      </c>
      <c r="AG74" s="150"/>
      <c r="AH74" s="143"/>
      <c r="AI74" s="150"/>
      <c r="AJ74" s="143"/>
      <c r="AK74" s="150"/>
      <c r="AL74" s="143"/>
      <c r="AM74" s="150"/>
      <c r="AN74" s="143"/>
      <c r="AO74" s="143"/>
      <c r="AP74" s="143"/>
      <c r="AQ74" s="150"/>
      <c r="AR74" s="143"/>
      <c r="AS74" s="150"/>
      <c r="AT74" s="143"/>
      <c r="AU74" s="150"/>
      <c r="AV74" s="143"/>
      <c r="AW74" s="150"/>
      <c r="AX74" s="150"/>
      <c r="AY74" s="150"/>
      <c r="AZ74" s="143"/>
      <c r="BA74" s="150"/>
      <c r="BB74" s="150"/>
      <c r="BC74" s="150"/>
      <c r="BD74" s="143"/>
      <c r="BE74" s="150"/>
      <c r="BF74" s="150"/>
      <c r="BG74" s="150"/>
      <c r="BH74" s="150"/>
      <c r="BI74" s="150"/>
      <c r="BJ74" s="383"/>
      <c r="BK74" s="383"/>
      <c r="BL74" s="383"/>
      <c r="BM74" s="383"/>
      <c r="BN74" s="383"/>
      <c r="BO74" s="383"/>
      <c r="BP74" s="383"/>
      <c r="BQ74" s="383"/>
      <c r="BR74" s="322"/>
      <c r="BS74" s="383"/>
      <c r="BT74" s="383"/>
      <c r="BU74" s="383"/>
      <c r="BV74" s="322"/>
      <c r="BW74" s="383"/>
      <c r="BX74" s="383"/>
      <c r="BY74" s="383"/>
      <c r="BZ74" s="383"/>
      <c r="CA74" s="383"/>
      <c r="CB74" s="322"/>
    </row>
    <row r="75" ht="13.5" customHeight="1">
      <c r="A75" s="1"/>
      <c r="B75" s="32">
        <v>45146.0</v>
      </c>
      <c r="C75" s="99">
        <f t="shared" si="10"/>
        <v>3134564</v>
      </c>
      <c r="D75" s="260">
        <f t="shared" si="11"/>
        <v>0</v>
      </c>
      <c r="E75" s="236"/>
      <c r="F75" s="143"/>
      <c r="G75" s="143"/>
      <c r="H75" s="143"/>
      <c r="I75" s="143"/>
      <c r="J75" s="143"/>
      <c r="K75" s="143"/>
      <c r="L75" s="225"/>
      <c r="M75" s="256">
        <f t="shared" si="12"/>
        <v>2745129</v>
      </c>
      <c r="N75" s="236" t="s">
        <v>494</v>
      </c>
      <c r="O75" s="363">
        <v>2745129.0</v>
      </c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225"/>
      <c r="AD75" s="262">
        <f t="shared" si="13"/>
        <v>389435</v>
      </c>
      <c r="AE75" s="142" t="s">
        <v>54</v>
      </c>
      <c r="AF75" s="363">
        <v>214600.0</v>
      </c>
      <c r="AG75" s="150" t="s">
        <v>50</v>
      </c>
      <c r="AH75" s="363">
        <v>170000.0</v>
      </c>
      <c r="AI75" s="143" t="s">
        <v>417</v>
      </c>
      <c r="AJ75" s="363">
        <v>4835.0</v>
      </c>
      <c r="AK75" s="150"/>
      <c r="AL75" s="143"/>
      <c r="AM75" s="150"/>
      <c r="AN75" s="143"/>
      <c r="AO75" s="150"/>
      <c r="AP75" s="143"/>
      <c r="AQ75" s="150"/>
      <c r="AR75" s="143"/>
      <c r="AS75" s="150"/>
      <c r="AT75" s="143"/>
      <c r="AU75" s="150"/>
      <c r="AV75" s="143"/>
      <c r="AW75" s="150"/>
      <c r="AX75" s="150"/>
      <c r="AY75" s="150"/>
      <c r="AZ75" s="143"/>
      <c r="BA75" s="150"/>
      <c r="BB75" s="150"/>
      <c r="BC75" s="150"/>
      <c r="BD75" s="143"/>
      <c r="BE75" s="150"/>
      <c r="BF75" s="150"/>
      <c r="BG75" s="150"/>
      <c r="BH75" s="150"/>
      <c r="BI75" s="150"/>
      <c r="BJ75" s="383"/>
      <c r="BK75" s="383"/>
      <c r="BL75" s="383"/>
      <c r="BM75" s="383"/>
      <c r="BN75" s="383"/>
      <c r="BO75" s="383"/>
      <c r="BP75" s="383"/>
      <c r="BQ75" s="383"/>
      <c r="BR75" s="322"/>
      <c r="BS75" s="383"/>
      <c r="BT75" s="383"/>
      <c r="BU75" s="383"/>
      <c r="BV75" s="322"/>
      <c r="BW75" s="383"/>
      <c r="BX75" s="383"/>
      <c r="BY75" s="383"/>
      <c r="BZ75" s="383"/>
      <c r="CA75" s="383"/>
      <c r="CB75" s="322"/>
    </row>
    <row r="76" ht="13.5" customHeight="1">
      <c r="A76" s="1"/>
      <c r="B76" s="373">
        <v>45147.0</v>
      </c>
      <c r="C76" s="99">
        <f t="shared" si="10"/>
        <v>0</v>
      </c>
      <c r="D76" s="260">
        <f t="shared" si="11"/>
        <v>0</v>
      </c>
      <c r="E76" s="236"/>
      <c r="F76" s="143"/>
      <c r="G76" s="143"/>
      <c r="H76" s="143"/>
      <c r="I76" s="143"/>
      <c r="J76" s="143"/>
      <c r="K76" s="143"/>
      <c r="L76" s="225"/>
      <c r="M76" s="256">
        <f t="shared" si="12"/>
        <v>0</v>
      </c>
      <c r="N76" s="236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225"/>
      <c r="AD76" s="262">
        <f t="shared" si="13"/>
        <v>0</v>
      </c>
      <c r="AE76" s="142"/>
      <c r="AF76" s="143"/>
      <c r="AG76" s="150"/>
      <c r="AH76" s="143"/>
      <c r="AI76" s="150"/>
      <c r="AJ76" s="143"/>
      <c r="AK76" s="150"/>
      <c r="AL76" s="143"/>
      <c r="AM76" s="150"/>
      <c r="AN76" s="143"/>
      <c r="AO76" s="150"/>
      <c r="AP76" s="143"/>
      <c r="AQ76" s="150"/>
      <c r="AR76" s="143"/>
      <c r="AS76" s="150"/>
      <c r="AT76" s="143"/>
      <c r="AU76" s="150"/>
      <c r="AV76" s="143"/>
      <c r="AW76" s="150"/>
      <c r="AX76" s="150"/>
      <c r="AY76" s="150"/>
      <c r="AZ76" s="143"/>
      <c r="BA76" s="150"/>
      <c r="BB76" s="150"/>
      <c r="BC76" s="150"/>
      <c r="BD76" s="143"/>
      <c r="BE76" s="150"/>
      <c r="BF76" s="150"/>
      <c r="BG76" s="150"/>
      <c r="BH76" s="150"/>
      <c r="BI76" s="150"/>
      <c r="BJ76" s="383"/>
      <c r="BK76" s="383"/>
      <c r="BL76" s="383"/>
      <c r="BM76" s="383"/>
      <c r="BN76" s="383"/>
      <c r="BO76" s="383"/>
      <c r="BP76" s="383"/>
      <c r="BQ76" s="383"/>
      <c r="BR76" s="322"/>
      <c r="BS76" s="383"/>
      <c r="BT76" s="383"/>
      <c r="BU76" s="383"/>
      <c r="BV76" s="322"/>
      <c r="BW76" s="383"/>
      <c r="BX76" s="383"/>
      <c r="BY76" s="383"/>
      <c r="BZ76" s="383"/>
      <c r="CA76" s="383"/>
      <c r="CB76" s="322"/>
    </row>
    <row r="77" ht="13.5" customHeight="1">
      <c r="A77" s="1"/>
      <c r="B77" s="373">
        <v>45148.0</v>
      </c>
      <c r="C77" s="99">
        <f t="shared" si="10"/>
        <v>0</v>
      </c>
      <c r="D77" s="260">
        <f t="shared" si="11"/>
        <v>0</v>
      </c>
      <c r="E77" s="224"/>
      <c r="F77" s="143"/>
      <c r="G77" s="143"/>
      <c r="H77" s="143"/>
      <c r="I77" s="150"/>
      <c r="J77" s="143"/>
      <c r="K77" s="143"/>
      <c r="L77" s="225"/>
      <c r="M77" s="256">
        <f t="shared" si="12"/>
        <v>0</v>
      </c>
      <c r="N77" s="224"/>
      <c r="O77" s="143"/>
      <c r="P77" s="150"/>
      <c r="Q77" s="143"/>
      <c r="R77" s="150"/>
      <c r="S77" s="143"/>
      <c r="T77" s="150"/>
      <c r="U77" s="143"/>
      <c r="V77" s="143"/>
      <c r="W77" s="143"/>
      <c r="X77" s="143"/>
      <c r="Y77" s="143"/>
      <c r="Z77" s="143"/>
      <c r="AA77" s="143"/>
      <c r="AB77" s="143"/>
      <c r="AC77" s="225"/>
      <c r="AD77" s="262">
        <f t="shared" si="13"/>
        <v>0</v>
      </c>
      <c r="AE77" s="142"/>
      <c r="AF77" s="143"/>
      <c r="AG77" s="150"/>
      <c r="AH77" s="143"/>
      <c r="AI77" s="142"/>
      <c r="AJ77" s="143"/>
      <c r="AK77" s="150"/>
      <c r="AL77" s="143"/>
      <c r="AM77" s="150"/>
      <c r="AN77" s="143"/>
      <c r="AO77" s="150"/>
      <c r="AP77" s="143"/>
      <c r="AQ77" s="150"/>
      <c r="AR77" s="143"/>
      <c r="AS77" s="150"/>
      <c r="AT77" s="143"/>
      <c r="AU77" s="150"/>
      <c r="AV77" s="143"/>
      <c r="AW77" s="143"/>
      <c r="AX77" s="143"/>
      <c r="AY77" s="143"/>
      <c r="AZ77" s="143"/>
      <c r="BA77" s="150"/>
      <c r="BB77" s="143"/>
      <c r="BC77" s="143"/>
      <c r="BD77" s="143"/>
      <c r="BE77" s="143"/>
      <c r="BF77" s="143"/>
      <c r="BG77" s="150"/>
      <c r="BH77" s="143"/>
      <c r="BI77" s="150"/>
      <c r="BJ77" s="383"/>
      <c r="BK77" s="383"/>
      <c r="BL77" s="383"/>
      <c r="BM77" s="383"/>
      <c r="BN77" s="322"/>
      <c r="BO77" s="383"/>
      <c r="BP77" s="383"/>
      <c r="BQ77" s="383"/>
      <c r="BR77" s="322"/>
      <c r="BS77" s="383"/>
      <c r="BT77" s="383"/>
      <c r="BU77" s="383"/>
      <c r="BV77" s="383"/>
      <c r="BW77" s="383"/>
      <c r="BX77" s="322"/>
      <c r="BY77" s="383"/>
      <c r="BZ77" s="322"/>
      <c r="CA77" s="417"/>
      <c r="CB77" s="417"/>
    </row>
    <row r="78" ht="13.5" customHeight="1">
      <c r="A78" s="1"/>
      <c r="B78" s="373">
        <v>45149.0</v>
      </c>
      <c r="C78" s="99">
        <f t="shared" si="10"/>
        <v>0</v>
      </c>
      <c r="D78" s="260">
        <f t="shared" si="11"/>
        <v>0</v>
      </c>
      <c r="E78" s="236"/>
      <c r="F78" s="143"/>
      <c r="G78" s="143"/>
      <c r="H78" s="143"/>
      <c r="I78" s="143"/>
      <c r="J78" s="143"/>
      <c r="K78" s="143"/>
      <c r="L78" s="225"/>
      <c r="M78" s="256">
        <f t="shared" si="12"/>
        <v>0</v>
      </c>
      <c r="N78" s="281"/>
      <c r="O78" s="261"/>
      <c r="P78" s="150"/>
      <c r="Q78" s="143"/>
      <c r="R78" s="150"/>
      <c r="S78" s="261"/>
      <c r="T78" s="143"/>
      <c r="U78" s="143"/>
      <c r="V78" s="143"/>
      <c r="W78" s="143"/>
      <c r="X78" s="143"/>
      <c r="Y78" s="143"/>
      <c r="Z78" s="143"/>
      <c r="AA78" s="143"/>
      <c r="AB78" s="143"/>
      <c r="AC78" s="225"/>
      <c r="AD78" s="262">
        <f t="shared" si="13"/>
        <v>0</v>
      </c>
      <c r="AE78" s="150"/>
      <c r="AF78" s="143"/>
      <c r="AG78" s="142"/>
      <c r="AH78" s="143"/>
      <c r="AI78" s="150"/>
      <c r="AJ78" s="143"/>
      <c r="AK78" s="150"/>
      <c r="AL78" s="143"/>
      <c r="AM78" s="150"/>
      <c r="AN78" s="143"/>
      <c r="AO78" s="150"/>
      <c r="AP78" s="143"/>
      <c r="AQ78" s="150"/>
      <c r="AR78" s="143"/>
      <c r="AS78" s="150"/>
      <c r="AT78" s="143"/>
      <c r="AU78" s="150"/>
      <c r="AV78" s="143"/>
      <c r="AW78" s="150"/>
      <c r="AX78" s="143"/>
      <c r="AY78" s="150"/>
      <c r="AZ78" s="143"/>
      <c r="BA78" s="150"/>
      <c r="BB78" s="143"/>
      <c r="BC78" s="150"/>
      <c r="BD78" s="143"/>
      <c r="BE78" s="150"/>
      <c r="BF78" s="143"/>
      <c r="BG78" s="150"/>
      <c r="BH78" s="143"/>
      <c r="BI78" s="150"/>
      <c r="BJ78" s="322"/>
      <c r="BK78" s="383"/>
      <c r="BL78" s="322"/>
      <c r="BM78" s="383"/>
      <c r="BN78" s="322"/>
      <c r="BO78" s="383"/>
      <c r="BP78" s="322"/>
      <c r="BQ78" s="383"/>
      <c r="BR78" s="322"/>
      <c r="BS78" s="383"/>
      <c r="BT78" s="322"/>
      <c r="BU78" s="383"/>
      <c r="BV78" s="322"/>
      <c r="BW78" s="383"/>
      <c r="BX78" s="322"/>
      <c r="BY78" s="383"/>
      <c r="BZ78" s="383"/>
      <c r="CA78" s="383"/>
      <c r="CB78" s="322"/>
    </row>
    <row r="79" ht="13.5" customHeight="1">
      <c r="A79" s="21"/>
      <c r="B79" s="32">
        <v>45150.0</v>
      </c>
      <c r="C79" s="99">
        <f t="shared" si="10"/>
        <v>3438606</v>
      </c>
      <c r="D79" s="260">
        <f t="shared" si="11"/>
        <v>19085</v>
      </c>
      <c r="E79" s="236" t="s">
        <v>411</v>
      </c>
      <c r="F79" s="363">
        <v>3850.0</v>
      </c>
      <c r="G79" s="143" t="s">
        <v>464</v>
      </c>
      <c r="H79" s="363">
        <v>1650.0</v>
      </c>
      <c r="I79" s="143" t="s">
        <v>465</v>
      </c>
      <c r="J79" s="363">
        <v>2530.0</v>
      </c>
      <c r="K79" s="143" t="s">
        <v>495</v>
      </c>
      <c r="L79" s="385">
        <v>11055.0</v>
      </c>
      <c r="M79" s="256">
        <f t="shared" si="12"/>
        <v>0</v>
      </c>
      <c r="N79" s="224"/>
      <c r="O79" s="150"/>
      <c r="P79" s="150"/>
      <c r="Q79" s="143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282"/>
      <c r="AD79" s="262">
        <f t="shared" si="13"/>
        <v>3419521</v>
      </c>
      <c r="AE79" s="142" t="s">
        <v>496</v>
      </c>
      <c r="AF79" s="363">
        <v>687246.0</v>
      </c>
      <c r="AG79" s="150" t="s">
        <v>497</v>
      </c>
      <c r="AH79" s="363">
        <v>211269.0</v>
      </c>
      <c r="AI79" s="143" t="s">
        <v>498</v>
      </c>
      <c r="AJ79" s="363">
        <v>195758.0</v>
      </c>
      <c r="AK79" s="143" t="s">
        <v>55</v>
      </c>
      <c r="AL79" s="363">
        <v>1176541.0</v>
      </c>
      <c r="AM79" s="143" t="s">
        <v>56</v>
      </c>
      <c r="AN79" s="363">
        <v>448707.0</v>
      </c>
      <c r="AO79" s="143" t="s">
        <v>414</v>
      </c>
      <c r="AP79" s="363">
        <v>700000.0</v>
      </c>
      <c r="AQ79" s="150"/>
      <c r="AR79" s="143"/>
      <c r="AS79" s="143"/>
      <c r="AT79" s="143"/>
      <c r="AU79" s="143"/>
      <c r="AV79" s="143"/>
      <c r="AW79" s="150"/>
      <c r="AX79" s="143"/>
      <c r="AY79" s="150"/>
      <c r="AZ79" s="143"/>
      <c r="BA79" s="150"/>
      <c r="BB79" s="143"/>
      <c r="BC79" s="150"/>
      <c r="BD79" s="143"/>
      <c r="BE79" s="150"/>
      <c r="BF79" s="143"/>
      <c r="BG79" s="150"/>
      <c r="BH79" s="143"/>
      <c r="BI79" s="143"/>
      <c r="BJ79" s="322"/>
      <c r="BK79" s="383"/>
      <c r="BL79" s="322"/>
      <c r="BM79" s="383"/>
      <c r="BN79" s="322"/>
      <c r="BO79" s="383"/>
      <c r="BP79" s="322"/>
      <c r="BQ79" s="383"/>
      <c r="BR79" s="322"/>
      <c r="BS79" s="383"/>
      <c r="BT79" s="322"/>
      <c r="BU79" s="383"/>
      <c r="BV79" s="322"/>
      <c r="BW79" s="383"/>
      <c r="BX79" s="322"/>
      <c r="BY79" s="383"/>
      <c r="BZ79" s="322"/>
      <c r="CA79" s="383"/>
      <c r="CB79" s="322"/>
    </row>
    <row r="80" ht="13.5" customHeight="1">
      <c r="A80" s="21"/>
      <c r="B80" s="32">
        <v>45151.0</v>
      </c>
      <c r="C80" s="99">
        <f t="shared" si="10"/>
        <v>3960</v>
      </c>
      <c r="D80" s="260">
        <f t="shared" si="11"/>
        <v>3960</v>
      </c>
      <c r="E80" s="236" t="s">
        <v>499</v>
      </c>
      <c r="F80" s="363">
        <v>330.0</v>
      </c>
      <c r="G80" s="143" t="s">
        <v>500</v>
      </c>
      <c r="H80" s="363">
        <v>3630.0</v>
      </c>
      <c r="I80" s="143"/>
      <c r="J80" s="143"/>
      <c r="K80" s="143"/>
      <c r="L80" s="225"/>
      <c r="M80" s="256">
        <f t="shared" si="12"/>
        <v>0</v>
      </c>
      <c r="N80" s="236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225"/>
      <c r="AD80" s="262">
        <f t="shared" si="13"/>
        <v>0</v>
      </c>
      <c r="AE80" s="142"/>
      <c r="AF80" s="143"/>
      <c r="AG80" s="150"/>
      <c r="AH80" s="143"/>
      <c r="AI80" s="150"/>
      <c r="AJ80" s="143"/>
      <c r="AK80" s="150"/>
      <c r="AL80" s="143"/>
      <c r="AM80" s="150"/>
      <c r="AN80" s="143"/>
      <c r="AO80" s="150"/>
      <c r="AP80" s="143"/>
      <c r="AQ80" s="150"/>
      <c r="AR80" s="143"/>
      <c r="AS80" s="150"/>
      <c r="AT80" s="143"/>
      <c r="AU80" s="150"/>
      <c r="AV80" s="143"/>
      <c r="AW80" s="150"/>
      <c r="AX80" s="150"/>
      <c r="AY80" s="150"/>
      <c r="AZ80" s="143"/>
      <c r="BA80" s="150"/>
      <c r="BB80" s="150"/>
      <c r="BC80" s="150"/>
      <c r="BD80" s="143"/>
      <c r="BE80" s="150"/>
      <c r="BF80" s="150"/>
      <c r="BG80" s="150"/>
      <c r="BH80" s="150"/>
      <c r="BI80" s="150"/>
      <c r="BJ80" s="383"/>
      <c r="BK80" s="383"/>
      <c r="BL80" s="383"/>
      <c r="BM80" s="383"/>
      <c r="BN80" s="383"/>
      <c r="BO80" s="383"/>
      <c r="BP80" s="383"/>
      <c r="BQ80" s="383"/>
      <c r="BR80" s="322"/>
      <c r="BS80" s="383"/>
      <c r="BT80" s="383"/>
      <c r="BU80" s="383"/>
      <c r="BV80" s="322"/>
      <c r="BW80" s="383"/>
      <c r="BX80" s="383"/>
      <c r="BY80" s="383"/>
      <c r="BZ80" s="383"/>
      <c r="CA80" s="383"/>
      <c r="CB80" s="322"/>
    </row>
    <row r="81" ht="13.5" customHeight="1">
      <c r="A81" s="1"/>
      <c r="B81" s="32">
        <v>45152.0</v>
      </c>
      <c r="C81" s="99">
        <f t="shared" si="10"/>
        <v>0</v>
      </c>
      <c r="D81" s="260">
        <f t="shared" si="11"/>
        <v>0</v>
      </c>
      <c r="E81" s="236"/>
      <c r="F81" s="143"/>
      <c r="G81" s="143"/>
      <c r="H81" s="143"/>
      <c r="I81" s="143"/>
      <c r="J81" s="143"/>
      <c r="K81" s="143"/>
      <c r="L81" s="225"/>
      <c r="M81" s="256">
        <f t="shared" si="12"/>
        <v>0</v>
      </c>
      <c r="N81" s="236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225"/>
      <c r="AD81" s="262">
        <f t="shared" si="13"/>
        <v>0</v>
      </c>
      <c r="AE81" s="142"/>
      <c r="AF81" s="143"/>
      <c r="AG81" s="142"/>
      <c r="AH81" s="143"/>
      <c r="AI81" s="143"/>
      <c r="AJ81" s="143"/>
      <c r="AK81" s="143"/>
      <c r="AL81" s="143"/>
      <c r="AM81" s="143"/>
      <c r="AN81" s="143"/>
      <c r="AO81" s="143"/>
      <c r="AP81" s="143"/>
      <c r="AQ81" s="150"/>
      <c r="AR81" s="143"/>
      <c r="AS81" s="143"/>
      <c r="AT81" s="143"/>
      <c r="AU81" s="143"/>
      <c r="AV81" s="143"/>
      <c r="AW81" s="150"/>
      <c r="AX81" s="150"/>
      <c r="AY81" s="150"/>
      <c r="AZ81" s="143"/>
      <c r="BA81" s="150"/>
      <c r="BB81" s="150"/>
      <c r="BC81" s="150"/>
      <c r="BD81" s="143"/>
      <c r="BE81" s="150"/>
      <c r="BF81" s="150"/>
      <c r="BG81" s="150"/>
      <c r="BH81" s="150"/>
      <c r="BI81" s="150"/>
      <c r="BJ81" s="383"/>
      <c r="BK81" s="383"/>
      <c r="BL81" s="383"/>
      <c r="BM81" s="383"/>
      <c r="BN81" s="383"/>
      <c r="BO81" s="383"/>
      <c r="BP81" s="383"/>
      <c r="BQ81" s="383"/>
      <c r="BR81" s="322"/>
      <c r="BS81" s="383"/>
      <c r="BT81" s="383"/>
      <c r="BU81" s="383"/>
      <c r="BV81" s="322"/>
      <c r="BW81" s="383"/>
      <c r="BX81" s="383"/>
      <c r="BY81" s="383"/>
      <c r="BZ81" s="383"/>
      <c r="CA81" s="383"/>
      <c r="CB81" s="322"/>
    </row>
    <row r="82" ht="13.5" customHeight="1">
      <c r="A82" s="1"/>
      <c r="B82" s="32">
        <v>45153.0</v>
      </c>
      <c r="C82" s="99">
        <f t="shared" si="10"/>
        <v>0</v>
      </c>
      <c r="D82" s="260">
        <f t="shared" si="11"/>
        <v>0</v>
      </c>
      <c r="E82" s="236"/>
      <c r="F82" s="143"/>
      <c r="G82" s="143"/>
      <c r="H82" s="143"/>
      <c r="I82" s="143"/>
      <c r="J82" s="143"/>
      <c r="K82" s="143"/>
      <c r="L82" s="225"/>
      <c r="M82" s="256">
        <f t="shared" si="12"/>
        <v>0</v>
      </c>
      <c r="N82" s="236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225"/>
      <c r="AD82" s="262">
        <f t="shared" si="13"/>
        <v>0</v>
      </c>
      <c r="AE82" s="142"/>
      <c r="AF82" s="143"/>
      <c r="AG82" s="150"/>
      <c r="AH82" s="143"/>
      <c r="AI82" s="150"/>
      <c r="AJ82" s="143"/>
      <c r="AK82" s="150"/>
      <c r="AL82" s="143"/>
      <c r="AM82" s="150"/>
      <c r="AN82" s="143"/>
      <c r="AO82" s="150"/>
      <c r="AP82" s="143"/>
      <c r="AQ82" s="150"/>
      <c r="AR82" s="143"/>
      <c r="AS82" s="150"/>
      <c r="AT82" s="143"/>
      <c r="AU82" s="150"/>
      <c r="AV82" s="143"/>
      <c r="AW82" s="150"/>
      <c r="AX82" s="150"/>
      <c r="AY82" s="150"/>
      <c r="AZ82" s="143"/>
      <c r="BA82" s="150"/>
      <c r="BB82" s="150"/>
      <c r="BC82" s="150"/>
      <c r="BD82" s="143"/>
      <c r="BE82" s="150"/>
      <c r="BF82" s="150"/>
      <c r="BG82" s="150"/>
      <c r="BH82" s="150"/>
      <c r="BI82" s="150"/>
      <c r="BJ82" s="383"/>
      <c r="BK82" s="383"/>
      <c r="BL82" s="383"/>
      <c r="BM82" s="383"/>
      <c r="BN82" s="383"/>
      <c r="BO82" s="383"/>
      <c r="BP82" s="383"/>
      <c r="BQ82" s="383"/>
      <c r="BR82" s="322"/>
      <c r="BS82" s="383"/>
      <c r="BT82" s="383"/>
      <c r="BU82" s="383"/>
      <c r="BV82" s="322"/>
      <c r="BW82" s="383"/>
      <c r="BX82" s="383"/>
      <c r="BY82" s="383"/>
      <c r="BZ82" s="383"/>
      <c r="CA82" s="383"/>
      <c r="CB82" s="322"/>
    </row>
    <row r="83" ht="13.5" customHeight="1">
      <c r="A83" s="1"/>
      <c r="B83" s="373">
        <v>45154.0</v>
      </c>
      <c r="C83" s="99">
        <f t="shared" si="10"/>
        <v>0</v>
      </c>
      <c r="D83" s="260">
        <f t="shared" si="11"/>
        <v>0</v>
      </c>
      <c r="E83" s="236"/>
      <c r="F83" s="143"/>
      <c r="G83" s="143"/>
      <c r="H83" s="143"/>
      <c r="I83" s="143"/>
      <c r="J83" s="143"/>
      <c r="K83" s="143"/>
      <c r="L83" s="225"/>
      <c r="M83" s="256">
        <f t="shared" si="12"/>
        <v>0</v>
      </c>
      <c r="N83" s="236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225"/>
      <c r="AD83" s="262">
        <f t="shared" si="13"/>
        <v>0</v>
      </c>
      <c r="AE83" s="142"/>
      <c r="AF83" s="143"/>
      <c r="AG83" s="150"/>
      <c r="AH83" s="143"/>
      <c r="AI83" s="150"/>
      <c r="AJ83" s="143"/>
      <c r="AK83" s="150"/>
      <c r="AL83" s="143"/>
      <c r="AM83" s="150"/>
      <c r="AN83" s="143"/>
      <c r="AO83" s="150"/>
      <c r="AP83" s="143"/>
      <c r="AQ83" s="150"/>
      <c r="AR83" s="143"/>
      <c r="AS83" s="150"/>
      <c r="AT83" s="143"/>
      <c r="AU83" s="150"/>
      <c r="AV83" s="143"/>
      <c r="AW83" s="150"/>
      <c r="AX83" s="150"/>
      <c r="AY83" s="150"/>
      <c r="AZ83" s="143"/>
      <c r="BA83" s="150"/>
      <c r="BB83" s="150"/>
      <c r="BC83" s="150"/>
      <c r="BD83" s="143"/>
      <c r="BE83" s="150"/>
      <c r="BF83" s="150"/>
      <c r="BG83" s="150"/>
      <c r="BH83" s="150"/>
      <c r="BI83" s="150"/>
      <c r="BJ83" s="383"/>
      <c r="BK83" s="383"/>
      <c r="BL83" s="383"/>
      <c r="BM83" s="383"/>
      <c r="BN83" s="383"/>
      <c r="BO83" s="383"/>
      <c r="BP83" s="383"/>
      <c r="BQ83" s="383"/>
      <c r="BR83" s="322"/>
      <c r="BS83" s="383"/>
      <c r="BT83" s="383"/>
      <c r="BU83" s="383"/>
      <c r="BV83" s="322"/>
      <c r="BW83" s="383"/>
      <c r="BX83" s="383"/>
      <c r="BY83" s="383"/>
      <c r="BZ83" s="383"/>
      <c r="CA83" s="383"/>
      <c r="CB83" s="322"/>
    </row>
    <row r="84" ht="13.5" customHeight="1">
      <c r="A84" s="1"/>
      <c r="B84" s="373">
        <v>45155.0</v>
      </c>
      <c r="C84" s="99">
        <f t="shared" si="10"/>
        <v>0</v>
      </c>
      <c r="D84" s="260">
        <f t="shared" si="11"/>
        <v>0</v>
      </c>
      <c r="E84" s="236"/>
      <c r="F84" s="143"/>
      <c r="G84" s="143"/>
      <c r="H84" s="143"/>
      <c r="I84" s="143"/>
      <c r="J84" s="143"/>
      <c r="K84" s="143"/>
      <c r="L84" s="225"/>
      <c r="M84" s="256">
        <f t="shared" si="12"/>
        <v>0</v>
      </c>
      <c r="N84" s="236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225"/>
      <c r="AD84" s="262">
        <f t="shared" si="13"/>
        <v>0</v>
      </c>
      <c r="AE84" s="142"/>
      <c r="AF84" s="143"/>
      <c r="AG84" s="150"/>
      <c r="AH84" s="143"/>
      <c r="AI84" s="150"/>
      <c r="AJ84" s="143"/>
      <c r="AK84" s="150"/>
      <c r="AL84" s="143"/>
      <c r="AM84" s="150"/>
      <c r="AN84" s="143"/>
      <c r="AO84" s="150"/>
      <c r="AP84" s="143"/>
      <c r="AQ84" s="150"/>
      <c r="AR84" s="143"/>
      <c r="AS84" s="150"/>
      <c r="AT84" s="143"/>
      <c r="AU84" s="150"/>
      <c r="AV84" s="143"/>
      <c r="AW84" s="150"/>
      <c r="AX84" s="150"/>
      <c r="AY84" s="150"/>
      <c r="AZ84" s="143"/>
      <c r="BA84" s="150"/>
      <c r="BB84" s="150"/>
      <c r="BC84" s="150"/>
      <c r="BD84" s="143"/>
      <c r="BE84" s="150"/>
      <c r="BF84" s="150"/>
      <c r="BG84" s="150"/>
      <c r="BH84" s="150"/>
      <c r="BI84" s="150"/>
      <c r="BJ84" s="383"/>
      <c r="BK84" s="383"/>
      <c r="BL84" s="383"/>
      <c r="BM84" s="383"/>
      <c r="BN84" s="383"/>
      <c r="BO84" s="383"/>
      <c r="BP84" s="383"/>
      <c r="BQ84" s="383"/>
      <c r="BR84" s="322"/>
      <c r="BS84" s="383"/>
      <c r="BT84" s="383"/>
      <c r="BU84" s="383"/>
      <c r="BV84" s="322"/>
      <c r="BW84" s="383"/>
      <c r="BX84" s="383"/>
      <c r="BY84" s="383"/>
      <c r="BZ84" s="383"/>
      <c r="CA84" s="383"/>
      <c r="CB84" s="322"/>
    </row>
    <row r="85" ht="13.5" customHeight="1">
      <c r="A85" s="1"/>
      <c r="B85" s="32">
        <v>45156.0</v>
      </c>
      <c r="C85" s="99">
        <f t="shared" si="10"/>
        <v>15409857</v>
      </c>
      <c r="D85" s="260">
        <f t="shared" si="11"/>
        <v>880</v>
      </c>
      <c r="E85" s="236" t="s">
        <v>501</v>
      </c>
      <c r="F85" s="363">
        <v>880.0</v>
      </c>
      <c r="G85" s="143"/>
      <c r="H85" s="143"/>
      <c r="I85" s="143"/>
      <c r="J85" s="143"/>
      <c r="K85" s="143"/>
      <c r="L85" s="225"/>
      <c r="M85" s="256">
        <f t="shared" si="12"/>
        <v>15297877</v>
      </c>
      <c r="N85" s="236" t="s">
        <v>502</v>
      </c>
      <c r="O85" s="363">
        <v>5876650.0</v>
      </c>
      <c r="P85" s="143" t="s">
        <v>503</v>
      </c>
      <c r="Q85" s="363">
        <v>7341651.0</v>
      </c>
      <c r="R85" s="143" t="s">
        <v>504</v>
      </c>
      <c r="S85" s="363">
        <v>2079576.0</v>
      </c>
      <c r="T85" s="143"/>
      <c r="U85" s="143"/>
      <c r="V85" s="143"/>
      <c r="W85" s="143"/>
      <c r="X85" s="143"/>
      <c r="Y85" s="143"/>
      <c r="Z85" s="143"/>
      <c r="AA85" s="143"/>
      <c r="AB85" s="143"/>
      <c r="AC85" s="225"/>
      <c r="AD85" s="262">
        <f t="shared" si="13"/>
        <v>111100</v>
      </c>
      <c r="AE85" s="142" t="s">
        <v>400</v>
      </c>
      <c r="AF85" s="363">
        <v>1100.0</v>
      </c>
      <c r="AG85" s="150" t="s">
        <v>505</v>
      </c>
      <c r="AH85" s="363">
        <v>110000.0</v>
      </c>
      <c r="AI85" s="150"/>
      <c r="AJ85" s="143"/>
      <c r="AK85" s="150"/>
      <c r="AL85" s="143"/>
      <c r="AM85" s="150"/>
      <c r="AN85" s="143"/>
      <c r="AO85" s="150"/>
      <c r="AP85" s="143"/>
      <c r="AQ85" s="150"/>
      <c r="AR85" s="143"/>
      <c r="AS85" s="150"/>
      <c r="AT85" s="143"/>
      <c r="AU85" s="150"/>
      <c r="AV85" s="143"/>
      <c r="AW85" s="150"/>
      <c r="AX85" s="150"/>
      <c r="AY85" s="150"/>
      <c r="AZ85" s="143"/>
      <c r="BA85" s="150"/>
      <c r="BB85" s="150"/>
      <c r="BC85" s="150"/>
      <c r="BD85" s="143"/>
      <c r="BE85" s="150"/>
      <c r="BF85" s="150"/>
      <c r="BG85" s="150"/>
      <c r="BH85" s="150"/>
      <c r="BI85" s="150"/>
      <c r="BJ85" s="383"/>
      <c r="BK85" s="383"/>
      <c r="BL85" s="383"/>
      <c r="BM85" s="383"/>
      <c r="BN85" s="383"/>
      <c r="BO85" s="383"/>
      <c r="BP85" s="383"/>
      <c r="BQ85" s="383"/>
      <c r="BR85" s="322"/>
      <c r="BS85" s="383"/>
      <c r="BT85" s="383"/>
      <c r="BU85" s="383"/>
      <c r="BV85" s="322"/>
      <c r="BW85" s="383"/>
      <c r="BX85" s="383"/>
      <c r="BY85" s="383"/>
      <c r="BZ85" s="383"/>
      <c r="CA85" s="383"/>
      <c r="CB85" s="322"/>
    </row>
    <row r="86" ht="13.5" customHeight="1">
      <c r="A86" s="201"/>
      <c r="B86" s="32">
        <v>45157.0</v>
      </c>
      <c r="C86" s="99">
        <f t="shared" si="10"/>
        <v>29052</v>
      </c>
      <c r="D86" s="260">
        <f t="shared" si="11"/>
        <v>0</v>
      </c>
      <c r="E86" s="236"/>
      <c r="F86" s="143"/>
      <c r="G86" s="161"/>
      <c r="H86" s="161"/>
      <c r="I86" s="161"/>
      <c r="J86" s="161"/>
      <c r="K86" s="161"/>
      <c r="L86" s="269"/>
      <c r="M86" s="256">
        <f t="shared" si="12"/>
        <v>0</v>
      </c>
      <c r="N86" s="283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269"/>
      <c r="AD86" s="262">
        <f t="shared" si="13"/>
        <v>29052</v>
      </c>
      <c r="AE86" s="142"/>
      <c r="AF86" s="143"/>
      <c r="AG86" s="150" t="s">
        <v>506</v>
      </c>
      <c r="AH86" s="363">
        <v>29052.0</v>
      </c>
      <c r="AI86" s="150"/>
      <c r="AJ86" s="143"/>
      <c r="AK86" s="150"/>
      <c r="AL86" s="143"/>
      <c r="AM86" s="150"/>
      <c r="AN86" s="143"/>
      <c r="AO86" s="150"/>
      <c r="AP86" s="143"/>
      <c r="AQ86" s="150"/>
      <c r="AR86" s="143"/>
      <c r="AS86" s="150"/>
      <c r="AT86" s="143"/>
      <c r="AU86" s="150"/>
      <c r="AV86" s="143"/>
      <c r="AW86" s="160"/>
      <c r="AX86" s="160"/>
      <c r="AY86" s="160"/>
      <c r="AZ86" s="161"/>
      <c r="BA86" s="160"/>
      <c r="BB86" s="160"/>
      <c r="BC86" s="160"/>
      <c r="BD86" s="161"/>
      <c r="BE86" s="160"/>
      <c r="BF86" s="160"/>
      <c r="BG86" s="160"/>
      <c r="BH86" s="160"/>
      <c r="BI86" s="160"/>
      <c r="BJ86" s="408"/>
      <c r="BK86" s="408"/>
      <c r="BL86" s="408"/>
      <c r="BM86" s="408"/>
      <c r="BN86" s="408"/>
      <c r="BO86" s="408"/>
      <c r="BP86" s="408"/>
      <c r="BQ86" s="408"/>
      <c r="BR86" s="409"/>
      <c r="BS86" s="408"/>
      <c r="BT86" s="408"/>
      <c r="BU86" s="408"/>
      <c r="BV86" s="409"/>
      <c r="BW86" s="408"/>
      <c r="BX86" s="408"/>
      <c r="BY86" s="408"/>
      <c r="BZ86" s="408"/>
      <c r="CA86" s="408"/>
      <c r="CB86" s="409"/>
    </row>
    <row r="87" ht="13.5" customHeight="1">
      <c r="A87" s="21"/>
      <c r="B87" s="32">
        <v>45158.0</v>
      </c>
      <c r="C87" s="99">
        <f t="shared" si="10"/>
        <v>22895</v>
      </c>
      <c r="D87" s="260">
        <f t="shared" si="11"/>
        <v>0</v>
      </c>
      <c r="E87" s="236"/>
      <c r="F87" s="143"/>
      <c r="G87" s="143"/>
      <c r="H87" s="143"/>
      <c r="I87" s="143"/>
      <c r="J87" s="143"/>
      <c r="K87" s="143"/>
      <c r="L87" s="225"/>
      <c r="M87" s="256">
        <f t="shared" si="12"/>
        <v>0</v>
      </c>
      <c r="N87" s="236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225"/>
      <c r="AD87" s="262">
        <f t="shared" si="13"/>
        <v>22895</v>
      </c>
      <c r="AE87" s="142" t="s">
        <v>420</v>
      </c>
      <c r="AF87" s="363">
        <v>14799.0</v>
      </c>
      <c r="AG87" s="150" t="s">
        <v>421</v>
      </c>
      <c r="AH87" s="363">
        <v>4026.0</v>
      </c>
      <c r="AI87" s="150" t="s">
        <v>420</v>
      </c>
      <c r="AJ87" s="363">
        <v>4070.0</v>
      </c>
      <c r="AK87" s="150"/>
      <c r="AL87" s="143"/>
      <c r="AM87" s="150"/>
      <c r="AN87" s="143"/>
      <c r="AO87" s="150"/>
      <c r="AP87" s="143"/>
      <c r="AQ87" s="150"/>
      <c r="AR87" s="143"/>
      <c r="AS87" s="150"/>
      <c r="AT87" s="143"/>
      <c r="AU87" s="150"/>
      <c r="AV87" s="143"/>
      <c r="AW87" s="150"/>
      <c r="AX87" s="150"/>
      <c r="AY87" s="150"/>
      <c r="AZ87" s="143"/>
      <c r="BA87" s="150"/>
      <c r="BB87" s="150"/>
      <c r="BC87" s="150"/>
      <c r="BD87" s="143"/>
      <c r="BE87" s="150"/>
      <c r="BF87" s="150"/>
      <c r="BG87" s="150"/>
      <c r="BH87" s="150"/>
      <c r="BI87" s="150"/>
      <c r="BJ87" s="383"/>
      <c r="BK87" s="383"/>
      <c r="BL87" s="383"/>
      <c r="BM87" s="383"/>
      <c r="BN87" s="383"/>
      <c r="BO87" s="383"/>
      <c r="BP87" s="383"/>
      <c r="BQ87" s="383"/>
      <c r="BR87" s="322"/>
      <c r="BS87" s="383"/>
      <c r="BT87" s="383"/>
      <c r="BU87" s="383"/>
      <c r="BV87" s="322"/>
      <c r="BW87" s="383"/>
      <c r="BX87" s="383"/>
      <c r="BY87" s="383"/>
      <c r="BZ87" s="383"/>
      <c r="CA87" s="383"/>
      <c r="CB87" s="322"/>
    </row>
    <row r="88" ht="13.5" customHeight="1">
      <c r="A88" s="1"/>
      <c r="B88" s="32">
        <v>45159.0</v>
      </c>
      <c r="C88" s="99">
        <f t="shared" si="10"/>
        <v>432977</v>
      </c>
      <c r="D88" s="260">
        <f t="shared" si="11"/>
        <v>550</v>
      </c>
      <c r="E88" s="236" t="s">
        <v>507</v>
      </c>
      <c r="F88" s="363">
        <v>550.0</v>
      </c>
      <c r="G88" s="143"/>
      <c r="H88" s="143"/>
      <c r="I88" s="143"/>
      <c r="J88" s="143"/>
      <c r="K88" s="143"/>
      <c r="L88" s="225"/>
      <c r="M88" s="256">
        <f t="shared" si="12"/>
        <v>350309</v>
      </c>
      <c r="N88" s="236" t="s">
        <v>508</v>
      </c>
      <c r="O88" s="363">
        <v>15600.0</v>
      </c>
      <c r="P88" s="143" t="s">
        <v>509</v>
      </c>
      <c r="Q88" s="363">
        <v>334709.0</v>
      </c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225"/>
      <c r="AD88" s="262">
        <f t="shared" si="13"/>
        <v>82118</v>
      </c>
      <c r="AE88" s="142" t="s">
        <v>403</v>
      </c>
      <c r="AF88" s="363">
        <v>0.0</v>
      </c>
      <c r="AG88" s="143" t="s">
        <v>158</v>
      </c>
      <c r="AH88" s="363">
        <v>77118.0</v>
      </c>
      <c r="AI88" s="150" t="s">
        <v>510</v>
      </c>
      <c r="AJ88" s="363">
        <v>5000.0</v>
      </c>
      <c r="AK88" s="150"/>
      <c r="AL88" s="143"/>
      <c r="AM88" s="150"/>
      <c r="AN88" s="143"/>
      <c r="AO88" s="150"/>
      <c r="AP88" s="143"/>
      <c r="AQ88" s="150"/>
      <c r="AR88" s="143"/>
      <c r="AS88" s="150"/>
      <c r="AT88" s="143"/>
      <c r="AU88" s="150"/>
      <c r="AV88" s="143"/>
      <c r="AW88" s="150"/>
      <c r="AX88" s="150"/>
      <c r="AY88" s="150"/>
      <c r="AZ88" s="143"/>
      <c r="BA88" s="150"/>
      <c r="BB88" s="150"/>
      <c r="BC88" s="150"/>
      <c r="BD88" s="143"/>
      <c r="BE88" s="150"/>
      <c r="BF88" s="150"/>
      <c r="BG88" s="150"/>
      <c r="BH88" s="150"/>
      <c r="BI88" s="150"/>
      <c r="BJ88" s="383"/>
      <c r="BK88" s="383"/>
      <c r="BL88" s="383"/>
      <c r="BM88" s="383"/>
      <c r="BN88" s="383"/>
      <c r="BO88" s="383"/>
      <c r="BP88" s="383"/>
      <c r="BQ88" s="383"/>
      <c r="BR88" s="322"/>
      <c r="BS88" s="383"/>
      <c r="BT88" s="383"/>
      <c r="BU88" s="383"/>
      <c r="BV88" s="322"/>
      <c r="BW88" s="383"/>
      <c r="BX88" s="383"/>
      <c r="BY88" s="383"/>
      <c r="BZ88" s="383"/>
      <c r="CA88" s="383"/>
      <c r="CB88" s="322"/>
    </row>
    <row r="89" ht="15.0" customHeight="1">
      <c r="A89" s="1"/>
      <c r="B89" s="32">
        <v>45160.0</v>
      </c>
      <c r="C89" s="99">
        <f t="shared" si="10"/>
        <v>1886250</v>
      </c>
      <c r="D89" s="260">
        <f t="shared" si="11"/>
        <v>0</v>
      </c>
      <c r="E89" s="236"/>
      <c r="F89" s="143"/>
      <c r="G89" s="143"/>
      <c r="H89" s="143"/>
      <c r="I89" s="143"/>
      <c r="J89" s="143"/>
      <c r="K89" s="143"/>
      <c r="L89" s="225"/>
      <c r="M89" s="256">
        <f t="shared" si="12"/>
        <v>1886250</v>
      </c>
      <c r="N89" s="236" t="s">
        <v>511</v>
      </c>
      <c r="O89" s="363">
        <v>1886250.0</v>
      </c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225"/>
      <c r="AD89" s="262">
        <f t="shared" si="13"/>
        <v>0</v>
      </c>
      <c r="AE89" s="142"/>
      <c r="AF89" s="143"/>
      <c r="AG89" s="143"/>
      <c r="AH89" s="143"/>
      <c r="AI89" s="150"/>
      <c r="AJ89" s="143"/>
      <c r="AK89" s="150"/>
      <c r="AL89" s="143"/>
      <c r="AM89" s="150"/>
      <c r="AN89" s="143"/>
      <c r="AO89" s="150"/>
      <c r="AP89" s="143"/>
      <c r="AQ89" s="150"/>
      <c r="AR89" s="143"/>
      <c r="AS89" s="150"/>
      <c r="AT89" s="143"/>
      <c r="AU89" s="150"/>
      <c r="AV89" s="143"/>
      <c r="AW89" s="150"/>
      <c r="AX89" s="150"/>
      <c r="AY89" s="150"/>
      <c r="AZ89" s="143"/>
      <c r="BA89" s="150"/>
      <c r="BB89" s="150"/>
      <c r="BC89" s="150"/>
      <c r="BD89" s="143"/>
      <c r="BE89" s="150"/>
      <c r="BF89" s="150"/>
      <c r="BG89" s="150"/>
      <c r="BH89" s="150"/>
      <c r="BI89" s="150"/>
      <c r="BJ89" s="383"/>
      <c r="BK89" s="383"/>
      <c r="BL89" s="383"/>
      <c r="BM89" s="383"/>
      <c r="BN89" s="383"/>
      <c r="BO89" s="383"/>
      <c r="BP89" s="383"/>
      <c r="BQ89" s="383"/>
      <c r="BR89" s="322"/>
      <c r="BS89" s="383"/>
      <c r="BT89" s="383"/>
      <c r="BU89" s="383"/>
      <c r="BV89" s="322"/>
      <c r="BW89" s="383"/>
      <c r="BX89" s="383"/>
      <c r="BY89" s="383"/>
      <c r="BZ89" s="383"/>
      <c r="CA89" s="383"/>
      <c r="CB89" s="322"/>
    </row>
    <row r="90" ht="12.75" customHeight="1">
      <c r="A90" s="1"/>
      <c r="B90" s="373">
        <v>45161.0</v>
      </c>
      <c r="C90" s="99">
        <f t="shared" si="10"/>
        <v>0</v>
      </c>
      <c r="D90" s="260">
        <f t="shared" si="11"/>
        <v>0</v>
      </c>
      <c r="E90" s="236"/>
      <c r="F90" s="143"/>
      <c r="G90" s="143"/>
      <c r="H90" s="143"/>
      <c r="I90" s="143"/>
      <c r="J90" s="143"/>
      <c r="K90" s="143"/>
      <c r="L90" s="225"/>
      <c r="M90" s="256">
        <f t="shared" si="12"/>
        <v>0</v>
      </c>
      <c r="N90" s="236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225"/>
      <c r="AD90" s="262">
        <f t="shared" si="13"/>
        <v>0</v>
      </c>
      <c r="AE90" s="150"/>
      <c r="AF90" s="143"/>
      <c r="AG90" s="150"/>
      <c r="AH90" s="143"/>
      <c r="AI90" s="150"/>
      <c r="AJ90" s="143"/>
      <c r="AK90" s="150"/>
      <c r="AL90" s="143"/>
      <c r="AM90" s="150"/>
      <c r="AN90" s="143"/>
      <c r="AO90" s="150"/>
      <c r="AP90" s="143"/>
      <c r="AQ90" s="150"/>
      <c r="AR90" s="143"/>
      <c r="AS90" s="150"/>
      <c r="AT90" s="143"/>
      <c r="AU90" s="150"/>
      <c r="AV90" s="143"/>
      <c r="AW90" s="150"/>
      <c r="AX90" s="150"/>
      <c r="AY90" s="150"/>
      <c r="AZ90" s="143"/>
      <c r="BA90" s="150"/>
      <c r="BB90" s="150"/>
      <c r="BC90" s="150"/>
      <c r="BD90" s="143"/>
      <c r="BE90" s="150"/>
      <c r="BF90" s="150"/>
      <c r="BG90" s="150"/>
      <c r="BH90" s="150"/>
      <c r="BI90" s="150"/>
      <c r="BJ90" s="383"/>
      <c r="BK90" s="383"/>
      <c r="BL90" s="383"/>
      <c r="BM90" s="383"/>
      <c r="BN90" s="383"/>
      <c r="BO90" s="383"/>
      <c r="BP90" s="383"/>
      <c r="BQ90" s="383"/>
      <c r="BR90" s="322"/>
      <c r="BS90" s="383"/>
      <c r="BT90" s="383"/>
      <c r="BU90" s="383"/>
      <c r="BV90" s="322"/>
      <c r="BW90" s="383"/>
      <c r="BX90" s="383"/>
      <c r="BY90" s="383"/>
      <c r="BZ90" s="383"/>
      <c r="CA90" s="383"/>
      <c r="CB90" s="322"/>
    </row>
    <row r="91" ht="13.5" customHeight="1">
      <c r="A91" s="1"/>
      <c r="B91" s="373">
        <v>45162.0</v>
      </c>
      <c r="C91" s="99">
        <f t="shared" si="10"/>
        <v>0</v>
      </c>
      <c r="D91" s="260">
        <f t="shared" si="11"/>
        <v>0</v>
      </c>
      <c r="E91" s="236"/>
      <c r="F91" s="143"/>
      <c r="G91" s="143"/>
      <c r="H91" s="143"/>
      <c r="I91" s="143"/>
      <c r="J91" s="143"/>
      <c r="K91" s="143"/>
      <c r="L91" s="225"/>
      <c r="M91" s="256">
        <f t="shared" si="12"/>
        <v>0</v>
      </c>
      <c r="N91" s="236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225"/>
      <c r="AD91" s="262">
        <f t="shared" si="13"/>
        <v>0</v>
      </c>
      <c r="AE91" s="150"/>
      <c r="AF91" s="143"/>
      <c r="AG91" s="150"/>
      <c r="AH91" s="143"/>
      <c r="AI91" s="150"/>
      <c r="AJ91" s="143"/>
      <c r="AK91" s="150"/>
      <c r="AL91" s="143"/>
      <c r="AM91" s="150"/>
      <c r="AN91" s="143"/>
      <c r="AO91" s="150"/>
      <c r="AP91" s="143"/>
      <c r="AQ91" s="150"/>
      <c r="AR91" s="143"/>
      <c r="AS91" s="150"/>
      <c r="AT91" s="143"/>
      <c r="AU91" s="150"/>
      <c r="AV91" s="143"/>
      <c r="AW91" s="150"/>
      <c r="AX91" s="150"/>
      <c r="AY91" s="150"/>
      <c r="AZ91" s="143"/>
      <c r="BA91" s="150"/>
      <c r="BB91" s="150"/>
      <c r="BC91" s="150"/>
      <c r="BD91" s="143"/>
      <c r="BE91" s="150"/>
      <c r="BF91" s="150"/>
      <c r="BG91" s="150"/>
      <c r="BH91" s="150"/>
      <c r="BI91" s="150"/>
      <c r="BJ91" s="383"/>
      <c r="BK91" s="383"/>
      <c r="BL91" s="383"/>
      <c r="BM91" s="383"/>
      <c r="BN91" s="383"/>
      <c r="BO91" s="383"/>
      <c r="BP91" s="383"/>
      <c r="BQ91" s="383"/>
      <c r="BR91" s="322"/>
      <c r="BS91" s="383"/>
      <c r="BT91" s="383"/>
      <c r="BU91" s="383"/>
      <c r="BV91" s="322"/>
      <c r="BW91" s="383"/>
      <c r="BX91" s="383"/>
      <c r="BY91" s="383"/>
      <c r="BZ91" s="383"/>
      <c r="CA91" s="383"/>
      <c r="CB91" s="322"/>
    </row>
    <row r="92" ht="13.5" customHeight="1">
      <c r="A92" s="1"/>
      <c r="B92" s="32">
        <v>45163.0</v>
      </c>
      <c r="C92" s="99">
        <f t="shared" si="10"/>
        <v>351238</v>
      </c>
      <c r="D92" s="260">
        <f t="shared" si="11"/>
        <v>0</v>
      </c>
      <c r="E92" s="236"/>
      <c r="F92" s="143"/>
      <c r="G92" s="143"/>
      <c r="H92" s="143"/>
      <c r="I92" s="143"/>
      <c r="J92" s="143"/>
      <c r="K92" s="143"/>
      <c r="L92" s="225"/>
      <c r="M92" s="256">
        <f t="shared" si="12"/>
        <v>303594</v>
      </c>
      <c r="N92" s="236" t="s">
        <v>512</v>
      </c>
      <c r="O92" s="363">
        <v>83594.0</v>
      </c>
      <c r="P92" s="150" t="s">
        <v>65</v>
      </c>
      <c r="Q92" s="363">
        <v>220000.0</v>
      </c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225"/>
      <c r="AD92" s="262">
        <f t="shared" si="13"/>
        <v>47644</v>
      </c>
      <c r="AE92" s="150" t="s">
        <v>59</v>
      </c>
      <c r="AF92" s="363">
        <v>14644.0</v>
      </c>
      <c r="AG92" s="143" t="s">
        <v>58</v>
      </c>
      <c r="AH92" s="363">
        <v>33000.0</v>
      </c>
      <c r="AI92" s="143"/>
      <c r="AJ92" s="143"/>
      <c r="AK92" s="150"/>
      <c r="AL92" s="143"/>
      <c r="AM92" s="150"/>
      <c r="AN92" s="143"/>
      <c r="AO92" s="150"/>
      <c r="AP92" s="143"/>
      <c r="AQ92" s="150"/>
      <c r="AR92" s="143"/>
      <c r="AS92" s="150"/>
      <c r="AT92" s="143"/>
      <c r="AU92" s="150"/>
      <c r="AV92" s="143"/>
      <c r="AW92" s="150"/>
      <c r="AX92" s="150"/>
      <c r="AY92" s="150"/>
      <c r="AZ92" s="143"/>
      <c r="BA92" s="150"/>
      <c r="BB92" s="150"/>
      <c r="BC92" s="150"/>
      <c r="BD92" s="143"/>
      <c r="BE92" s="150"/>
      <c r="BF92" s="150"/>
      <c r="BG92" s="150"/>
      <c r="BH92" s="150"/>
      <c r="BI92" s="150"/>
      <c r="BJ92" s="383"/>
      <c r="BK92" s="383"/>
      <c r="BL92" s="383"/>
      <c r="BM92" s="383"/>
      <c r="BN92" s="383"/>
      <c r="BO92" s="383"/>
      <c r="BP92" s="383"/>
      <c r="BQ92" s="383"/>
      <c r="BR92" s="322"/>
      <c r="BS92" s="383"/>
      <c r="BT92" s="383"/>
      <c r="BU92" s="383"/>
      <c r="BV92" s="322"/>
      <c r="BW92" s="383"/>
      <c r="BX92" s="383"/>
      <c r="BY92" s="383"/>
      <c r="BZ92" s="383"/>
      <c r="CA92" s="383"/>
      <c r="CB92" s="322"/>
    </row>
    <row r="93" ht="13.5" customHeight="1">
      <c r="A93" s="21"/>
      <c r="B93" s="32">
        <v>45164.0</v>
      </c>
      <c r="C93" s="99">
        <f t="shared" si="10"/>
        <v>333644</v>
      </c>
      <c r="D93" s="260">
        <f t="shared" si="11"/>
        <v>102200</v>
      </c>
      <c r="E93" s="236" t="s">
        <v>513</v>
      </c>
      <c r="F93" s="363">
        <v>102200.0</v>
      </c>
      <c r="G93" s="143"/>
      <c r="H93" s="143"/>
      <c r="I93" s="143"/>
      <c r="J93" s="143"/>
      <c r="K93" s="143"/>
      <c r="L93" s="225"/>
      <c r="M93" s="256">
        <f t="shared" si="12"/>
        <v>0</v>
      </c>
      <c r="N93" s="236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225"/>
      <c r="AD93" s="262">
        <f t="shared" si="13"/>
        <v>231444</v>
      </c>
      <c r="AE93" s="150" t="s">
        <v>67</v>
      </c>
      <c r="AF93" s="363">
        <v>4400.0</v>
      </c>
      <c r="AG93" s="150" t="s">
        <v>70</v>
      </c>
      <c r="AH93" s="384">
        <v>44701.0</v>
      </c>
      <c r="AI93" s="150" t="s">
        <v>79</v>
      </c>
      <c r="AJ93" s="363">
        <v>172940.0</v>
      </c>
      <c r="AK93" s="143" t="s">
        <v>514</v>
      </c>
      <c r="AL93" s="363">
        <v>3900.0</v>
      </c>
      <c r="AM93" s="150" t="s">
        <v>72</v>
      </c>
      <c r="AN93" s="363">
        <v>5503.0</v>
      </c>
      <c r="AO93" s="150"/>
      <c r="AP93" s="143"/>
      <c r="AQ93" s="150"/>
      <c r="AR93" s="143"/>
      <c r="AS93" s="150"/>
      <c r="AT93" s="152"/>
      <c r="AU93" s="143"/>
      <c r="AV93" s="143"/>
      <c r="AW93" s="150"/>
      <c r="AX93" s="150"/>
      <c r="AY93" s="150"/>
      <c r="AZ93" s="143"/>
      <c r="BA93" s="150"/>
      <c r="BB93" s="150"/>
      <c r="BC93" s="150"/>
      <c r="BD93" s="143"/>
      <c r="BE93" s="150"/>
      <c r="BF93" s="150"/>
      <c r="BG93" s="150"/>
      <c r="BH93" s="150"/>
      <c r="BI93" s="150"/>
      <c r="BJ93" s="383"/>
      <c r="BK93" s="383"/>
      <c r="BL93" s="383"/>
      <c r="BM93" s="383"/>
      <c r="BN93" s="383"/>
      <c r="BO93" s="383"/>
      <c r="BP93" s="383"/>
      <c r="BQ93" s="383"/>
      <c r="BR93" s="322"/>
      <c r="BS93" s="383"/>
      <c r="BT93" s="383"/>
      <c r="BU93" s="383"/>
      <c r="BV93" s="322"/>
      <c r="BW93" s="383"/>
      <c r="BX93" s="383"/>
      <c r="BY93" s="383"/>
      <c r="BZ93" s="383"/>
      <c r="CA93" s="383"/>
      <c r="CB93" s="322"/>
    </row>
    <row r="94" ht="13.5" customHeight="1">
      <c r="A94" s="21"/>
      <c r="B94" s="32">
        <v>45165.0</v>
      </c>
      <c r="C94" s="99">
        <f t="shared" si="10"/>
        <v>109504544</v>
      </c>
      <c r="D94" s="260">
        <f t="shared" si="11"/>
        <v>109144317</v>
      </c>
      <c r="E94" s="236" t="s">
        <v>515</v>
      </c>
      <c r="F94" s="363">
        <v>324317.0</v>
      </c>
      <c r="G94" s="143" t="s">
        <v>516</v>
      </c>
      <c r="H94" s="363">
        <v>3.0E7</v>
      </c>
      <c r="I94" s="143" t="s">
        <v>517</v>
      </c>
      <c r="J94" s="363">
        <v>6.066E7</v>
      </c>
      <c r="K94" s="143" t="s">
        <v>517</v>
      </c>
      <c r="L94" s="385">
        <v>1.816E7</v>
      </c>
      <c r="M94" s="256">
        <f t="shared" si="12"/>
        <v>0</v>
      </c>
      <c r="N94" s="236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225"/>
      <c r="AD94" s="262">
        <f t="shared" si="13"/>
        <v>360227</v>
      </c>
      <c r="AE94" s="142" t="s">
        <v>80</v>
      </c>
      <c r="AF94" s="363">
        <v>12980.0</v>
      </c>
      <c r="AG94" s="143" t="s">
        <v>480</v>
      </c>
      <c r="AH94" s="363">
        <v>84678.0</v>
      </c>
      <c r="AI94" s="142" t="s">
        <v>71</v>
      </c>
      <c r="AJ94" s="363">
        <v>4620.0</v>
      </c>
      <c r="AK94" s="150" t="s">
        <v>73</v>
      </c>
      <c r="AL94" s="363">
        <v>6015.0</v>
      </c>
      <c r="AM94" s="150" t="s">
        <v>74</v>
      </c>
      <c r="AN94" s="363">
        <v>27293.0</v>
      </c>
      <c r="AO94" s="150" t="s">
        <v>75</v>
      </c>
      <c r="AP94" s="363">
        <v>58201.0</v>
      </c>
      <c r="AQ94" s="143" t="s">
        <v>76</v>
      </c>
      <c r="AR94" s="363">
        <v>67440.0</v>
      </c>
      <c r="AS94" s="150" t="s">
        <v>77</v>
      </c>
      <c r="AT94" s="363">
        <v>99000.0</v>
      </c>
      <c r="AU94" s="150"/>
      <c r="AV94" s="143"/>
      <c r="AW94" s="150"/>
      <c r="AX94" s="143"/>
      <c r="AY94" s="150"/>
      <c r="AZ94" s="143"/>
      <c r="BA94" s="150"/>
      <c r="BB94" s="143"/>
      <c r="BC94" s="150"/>
      <c r="BD94" s="143"/>
      <c r="BE94" s="150"/>
      <c r="BF94" s="150"/>
      <c r="BG94" s="150"/>
      <c r="BH94" s="150"/>
      <c r="BI94" s="150"/>
      <c r="BJ94" s="383"/>
      <c r="BK94" s="383"/>
      <c r="BL94" s="383"/>
      <c r="BM94" s="383"/>
      <c r="BN94" s="383"/>
      <c r="BO94" s="383"/>
      <c r="BP94" s="383"/>
      <c r="BQ94" s="383"/>
      <c r="BR94" s="322"/>
      <c r="BS94" s="383"/>
      <c r="BT94" s="383"/>
      <c r="BU94" s="383"/>
      <c r="BV94" s="322"/>
      <c r="BW94" s="383"/>
      <c r="BX94" s="383"/>
      <c r="BY94" s="383"/>
      <c r="BZ94" s="383"/>
      <c r="CA94" s="383"/>
      <c r="CB94" s="322"/>
    </row>
    <row r="95" ht="13.5" customHeight="1">
      <c r="A95" s="1"/>
      <c r="B95" s="32">
        <v>45166.0</v>
      </c>
      <c r="C95" s="99">
        <f t="shared" si="10"/>
        <v>3086760</v>
      </c>
      <c r="D95" s="260">
        <f t="shared" si="11"/>
        <v>3023100</v>
      </c>
      <c r="E95" s="143" t="s">
        <v>518</v>
      </c>
      <c r="F95" s="363">
        <v>3000000.0</v>
      </c>
      <c r="G95" s="143" t="s">
        <v>519</v>
      </c>
      <c r="H95" s="363">
        <v>770.0</v>
      </c>
      <c r="I95" s="151" t="s">
        <v>520</v>
      </c>
      <c r="J95" s="363">
        <v>22000.0</v>
      </c>
      <c r="K95" s="143" t="s">
        <v>521</v>
      </c>
      <c r="L95" s="385">
        <v>330.0</v>
      </c>
      <c r="M95" s="256">
        <f t="shared" si="12"/>
        <v>0</v>
      </c>
      <c r="N95" s="236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225"/>
      <c r="AD95" s="262">
        <f t="shared" si="13"/>
        <v>63660</v>
      </c>
      <c r="AE95" s="142" t="s">
        <v>403</v>
      </c>
      <c r="AF95" s="363">
        <v>63660.0</v>
      </c>
      <c r="AG95" s="143"/>
      <c r="AH95" s="143"/>
      <c r="AI95" s="143"/>
      <c r="AJ95" s="143"/>
      <c r="AK95" s="143"/>
      <c r="AL95" s="143"/>
      <c r="AM95" s="150"/>
      <c r="AN95" s="143"/>
      <c r="AO95" s="143"/>
      <c r="AP95" s="143"/>
      <c r="AQ95" s="143"/>
      <c r="AR95" s="143"/>
      <c r="AS95" s="150"/>
      <c r="AT95" s="143"/>
      <c r="AU95" s="150"/>
      <c r="AV95" s="143"/>
      <c r="AW95" s="143"/>
      <c r="AX95" s="143"/>
      <c r="AY95" s="150"/>
      <c r="AZ95" s="143"/>
      <c r="BA95" s="167"/>
      <c r="BB95" s="167"/>
      <c r="BC95" s="167"/>
      <c r="BD95" s="167"/>
      <c r="BE95" s="164"/>
      <c r="BF95" s="167"/>
      <c r="BG95" s="167"/>
      <c r="BH95" s="167"/>
      <c r="BI95" s="150"/>
      <c r="BJ95" s="322"/>
      <c r="BK95" s="383"/>
      <c r="BL95" s="322"/>
      <c r="BM95" s="383"/>
      <c r="BN95" s="322"/>
      <c r="BO95" s="383"/>
      <c r="BP95" s="322"/>
      <c r="BQ95" s="383"/>
      <c r="BR95" s="322"/>
      <c r="BS95" s="383"/>
      <c r="BT95" s="383"/>
      <c r="BU95" s="383"/>
      <c r="BV95" s="322"/>
      <c r="BW95" s="383"/>
      <c r="BX95" s="383"/>
      <c r="BY95" s="383"/>
      <c r="BZ95" s="383"/>
      <c r="CA95" s="383"/>
      <c r="CB95" s="322"/>
    </row>
    <row r="96" ht="13.5" customHeight="1">
      <c r="A96" s="1"/>
      <c r="B96" s="32">
        <v>45167.0</v>
      </c>
      <c r="C96" s="99">
        <f t="shared" si="10"/>
        <v>321005392</v>
      </c>
      <c r="D96" s="260">
        <f t="shared" si="11"/>
        <v>315178256</v>
      </c>
      <c r="E96" s="151" t="s">
        <v>522</v>
      </c>
      <c r="F96" s="380">
        <v>1.2520547E7</v>
      </c>
      <c r="G96" s="143" t="s">
        <v>197</v>
      </c>
      <c r="H96" s="363">
        <v>1.93803829E8</v>
      </c>
      <c r="I96" s="143" t="s">
        <v>197</v>
      </c>
      <c r="J96" s="363">
        <v>1.0882088E8</v>
      </c>
      <c r="K96" s="143" t="s">
        <v>523</v>
      </c>
      <c r="L96" s="385">
        <v>33000.0</v>
      </c>
      <c r="M96" s="256">
        <f>O96+Q96+S96+U96+W96</f>
        <v>5106883</v>
      </c>
      <c r="N96" s="236" t="s">
        <v>449</v>
      </c>
      <c r="O96" s="363">
        <v>1869285.0</v>
      </c>
      <c r="P96" s="143" t="s">
        <v>524</v>
      </c>
      <c r="Q96" s="363">
        <v>2707433.0</v>
      </c>
      <c r="R96" s="143" t="s">
        <v>525</v>
      </c>
      <c r="S96" s="363">
        <v>304334.0</v>
      </c>
      <c r="T96" s="143" t="s">
        <v>526</v>
      </c>
      <c r="U96" s="363">
        <v>26666.0</v>
      </c>
      <c r="V96" s="143" t="s">
        <v>527</v>
      </c>
      <c r="W96" s="363">
        <v>199165.0</v>
      </c>
      <c r="X96" s="143"/>
      <c r="Y96" s="143"/>
      <c r="Z96" s="143"/>
      <c r="AA96" s="143"/>
      <c r="AB96" s="143"/>
      <c r="AC96" s="225"/>
      <c r="AD96" s="262">
        <f t="shared" si="13"/>
        <v>720253</v>
      </c>
      <c r="AE96" s="142" t="s">
        <v>454</v>
      </c>
      <c r="AF96" s="363">
        <v>65000.0</v>
      </c>
      <c r="AG96" s="143" t="s">
        <v>87</v>
      </c>
      <c r="AH96" s="363">
        <v>165000.0</v>
      </c>
      <c r="AI96" s="150" t="s">
        <v>88</v>
      </c>
      <c r="AJ96" s="363">
        <v>160000.0</v>
      </c>
      <c r="AK96" s="143" t="s">
        <v>528</v>
      </c>
      <c r="AL96" s="363">
        <v>330253.0</v>
      </c>
      <c r="AM96" s="143"/>
      <c r="AN96" s="143"/>
      <c r="AO96" s="143"/>
      <c r="AP96" s="143"/>
      <c r="AQ96" s="143"/>
      <c r="AR96" s="143"/>
      <c r="AS96" s="143"/>
      <c r="AT96" s="143"/>
      <c r="AU96" s="150"/>
      <c r="AV96" s="143"/>
      <c r="AW96" s="150"/>
      <c r="AX96" s="143"/>
      <c r="AY96" s="150"/>
      <c r="AZ96" s="143"/>
      <c r="BA96" s="150"/>
      <c r="BB96" s="143"/>
      <c r="BC96" s="150"/>
      <c r="BD96" s="143"/>
      <c r="BE96" s="150"/>
      <c r="BF96" s="143"/>
      <c r="BG96" s="143"/>
      <c r="BH96" s="143"/>
      <c r="BI96" s="143"/>
      <c r="BJ96" s="322"/>
      <c r="BK96" s="383"/>
      <c r="BL96" s="322"/>
      <c r="BM96" s="322"/>
      <c r="BN96" s="322"/>
      <c r="BO96" s="383"/>
      <c r="BP96" s="322"/>
      <c r="BQ96" s="383"/>
      <c r="BR96" s="322"/>
      <c r="BS96" s="383"/>
      <c r="BT96" s="322"/>
      <c r="BU96" s="383"/>
      <c r="BV96" s="322"/>
      <c r="BW96" s="322"/>
      <c r="BX96" s="322"/>
      <c r="BY96" s="383"/>
      <c r="BZ96" s="322"/>
      <c r="CA96" s="383"/>
      <c r="CB96" s="322"/>
    </row>
    <row r="97" ht="13.5" customHeight="1">
      <c r="A97" s="1"/>
      <c r="B97" s="373">
        <v>45168.0</v>
      </c>
      <c r="C97" s="271">
        <f t="shared" si="10"/>
        <v>0</v>
      </c>
      <c r="D97" s="260">
        <f t="shared" si="11"/>
        <v>0</v>
      </c>
      <c r="E97" s="143"/>
      <c r="F97" s="143"/>
      <c r="G97" s="268"/>
      <c r="H97" s="167"/>
      <c r="I97" s="268"/>
      <c r="J97" s="167"/>
      <c r="K97" s="143"/>
      <c r="L97" s="225"/>
      <c r="M97" s="256">
        <f t="shared" ref="M97:M98" si="14">O97+Q97+S97+U97</f>
        <v>0</v>
      </c>
      <c r="N97" s="236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225"/>
      <c r="AD97" s="262">
        <f t="shared" si="13"/>
        <v>0</v>
      </c>
      <c r="AE97" s="142"/>
      <c r="AF97" s="143"/>
      <c r="AG97" s="143"/>
      <c r="AH97" s="143"/>
      <c r="AI97" s="143"/>
      <c r="AJ97" s="143"/>
      <c r="AK97" s="143"/>
      <c r="AL97" s="143"/>
      <c r="AM97" s="150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3"/>
      <c r="AY97" s="143"/>
      <c r="AZ97" s="143"/>
      <c r="BA97" s="143"/>
      <c r="BB97" s="143"/>
      <c r="BC97" s="150"/>
      <c r="BD97" s="143"/>
      <c r="BE97" s="143"/>
      <c r="BF97" s="143"/>
      <c r="BG97" s="150"/>
      <c r="BH97" s="143"/>
      <c r="BI97" s="150"/>
      <c r="BJ97" s="322"/>
      <c r="BK97" s="383"/>
      <c r="BL97" s="322"/>
      <c r="BM97" s="383"/>
      <c r="BN97" s="322"/>
      <c r="BO97" s="322"/>
      <c r="BP97" s="322"/>
      <c r="BQ97" s="383"/>
      <c r="BR97" s="322"/>
      <c r="BS97" s="383"/>
      <c r="BT97" s="322"/>
      <c r="BU97" s="383"/>
      <c r="BV97" s="383"/>
      <c r="BW97" s="383"/>
      <c r="BX97" s="322"/>
      <c r="BY97" s="383"/>
      <c r="BZ97" s="383"/>
      <c r="CA97" s="383"/>
      <c r="CB97" s="322"/>
    </row>
    <row r="98" ht="13.5" customHeight="1">
      <c r="A98" s="1"/>
      <c r="B98" s="375">
        <v>45169.0</v>
      </c>
      <c r="C98" s="271">
        <f t="shared" si="10"/>
        <v>28602</v>
      </c>
      <c r="D98" s="272">
        <f t="shared" si="11"/>
        <v>28602</v>
      </c>
      <c r="E98" s="273" t="s">
        <v>529</v>
      </c>
      <c r="F98" s="367">
        <v>28602.0</v>
      </c>
      <c r="G98" s="167"/>
      <c r="H98" s="167"/>
      <c r="I98" s="167"/>
      <c r="J98" s="167"/>
      <c r="K98" s="149"/>
      <c r="L98" s="284"/>
      <c r="M98" s="256">
        <f t="shared" si="14"/>
        <v>0</v>
      </c>
      <c r="N98" s="273"/>
      <c r="O98" s="167"/>
      <c r="P98" s="143"/>
      <c r="Q98" s="143"/>
      <c r="R98" s="143"/>
      <c r="S98" s="143"/>
      <c r="T98" s="285"/>
      <c r="U98" s="285"/>
      <c r="V98" s="286"/>
      <c r="W98" s="286"/>
      <c r="X98" s="286"/>
      <c r="Y98" s="286"/>
      <c r="Z98" s="286"/>
      <c r="AA98" s="286"/>
      <c r="AB98" s="286"/>
      <c r="AC98" s="287"/>
      <c r="AD98" s="262">
        <f t="shared" si="13"/>
        <v>0</v>
      </c>
      <c r="AE98" s="166"/>
      <c r="AF98" s="167"/>
      <c r="AG98" s="164"/>
      <c r="AH98" s="167"/>
      <c r="AI98" s="167"/>
      <c r="AJ98" s="167"/>
      <c r="AK98" s="167"/>
      <c r="AL98" s="167"/>
      <c r="AM98" s="167"/>
      <c r="AN98" s="167"/>
      <c r="AO98" s="167"/>
      <c r="AP98" s="167"/>
      <c r="AQ98" s="167"/>
      <c r="AR98" s="167"/>
      <c r="AS98" s="164"/>
      <c r="AT98" s="167"/>
      <c r="AU98" s="167"/>
      <c r="AV98" s="167"/>
      <c r="AW98" s="164"/>
      <c r="AX98" s="167"/>
      <c r="AY98" s="167"/>
      <c r="AZ98" s="167"/>
      <c r="BA98" s="167"/>
      <c r="BB98" s="167"/>
      <c r="BC98" s="167"/>
      <c r="BD98" s="167"/>
      <c r="BE98" s="167"/>
      <c r="BF98" s="167"/>
      <c r="BG98" s="167"/>
      <c r="BH98" s="167"/>
      <c r="BI98" s="164"/>
      <c r="BJ98" s="412"/>
      <c r="BK98" s="413"/>
      <c r="BL98" s="412"/>
      <c r="BM98" s="413"/>
      <c r="BN98" s="412"/>
      <c r="BO98" s="413"/>
      <c r="BP98" s="412"/>
      <c r="BQ98" s="413"/>
      <c r="BR98" s="412"/>
      <c r="BS98" s="412"/>
      <c r="BT98" s="412"/>
      <c r="BU98" s="412"/>
      <c r="BV98" s="412"/>
      <c r="BW98" s="412"/>
      <c r="BX98" s="412"/>
      <c r="BY98" s="412"/>
      <c r="BZ98" s="412"/>
      <c r="CA98" s="412"/>
      <c r="CB98" s="412"/>
    </row>
    <row r="99" ht="13.5" customHeight="1">
      <c r="A99" s="1"/>
      <c r="B99" s="100" t="s">
        <v>33</v>
      </c>
      <c r="C99" s="105">
        <f t="shared" ref="C99:D99" si="15">SUM(C68:C98)</f>
        <v>459905465</v>
      </c>
      <c r="D99" s="278">
        <f t="shared" si="15"/>
        <v>427502160</v>
      </c>
      <c r="E99" s="246"/>
      <c r="F99" s="183"/>
      <c r="G99" s="183"/>
      <c r="H99" s="183"/>
      <c r="I99" s="183"/>
      <c r="J99" s="183"/>
      <c r="K99" s="183"/>
      <c r="L99" s="247"/>
      <c r="M99" s="248">
        <f>SUM(M68:M98)</f>
        <v>25978437</v>
      </c>
      <c r="N99" s="246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247"/>
      <c r="AD99" s="249">
        <f>SUM(AD68:AD98)</f>
        <v>6424868</v>
      </c>
      <c r="AE99" s="182"/>
      <c r="AF99" s="183"/>
      <c r="AG99" s="184"/>
      <c r="AH99" s="183"/>
      <c r="AI99" s="184"/>
      <c r="AJ99" s="183"/>
      <c r="AK99" s="183"/>
      <c r="AL99" s="183"/>
      <c r="AM99" s="183"/>
      <c r="AN99" s="183"/>
      <c r="AO99" s="183"/>
      <c r="AP99" s="183"/>
      <c r="AQ99" s="183"/>
      <c r="AR99" s="183"/>
      <c r="AS99" s="184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4"/>
      <c r="BH99" s="183"/>
      <c r="BI99" s="183"/>
      <c r="BJ99" s="251"/>
      <c r="BK99" s="250"/>
      <c r="BL99" s="251"/>
      <c r="BM99" s="250"/>
      <c r="BN99" s="251"/>
      <c r="BO99" s="250"/>
      <c r="BP99" s="251"/>
      <c r="BQ99" s="250"/>
      <c r="BR99" s="251"/>
      <c r="BS99" s="250"/>
      <c r="BT99" s="251"/>
      <c r="BU99" s="250"/>
      <c r="BV99" s="251"/>
      <c r="BW99" s="250"/>
      <c r="BX99" s="251"/>
      <c r="BY99" s="250"/>
      <c r="BZ99" s="251"/>
      <c r="CA99" s="250"/>
      <c r="CB99" s="251"/>
    </row>
    <row r="100" ht="13.5" customHeight="1">
      <c r="A100" s="1"/>
      <c r="B100" s="288" t="s">
        <v>31</v>
      </c>
      <c r="C100" s="289"/>
      <c r="D100" s="290"/>
      <c r="E100" s="291"/>
      <c r="F100" s="292"/>
      <c r="G100" s="292"/>
      <c r="H100" s="292"/>
      <c r="I100" s="292"/>
      <c r="J100" s="292"/>
      <c r="K100" s="292"/>
      <c r="L100" s="293"/>
      <c r="M100" s="9"/>
      <c r="N100" s="291"/>
      <c r="O100" s="292"/>
      <c r="P100" s="292"/>
      <c r="Q100" s="292"/>
      <c r="R100" s="292"/>
      <c r="S100" s="292"/>
      <c r="T100" s="292"/>
      <c r="U100" s="292"/>
      <c r="V100" s="292"/>
      <c r="W100" s="292"/>
      <c r="X100" s="292"/>
      <c r="Y100" s="292"/>
      <c r="Z100" s="292"/>
      <c r="AA100" s="292"/>
      <c r="AB100" s="292"/>
      <c r="AC100" s="293"/>
      <c r="AD100" s="294"/>
      <c r="AE100" s="295"/>
      <c r="AF100" s="292"/>
      <c r="AG100" s="292"/>
      <c r="AH100" s="292"/>
      <c r="AI100" s="296"/>
      <c r="AJ100" s="292"/>
      <c r="AK100" s="296"/>
      <c r="AL100" s="292"/>
      <c r="AM100" s="296"/>
      <c r="AN100" s="292"/>
      <c r="AO100" s="296"/>
      <c r="AP100" s="292"/>
      <c r="AQ100" s="296"/>
      <c r="AR100" s="292"/>
      <c r="AS100" s="296"/>
      <c r="AT100" s="292"/>
      <c r="AU100" s="296"/>
      <c r="AV100" s="292"/>
      <c r="AW100" s="296"/>
      <c r="AX100" s="296"/>
      <c r="AY100" s="296"/>
      <c r="AZ100" s="292"/>
      <c r="BA100" s="296"/>
      <c r="BB100" s="296"/>
      <c r="BC100" s="296"/>
      <c r="BD100" s="292"/>
      <c r="BE100" s="296"/>
      <c r="BF100" s="296"/>
      <c r="BG100" s="296"/>
      <c r="BH100" s="296"/>
      <c r="BI100" s="296"/>
      <c r="BJ100" s="418"/>
      <c r="BK100" s="418"/>
      <c r="BL100" s="418"/>
      <c r="BM100" s="418"/>
      <c r="BN100" s="418"/>
      <c r="BO100" s="418"/>
      <c r="BP100" s="418"/>
      <c r="BQ100" s="418"/>
      <c r="BR100" s="419"/>
      <c r="BS100" s="418"/>
      <c r="BT100" s="418"/>
      <c r="BU100" s="418"/>
      <c r="BV100" s="419"/>
      <c r="BW100" s="418"/>
      <c r="BX100" s="418"/>
      <c r="BY100" s="418"/>
      <c r="BZ100" s="418"/>
      <c r="CA100" s="418"/>
      <c r="CB100" s="419"/>
    </row>
    <row r="101" ht="13.5" customHeight="1">
      <c r="A101" s="219"/>
      <c r="B101" s="73">
        <v>44440.0</v>
      </c>
      <c r="C101" s="98">
        <f t="shared" ref="C101:C130" si="16">D101+M101+AD101</f>
        <v>2393481</v>
      </c>
      <c r="D101" s="253">
        <f t="shared" ref="D101:D130" si="17">F101+H101+J101+L101</f>
        <v>1489360</v>
      </c>
      <c r="E101" s="254" t="s">
        <v>530</v>
      </c>
      <c r="F101" s="366">
        <v>239230.0</v>
      </c>
      <c r="G101" s="163" t="s">
        <v>83</v>
      </c>
      <c r="H101" s="366">
        <v>916774.0</v>
      </c>
      <c r="I101" s="163" t="s">
        <v>84</v>
      </c>
      <c r="J101" s="366">
        <v>104041.0</v>
      </c>
      <c r="K101" s="163" t="s">
        <v>531</v>
      </c>
      <c r="L101" s="404">
        <v>229315.0</v>
      </c>
      <c r="M101" s="256">
        <f>O101+Q101+S101+U101</f>
        <v>0</v>
      </c>
      <c r="N101" s="257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221"/>
      <c r="AD101" s="258">
        <f>AF101+AH101+AJ101+AL101+AN101+AP101+AR101+AT101+AV101+AX101+AZ101+BB101+BD101+BF101+BH101+BJ101+BL101+BN101+BP101+BR101+BT101+BV101+BX101+BZ101+CB101+CD101</f>
        <v>904121</v>
      </c>
      <c r="AE101" s="133" t="s">
        <v>532</v>
      </c>
      <c r="AF101" s="420">
        <v>755221.0</v>
      </c>
      <c r="AG101" s="134" t="s">
        <v>398</v>
      </c>
      <c r="AH101" s="420">
        <v>2200.0</v>
      </c>
      <c r="AI101" s="134" t="s">
        <v>49</v>
      </c>
      <c r="AJ101" s="420">
        <v>146700.0</v>
      </c>
      <c r="AK101" s="137"/>
      <c r="AL101" s="134"/>
      <c r="AM101" s="137"/>
      <c r="AN101" s="134"/>
      <c r="AO101" s="137"/>
      <c r="AP101" s="134"/>
      <c r="AQ101" s="137"/>
      <c r="AR101" s="134"/>
      <c r="AS101" s="137"/>
      <c r="AT101" s="134"/>
      <c r="AU101" s="137"/>
      <c r="AV101" s="134"/>
      <c r="AW101" s="137"/>
      <c r="AX101" s="137"/>
      <c r="AY101" s="137"/>
      <c r="AZ101" s="134"/>
      <c r="BA101" s="137"/>
      <c r="BB101" s="137"/>
      <c r="BC101" s="137"/>
      <c r="BD101" s="134"/>
      <c r="BE101" s="137"/>
      <c r="BF101" s="137"/>
      <c r="BG101" s="137"/>
      <c r="BH101" s="137"/>
      <c r="BI101" s="137"/>
      <c r="BJ101" s="405"/>
      <c r="BK101" s="405"/>
      <c r="BL101" s="405"/>
      <c r="BM101" s="405"/>
      <c r="BN101" s="405"/>
      <c r="BO101" s="405"/>
      <c r="BP101" s="405"/>
      <c r="BQ101" s="405"/>
      <c r="BR101" s="406"/>
      <c r="BS101" s="405"/>
      <c r="BT101" s="405"/>
      <c r="BU101" s="405"/>
      <c r="BV101" s="406"/>
      <c r="BW101" s="405"/>
      <c r="BX101" s="405"/>
      <c r="BY101" s="405"/>
      <c r="BZ101" s="405"/>
      <c r="CA101" s="405"/>
      <c r="CB101" s="406"/>
    </row>
    <row r="102" ht="13.5" customHeight="1">
      <c r="A102" s="222"/>
      <c r="B102" s="78">
        <v>44441.0</v>
      </c>
      <c r="C102" s="99">
        <f t="shared" si="16"/>
        <v>99091</v>
      </c>
      <c r="D102" s="260">
        <f t="shared" si="17"/>
        <v>0</v>
      </c>
      <c r="E102" s="268"/>
      <c r="F102" s="167"/>
      <c r="G102" s="268"/>
      <c r="H102" s="167"/>
      <c r="I102" s="268"/>
      <c r="J102" s="167"/>
      <c r="K102" s="143"/>
      <c r="L102" s="225"/>
      <c r="M102" s="256">
        <f t="shared" ref="M102:M130" si="18">O102+Q102+S102+U102+W102+Y102+AA102+AC102</f>
        <v>20000</v>
      </c>
      <c r="N102" s="224" t="s">
        <v>533</v>
      </c>
      <c r="O102" s="363">
        <v>20000.0</v>
      </c>
      <c r="P102" s="151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225"/>
      <c r="AD102" s="262">
        <f>AF102+AH102+AJ102+AL102+AN102+AP102+AR102+AT102+AV102+AX102+AZ102+'入出金合計表 【第17期2025年6月～】'!BB102+BD102+BF102+BH102+BJ102+BL102+BN102+BP102+BR102+BT102+BV102+BX102+BZ102+CB102+CD102</f>
        <v>79091</v>
      </c>
      <c r="AE102" s="142" t="s">
        <v>46</v>
      </c>
      <c r="AF102" s="363">
        <v>79091.0</v>
      </c>
      <c r="AG102" s="143"/>
      <c r="AH102" s="143"/>
      <c r="AI102" s="150"/>
      <c r="AJ102" s="143"/>
      <c r="AK102" s="143"/>
      <c r="AL102" s="143"/>
      <c r="AM102" s="150"/>
      <c r="AN102" s="143"/>
      <c r="AO102" s="151"/>
      <c r="AP102" s="143"/>
      <c r="AQ102" s="150"/>
      <c r="AR102" s="143"/>
      <c r="AS102" s="150"/>
      <c r="AT102" s="143"/>
      <c r="AU102" s="150"/>
      <c r="AV102" s="143"/>
      <c r="AW102" s="150"/>
      <c r="AX102" s="150"/>
      <c r="AY102" s="150"/>
      <c r="AZ102" s="143"/>
      <c r="BA102" s="150"/>
      <c r="BB102" s="150"/>
      <c r="BC102" s="150"/>
      <c r="BD102" s="143"/>
      <c r="BE102" s="150"/>
      <c r="BF102" s="150"/>
      <c r="BG102" s="150"/>
      <c r="BH102" s="150"/>
      <c r="BI102" s="150"/>
      <c r="BJ102" s="383"/>
      <c r="BK102" s="383"/>
      <c r="BL102" s="383"/>
      <c r="BM102" s="383"/>
      <c r="BN102" s="383"/>
      <c r="BO102" s="383"/>
      <c r="BP102" s="383"/>
      <c r="BQ102" s="383"/>
      <c r="BR102" s="322"/>
      <c r="BS102" s="383"/>
      <c r="BT102" s="383"/>
      <c r="BU102" s="383"/>
      <c r="BV102" s="322"/>
      <c r="BW102" s="383"/>
      <c r="BX102" s="383"/>
      <c r="BY102" s="383"/>
      <c r="BZ102" s="383"/>
      <c r="CA102" s="383"/>
      <c r="CB102" s="322"/>
    </row>
    <row r="103" ht="13.5" customHeight="1">
      <c r="A103" s="222"/>
      <c r="B103" s="78">
        <v>44442.0</v>
      </c>
      <c r="C103" s="99">
        <f t="shared" si="16"/>
        <v>0</v>
      </c>
      <c r="D103" s="260">
        <f t="shared" si="17"/>
        <v>0</v>
      </c>
      <c r="E103" s="236"/>
      <c r="F103" s="143"/>
      <c r="G103" s="143"/>
      <c r="H103" s="143"/>
      <c r="I103" s="143"/>
      <c r="J103" s="143"/>
      <c r="K103" s="143"/>
      <c r="L103" s="225"/>
      <c r="M103" s="256">
        <f t="shared" si="18"/>
        <v>0</v>
      </c>
      <c r="N103" s="236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225"/>
      <c r="AD103" s="262">
        <f t="shared" ref="AD103:AD130" si="19">AF103+AH103+AJ103+AL103+AN103+AP103+AR103+AT103+AV103+AX103+AZ103+BB103+BD103+BF103+BH103+BJ103+BL103+BN103+BP103+BR103+BT103+BV103+BX103+BZ103+CB103+CD103</f>
        <v>0</v>
      </c>
      <c r="AE103" s="142"/>
      <c r="AF103" s="143"/>
      <c r="AG103" s="150"/>
      <c r="AH103" s="143"/>
      <c r="AI103" s="150"/>
      <c r="AJ103" s="143"/>
      <c r="AK103" s="150"/>
      <c r="AL103" s="143"/>
      <c r="AM103" s="150"/>
      <c r="AN103" s="143"/>
      <c r="AO103" s="150"/>
      <c r="AP103" s="143"/>
      <c r="AQ103" s="150"/>
      <c r="AR103" s="143"/>
      <c r="AS103" s="150"/>
      <c r="AT103" s="143"/>
      <c r="AU103" s="150"/>
      <c r="AV103" s="143"/>
      <c r="AW103" s="150"/>
      <c r="AX103" s="150"/>
      <c r="AY103" s="150"/>
      <c r="AZ103" s="143"/>
      <c r="BA103" s="150"/>
      <c r="BB103" s="150"/>
      <c r="BC103" s="150"/>
      <c r="BD103" s="143"/>
      <c r="BE103" s="150"/>
      <c r="BF103" s="150"/>
      <c r="BG103" s="150"/>
      <c r="BH103" s="150"/>
      <c r="BI103" s="150"/>
      <c r="BJ103" s="383"/>
      <c r="BK103" s="383"/>
      <c r="BL103" s="383"/>
      <c r="BM103" s="383"/>
      <c r="BN103" s="383"/>
      <c r="BO103" s="383"/>
      <c r="BP103" s="383"/>
      <c r="BQ103" s="383"/>
      <c r="BR103" s="322"/>
      <c r="BS103" s="383"/>
      <c r="BT103" s="383"/>
      <c r="BU103" s="383"/>
      <c r="BV103" s="322"/>
      <c r="BW103" s="383"/>
      <c r="BX103" s="383"/>
      <c r="BY103" s="383"/>
      <c r="BZ103" s="383"/>
      <c r="CA103" s="383"/>
      <c r="CB103" s="322"/>
    </row>
    <row r="104" ht="13.5" customHeight="1">
      <c r="A104" s="222"/>
      <c r="B104" s="78">
        <v>44443.0</v>
      </c>
      <c r="C104" s="99">
        <f t="shared" si="16"/>
        <v>324900</v>
      </c>
      <c r="D104" s="260">
        <f t="shared" si="17"/>
        <v>0</v>
      </c>
      <c r="E104" s="236"/>
      <c r="F104" s="143"/>
      <c r="G104" s="143"/>
      <c r="H104" s="143"/>
      <c r="I104" s="143"/>
      <c r="J104" s="143"/>
      <c r="K104" s="143"/>
      <c r="L104" s="225"/>
      <c r="M104" s="256">
        <f t="shared" si="18"/>
        <v>0</v>
      </c>
      <c r="N104" s="236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225"/>
      <c r="AD104" s="262">
        <f t="shared" si="19"/>
        <v>324900</v>
      </c>
      <c r="AE104" s="150" t="s">
        <v>401</v>
      </c>
      <c r="AF104" s="363">
        <v>88000.0</v>
      </c>
      <c r="AG104" s="142" t="s">
        <v>402</v>
      </c>
      <c r="AH104" s="363">
        <v>53240.0</v>
      </c>
      <c r="AI104" s="150" t="s">
        <v>403</v>
      </c>
      <c r="AJ104" s="363">
        <v>63660.0</v>
      </c>
      <c r="AK104" s="150" t="s">
        <v>534</v>
      </c>
      <c r="AL104" s="363">
        <v>120000.0</v>
      </c>
      <c r="AM104" s="150"/>
      <c r="AN104" s="143"/>
      <c r="AO104" s="150"/>
      <c r="AP104" s="143"/>
      <c r="AQ104" s="150"/>
      <c r="AR104" s="143"/>
      <c r="AS104" s="150"/>
      <c r="AT104" s="143"/>
      <c r="AU104" s="150"/>
      <c r="AV104" s="143"/>
      <c r="AW104" s="150"/>
      <c r="AX104" s="150"/>
      <c r="AY104" s="150"/>
      <c r="AZ104" s="143"/>
      <c r="BA104" s="150"/>
      <c r="BB104" s="150"/>
      <c r="BC104" s="150"/>
      <c r="BD104" s="143"/>
      <c r="BE104" s="150"/>
      <c r="BF104" s="150"/>
      <c r="BG104" s="150"/>
      <c r="BH104" s="150"/>
      <c r="BI104" s="150"/>
      <c r="BJ104" s="383"/>
      <c r="BK104" s="383"/>
      <c r="BL104" s="383"/>
      <c r="BM104" s="383"/>
      <c r="BN104" s="383"/>
      <c r="BO104" s="383"/>
      <c r="BP104" s="383"/>
      <c r="BQ104" s="383"/>
      <c r="BR104" s="322"/>
      <c r="BS104" s="383"/>
      <c r="BT104" s="383"/>
      <c r="BU104" s="383"/>
      <c r="BV104" s="322"/>
      <c r="BW104" s="383"/>
      <c r="BX104" s="383"/>
      <c r="BY104" s="383"/>
      <c r="BZ104" s="383"/>
      <c r="CA104" s="383"/>
      <c r="CB104" s="322"/>
    </row>
    <row r="105" ht="13.5" customHeight="1">
      <c r="A105" s="222"/>
      <c r="B105" s="78">
        <v>44444.0</v>
      </c>
      <c r="C105" s="99">
        <f t="shared" si="16"/>
        <v>5016</v>
      </c>
      <c r="D105" s="260">
        <f t="shared" si="17"/>
        <v>0</v>
      </c>
      <c r="E105" s="236"/>
      <c r="F105" s="143"/>
      <c r="G105" s="143"/>
      <c r="H105" s="143"/>
      <c r="I105" s="143"/>
      <c r="J105" s="143"/>
      <c r="K105" s="143"/>
      <c r="L105" s="225"/>
      <c r="M105" s="256">
        <f t="shared" si="18"/>
        <v>0</v>
      </c>
      <c r="N105" s="236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225"/>
      <c r="AD105" s="262">
        <f t="shared" si="19"/>
        <v>5016</v>
      </c>
      <c r="AE105" s="142" t="s">
        <v>417</v>
      </c>
      <c r="AF105" s="363">
        <v>5016.0</v>
      </c>
      <c r="AG105" s="150"/>
      <c r="AH105" s="143"/>
      <c r="AI105" s="150"/>
      <c r="AJ105" s="143"/>
      <c r="AK105" s="150"/>
      <c r="AL105" s="143"/>
      <c r="AM105" s="150"/>
      <c r="AN105" s="143"/>
      <c r="AO105" s="150"/>
      <c r="AP105" s="143"/>
      <c r="AQ105" s="150"/>
      <c r="AR105" s="143"/>
      <c r="AS105" s="150"/>
      <c r="AT105" s="143"/>
      <c r="AU105" s="150"/>
      <c r="AV105" s="143"/>
      <c r="AW105" s="150"/>
      <c r="AX105" s="143"/>
      <c r="AY105" s="150"/>
      <c r="AZ105" s="150"/>
      <c r="BA105" s="150"/>
      <c r="BB105" s="143"/>
      <c r="BC105" s="150"/>
      <c r="BD105" s="150"/>
      <c r="BE105" s="150"/>
      <c r="BF105" s="150"/>
      <c r="BG105" s="150"/>
      <c r="BH105" s="150"/>
      <c r="BI105" s="150"/>
      <c r="BJ105" s="383"/>
      <c r="BK105" s="383"/>
      <c r="BL105" s="383"/>
      <c r="BM105" s="383"/>
      <c r="BN105" s="383"/>
      <c r="BO105" s="383"/>
      <c r="BP105" s="322"/>
      <c r="BQ105" s="383"/>
      <c r="BR105" s="383"/>
      <c r="BS105" s="383"/>
      <c r="BT105" s="322"/>
      <c r="BU105" s="383"/>
      <c r="BV105" s="383"/>
      <c r="BW105" s="383"/>
      <c r="BX105" s="383"/>
      <c r="BY105" s="383"/>
      <c r="BZ105" s="322"/>
      <c r="CA105" s="383"/>
      <c r="CB105" s="322"/>
    </row>
    <row r="106" ht="12.75" customHeight="1">
      <c r="A106" s="222"/>
      <c r="B106" s="339">
        <v>44445.0</v>
      </c>
      <c r="C106" s="99">
        <f t="shared" si="16"/>
        <v>0</v>
      </c>
      <c r="D106" s="260">
        <f t="shared" si="17"/>
        <v>0</v>
      </c>
      <c r="E106" s="224"/>
      <c r="F106" s="143"/>
      <c r="G106" s="143"/>
      <c r="H106" s="143"/>
      <c r="I106" s="143"/>
      <c r="J106" s="143"/>
      <c r="K106" s="143"/>
      <c r="L106" s="225"/>
      <c r="M106" s="256">
        <f t="shared" si="18"/>
        <v>0</v>
      </c>
      <c r="N106" s="236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225"/>
      <c r="AD106" s="262">
        <f t="shared" si="19"/>
        <v>0</v>
      </c>
      <c r="AE106" s="142"/>
      <c r="AF106" s="143"/>
      <c r="AG106" s="150"/>
      <c r="AH106" s="143"/>
      <c r="AI106" s="150"/>
      <c r="AJ106" s="143"/>
      <c r="AK106" s="150"/>
      <c r="AL106" s="143"/>
      <c r="AM106" s="150"/>
      <c r="AN106" s="143"/>
      <c r="AO106" s="150"/>
      <c r="AP106" s="143"/>
      <c r="AQ106" s="150"/>
      <c r="AR106" s="143"/>
      <c r="AS106" s="150"/>
      <c r="AT106" s="143"/>
      <c r="AU106" s="150"/>
      <c r="AV106" s="143"/>
      <c r="AW106" s="150"/>
      <c r="AX106" s="150"/>
      <c r="AY106" s="150"/>
      <c r="AZ106" s="143"/>
      <c r="BA106" s="150"/>
      <c r="BB106" s="150"/>
      <c r="BC106" s="150"/>
      <c r="BD106" s="143"/>
      <c r="BE106" s="150"/>
      <c r="BF106" s="150"/>
      <c r="BG106" s="150"/>
      <c r="BH106" s="150"/>
      <c r="BI106" s="150"/>
      <c r="BJ106" s="383"/>
      <c r="BK106" s="383"/>
      <c r="BL106" s="383"/>
      <c r="BM106" s="383"/>
      <c r="BN106" s="383"/>
      <c r="BO106" s="383"/>
      <c r="BP106" s="383"/>
      <c r="BQ106" s="383"/>
      <c r="BR106" s="322"/>
      <c r="BS106" s="383"/>
      <c r="BT106" s="383"/>
      <c r="BU106" s="383"/>
      <c r="BV106" s="322"/>
      <c r="BW106" s="383"/>
      <c r="BX106" s="383"/>
      <c r="BY106" s="383"/>
      <c r="BZ106" s="383"/>
      <c r="CA106" s="383"/>
      <c r="CB106" s="322"/>
    </row>
    <row r="107" ht="13.5" customHeight="1">
      <c r="A107" s="222"/>
      <c r="B107" s="339">
        <v>44446.0</v>
      </c>
      <c r="C107" s="99">
        <f t="shared" si="16"/>
        <v>0</v>
      </c>
      <c r="D107" s="260">
        <f t="shared" si="17"/>
        <v>0</v>
      </c>
      <c r="E107" s="236"/>
      <c r="F107" s="143"/>
      <c r="G107" s="143"/>
      <c r="H107" s="143"/>
      <c r="I107" s="143"/>
      <c r="J107" s="143"/>
      <c r="K107" s="143"/>
      <c r="L107" s="225"/>
      <c r="M107" s="256">
        <f t="shared" si="18"/>
        <v>0</v>
      </c>
      <c r="N107" s="236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225"/>
      <c r="AD107" s="262">
        <f t="shared" si="19"/>
        <v>0</v>
      </c>
      <c r="AE107" s="142"/>
      <c r="AF107" s="143"/>
      <c r="AG107" s="150"/>
      <c r="AH107" s="143"/>
      <c r="AI107" s="150"/>
      <c r="AJ107" s="143"/>
      <c r="AK107" s="150"/>
      <c r="AL107" s="143"/>
      <c r="AM107" s="150"/>
      <c r="AN107" s="143"/>
      <c r="AO107" s="143"/>
      <c r="AP107" s="143"/>
      <c r="AQ107" s="150"/>
      <c r="AR107" s="143"/>
      <c r="AS107" s="150"/>
      <c r="AT107" s="143"/>
      <c r="AU107" s="150"/>
      <c r="AV107" s="143"/>
      <c r="AW107" s="150"/>
      <c r="AX107" s="150"/>
      <c r="AY107" s="150"/>
      <c r="AZ107" s="143"/>
      <c r="BA107" s="150"/>
      <c r="BB107" s="150"/>
      <c r="BC107" s="150"/>
      <c r="BD107" s="143"/>
      <c r="BE107" s="150"/>
      <c r="BF107" s="150"/>
      <c r="BG107" s="150"/>
      <c r="BH107" s="150"/>
      <c r="BI107" s="150"/>
      <c r="BJ107" s="383"/>
      <c r="BK107" s="383"/>
      <c r="BL107" s="383"/>
      <c r="BM107" s="383"/>
      <c r="BN107" s="383"/>
      <c r="BO107" s="383"/>
      <c r="BP107" s="383"/>
      <c r="BQ107" s="383"/>
      <c r="BR107" s="322"/>
      <c r="BS107" s="383"/>
      <c r="BT107" s="383"/>
      <c r="BU107" s="383"/>
      <c r="BV107" s="322"/>
      <c r="BW107" s="383"/>
      <c r="BX107" s="383"/>
      <c r="BY107" s="383"/>
      <c r="BZ107" s="383"/>
      <c r="CA107" s="383"/>
      <c r="CB107" s="322"/>
    </row>
    <row r="108" ht="12.75" customHeight="1">
      <c r="A108" s="222"/>
      <c r="B108" s="78">
        <v>44447.0</v>
      </c>
      <c r="C108" s="99">
        <f t="shared" si="16"/>
        <v>1210</v>
      </c>
      <c r="D108" s="260">
        <f t="shared" si="17"/>
        <v>1210</v>
      </c>
      <c r="E108" s="236" t="s">
        <v>405</v>
      </c>
      <c r="F108" s="363">
        <v>1210.0</v>
      </c>
      <c r="G108" s="143"/>
      <c r="H108" s="143"/>
      <c r="I108" s="143"/>
      <c r="J108" s="143"/>
      <c r="K108" s="143"/>
      <c r="L108" s="225"/>
      <c r="M108" s="256">
        <f t="shared" si="18"/>
        <v>0</v>
      </c>
      <c r="N108" s="236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225"/>
      <c r="AD108" s="262">
        <f t="shared" si="19"/>
        <v>0</v>
      </c>
      <c r="AE108" s="142"/>
      <c r="AF108" s="143"/>
      <c r="AG108" s="150"/>
      <c r="AH108" s="143"/>
      <c r="AI108" s="143"/>
      <c r="AJ108" s="143"/>
      <c r="AK108" s="150"/>
      <c r="AL108" s="143"/>
      <c r="AM108" s="150"/>
      <c r="AN108" s="143"/>
      <c r="AO108" s="150"/>
      <c r="AP108" s="143"/>
      <c r="AQ108" s="150"/>
      <c r="AR108" s="143"/>
      <c r="AS108" s="150"/>
      <c r="AT108" s="143"/>
      <c r="AU108" s="150"/>
      <c r="AV108" s="143"/>
      <c r="AW108" s="150"/>
      <c r="AX108" s="150"/>
      <c r="AY108" s="150"/>
      <c r="AZ108" s="143"/>
      <c r="BA108" s="150"/>
      <c r="BB108" s="150"/>
      <c r="BC108" s="150"/>
      <c r="BD108" s="143"/>
      <c r="BE108" s="150"/>
      <c r="BF108" s="150"/>
      <c r="BG108" s="150"/>
      <c r="BH108" s="150"/>
      <c r="BI108" s="150"/>
      <c r="BJ108" s="383"/>
      <c r="BK108" s="383"/>
      <c r="BL108" s="383"/>
      <c r="BM108" s="383"/>
      <c r="BN108" s="383"/>
      <c r="BO108" s="383"/>
      <c r="BP108" s="383"/>
      <c r="BQ108" s="383"/>
      <c r="BR108" s="322"/>
      <c r="BS108" s="383"/>
      <c r="BT108" s="383"/>
      <c r="BU108" s="383"/>
      <c r="BV108" s="322"/>
      <c r="BW108" s="383"/>
      <c r="BX108" s="383"/>
      <c r="BY108" s="383"/>
      <c r="BZ108" s="383"/>
      <c r="CA108" s="383"/>
      <c r="CB108" s="322"/>
    </row>
    <row r="109" ht="13.5" customHeight="1">
      <c r="A109" s="222"/>
      <c r="B109" s="78">
        <v>44448.0</v>
      </c>
      <c r="C109" s="99">
        <f t="shared" si="16"/>
        <v>0</v>
      </c>
      <c r="D109" s="260">
        <f t="shared" si="17"/>
        <v>0</v>
      </c>
      <c r="E109" s="236"/>
      <c r="F109" s="143"/>
      <c r="G109" s="143"/>
      <c r="H109" s="143"/>
      <c r="I109" s="143"/>
      <c r="J109" s="143"/>
      <c r="K109" s="143"/>
      <c r="L109" s="225"/>
      <c r="M109" s="256">
        <f t="shared" si="18"/>
        <v>0</v>
      </c>
      <c r="N109" s="236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225"/>
      <c r="AD109" s="262">
        <f t="shared" si="19"/>
        <v>0</v>
      </c>
      <c r="AE109" s="150"/>
      <c r="AF109" s="143"/>
      <c r="AG109" s="150"/>
      <c r="AH109" s="143"/>
      <c r="AI109" s="150"/>
      <c r="AJ109" s="143"/>
      <c r="AK109" s="150"/>
      <c r="AL109" s="143"/>
      <c r="AM109" s="150"/>
      <c r="AN109" s="143"/>
      <c r="AO109" s="150"/>
      <c r="AP109" s="143"/>
      <c r="AQ109" s="150"/>
      <c r="AR109" s="143"/>
      <c r="AS109" s="150"/>
      <c r="AT109" s="143"/>
      <c r="AU109" s="150"/>
      <c r="AV109" s="143"/>
      <c r="AW109" s="150"/>
      <c r="AX109" s="150"/>
      <c r="AY109" s="150"/>
      <c r="AZ109" s="143"/>
      <c r="BA109" s="150"/>
      <c r="BB109" s="150"/>
      <c r="BC109" s="150"/>
      <c r="BD109" s="143"/>
      <c r="BE109" s="150"/>
      <c r="BF109" s="150"/>
      <c r="BG109" s="150"/>
      <c r="BH109" s="150"/>
      <c r="BI109" s="150"/>
      <c r="BJ109" s="383"/>
      <c r="BK109" s="383"/>
      <c r="BL109" s="383"/>
      <c r="BM109" s="383"/>
      <c r="BN109" s="383"/>
      <c r="BO109" s="383"/>
      <c r="BP109" s="383"/>
      <c r="BQ109" s="383"/>
      <c r="BR109" s="322"/>
      <c r="BS109" s="383"/>
      <c r="BT109" s="383"/>
      <c r="BU109" s="383"/>
      <c r="BV109" s="322"/>
      <c r="BW109" s="383"/>
      <c r="BX109" s="383"/>
      <c r="BY109" s="383"/>
      <c r="BZ109" s="383"/>
      <c r="CA109" s="383"/>
      <c r="CB109" s="322"/>
    </row>
    <row r="110" ht="13.5" customHeight="1">
      <c r="A110" s="222"/>
      <c r="B110" s="78">
        <v>44449.0</v>
      </c>
      <c r="C110" s="99">
        <f t="shared" si="16"/>
        <v>4829922</v>
      </c>
      <c r="D110" s="260">
        <f t="shared" si="17"/>
        <v>22220</v>
      </c>
      <c r="E110" s="236" t="s">
        <v>411</v>
      </c>
      <c r="F110" s="363">
        <v>3850.0</v>
      </c>
      <c r="G110" s="143" t="s">
        <v>464</v>
      </c>
      <c r="H110" s="363">
        <v>1650.0</v>
      </c>
      <c r="I110" s="143" t="s">
        <v>465</v>
      </c>
      <c r="J110" s="363">
        <v>2530.0</v>
      </c>
      <c r="K110" s="143" t="s">
        <v>495</v>
      </c>
      <c r="L110" s="385">
        <v>14190.0</v>
      </c>
      <c r="M110" s="256">
        <f t="shared" si="18"/>
        <v>0</v>
      </c>
      <c r="N110" s="236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225"/>
      <c r="AD110" s="262">
        <f t="shared" si="19"/>
        <v>4807702</v>
      </c>
      <c r="AE110" s="142" t="s">
        <v>473</v>
      </c>
      <c r="AF110" s="363">
        <v>700000.0</v>
      </c>
      <c r="AG110" s="150" t="s">
        <v>413</v>
      </c>
      <c r="AH110" s="363">
        <v>696397.0</v>
      </c>
      <c r="AI110" s="142" t="s">
        <v>468</v>
      </c>
      <c r="AJ110" s="363">
        <v>418093.0</v>
      </c>
      <c r="AK110" s="150" t="s">
        <v>53</v>
      </c>
      <c r="AL110" s="363">
        <v>516248.0</v>
      </c>
      <c r="AM110" s="150" t="s">
        <v>56</v>
      </c>
      <c r="AN110" s="363">
        <v>426093.0</v>
      </c>
      <c r="AO110" s="150" t="s">
        <v>54</v>
      </c>
      <c r="AP110" s="363">
        <v>14600.0</v>
      </c>
      <c r="AQ110" s="150" t="s">
        <v>471</v>
      </c>
      <c r="AR110" s="363">
        <v>170000.0</v>
      </c>
      <c r="AS110" s="150" t="s">
        <v>55</v>
      </c>
      <c r="AT110" s="363">
        <v>1111092.0</v>
      </c>
      <c r="AU110" s="150" t="s">
        <v>535</v>
      </c>
      <c r="AV110" s="363">
        <v>755179.0</v>
      </c>
      <c r="AW110" s="150"/>
      <c r="AX110" s="143"/>
      <c r="AY110" s="150"/>
      <c r="AZ110" s="143"/>
      <c r="BA110" s="150"/>
      <c r="BB110" s="143"/>
      <c r="BC110" s="150"/>
      <c r="BD110" s="143"/>
      <c r="BE110" s="150"/>
      <c r="BF110" s="143"/>
      <c r="BG110" s="150"/>
      <c r="BH110" s="143"/>
      <c r="BI110" s="150"/>
      <c r="BJ110" s="322"/>
      <c r="BK110" s="383"/>
      <c r="BL110" s="322"/>
      <c r="BM110" s="383"/>
      <c r="BN110" s="322"/>
      <c r="BO110" s="383"/>
      <c r="BP110" s="322"/>
      <c r="BQ110" s="322"/>
      <c r="BR110" s="322"/>
      <c r="BS110" s="383"/>
      <c r="BT110" s="322"/>
      <c r="BU110" s="383"/>
      <c r="BV110" s="322"/>
      <c r="BW110" s="383"/>
      <c r="BX110" s="322"/>
      <c r="BY110" s="383"/>
      <c r="BZ110" s="322"/>
      <c r="CA110" s="383"/>
      <c r="CB110" s="322"/>
    </row>
    <row r="111" ht="13.5" customHeight="1">
      <c r="A111" s="222"/>
      <c r="B111" s="78">
        <v>44450.0</v>
      </c>
      <c r="C111" s="99">
        <f t="shared" si="16"/>
        <v>36960</v>
      </c>
      <c r="D111" s="260">
        <f t="shared" si="17"/>
        <v>4620</v>
      </c>
      <c r="E111" s="236" t="s">
        <v>412</v>
      </c>
      <c r="F111" s="363">
        <v>990.0</v>
      </c>
      <c r="G111" s="143" t="s">
        <v>536</v>
      </c>
      <c r="H111" s="363">
        <v>3630.0</v>
      </c>
      <c r="I111" s="143"/>
      <c r="J111" s="143"/>
      <c r="K111" s="143"/>
      <c r="L111" s="225"/>
      <c r="M111" s="256">
        <f t="shared" si="18"/>
        <v>0</v>
      </c>
      <c r="N111" s="236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225"/>
      <c r="AD111" s="262">
        <f t="shared" si="19"/>
        <v>32340</v>
      </c>
      <c r="AE111" s="150" t="s">
        <v>403</v>
      </c>
      <c r="AF111" s="363">
        <v>32340.0</v>
      </c>
      <c r="AG111" s="142"/>
      <c r="AH111" s="143"/>
      <c r="AI111" s="150"/>
      <c r="AJ111" s="143"/>
      <c r="AK111" s="150"/>
      <c r="AL111" s="143"/>
      <c r="AM111" s="150"/>
      <c r="AN111" s="143"/>
      <c r="AO111" s="150"/>
      <c r="AP111" s="143"/>
      <c r="AQ111" s="150"/>
      <c r="AR111" s="143"/>
      <c r="AS111" s="150"/>
      <c r="AT111" s="143"/>
      <c r="AU111" s="150"/>
      <c r="AV111" s="143"/>
      <c r="AW111" s="150"/>
      <c r="AX111" s="143"/>
      <c r="AY111" s="150"/>
      <c r="AZ111" s="143"/>
      <c r="BA111" s="150"/>
      <c r="BB111" s="143"/>
      <c r="BC111" s="150"/>
      <c r="BD111" s="143"/>
      <c r="BE111" s="150"/>
      <c r="BF111" s="143"/>
      <c r="BG111" s="150"/>
      <c r="BH111" s="143"/>
      <c r="BI111" s="143"/>
      <c r="BJ111" s="322"/>
      <c r="BK111" s="383"/>
      <c r="BL111" s="322"/>
      <c r="BM111" s="383"/>
      <c r="BN111" s="322"/>
      <c r="BO111" s="383"/>
      <c r="BP111" s="322"/>
      <c r="BQ111" s="383"/>
      <c r="BR111" s="322"/>
      <c r="BS111" s="383"/>
      <c r="BT111" s="322"/>
      <c r="BU111" s="383"/>
      <c r="BV111" s="322"/>
      <c r="BW111" s="383"/>
      <c r="BX111" s="322"/>
      <c r="BY111" s="383"/>
      <c r="BZ111" s="322"/>
      <c r="CA111" s="383"/>
      <c r="CB111" s="322"/>
    </row>
    <row r="112" ht="13.5" customHeight="1">
      <c r="A112" s="222"/>
      <c r="B112" s="78">
        <v>44451.0</v>
      </c>
      <c r="C112" s="99">
        <f t="shared" si="16"/>
        <v>16849</v>
      </c>
      <c r="D112" s="260">
        <f t="shared" si="17"/>
        <v>0</v>
      </c>
      <c r="E112" s="224"/>
      <c r="F112" s="143"/>
      <c r="G112" s="143"/>
      <c r="H112" s="143"/>
      <c r="I112" s="143"/>
      <c r="J112" s="143"/>
      <c r="K112" s="143"/>
      <c r="L112" s="225"/>
      <c r="M112" s="256">
        <f t="shared" si="18"/>
        <v>0</v>
      </c>
      <c r="N112" s="236"/>
      <c r="O112" s="143"/>
      <c r="P112" s="150"/>
      <c r="Q112" s="143"/>
      <c r="R112" s="150"/>
      <c r="S112" s="261"/>
      <c r="T112" s="261"/>
      <c r="U112" s="261"/>
      <c r="V112" s="261"/>
      <c r="W112" s="261"/>
      <c r="X112" s="261"/>
      <c r="Y112" s="261"/>
      <c r="Z112" s="261"/>
      <c r="AA112" s="261"/>
      <c r="AB112" s="261"/>
      <c r="AC112" s="297"/>
      <c r="AD112" s="262">
        <f t="shared" si="19"/>
        <v>16849</v>
      </c>
      <c r="AE112" s="142" t="s">
        <v>537</v>
      </c>
      <c r="AF112" s="363">
        <v>16849.0</v>
      </c>
      <c r="AG112" s="150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50"/>
      <c r="AR112" s="143"/>
      <c r="AS112" s="143"/>
      <c r="AT112" s="143"/>
      <c r="AU112" s="143"/>
      <c r="AV112" s="143"/>
      <c r="AW112" s="143"/>
      <c r="AX112" s="143"/>
      <c r="AY112" s="143"/>
      <c r="AZ112" s="143"/>
      <c r="BA112" s="143"/>
      <c r="BB112" s="143"/>
      <c r="BC112" s="150"/>
      <c r="BD112" s="143"/>
      <c r="BE112" s="143"/>
      <c r="BF112" s="143"/>
      <c r="BG112" s="143"/>
      <c r="BH112" s="143"/>
      <c r="BI112" s="143"/>
      <c r="BJ112" s="322"/>
      <c r="BK112" s="322"/>
      <c r="BL112" s="322"/>
      <c r="BM112" s="322"/>
      <c r="BN112" s="322"/>
      <c r="BO112" s="383"/>
      <c r="BP112" s="383"/>
      <c r="BQ112" s="383"/>
      <c r="BR112" s="322"/>
      <c r="BS112" s="383"/>
      <c r="BT112" s="383"/>
      <c r="BU112" s="383"/>
      <c r="BV112" s="383"/>
      <c r="BW112" s="383"/>
      <c r="BX112" s="322"/>
      <c r="BY112" s="383"/>
      <c r="BZ112" s="322"/>
      <c r="CA112" s="383"/>
      <c r="CB112" s="383"/>
    </row>
    <row r="113" ht="13.5" customHeight="1">
      <c r="A113" s="222"/>
      <c r="B113" s="339">
        <v>44452.0</v>
      </c>
      <c r="C113" s="99">
        <f t="shared" si="16"/>
        <v>0</v>
      </c>
      <c r="D113" s="260">
        <f t="shared" si="17"/>
        <v>0</v>
      </c>
      <c r="E113" s="236"/>
      <c r="F113" s="143"/>
      <c r="G113" s="143"/>
      <c r="H113" s="143"/>
      <c r="I113" s="143"/>
      <c r="J113" s="143"/>
      <c r="K113" s="143"/>
      <c r="L113" s="225"/>
      <c r="M113" s="256">
        <f t="shared" si="18"/>
        <v>0</v>
      </c>
      <c r="N113" s="224"/>
      <c r="O113" s="143"/>
      <c r="P113" s="261"/>
      <c r="Q113" s="264"/>
      <c r="R113" s="261"/>
      <c r="S113" s="261"/>
      <c r="T113" s="261"/>
      <c r="U113" s="261"/>
      <c r="V113" s="261"/>
      <c r="W113" s="261"/>
      <c r="X113" s="261"/>
      <c r="Y113" s="261"/>
      <c r="Z113" s="261"/>
      <c r="AA113" s="261"/>
      <c r="AB113" s="261"/>
      <c r="AC113" s="297"/>
      <c r="AD113" s="262">
        <f t="shared" si="19"/>
        <v>0</v>
      </c>
      <c r="AE113" s="142"/>
      <c r="AF113" s="143"/>
      <c r="AG113" s="150"/>
      <c r="AH113" s="143"/>
      <c r="AI113" s="150"/>
      <c r="AJ113" s="143"/>
      <c r="AK113" s="150"/>
      <c r="AL113" s="143"/>
      <c r="AM113" s="150"/>
      <c r="AN113" s="143"/>
      <c r="AO113" s="150"/>
      <c r="AP113" s="143"/>
      <c r="AQ113" s="150"/>
      <c r="AR113" s="143"/>
      <c r="AS113" s="150"/>
      <c r="AT113" s="143"/>
      <c r="AU113" s="150"/>
      <c r="AV113" s="143"/>
      <c r="AW113" s="150"/>
      <c r="AX113" s="150"/>
      <c r="AY113" s="150"/>
      <c r="AZ113" s="143"/>
      <c r="BA113" s="150"/>
      <c r="BB113" s="150"/>
      <c r="BC113" s="150"/>
      <c r="BD113" s="143"/>
      <c r="BE113" s="150"/>
      <c r="BF113" s="150"/>
      <c r="BG113" s="150"/>
      <c r="BH113" s="150"/>
      <c r="BI113" s="150"/>
      <c r="BJ113" s="383"/>
      <c r="BK113" s="383"/>
      <c r="BL113" s="383"/>
      <c r="BM113" s="383"/>
      <c r="BN113" s="383"/>
      <c r="BO113" s="383"/>
      <c r="BP113" s="383"/>
      <c r="BQ113" s="383"/>
      <c r="BR113" s="322"/>
      <c r="BS113" s="383"/>
      <c r="BT113" s="383"/>
      <c r="BU113" s="383"/>
      <c r="BV113" s="322"/>
      <c r="BW113" s="383"/>
      <c r="BX113" s="383"/>
      <c r="BY113" s="383"/>
      <c r="BZ113" s="383"/>
      <c r="CA113" s="383"/>
      <c r="CB113" s="322"/>
    </row>
    <row r="114" ht="13.5" customHeight="1">
      <c r="A114" s="222"/>
      <c r="B114" s="339">
        <v>44453.0</v>
      </c>
      <c r="C114" s="99">
        <f t="shared" si="16"/>
        <v>0</v>
      </c>
      <c r="D114" s="260">
        <f t="shared" si="17"/>
        <v>0</v>
      </c>
      <c r="E114" s="236"/>
      <c r="F114" s="143"/>
      <c r="G114" s="143"/>
      <c r="H114" s="143"/>
      <c r="I114" s="143"/>
      <c r="J114" s="143"/>
      <c r="K114" s="143"/>
      <c r="L114" s="225"/>
      <c r="M114" s="256">
        <f t="shared" si="18"/>
        <v>0</v>
      </c>
      <c r="N114" s="236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225"/>
      <c r="AD114" s="262">
        <f t="shared" si="19"/>
        <v>0</v>
      </c>
      <c r="AE114" s="142"/>
      <c r="AF114" s="143"/>
      <c r="AG114" s="142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50"/>
      <c r="AR114" s="143"/>
      <c r="AS114" s="143"/>
      <c r="AT114" s="143"/>
      <c r="AU114" s="143"/>
      <c r="AV114" s="143"/>
      <c r="AW114" s="150"/>
      <c r="AX114" s="150"/>
      <c r="AY114" s="150"/>
      <c r="AZ114" s="143"/>
      <c r="BA114" s="150"/>
      <c r="BB114" s="143"/>
      <c r="BC114" s="150"/>
      <c r="BD114" s="143"/>
      <c r="BE114" s="150"/>
      <c r="BF114" s="150"/>
      <c r="BG114" s="150"/>
      <c r="BH114" s="150"/>
      <c r="BI114" s="150"/>
      <c r="BJ114" s="383"/>
      <c r="BK114" s="383"/>
      <c r="BL114" s="383"/>
      <c r="BM114" s="383"/>
      <c r="BN114" s="383"/>
      <c r="BO114" s="383"/>
      <c r="BP114" s="383"/>
      <c r="BQ114" s="383"/>
      <c r="BR114" s="322"/>
      <c r="BS114" s="383"/>
      <c r="BT114" s="383"/>
      <c r="BU114" s="383"/>
      <c r="BV114" s="322"/>
      <c r="BW114" s="383"/>
      <c r="BX114" s="383"/>
      <c r="BY114" s="383"/>
      <c r="BZ114" s="383"/>
      <c r="CA114" s="383"/>
      <c r="CB114" s="322"/>
    </row>
    <row r="115" ht="13.5" customHeight="1">
      <c r="A115" s="222"/>
      <c r="B115" s="339">
        <v>44454.0</v>
      </c>
      <c r="C115" s="99">
        <f t="shared" si="16"/>
        <v>0</v>
      </c>
      <c r="D115" s="260">
        <f t="shared" si="17"/>
        <v>0</v>
      </c>
      <c r="E115" s="267"/>
      <c r="F115" s="143"/>
      <c r="G115" s="143"/>
      <c r="H115" s="143"/>
      <c r="I115" s="143"/>
      <c r="J115" s="143"/>
      <c r="K115" s="143"/>
      <c r="L115" s="225"/>
      <c r="M115" s="256">
        <f t="shared" si="18"/>
        <v>0</v>
      </c>
      <c r="N115" s="236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225"/>
      <c r="AD115" s="262">
        <f t="shared" si="19"/>
        <v>0</v>
      </c>
      <c r="AE115" s="142"/>
      <c r="AF115" s="143"/>
      <c r="AG115" s="150"/>
      <c r="AH115" s="143"/>
      <c r="AI115" s="150"/>
      <c r="AJ115" s="143"/>
      <c r="AK115" s="150"/>
      <c r="AL115" s="143"/>
      <c r="AM115" s="150"/>
      <c r="AN115" s="143"/>
      <c r="AO115" s="150"/>
      <c r="AP115" s="143"/>
      <c r="AQ115" s="150"/>
      <c r="AR115" s="143"/>
      <c r="AS115" s="150"/>
      <c r="AT115" s="143"/>
      <c r="AU115" s="150"/>
      <c r="AV115" s="143"/>
      <c r="AW115" s="150"/>
      <c r="AX115" s="150"/>
      <c r="AY115" s="150"/>
      <c r="AZ115" s="143"/>
      <c r="BA115" s="150"/>
      <c r="BB115" s="150"/>
      <c r="BC115" s="150"/>
      <c r="BD115" s="150"/>
      <c r="BE115" s="150"/>
      <c r="BF115" s="150"/>
      <c r="BG115" s="150"/>
      <c r="BH115" s="150"/>
      <c r="BI115" s="150"/>
      <c r="BJ115" s="383"/>
      <c r="BK115" s="383"/>
      <c r="BL115" s="383"/>
      <c r="BM115" s="383"/>
      <c r="BN115" s="322"/>
      <c r="BO115" s="383"/>
      <c r="BP115" s="383"/>
      <c r="BQ115" s="383"/>
      <c r="BR115" s="322"/>
      <c r="BS115" s="383"/>
      <c r="BT115" s="383"/>
      <c r="BU115" s="383"/>
      <c r="BV115" s="383"/>
      <c r="BW115" s="383"/>
      <c r="BX115" s="322"/>
      <c r="BY115" s="383"/>
      <c r="BZ115" s="322"/>
      <c r="CA115" s="383"/>
      <c r="CB115" s="383"/>
    </row>
    <row r="116" ht="13.5" customHeight="1">
      <c r="A116" s="222"/>
      <c r="B116" s="78">
        <v>44455.0</v>
      </c>
      <c r="C116" s="99">
        <f t="shared" si="16"/>
        <v>0</v>
      </c>
      <c r="D116" s="260">
        <f t="shared" si="17"/>
        <v>0</v>
      </c>
      <c r="E116" s="236"/>
      <c r="F116" s="143"/>
      <c r="G116" s="143"/>
      <c r="H116" s="143"/>
      <c r="I116" s="143"/>
      <c r="J116" s="143"/>
      <c r="K116" s="143"/>
      <c r="L116" s="225"/>
      <c r="M116" s="256">
        <f t="shared" si="18"/>
        <v>0</v>
      </c>
      <c r="N116" s="236"/>
      <c r="O116" s="143"/>
      <c r="P116" s="150"/>
      <c r="Q116" s="143"/>
      <c r="R116" s="150"/>
      <c r="S116" s="261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225"/>
      <c r="AD116" s="262">
        <f t="shared" si="19"/>
        <v>0</v>
      </c>
      <c r="AE116" s="142"/>
      <c r="AF116" s="143"/>
      <c r="AG116" s="150"/>
      <c r="AH116" s="143"/>
      <c r="AI116" s="150"/>
      <c r="AJ116" s="143"/>
      <c r="AK116" s="150"/>
      <c r="AL116" s="143"/>
      <c r="AM116" s="150"/>
      <c r="AN116" s="143"/>
      <c r="AO116" s="150"/>
      <c r="AP116" s="143"/>
      <c r="AQ116" s="150"/>
      <c r="AR116" s="143"/>
      <c r="AS116" s="150"/>
      <c r="AT116" s="143"/>
      <c r="AU116" s="150"/>
      <c r="AV116" s="143"/>
      <c r="AW116" s="150"/>
      <c r="AX116" s="150"/>
      <c r="AY116" s="150"/>
      <c r="AZ116" s="143"/>
      <c r="BA116" s="150"/>
      <c r="BB116" s="150"/>
      <c r="BC116" s="150"/>
      <c r="BD116" s="143"/>
      <c r="BE116" s="150"/>
      <c r="BF116" s="150"/>
      <c r="BG116" s="150"/>
      <c r="BH116" s="150"/>
      <c r="BI116" s="150"/>
      <c r="BJ116" s="383"/>
      <c r="BK116" s="383"/>
      <c r="BL116" s="383"/>
      <c r="BM116" s="383"/>
      <c r="BN116" s="383"/>
      <c r="BO116" s="383"/>
      <c r="BP116" s="383"/>
      <c r="BQ116" s="383"/>
      <c r="BR116" s="322"/>
      <c r="BS116" s="383"/>
      <c r="BT116" s="383"/>
      <c r="BU116" s="383"/>
      <c r="BV116" s="322"/>
      <c r="BW116" s="383"/>
      <c r="BX116" s="383"/>
      <c r="BY116" s="383"/>
      <c r="BZ116" s="383"/>
      <c r="CA116" s="383"/>
      <c r="CB116" s="322"/>
    </row>
    <row r="117" ht="13.5" customHeight="1">
      <c r="A117" s="222"/>
      <c r="B117" s="78">
        <v>44456.0</v>
      </c>
      <c r="C117" s="99">
        <f t="shared" si="16"/>
        <v>0</v>
      </c>
      <c r="D117" s="260">
        <f t="shared" si="17"/>
        <v>0</v>
      </c>
      <c r="E117" s="236"/>
      <c r="F117" s="143"/>
      <c r="G117" s="143"/>
      <c r="H117" s="143"/>
      <c r="I117" s="143"/>
      <c r="J117" s="143"/>
      <c r="K117" s="143"/>
      <c r="L117" s="225"/>
      <c r="M117" s="256">
        <f t="shared" si="18"/>
        <v>0</v>
      </c>
      <c r="N117" s="236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225"/>
      <c r="AD117" s="262">
        <f t="shared" si="19"/>
        <v>0</v>
      </c>
      <c r="AE117" s="142"/>
      <c r="AF117" s="143"/>
      <c r="AG117" s="150"/>
      <c r="AH117" s="143"/>
      <c r="AI117" s="150"/>
      <c r="AJ117" s="143"/>
      <c r="AK117" s="150"/>
      <c r="AL117" s="143"/>
      <c r="AM117" s="150"/>
      <c r="AN117" s="143"/>
      <c r="AO117" s="150"/>
      <c r="AP117" s="143"/>
      <c r="AQ117" s="150"/>
      <c r="AR117" s="143"/>
      <c r="AS117" s="150"/>
      <c r="AT117" s="143"/>
      <c r="AU117" s="150"/>
      <c r="AV117" s="143"/>
      <c r="AW117" s="150"/>
      <c r="AX117" s="150"/>
      <c r="AY117" s="150"/>
      <c r="AZ117" s="143"/>
      <c r="BA117" s="150"/>
      <c r="BB117" s="150"/>
      <c r="BC117" s="150"/>
      <c r="BD117" s="143"/>
      <c r="BE117" s="150"/>
      <c r="BF117" s="150"/>
      <c r="BG117" s="150"/>
      <c r="BH117" s="150"/>
      <c r="BI117" s="150"/>
      <c r="BJ117" s="383"/>
      <c r="BK117" s="383"/>
      <c r="BL117" s="383"/>
      <c r="BM117" s="383"/>
      <c r="BN117" s="383"/>
      <c r="BO117" s="383"/>
      <c r="BP117" s="383"/>
      <c r="BQ117" s="383"/>
      <c r="BR117" s="322"/>
      <c r="BS117" s="383"/>
      <c r="BT117" s="383"/>
      <c r="BU117" s="383"/>
      <c r="BV117" s="322"/>
      <c r="BW117" s="383"/>
      <c r="BX117" s="383"/>
      <c r="BY117" s="383"/>
      <c r="BZ117" s="383"/>
      <c r="CA117" s="383"/>
      <c r="CB117" s="322"/>
    </row>
    <row r="118" ht="13.5" customHeight="1">
      <c r="A118" s="222"/>
      <c r="B118" s="78">
        <v>44457.0</v>
      </c>
      <c r="C118" s="99">
        <f t="shared" si="16"/>
        <v>64760</v>
      </c>
      <c r="D118" s="260">
        <f t="shared" si="17"/>
        <v>1100</v>
      </c>
      <c r="E118" s="236" t="s">
        <v>400</v>
      </c>
      <c r="F118" s="363">
        <v>1100.0</v>
      </c>
      <c r="G118" s="143"/>
      <c r="H118" s="143"/>
      <c r="I118" s="143"/>
      <c r="J118" s="143"/>
      <c r="K118" s="143"/>
      <c r="L118" s="225"/>
      <c r="M118" s="256">
        <f t="shared" si="18"/>
        <v>0</v>
      </c>
      <c r="N118" s="236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225"/>
      <c r="AD118" s="262">
        <f t="shared" si="19"/>
        <v>63660</v>
      </c>
      <c r="AE118" s="142" t="s">
        <v>403</v>
      </c>
      <c r="AF118" s="363">
        <v>63660.0</v>
      </c>
      <c r="AG118" s="150"/>
      <c r="AH118" s="143"/>
      <c r="AI118" s="150"/>
      <c r="AJ118" s="143"/>
      <c r="AK118" s="150"/>
      <c r="AL118" s="143"/>
      <c r="AM118" s="150"/>
      <c r="AN118" s="143"/>
      <c r="AO118" s="150"/>
      <c r="AP118" s="143"/>
      <c r="AQ118" s="150"/>
      <c r="AR118" s="143"/>
      <c r="AS118" s="150"/>
      <c r="AT118" s="143"/>
      <c r="AU118" s="150"/>
      <c r="AV118" s="143"/>
      <c r="AW118" s="150"/>
      <c r="AX118" s="150"/>
      <c r="AY118" s="150"/>
      <c r="AZ118" s="143"/>
      <c r="BA118" s="150"/>
      <c r="BB118" s="150"/>
      <c r="BC118" s="150"/>
      <c r="BD118" s="143"/>
      <c r="BE118" s="150"/>
      <c r="BF118" s="150"/>
      <c r="BG118" s="150"/>
      <c r="BH118" s="150"/>
      <c r="BI118" s="150"/>
      <c r="BJ118" s="383"/>
      <c r="BK118" s="383"/>
      <c r="BL118" s="383"/>
      <c r="BM118" s="383"/>
      <c r="BN118" s="383"/>
      <c r="BO118" s="383"/>
      <c r="BP118" s="383"/>
      <c r="BQ118" s="383"/>
      <c r="BR118" s="322"/>
      <c r="BS118" s="383"/>
      <c r="BT118" s="383"/>
      <c r="BU118" s="383"/>
      <c r="BV118" s="322"/>
      <c r="BW118" s="383"/>
      <c r="BX118" s="383"/>
      <c r="BY118" s="383"/>
      <c r="BZ118" s="383"/>
      <c r="CA118" s="383"/>
      <c r="CB118" s="322"/>
    </row>
    <row r="119" ht="13.5" customHeight="1">
      <c r="A119" s="222"/>
      <c r="B119" s="78">
        <v>44458.0</v>
      </c>
      <c r="C119" s="99">
        <f t="shared" si="16"/>
        <v>713963</v>
      </c>
      <c r="D119" s="260">
        <f t="shared" si="17"/>
        <v>0</v>
      </c>
      <c r="E119" s="236"/>
      <c r="F119" s="143"/>
      <c r="G119" s="143"/>
      <c r="H119" s="143"/>
      <c r="I119" s="143"/>
      <c r="J119" s="143"/>
      <c r="K119" s="143"/>
      <c r="L119" s="225"/>
      <c r="M119" s="256">
        <f t="shared" si="18"/>
        <v>128970</v>
      </c>
      <c r="N119" s="236" t="s">
        <v>538</v>
      </c>
      <c r="O119" s="363">
        <v>5000.0</v>
      </c>
      <c r="P119" s="143" t="s">
        <v>539</v>
      </c>
      <c r="Q119" s="363">
        <v>123970.0</v>
      </c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225"/>
      <c r="AD119" s="262">
        <f t="shared" si="19"/>
        <v>584993</v>
      </c>
      <c r="AE119" s="142" t="s">
        <v>158</v>
      </c>
      <c r="AF119" s="363">
        <v>28993.0</v>
      </c>
      <c r="AG119" s="142" t="s">
        <v>540</v>
      </c>
      <c r="AH119" s="363">
        <v>556000.0</v>
      </c>
      <c r="AI119" s="150"/>
      <c r="AJ119" s="143"/>
      <c r="AK119" s="150"/>
      <c r="AL119" s="143"/>
      <c r="AM119" s="150"/>
      <c r="AN119" s="143"/>
      <c r="AO119" s="150"/>
      <c r="AP119" s="143"/>
      <c r="AQ119" s="150"/>
      <c r="AR119" s="143"/>
      <c r="AS119" s="150"/>
      <c r="AT119" s="143"/>
      <c r="AU119" s="150"/>
      <c r="AV119" s="143"/>
      <c r="AW119" s="150"/>
      <c r="AX119" s="143"/>
      <c r="AY119" s="150"/>
      <c r="AZ119" s="150"/>
      <c r="BA119" s="150"/>
      <c r="BB119" s="143"/>
      <c r="BC119" s="150"/>
      <c r="BD119" s="150"/>
      <c r="BE119" s="150"/>
      <c r="BF119" s="150"/>
      <c r="BG119" s="150"/>
      <c r="BH119" s="150"/>
      <c r="BI119" s="150"/>
      <c r="BJ119" s="383"/>
      <c r="BK119" s="383"/>
      <c r="BL119" s="383"/>
      <c r="BM119" s="383"/>
      <c r="BN119" s="383"/>
      <c r="BO119" s="383"/>
      <c r="BP119" s="322"/>
      <c r="BQ119" s="383"/>
      <c r="BR119" s="383"/>
      <c r="BS119" s="383"/>
      <c r="BT119" s="322"/>
      <c r="BU119" s="383"/>
      <c r="BV119" s="383"/>
      <c r="BW119" s="383"/>
      <c r="BX119" s="383"/>
      <c r="BY119" s="383"/>
      <c r="BZ119" s="322"/>
      <c r="CA119" s="383"/>
      <c r="CB119" s="322"/>
    </row>
    <row r="120" ht="13.5" customHeight="1">
      <c r="A120" s="222"/>
      <c r="B120" s="339">
        <v>44459.0</v>
      </c>
      <c r="C120" s="99">
        <f t="shared" si="16"/>
        <v>0</v>
      </c>
      <c r="D120" s="260">
        <f t="shared" si="17"/>
        <v>0</v>
      </c>
      <c r="E120" s="236"/>
      <c r="F120" s="143"/>
      <c r="G120" s="143"/>
      <c r="H120" s="143"/>
      <c r="I120" s="143"/>
      <c r="J120" s="143"/>
      <c r="K120" s="143"/>
      <c r="L120" s="225"/>
      <c r="M120" s="256">
        <f t="shared" si="18"/>
        <v>0</v>
      </c>
      <c r="N120" s="236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225"/>
      <c r="AD120" s="262">
        <f t="shared" si="19"/>
        <v>0</v>
      </c>
      <c r="AE120" s="142"/>
      <c r="AF120" s="143"/>
      <c r="AG120" s="150"/>
      <c r="AH120" s="143"/>
      <c r="AI120" s="150"/>
      <c r="AJ120" s="143"/>
      <c r="AK120" s="150"/>
      <c r="AL120" s="143"/>
      <c r="AM120" s="150"/>
      <c r="AN120" s="143"/>
      <c r="AO120" s="150"/>
      <c r="AP120" s="143"/>
      <c r="AQ120" s="150"/>
      <c r="AR120" s="143"/>
      <c r="AS120" s="150"/>
      <c r="AT120" s="143"/>
      <c r="AU120" s="150"/>
      <c r="AV120" s="143"/>
      <c r="AW120" s="150"/>
      <c r="AX120" s="150"/>
      <c r="AY120" s="150"/>
      <c r="AZ120" s="143"/>
      <c r="BA120" s="150"/>
      <c r="BB120" s="150"/>
      <c r="BC120" s="150"/>
      <c r="BD120" s="143"/>
      <c r="BE120" s="150"/>
      <c r="BF120" s="150"/>
      <c r="BG120" s="150"/>
      <c r="BH120" s="150"/>
      <c r="BI120" s="150"/>
      <c r="BJ120" s="383"/>
      <c r="BK120" s="383"/>
      <c r="BL120" s="383"/>
      <c r="BM120" s="383"/>
      <c r="BN120" s="383"/>
      <c r="BO120" s="383"/>
      <c r="BP120" s="383"/>
      <c r="BQ120" s="383"/>
      <c r="BR120" s="322"/>
      <c r="BS120" s="383"/>
      <c r="BT120" s="383"/>
      <c r="BU120" s="383"/>
      <c r="BV120" s="322"/>
      <c r="BW120" s="383"/>
      <c r="BX120" s="383"/>
      <c r="BY120" s="383"/>
      <c r="BZ120" s="383"/>
      <c r="CA120" s="383"/>
      <c r="CB120" s="322"/>
    </row>
    <row r="121" ht="13.5" customHeight="1">
      <c r="A121" s="222"/>
      <c r="B121" s="339">
        <v>44460.0</v>
      </c>
      <c r="C121" s="99">
        <f t="shared" si="16"/>
        <v>0</v>
      </c>
      <c r="D121" s="260">
        <f t="shared" si="17"/>
        <v>0</v>
      </c>
      <c r="E121" s="236"/>
      <c r="F121" s="143"/>
      <c r="G121" s="143"/>
      <c r="H121" s="143"/>
      <c r="I121" s="143"/>
      <c r="J121" s="143"/>
      <c r="K121" s="143"/>
      <c r="L121" s="225"/>
      <c r="M121" s="256">
        <f t="shared" si="18"/>
        <v>0</v>
      </c>
      <c r="N121" s="236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225"/>
      <c r="AD121" s="262">
        <f t="shared" si="19"/>
        <v>0</v>
      </c>
      <c r="AE121" s="142"/>
      <c r="AF121" s="143"/>
      <c r="AG121" s="143"/>
      <c r="AH121" s="143"/>
      <c r="AI121" s="150"/>
      <c r="AJ121" s="143"/>
      <c r="AK121" s="150"/>
      <c r="AL121" s="143"/>
      <c r="AM121" s="150"/>
      <c r="AN121" s="143"/>
      <c r="AO121" s="150"/>
      <c r="AP121" s="143"/>
      <c r="AQ121" s="150"/>
      <c r="AR121" s="143"/>
      <c r="AS121" s="150"/>
      <c r="AT121" s="143"/>
      <c r="AU121" s="150"/>
      <c r="AV121" s="143"/>
      <c r="AW121" s="150"/>
      <c r="AX121" s="150"/>
      <c r="AY121" s="150"/>
      <c r="AZ121" s="143"/>
      <c r="BA121" s="150"/>
      <c r="BB121" s="150"/>
      <c r="BC121" s="150"/>
      <c r="BD121" s="143"/>
      <c r="BE121" s="150"/>
      <c r="BF121" s="150"/>
      <c r="BG121" s="150"/>
      <c r="BH121" s="150"/>
      <c r="BI121" s="150"/>
      <c r="BJ121" s="383"/>
      <c r="BK121" s="383"/>
      <c r="BL121" s="383"/>
      <c r="BM121" s="383"/>
      <c r="BN121" s="383"/>
      <c r="BO121" s="383"/>
      <c r="BP121" s="383"/>
      <c r="BQ121" s="383"/>
      <c r="BR121" s="322"/>
      <c r="BS121" s="383"/>
      <c r="BT121" s="383"/>
      <c r="BU121" s="383"/>
      <c r="BV121" s="322"/>
      <c r="BW121" s="383"/>
      <c r="BX121" s="383"/>
      <c r="BY121" s="383"/>
      <c r="BZ121" s="383"/>
      <c r="CA121" s="383"/>
      <c r="CB121" s="322"/>
    </row>
    <row r="122" ht="13.5" customHeight="1">
      <c r="A122" s="222"/>
      <c r="B122" s="78">
        <v>44461.0</v>
      </c>
      <c r="C122" s="99">
        <f t="shared" si="16"/>
        <v>0</v>
      </c>
      <c r="D122" s="260">
        <f t="shared" si="17"/>
        <v>0</v>
      </c>
      <c r="E122" s="236"/>
      <c r="F122" s="143"/>
      <c r="G122" s="143"/>
      <c r="H122" s="143"/>
      <c r="I122" s="143"/>
      <c r="J122" s="143"/>
      <c r="K122" s="143"/>
      <c r="L122" s="225"/>
      <c r="M122" s="256">
        <f t="shared" si="18"/>
        <v>0</v>
      </c>
      <c r="N122" s="236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225"/>
      <c r="AD122" s="262">
        <f t="shared" si="19"/>
        <v>0</v>
      </c>
      <c r="AE122" s="142"/>
      <c r="AF122" s="143"/>
      <c r="AG122" s="143"/>
      <c r="AH122" s="143"/>
      <c r="AI122" s="150"/>
      <c r="AJ122" s="143"/>
      <c r="AK122" s="150"/>
      <c r="AL122" s="143"/>
      <c r="AM122" s="150"/>
      <c r="AN122" s="143"/>
      <c r="AO122" s="150"/>
      <c r="AP122" s="143"/>
      <c r="AQ122" s="150"/>
      <c r="AR122" s="143"/>
      <c r="AS122" s="150"/>
      <c r="AT122" s="143"/>
      <c r="AU122" s="150"/>
      <c r="AV122" s="143"/>
      <c r="AW122" s="150"/>
      <c r="AX122" s="150"/>
      <c r="AY122" s="150"/>
      <c r="AZ122" s="143"/>
      <c r="BA122" s="150"/>
      <c r="BB122" s="150"/>
      <c r="BC122" s="150"/>
      <c r="BD122" s="143"/>
      <c r="BE122" s="150"/>
      <c r="BF122" s="150"/>
      <c r="BG122" s="150"/>
      <c r="BH122" s="150"/>
      <c r="BI122" s="150"/>
      <c r="BJ122" s="383"/>
      <c r="BK122" s="383"/>
      <c r="BL122" s="383"/>
      <c r="BM122" s="383"/>
      <c r="BN122" s="383"/>
      <c r="BO122" s="383"/>
      <c r="BP122" s="383"/>
      <c r="BQ122" s="383"/>
      <c r="BR122" s="322"/>
      <c r="BS122" s="383"/>
      <c r="BT122" s="383"/>
      <c r="BU122" s="383"/>
      <c r="BV122" s="322"/>
      <c r="BW122" s="383"/>
      <c r="BX122" s="383"/>
      <c r="BY122" s="383"/>
      <c r="BZ122" s="383"/>
      <c r="CA122" s="383"/>
      <c r="CB122" s="322"/>
    </row>
    <row r="123" ht="13.5" customHeight="1">
      <c r="A123" s="222"/>
      <c r="B123" s="339">
        <v>44462.0</v>
      </c>
      <c r="C123" s="99">
        <f t="shared" si="16"/>
        <v>0</v>
      </c>
      <c r="D123" s="260">
        <f t="shared" si="17"/>
        <v>0</v>
      </c>
      <c r="E123" s="236"/>
      <c r="F123" s="143"/>
      <c r="G123" s="143"/>
      <c r="H123" s="143"/>
      <c r="I123" s="143"/>
      <c r="J123" s="143"/>
      <c r="K123" s="143"/>
      <c r="L123" s="225"/>
      <c r="M123" s="256">
        <f t="shared" si="18"/>
        <v>0</v>
      </c>
      <c r="N123" s="224"/>
      <c r="O123" s="143"/>
      <c r="P123" s="150"/>
      <c r="Q123" s="143"/>
      <c r="R123" s="150"/>
      <c r="S123" s="261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225"/>
      <c r="AD123" s="262">
        <f t="shared" si="19"/>
        <v>0</v>
      </c>
      <c r="AE123" s="142"/>
      <c r="AF123" s="143"/>
      <c r="AG123" s="150"/>
      <c r="AH123" s="143"/>
      <c r="AI123" s="150"/>
      <c r="AJ123" s="143"/>
      <c r="AK123" s="150"/>
      <c r="AL123" s="143"/>
      <c r="AM123" s="150"/>
      <c r="AN123" s="143"/>
      <c r="AO123" s="150"/>
      <c r="AP123" s="143"/>
      <c r="AQ123" s="150"/>
      <c r="AR123" s="143"/>
      <c r="AS123" s="150"/>
      <c r="AT123" s="143"/>
      <c r="AU123" s="150"/>
      <c r="AV123" s="143"/>
      <c r="AW123" s="150"/>
      <c r="AX123" s="143"/>
      <c r="AY123" s="150"/>
      <c r="AZ123" s="150"/>
      <c r="BA123" s="150"/>
      <c r="BB123" s="143"/>
      <c r="BC123" s="150"/>
      <c r="BD123" s="150"/>
      <c r="BE123" s="150"/>
      <c r="BF123" s="150"/>
      <c r="BG123" s="150"/>
      <c r="BH123" s="143"/>
      <c r="BI123" s="150"/>
      <c r="BJ123" s="383"/>
      <c r="BK123" s="383"/>
      <c r="BL123" s="383"/>
      <c r="BM123" s="383"/>
      <c r="BN123" s="383"/>
      <c r="BO123" s="383"/>
      <c r="BP123" s="322"/>
      <c r="BQ123" s="383"/>
      <c r="BR123" s="383"/>
      <c r="BS123" s="383"/>
      <c r="BT123" s="322"/>
      <c r="BU123" s="383"/>
      <c r="BV123" s="383"/>
      <c r="BW123" s="383"/>
      <c r="BX123" s="383"/>
      <c r="BY123" s="383"/>
      <c r="BZ123" s="322"/>
      <c r="CA123" s="383"/>
      <c r="CB123" s="322"/>
    </row>
    <row r="124" ht="13.5" customHeight="1">
      <c r="A124" s="222"/>
      <c r="B124" s="78">
        <v>44463.0</v>
      </c>
      <c r="C124" s="99">
        <f t="shared" si="16"/>
        <v>41748</v>
      </c>
      <c r="D124" s="260">
        <f t="shared" si="17"/>
        <v>0</v>
      </c>
      <c r="E124" s="236"/>
      <c r="F124" s="143"/>
      <c r="G124" s="143"/>
      <c r="H124" s="143"/>
      <c r="I124" s="143"/>
      <c r="J124" s="143"/>
      <c r="K124" s="143"/>
      <c r="L124" s="255"/>
      <c r="M124" s="256">
        <f t="shared" si="18"/>
        <v>0</v>
      </c>
      <c r="N124" s="236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225"/>
      <c r="AD124" s="262">
        <f t="shared" si="19"/>
        <v>41748</v>
      </c>
      <c r="AE124" s="150" t="s">
        <v>58</v>
      </c>
      <c r="AF124" s="363">
        <v>33000.0</v>
      </c>
      <c r="AG124" s="150" t="s">
        <v>59</v>
      </c>
      <c r="AH124" s="363">
        <v>8748.0</v>
      </c>
      <c r="AI124" s="150"/>
      <c r="AJ124" s="143"/>
      <c r="AK124" s="150"/>
      <c r="AL124" s="143"/>
      <c r="AM124" s="150"/>
      <c r="AN124" s="143"/>
      <c r="AO124" s="150"/>
      <c r="AP124" s="143"/>
      <c r="AQ124" s="150"/>
      <c r="AR124" s="143"/>
      <c r="AS124" s="150"/>
      <c r="AT124" s="143"/>
      <c r="AU124" s="150"/>
      <c r="AV124" s="143"/>
      <c r="AW124" s="150"/>
      <c r="AX124" s="150"/>
      <c r="AY124" s="150"/>
      <c r="AZ124" s="143"/>
      <c r="BA124" s="150"/>
      <c r="BB124" s="150"/>
      <c r="BC124" s="150"/>
      <c r="BD124" s="143"/>
      <c r="BE124" s="150"/>
      <c r="BF124" s="150"/>
      <c r="BG124" s="150"/>
      <c r="BH124" s="150"/>
      <c r="BI124" s="150"/>
      <c r="BJ124" s="383"/>
      <c r="BK124" s="383"/>
      <c r="BL124" s="383"/>
      <c r="BM124" s="383"/>
      <c r="BN124" s="383"/>
      <c r="BO124" s="383"/>
      <c r="BP124" s="383"/>
      <c r="BQ124" s="383"/>
      <c r="BR124" s="322"/>
      <c r="BS124" s="383"/>
      <c r="BT124" s="383"/>
      <c r="BU124" s="383"/>
      <c r="BV124" s="322"/>
      <c r="BW124" s="383"/>
      <c r="BX124" s="383"/>
      <c r="BY124" s="383"/>
      <c r="BZ124" s="383"/>
      <c r="CA124" s="383"/>
      <c r="CB124" s="322"/>
    </row>
    <row r="125" ht="13.5" customHeight="1">
      <c r="A125" s="222"/>
      <c r="B125" s="78">
        <v>44464.0</v>
      </c>
      <c r="C125" s="99">
        <f t="shared" si="16"/>
        <v>378075</v>
      </c>
      <c r="D125" s="260">
        <f t="shared" si="17"/>
        <v>330</v>
      </c>
      <c r="E125" s="236" t="s">
        <v>541</v>
      </c>
      <c r="F125" s="363">
        <v>330.0</v>
      </c>
      <c r="G125" s="143"/>
      <c r="H125" s="143"/>
      <c r="I125" s="143"/>
      <c r="J125" s="143"/>
      <c r="K125" s="143"/>
      <c r="L125" s="225"/>
      <c r="M125" s="256">
        <f t="shared" si="18"/>
        <v>330000</v>
      </c>
      <c r="N125" s="236" t="s">
        <v>64</v>
      </c>
      <c r="O125" s="363">
        <v>110000.0</v>
      </c>
      <c r="P125" s="143" t="s">
        <v>65</v>
      </c>
      <c r="Q125" s="363">
        <v>220000.0</v>
      </c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225"/>
      <c r="AD125" s="262">
        <f t="shared" si="19"/>
        <v>47745</v>
      </c>
      <c r="AE125" s="143" t="s">
        <v>403</v>
      </c>
      <c r="AF125" s="363">
        <v>47745.0</v>
      </c>
      <c r="AG125" s="143"/>
      <c r="AH125" s="143"/>
      <c r="AI125" s="150"/>
      <c r="AJ125" s="143"/>
      <c r="AK125" s="150"/>
      <c r="AL125" s="143"/>
      <c r="AM125" s="150"/>
      <c r="AN125" s="143"/>
      <c r="AO125" s="150"/>
      <c r="AP125" s="143"/>
      <c r="AQ125" s="150"/>
      <c r="AR125" s="143"/>
      <c r="AS125" s="150"/>
      <c r="AT125" s="143"/>
      <c r="AU125" s="150"/>
      <c r="AV125" s="143"/>
      <c r="AW125" s="150"/>
      <c r="AX125" s="150"/>
      <c r="AY125" s="150"/>
      <c r="AZ125" s="143"/>
      <c r="BA125" s="150"/>
      <c r="BB125" s="150"/>
      <c r="BC125" s="150"/>
      <c r="BD125" s="143"/>
      <c r="BE125" s="150"/>
      <c r="BF125" s="150"/>
      <c r="BG125" s="150"/>
      <c r="BH125" s="150"/>
      <c r="BI125" s="150"/>
      <c r="BJ125" s="383"/>
      <c r="BK125" s="383"/>
      <c r="BL125" s="383"/>
      <c r="BM125" s="383"/>
      <c r="BN125" s="383"/>
      <c r="BO125" s="383"/>
      <c r="BP125" s="383"/>
      <c r="BQ125" s="383"/>
      <c r="BR125" s="322"/>
      <c r="BS125" s="383"/>
      <c r="BT125" s="383"/>
      <c r="BU125" s="383"/>
      <c r="BV125" s="322"/>
      <c r="BW125" s="383"/>
      <c r="BX125" s="383"/>
      <c r="BY125" s="383"/>
      <c r="BZ125" s="383"/>
      <c r="CA125" s="383"/>
      <c r="CB125" s="322"/>
    </row>
    <row r="126" ht="13.5" customHeight="1">
      <c r="A126" s="222"/>
      <c r="B126" s="78">
        <v>44465.0</v>
      </c>
      <c r="C126" s="99">
        <f t="shared" si="16"/>
        <v>235899</v>
      </c>
      <c r="D126" s="260">
        <f t="shared" si="17"/>
        <v>0</v>
      </c>
      <c r="E126" s="224"/>
      <c r="F126" s="143"/>
      <c r="G126" s="143"/>
      <c r="H126" s="143"/>
      <c r="I126" s="143"/>
      <c r="J126" s="143"/>
      <c r="K126" s="143"/>
      <c r="L126" s="225"/>
      <c r="M126" s="256">
        <f t="shared" si="18"/>
        <v>0</v>
      </c>
      <c r="N126" s="236"/>
      <c r="O126" s="143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269"/>
      <c r="AD126" s="262">
        <f t="shared" si="19"/>
        <v>235899</v>
      </c>
      <c r="AE126" s="150" t="s">
        <v>79</v>
      </c>
      <c r="AF126" s="363">
        <v>172940.0</v>
      </c>
      <c r="AG126" s="150" t="s">
        <v>93</v>
      </c>
      <c r="AH126" s="384">
        <v>4945.0</v>
      </c>
      <c r="AI126" s="150" t="s">
        <v>542</v>
      </c>
      <c r="AJ126" s="363">
        <v>49458.0</v>
      </c>
      <c r="AK126" s="143" t="s">
        <v>543</v>
      </c>
      <c r="AL126" s="363">
        <v>3900.0</v>
      </c>
      <c r="AM126" s="150" t="s">
        <v>544</v>
      </c>
      <c r="AN126" s="363">
        <v>4656.0</v>
      </c>
      <c r="AO126" s="150"/>
      <c r="AP126" s="143"/>
      <c r="AQ126" s="150"/>
      <c r="AR126" s="143"/>
      <c r="AS126" s="150"/>
      <c r="AT126" s="143"/>
      <c r="AU126" s="150"/>
      <c r="AV126" s="143"/>
      <c r="AW126" s="150"/>
      <c r="AX126" s="150"/>
      <c r="AY126" s="150"/>
      <c r="AZ126" s="143"/>
      <c r="BA126" s="150"/>
      <c r="BB126" s="150"/>
      <c r="BC126" s="150"/>
      <c r="BD126" s="143"/>
      <c r="BE126" s="160"/>
      <c r="BF126" s="160"/>
      <c r="BG126" s="160"/>
      <c r="BH126" s="160"/>
      <c r="BI126" s="160"/>
      <c r="BJ126" s="408"/>
      <c r="BK126" s="408"/>
      <c r="BL126" s="408"/>
      <c r="BM126" s="408"/>
      <c r="BN126" s="408"/>
      <c r="BO126" s="408"/>
      <c r="BP126" s="409"/>
      <c r="BQ126" s="408"/>
      <c r="BR126" s="408"/>
      <c r="BS126" s="408"/>
      <c r="BT126" s="409"/>
      <c r="BU126" s="408"/>
      <c r="BV126" s="408"/>
      <c r="BW126" s="408"/>
      <c r="BX126" s="408"/>
      <c r="BY126" s="408"/>
      <c r="BZ126" s="409"/>
      <c r="CA126" s="408"/>
      <c r="CB126" s="409"/>
    </row>
    <row r="127" ht="13.5" customHeight="1">
      <c r="A127" s="222"/>
      <c r="B127" s="339">
        <v>44466.0</v>
      </c>
      <c r="C127" s="99">
        <f t="shared" si="16"/>
        <v>0</v>
      </c>
      <c r="D127" s="260">
        <f t="shared" si="17"/>
        <v>0</v>
      </c>
      <c r="E127" s="298"/>
      <c r="F127" s="299"/>
      <c r="G127" s="143"/>
      <c r="H127" s="143"/>
      <c r="I127" s="143"/>
      <c r="J127" s="143"/>
      <c r="K127" s="143"/>
      <c r="L127" s="225"/>
      <c r="M127" s="256">
        <f t="shared" si="18"/>
        <v>0</v>
      </c>
      <c r="N127" s="236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225"/>
      <c r="AD127" s="262">
        <f t="shared" si="19"/>
        <v>0</v>
      </c>
      <c r="AE127" s="142"/>
      <c r="AF127" s="143"/>
      <c r="AG127" s="143"/>
      <c r="AH127" s="143"/>
      <c r="AI127" s="150"/>
      <c r="AJ127" s="143"/>
      <c r="AK127" s="150"/>
      <c r="AL127" s="143"/>
      <c r="AM127" s="150"/>
      <c r="AN127" s="143"/>
      <c r="AO127" s="143"/>
      <c r="AP127" s="143"/>
      <c r="AQ127" s="142"/>
      <c r="AR127" s="143"/>
      <c r="AS127" s="150"/>
      <c r="AT127" s="143"/>
      <c r="AU127" s="150"/>
      <c r="AV127" s="143"/>
      <c r="AW127" s="150"/>
      <c r="AX127" s="143"/>
      <c r="AY127" s="143"/>
      <c r="AZ127" s="143"/>
      <c r="BA127" s="150"/>
      <c r="BB127" s="143"/>
      <c r="BC127" s="150"/>
      <c r="BD127" s="143"/>
      <c r="BE127" s="143"/>
      <c r="BF127" s="143"/>
      <c r="BG127" s="143"/>
      <c r="BH127" s="143"/>
      <c r="BI127" s="150"/>
      <c r="BJ127" s="322"/>
      <c r="BK127" s="322"/>
      <c r="BL127" s="322"/>
      <c r="BM127" s="322"/>
      <c r="BN127" s="322"/>
      <c r="BO127" s="322"/>
      <c r="BP127" s="322"/>
      <c r="BQ127" s="322"/>
      <c r="BR127" s="322"/>
      <c r="BS127" s="322"/>
      <c r="BT127" s="322"/>
      <c r="BU127" s="322"/>
      <c r="BV127" s="322"/>
      <c r="BW127" s="322"/>
      <c r="BX127" s="322"/>
      <c r="BY127" s="383"/>
      <c r="BZ127" s="322"/>
      <c r="CA127" s="383"/>
      <c r="CB127" s="322"/>
    </row>
    <row r="128" ht="13.5" customHeight="1">
      <c r="A128" s="222"/>
      <c r="B128" s="339">
        <v>44467.0</v>
      </c>
      <c r="C128" s="99">
        <f t="shared" si="16"/>
        <v>404838</v>
      </c>
      <c r="D128" s="260">
        <f t="shared" si="17"/>
        <v>404838</v>
      </c>
      <c r="E128" s="236" t="s">
        <v>545</v>
      </c>
      <c r="F128" s="363">
        <v>135616.0</v>
      </c>
      <c r="G128" s="143" t="s">
        <v>546</v>
      </c>
      <c r="H128" s="363">
        <v>238647.0</v>
      </c>
      <c r="I128" s="143" t="s">
        <v>547</v>
      </c>
      <c r="J128" s="363">
        <v>30575.0</v>
      </c>
      <c r="K128" s="143"/>
      <c r="L128" s="225"/>
      <c r="M128" s="256">
        <f t="shared" si="18"/>
        <v>0</v>
      </c>
      <c r="N128" s="236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225"/>
      <c r="AD128" s="262">
        <f t="shared" si="19"/>
        <v>0</v>
      </c>
      <c r="AE128" s="142"/>
      <c r="AF128" s="143"/>
      <c r="AG128" s="143"/>
      <c r="AH128" s="143"/>
      <c r="AI128" s="143"/>
      <c r="AJ128" s="143"/>
      <c r="AK128" s="143"/>
      <c r="AL128" s="143"/>
      <c r="AM128" s="150"/>
      <c r="AN128" s="143"/>
      <c r="AO128" s="143"/>
      <c r="AP128" s="143"/>
      <c r="AQ128" s="143"/>
      <c r="AR128" s="143"/>
      <c r="AS128" s="150"/>
      <c r="AT128" s="143"/>
      <c r="AU128" s="150"/>
      <c r="AV128" s="143"/>
      <c r="AW128" s="143"/>
      <c r="AX128" s="143"/>
      <c r="AY128" s="150"/>
      <c r="AZ128" s="143"/>
      <c r="BA128" s="150"/>
      <c r="BB128" s="143"/>
      <c r="BC128" s="143"/>
      <c r="BD128" s="143"/>
      <c r="BE128" s="143"/>
      <c r="BF128" s="143"/>
      <c r="BG128" s="143"/>
      <c r="BH128" s="143"/>
      <c r="BI128" s="150"/>
      <c r="BJ128" s="322"/>
      <c r="BK128" s="383"/>
      <c r="BL128" s="322"/>
      <c r="BM128" s="383"/>
      <c r="BN128" s="322"/>
      <c r="BO128" s="383"/>
      <c r="BP128" s="383"/>
      <c r="BQ128" s="383"/>
      <c r="BR128" s="322"/>
      <c r="BS128" s="383"/>
      <c r="BT128" s="383"/>
      <c r="BU128" s="383"/>
      <c r="BV128" s="322"/>
      <c r="BW128" s="383"/>
      <c r="BX128" s="383"/>
      <c r="BY128" s="383"/>
      <c r="BZ128" s="383"/>
      <c r="CA128" s="383"/>
      <c r="CB128" s="322"/>
    </row>
    <row r="129" ht="13.5" customHeight="1">
      <c r="A129" s="222"/>
      <c r="B129" s="78">
        <v>44468.0</v>
      </c>
      <c r="C129" s="99">
        <f t="shared" si="16"/>
        <v>6182033</v>
      </c>
      <c r="D129" s="260">
        <f t="shared" si="17"/>
        <v>3854323</v>
      </c>
      <c r="E129" s="273" t="s">
        <v>541</v>
      </c>
      <c r="F129" s="367">
        <v>660.0</v>
      </c>
      <c r="G129" s="143" t="s">
        <v>548</v>
      </c>
      <c r="H129" s="363">
        <v>3000000.0</v>
      </c>
      <c r="I129" s="143" t="s">
        <v>549</v>
      </c>
      <c r="J129" s="363">
        <v>221917.0</v>
      </c>
      <c r="K129" s="143" t="s">
        <v>545</v>
      </c>
      <c r="L129" s="385">
        <v>631746.0</v>
      </c>
      <c r="M129" s="256">
        <f t="shared" si="18"/>
        <v>1290627</v>
      </c>
      <c r="N129" s="224" t="s">
        <v>449</v>
      </c>
      <c r="O129" s="363">
        <v>1290627.0</v>
      </c>
      <c r="P129" s="150"/>
      <c r="Q129" s="143"/>
      <c r="R129" s="300"/>
      <c r="S129" s="301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225"/>
      <c r="AD129" s="262">
        <f t="shared" si="19"/>
        <v>1037083</v>
      </c>
      <c r="AE129" s="142" t="s">
        <v>480</v>
      </c>
      <c r="AF129" s="363">
        <v>84678.0</v>
      </c>
      <c r="AG129" s="143" t="s">
        <v>550</v>
      </c>
      <c r="AH129" s="363">
        <v>12980.0</v>
      </c>
      <c r="AI129" s="143" t="s">
        <v>71</v>
      </c>
      <c r="AJ129" s="363">
        <v>4620.0</v>
      </c>
      <c r="AK129" s="143" t="s">
        <v>77</v>
      </c>
      <c r="AL129" s="363">
        <v>99000.0</v>
      </c>
      <c r="AM129" s="143" t="s">
        <v>73</v>
      </c>
      <c r="AN129" s="363">
        <v>6015.0</v>
      </c>
      <c r="AO129" s="143" t="s">
        <v>74</v>
      </c>
      <c r="AP129" s="363">
        <v>27293.0</v>
      </c>
      <c r="AQ129" s="143" t="s">
        <v>75</v>
      </c>
      <c r="AR129" s="363">
        <v>58201.0</v>
      </c>
      <c r="AS129" s="143" t="s">
        <v>76</v>
      </c>
      <c r="AT129" s="363">
        <v>67440.0</v>
      </c>
      <c r="AU129" s="150" t="s">
        <v>454</v>
      </c>
      <c r="AV129" s="363">
        <v>65000.0</v>
      </c>
      <c r="AW129" s="167" t="s">
        <v>87</v>
      </c>
      <c r="AX129" s="367">
        <v>165000.0</v>
      </c>
      <c r="AY129" s="167" t="s">
        <v>88</v>
      </c>
      <c r="AZ129" s="367">
        <v>160000.0</v>
      </c>
      <c r="BA129" s="143" t="s">
        <v>89</v>
      </c>
      <c r="BB129" s="363">
        <v>286856.0</v>
      </c>
      <c r="BC129" s="150"/>
      <c r="BD129" s="143"/>
      <c r="BE129" s="150"/>
      <c r="BF129" s="143"/>
      <c r="BG129" s="167"/>
      <c r="BH129" s="167"/>
      <c r="BI129" s="164"/>
      <c r="BJ129" s="412"/>
      <c r="BK129" s="383"/>
      <c r="BL129" s="322"/>
      <c r="BM129" s="383"/>
      <c r="BN129" s="322"/>
      <c r="BO129" s="383"/>
      <c r="BP129" s="322"/>
      <c r="BQ129" s="322"/>
      <c r="BR129" s="322"/>
      <c r="BS129" s="383"/>
      <c r="BT129" s="322"/>
      <c r="BU129" s="383"/>
      <c r="BV129" s="322"/>
      <c r="BW129" s="383"/>
      <c r="BX129" s="322"/>
      <c r="BY129" s="383"/>
      <c r="BZ129" s="322"/>
      <c r="CA129" s="322"/>
      <c r="CB129" s="322"/>
    </row>
    <row r="130" ht="13.5" customHeight="1">
      <c r="A130" s="222"/>
      <c r="B130" s="79">
        <v>44469.0</v>
      </c>
      <c r="C130" s="271">
        <f t="shared" si="16"/>
        <v>4467306</v>
      </c>
      <c r="D130" s="272">
        <f t="shared" si="17"/>
        <v>1659811</v>
      </c>
      <c r="E130" s="275" t="s">
        <v>83</v>
      </c>
      <c r="F130" s="411">
        <v>519648.0</v>
      </c>
      <c r="G130" s="302" t="s">
        <v>84</v>
      </c>
      <c r="H130" s="411">
        <v>100684.0</v>
      </c>
      <c r="I130" s="302" t="s">
        <v>83</v>
      </c>
      <c r="J130" s="411">
        <v>393041.0</v>
      </c>
      <c r="K130" s="238" t="s">
        <v>84</v>
      </c>
      <c r="L130" s="421">
        <v>646438.0</v>
      </c>
      <c r="M130" s="303">
        <f t="shared" si="18"/>
        <v>2805295</v>
      </c>
      <c r="N130" s="151" t="s">
        <v>551</v>
      </c>
      <c r="O130" s="363">
        <v>2212178.0</v>
      </c>
      <c r="P130" s="151" t="s">
        <v>525</v>
      </c>
      <c r="Q130" s="363">
        <v>303851.0</v>
      </c>
      <c r="R130" s="143" t="s">
        <v>526</v>
      </c>
      <c r="S130" s="363">
        <v>26666.0</v>
      </c>
      <c r="T130" s="143" t="s">
        <v>527</v>
      </c>
      <c r="U130" s="363">
        <v>182600.0</v>
      </c>
      <c r="V130" s="143" t="s">
        <v>552</v>
      </c>
      <c r="W130" s="363">
        <v>80000.0</v>
      </c>
      <c r="X130" s="143"/>
      <c r="Y130" s="143"/>
      <c r="Z130" s="143"/>
      <c r="AA130" s="143"/>
      <c r="AB130" s="143"/>
      <c r="AC130" s="225"/>
      <c r="AD130" s="262">
        <f t="shared" si="19"/>
        <v>2200</v>
      </c>
      <c r="AE130" s="142" t="s">
        <v>398</v>
      </c>
      <c r="AF130" s="363">
        <v>2200.0</v>
      </c>
      <c r="AG130" s="150"/>
      <c r="AH130" s="143"/>
      <c r="AI130" s="143"/>
      <c r="AJ130" s="143"/>
      <c r="AK130" s="143"/>
      <c r="AL130" s="143"/>
      <c r="AM130" s="142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52"/>
      <c r="AY130" s="206"/>
      <c r="AZ130" s="167"/>
      <c r="BA130" s="164"/>
      <c r="BB130" s="167"/>
      <c r="BC130" s="164"/>
      <c r="BD130" s="167"/>
      <c r="BE130" s="164"/>
      <c r="BF130" s="167"/>
      <c r="BG130" s="167"/>
      <c r="BH130" s="167"/>
      <c r="BI130" s="277"/>
      <c r="BJ130" s="412"/>
      <c r="BK130" s="412"/>
      <c r="BL130" s="412"/>
      <c r="BM130" s="413"/>
      <c r="BN130" s="412"/>
      <c r="BO130" s="413"/>
      <c r="BP130" s="412"/>
      <c r="BQ130" s="413"/>
      <c r="BR130" s="412"/>
      <c r="BS130" s="412"/>
      <c r="BT130" s="412"/>
      <c r="BU130" s="412"/>
      <c r="BV130" s="412"/>
      <c r="BW130" s="412"/>
      <c r="BX130" s="412"/>
      <c r="BY130" s="412"/>
      <c r="BZ130" s="412"/>
      <c r="CA130" s="412"/>
      <c r="CB130" s="412"/>
    </row>
    <row r="131" ht="13.5" customHeight="1">
      <c r="A131" s="1"/>
      <c r="B131" s="100" t="s">
        <v>15</v>
      </c>
      <c r="C131" s="105">
        <f t="shared" ref="C131:D131" si="20">SUM(C100:C130)</f>
        <v>20196051</v>
      </c>
      <c r="D131" s="278">
        <f t="shared" si="20"/>
        <v>7437812</v>
      </c>
      <c r="E131" s="246"/>
      <c r="F131" s="183"/>
      <c r="G131" s="183"/>
      <c r="H131" s="183"/>
      <c r="I131" s="183"/>
      <c r="J131" s="183"/>
      <c r="K131" s="183"/>
      <c r="L131" s="247"/>
      <c r="M131" s="248">
        <f>SUM(M100:M130)</f>
        <v>4574892</v>
      </c>
      <c r="N131" s="246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247"/>
      <c r="AD131" s="249">
        <f>SUM(AD100:AD130)</f>
        <v>8183347</v>
      </c>
      <c r="AE131" s="182"/>
      <c r="AF131" s="183"/>
      <c r="AG131" s="184"/>
      <c r="AH131" s="183"/>
      <c r="AI131" s="184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4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4"/>
      <c r="BH131" s="183"/>
      <c r="BI131" s="183"/>
      <c r="BJ131" s="251"/>
      <c r="BK131" s="250"/>
      <c r="BL131" s="251"/>
      <c r="BM131" s="250"/>
      <c r="BN131" s="251"/>
      <c r="BO131" s="250"/>
      <c r="BP131" s="251"/>
      <c r="BQ131" s="250"/>
      <c r="BR131" s="251"/>
      <c r="BS131" s="250"/>
      <c r="BT131" s="251"/>
      <c r="BU131" s="250"/>
      <c r="BV131" s="251"/>
      <c r="BW131" s="250"/>
      <c r="BX131" s="251"/>
      <c r="BY131" s="250"/>
      <c r="BZ131" s="251"/>
      <c r="CA131" s="250"/>
      <c r="CB131" s="251"/>
    </row>
    <row r="132" ht="13.5" customHeight="1">
      <c r="A132" s="1"/>
      <c r="B132" s="100" t="s">
        <v>31</v>
      </c>
      <c r="C132" s="289"/>
      <c r="D132" s="290"/>
      <c r="E132" s="291"/>
      <c r="F132" s="292"/>
      <c r="G132" s="292"/>
      <c r="H132" s="292"/>
      <c r="I132" s="292"/>
      <c r="J132" s="292"/>
      <c r="K132" s="292"/>
      <c r="L132" s="293"/>
      <c r="M132" s="9"/>
      <c r="N132" s="291"/>
      <c r="O132" s="292"/>
      <c r="P132" s="292"/>
      <c r="Q132" s="292"/>
      <c r="R132" s="292"/>
      <c r="S132" s="292"/>
      <c r="T132" s="292"/>
      <c r="U132" s="292"/>
      <c r="V132" s="292"/>
      <c r="W132" s="292"/>
      <c r="X132" s="292"/>
      <c r="Y132" s="292"/>
      <c r="Z132" s="292"/>
      <c r="AA132" s="292"/>
      <c r="AB132" s="292"/>
      <c r="AC132" s="293"/>
      <c r="AD132" s="294"/>
      <c r="AE132" s="295"/>
      <c r="AF132" s="292"/>
      <c r="AG132" s="292"/>
      <c r="AH132" s="292"/>
      <c r="AI132" s="296"/>
      <c r="AJ132" s="292"/>
      <c r="AK132" s="296"/>
      <c r="AL132" s="292"/>
      <c r="AM132" s="296"/>
      <c r="AN132" s="292"/>
      <c r="AO132" s="296"/>
      <c r="AP132" s="292"/>
      <c r="AQ132" s="296"/>
      <c r="AR132" s="292"/>
      <c r="AS132" s="296"/>
      <c r="AT132" s="292"/>
      <c r="AU132" s="296"/>
      <c r="AV132" s="292"/>
      <c r="AW132" s="296"/>
      <c r="AX132" s="296"/>
      <c r="AY132" s="296"/>
      <c r="AZ132" s="292"/>
      <c r="BA132" s="296"/>
      <c r="BB132" s="296"/>
      <c r="BC132" s="296"/>
      <c r="BD132" s="292"/>
      <c r="BE132" s="296"/>
      <c r="BF132" s="296"/>
      <c r="BG132" s="296"/>
      <c r="BH132" s="296"/>
      <c r="BI132" s="296"/>
      <c r="BJ132" s="418"/>
      <c r="BK132" s="418"/>
      <c r="BL132" s="418"/>
      <c r="BM132" s="418"/>
      <c r="BN132" s="418"/>
      <c r="BO132" s="418"/>
      <c r="BP132" s="418"/>
      <c r="BQ132" s="418"/>
      <c r="BR132" s="419"/>
      <c r="BS132" s="418"/>
      <c r="BT132" s="418"/>
      <c r="BU132" s="418"/>
      <c r="BV132" s="419"/>
      <c r="BW132" s="418"/>
      <c r="BX132" s="418"/>
      <c r="BY132" s="418"/>
      <c r="BZ132" s="418"/>
      <c r="CA132" s="418"/>
      <c r="CB132" s="419"/>
    </row>
    <row r="133" ht="13.5" customHeight="1">
      <c r="A133" s="222"/>
      <c r="B133" s="73">
        <v>44470.0</v>
      </c>
      <c r="C133" s="98">
        <f t="shared" ref="C133:C163" si="21">D133+M133+AD133</f>
        <v>0</v>
      </c>
      <c r="D133" s="253">
        <f t="shared" ref="D133:D163" si="22">F133+H133+J133+L133</f>
        <v>0</v>
      </c>
      <c r="E133" s="222"/>
      <c r="F133" s="143"/>
      <c r="G133" s="143"/>
      <c r="H133" s="143"/>
      <c r="I133" s="143"/>
      <c r="J133" s="143"/>
      <c r="K133" s="143"/>
      <c r="L133" s="225"/>
      <c r="M133" s="256">
        <f t="shared" ref="M133:M162" si="23">O133+Q133+S133+U133</f>
        <v>0</v>
      </c>
      <c r="N133" s="236"/>
      <c r="O133" s="143"/>
      <c r="P133" s="143"/>
      <c r="Q133" s="143"/>
      <c r="R133" s="143"/>
      <c r="S133" s="143"/>
      <c r="T133" s="143"/>
      <c r="U133" s="143"/>
      <c r="V133" s="163"/>
      <c r="W133" s="163"/>
      <c r="X133" s="163"/>
      <c r="Y133" s="163"/>
      <c r="Z133" s="163"/>
      <c r="AA133" s="163"/>
      <c r="AB133" s="163"/>
      <c r="AC133" s="255"/>
      <c r="AD133" s="258">
        <f t="shared" ref="AD133:AD163" si="24">AF133+AH133+AJ133+AL133+AN133+AP133+AR133+AT133+AV133+AX133+AZ133+BB133+BD133+BF133+BH133+BJ133+BL133+BN133+BP133+BR133+BT133+BV133+BX133+BZ133+CB133+CD133</f>
        <v>0</v>
      </c>
      <c r="AE133" s="142"/>
      <c r="AF133" s="143"/>
      <c r="AG133" s="143"/>
      <c r="AH133" s="143"/>
      <c r="AI133" s="150"/>
      <c r="AJ133" s="143"/>
      <c r="AK133" s="150"/>
      <c r="AL133" s="143"/>
      <c r="AM133" s="150"/>
      <c r="AN133" s="143"/>
      <c r="AO133" s="150"/>
      <c r="AP133" s="143"/>
      <c r="AQ133" s="150"/>
      <c r="AR133" s="143"/>
      <c r="AS133" s="150"/>
      <c r="AT133" s="143"/>
      <c r="AU133" s="150"/>
      <c r="AV133" s="143"/>
      <c r="AW133" s="150"/>
      <c r="AX133" s="150"/>
      <c r="AY133" s="150"/>
      <c r="AZ133" s="143"/>
      <c r="BA133" s="150"/>
      <c r="BB133" s="150"/>
      <c r="BC133" s="150"/>
      <c r="BD133" s="143"/>
      <c r="BE133" s="150"/>
      <c r="BF133" s="150"/>
      <c r="BG133" s="150"/>
      <c r="BH133" s="150"/>
      <c r="BI133" s="150"/>
      <c r="BJ133" s="383"/>
      <c r="BK133" s="383"/>
      <c r="BL133" s="383"/>
      <c r="BM133" s="383"/>
      <c r="BN133" s="383"/>
      <c r="BO133" s="383"/>
      <c r="BP133" s="383"/>
      <c r="BQ133" s="383"/>
      <c r="BR133" s="322"/>
      <c r="BS133" s="383"/>
      <c r="BT133" s="383"/>
      <c r="BU133" s="383"/>
      <c r="BV133" s="322"/>
      <c r="BW133" s="383"/>
      <c r="BX133" s="383"/>
      <c r="BY133" s="383"/>
      <c r="BZ133" s="383"/>
      <c r="CA133" s="383"/>
      <c r="CB133" s="322"/>
    </row>
    <row r="134" ht="13.5" customHeight="1">
      <c r="A134" s="222"/>
      <c r="B134" s="78">
        <v>44471.0</v>
      </c>
      <c r="C134" s="99">
        <f t="shared" si="21"/>
        <v>170294</v>
      </c>
      <c r="D134" s="260">
        <f t="shared" si="22"/>
        <v>0</v>
      </c>
      <c r="E134" s="167"/>
      <c r="F134" s="167"/>
      <c r="G134" s="167"/>
      <c r="H134" s="167"/>
      <c r="I134" s="143"/>
      <c r="J134" s="143"/>
      <c r="K134" s="143"/>
      <c r="L134" s="225"/>
      <c r="M134" s="256">
        <f t="shared" si="23"/>
        <v>0</v>
      </c>
      <c r="N134" s="224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225"/>
      <c r="AD134" s="262">
        <f t="shared" si="24"/>
        <v>170294</v>
      </c>
      <c r="AE134" s="150" t="s">
        <v>46</v>
      </c>
      <c r="AF134" s="363">
        <v>65234.0</v>
      </c>
      <c r="AG134" s="150" t="s">
        <v>403</v>
      </c>
      <c r="AH134" s="363">
        <v>63660.0</v>
      </c>
      <c r="AI134" s="164" t="s">
        <v>553</v>
      </c>
      <c r="AJ134" s="367">
        <v>41400.0</v>
      </c>
      <c r="AK134" s="167"/>
      <c r="AL134" s="167"/>
      <c r="AM134" s="164"/>
      <c r="AN134" s="167"/>
      <c r="AO134" s="167"/>
      <c r="AP134" s="167"/>
      <c r="AQ134" s="150"/>
      <c r="AR134" s="143"/>
      <c r="AS134" s="150"/>
      <c r="AT134" s="143"/>
      <c r="AU134" s="150"/>
      <c r="AV134" s="143"/>
      <c r="AW134" s="150"/>
      <c r="AX134" s="150"/>
      <c r="AY134" s="150"/>
      <c r="AZ134" s="143"/>
      <c r="BA134" s="150"/>
      <c r="BB134" s="150"/>
      <c r="BC134" s="150"/>
      <c r="BD134" s="143"/>
      <c r="BE134" s="150"/>
      <c r="BF134" s="150"/>
      <c r="BG134" s="150"/>
      <c r="BH134" s="150"/>
      <c r="BI134" s="150"/>
      <c r="BJ134" s="383"/>
      <c r="BK134" s="383"/>
      <c r="BL134" s="383"/>
      <c r="BM134" s="383"/>
      <c r="BN134" s="383"/>
      <c r="BO134" s="383"/>
      <c r="BP134" s="383"/>
      <c r="BQ134" s="383"/>
      <c r="BR134" s="322"/>
      <c r="BS134" s="383"/>
      <c r="BT134" s="383"/>
      <c r="BU134" s="383"/>
      <c r="BV134" s="322"/>
      <c r="BW134" s="383"/>
      <c r="BX134" s="383"/>
      <c r="BY134" s="383"/>
      <c r="BZ134" s="383"/>
      <c r="CA134" s="383"/>
      <c r="CB134" s="322"/>
    </row>
    <row r="135" ht="13.5" customHeight="1">
      <c r="A135" s="222"/>
      <c r="B135" s="78">
        <v>44472.0</v>
      </c>
      <c r="C135" s="99">
        <f t="shared" si="21"/>
        <v>0</v>
      </c>
      <c r="D135" s="260">
        <f t="shared" si="22"/>
        <v>0</v>
      </c>
      <c r="E135" s="236"/>
      <c r="F135" s="143"/>
      <c r="G135" s="143"/>
      <c r="H135" s="143"/>
      <c r="I135" s="143"/>
      <c r="J135" s="143"/>
      <c r="K135" s="143"/>
      <c r="L135" s="225"/>
      <c r="M135" s="256">
        <f t="shared" si="23"/>
        <v>0</v>
      </c>
      <c r="N135" s="236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225"/>
      <c r="AD135" s="262">
        <f t="shared" si="24"/>
        <v>0</v>
      </c>
      <c r="AE135" s="142"/>
      <c r="AF135" s="143"/>
      <c r="AG135" s="167"/>
      <c r="AH135" s="167"/>
      <c r="AI135" s="150"/>
      <c r="AJ135" s="143"/>
      <c r="AK135" s="150"/>
      <c r="AL135" s="143"/>
      <c r="AM135" s="150"/>
      <c r="AN135" s="143"/>
      <c r="AO135" s="150"/>
      <c r="AP135" s="143"/>
      <c r="AQ135" s="150"/>
      <c r="AR135" s="143"/>
      <c r="AS135" s="150"/>
      <c r="AT135" s="143"/>
      <c r="AU135" s="150"/>
      <c r="AV135" s="143"/>
      <c r="AW135" s="150"/>
      <c r="AX135" s="150"/>
      <c r="AY135" s="150"/>
      <c r="AZ135" s="143"/>
      <c r="BA135" s="150"/>
      <c r="BB135" s="150"/>
      <c r="BC135" s="150"/>
      <c r="BD135" s="143"/>
      <c r="BE135" s="150"/>
      <c r="BF135" s="150"/>
      <c r="BG135" s="150"/>
      <c r="BH135" s="150"/>
      <c r="BI135" s="150"/>
      <c r="BJ135" s="383"/>
      <c r="BK135" s="383"/>
      <c r="BL135" s="383"/>
      <c r="BM135" s="383"/>
      <c r="BN135" s="383"/>
      <c r="BO135" s="383"/>
      <c r="BP135" s="383"/>
      <c r="BQ135" s="383"/>
      <c r="BR135" s="322"/>
      <c r="BS135" s="383"/>
      <c r="BT135" s="383"/>
      <c r="BU135" s="383"/>
      <c r="BV135" s="322"/>
      <c r="BW135" s="383"/>
      <c r="BX135" s="383"/>
      <c r="BY135" s="383"/>
      <c r="BZ135" s="383"/>
      <c r="CA135" s="383"/>
      <c r="CB135" s="322"/>
    </row>
    <row r="136" ht="13.5" customHeight="1">
      <c r="A136" s="222"/>
      <c r="B136" s="339">
        <v>44473.0</v>
      </c>
      <c r="C136" s="99">
        <f t="shared" si="21"/>
        <v>0</v>
      </c>
      <c r="D136" s="260">
        <f t="shared" si="22"/>
        <v>0</v>
      </c>
      <c r="E136" s="236"/>
      <c r="F136" s="143"/>
      <c r="G136" s="143"/>
      <c r="H136" s="143"/>
      <c r="I136" s="151"/>
      <c r="J136" s="143"/>
      <c r="K136" s="143"/>
      <c r="L136" s="225"/>
      <c r="M136" s="256">
        <f t="shared" si="23"/>
        <v>0</v>
      </c>
      <c r="N136" s="236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225"/>
      <c r="AD136" s="262">
        <f t="shared" si="24"/>
        <v>0</v>
      </c>
      <c r="AE136" s="142"/>
      <c r="AF136" s="143"/>
      <c r="AG136" s="150"/>
      <c r="AH136" s="143"/>
      <c r="AI136" s="150"/>
      <c r="AJ136" s="143"/>
      <c r="AK136" s="150"/>
      <c r="AL136" s="143"/>
      <c r="AM136" s="150"/>
      <c r="AN136" s="143"/>
      <c r="AO136" s="226"/>
      <c r="AP136" s="143"/>
      <c r="AQ136" s="150"/>
      <c r="AR136" s="143"/>
      <c r="AS136" s="150"/>
      <c r="AT136" s="143"/>
      <c r="AU136" s="150"/>
      <c r="AV136" s="143"/>
      <c r="AW136" s="150"/>
      <c r="AX136" s="150"/>
      <c r="AY136" s="150"/>
      <c r="AZ136" s="143"/>
      <c r="BA136" s="150"/>
      <c r="BB136" s="150"/>
      <c r="BC136" s="150"/>
      <c r="BD136" s="143"/>
      <c r="BE136" s="150"/>
      <c r="BF136" s="150"/>
      <c r="BG136" s="150"/>
      <c r="BH136" s="150"/>
      <c r="BI136" s="150"/>
      <c r="BJ136" s="383"/>
      <c r="BK136" s="383"/>
      <c r="BL136" s="383"/>
      <c r="BM136" s="383"/>
      <c r="BN136" s="383"/>
      <c r="BO136" s="383"/>
      <c r="BP136" s="383"/>
      <c r="BQ136" s="383"/>
      <c r="BR136" s="322"/>
      <c r="BS136" s="383"/>
      <c r="BT136" s="383"/>
      <c r="BU136" s="383"/>
      <c r="BV136" s="322"/>
      <c r="BW136" s="383"/>
      <c r="BX136" s="383"/>
      <c r="BY136" s="383"/>
      <c r="BZ136" s="383"/>
      <c r="CA136" s="383"/>
      <c r="CB136" s="322"/>
    </row>
    <row r="137" ht="13.5" customHeight="1">
      <c r="A137" s="222"/>
      <c r="B137" s="339">
        <v>44474.0</v>
      </c>
      <c r="C137" s="99">
        <f t="shared" si="21"/>
        <v>0</v>
      </c>
      <c r="D137" s="260">
        <f t="shared" si="22"/>
        <v>0</v>
      </c>
      <c r="E137" s="236"/>
      <c r="F137" s="143"/>
      <c r="G137" s="143"/>
      <c r="H137" s="143"/>
      <c r="I137" s="143"/>
      <c r="J137" s="143"/>
      <c r="K137" s="143"/>
      <c r="L137" s="225"/>
      <c r="M137" s="256">
        <f t="shared" si="23"/>
        <v>0</v>
      </c>
      <c r="N137" s="236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225"/>
      <c r="AD137" s="262">
        <f t="shared" si="24"/>
        <v>0</v>
      </c>
      <c r="AE137" s="142"/>
      <c r="AF137" s="143"/>
      <c r="AG137" s="150"/>
      <c r="AH137" s="143"/>
      <c r="AI137" s="150"/>
      <c r="AJ137" s="143"/>
      <c r="AK137" s="150"/>
      <c r="AL137" s="143"/>
      <c r="AM137" s="150"/>
      <c r="AN137" s="143"/>
      <c r="AO137" s="150"/>
      <c r="AP137" s="143"/>
      <c r="AQ137" s="150"/>
      <c r="AR137" s="143"/>
      <c r="AS137" s="150"/>
      <c r="AT137" s="143"/>
      <c r="AU137" s="150"/>
      <c r="AV137" s="143"/>
      <c r="AW137" s="150"/>
      <c r="AX137" s="150"/>
      <c r="AY137" s="150"/>
      <c r="AZ137" s="143"/>
      <c r="BA137" s="150"/>
      <c r="BB137" s="150"/>
      <c r="BC137" s="150"/>
      <c r="BD137" s="143"/>
      <c r="BE137" s="150"/>
      <c r="BF137" s="150"/>
      <c r="BG137" s="150"/>
      <c r="BH137" s="150"/>
      <c r="BI137" s="150"/>
      <c r="BJ137" s="383"/>
      <c r="BK137" s="383"/>
      <c r="BL137" s="383"/>
      <c r="BM137" s="383"/>
      <c r="BN137" s="383"/>
      <c r="BO137" s="383"/>
      <c r="BP137" s="383"/>
      <c r="BQ137" s="383"/>
      <c r="BR137" s="322"/>
      <c r="BS137" s="383"/>
      <c r="BT137" s="383"/>
      <c r="BU137" s="383"/>
      <c r="BV137" s="322"/>
      <c r="BW137" s="383"/>
      <c r="BX137" s="383"/>
      <c r="BY137" s="383"/>
      <c r="BZ137" s="383"/>
      <c r="CA137" s="383"/>
      <c r="CB137" s="322"/>
    </row>
    <row r="138" ht="13.5" customHeight="1">
      <c r="A138" s="222"/>
      <c r="B138" s="78">
        <v>44475.0</v>
      </c>
      <c r="C138" s="99">
        <f t="shared" si="21"/>
        <v>286950</v>
      </c>
      <c r="D138" s="260">
        <f t="shared" si="22"/>
        <v>0</v>
      </c>
      <c r="E138" s="236"/>
      <c r="F138" s="143"/>
      <c r="G138" s="143"/>
      <c r="H138" s="143"/>
      <c r="I138" s="143"/>
      <c r="J138" s="143"/>
      <c r="K138" s="143"/>
      <c r="L138" s="225"/>
      <c r="M138" s="256">
        <f t="shared" si="23"/>
        <v>0</v>
      </c>
      <c r="N138" s="236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225"/>
      <c r="AD138" s="262">
        <f t="shared" si="24"/>
        <v>286950</v>
      </c>
      <c r="AE138" s="142" t="s">
        <v>402</v>
      </c>
      <c r="AF138" s="363">
        <v>53240.0</v>
      </c>
      <c r="AG138" s="150" t="s">
        <v>401</v>
      </c>
      <c r="AH138" s="363">
        <v>88000.0</v>
      </c>
      <c r="AI138" s="150" t="s">
        <v>49</v>
      </c>
      <c r="AJ138" s="363">
        <v>145710.0</v>
      </c>
      <c r="AK138" s="150"/>
      <c r="AL138" s="143"/>
      <c r="AM138" s="150"/>
      <c r="AN138" s="143"/>
      <c r="AO138" s="150"/>
      <c r="AP138" s="143"/>
      <c r="AQ138" s="150"/>
      <c r="AR138" s="143"/>
      <c r="AS138" s="150"/>
      <c r="AT138" s="143"/>
      <c r="AU138" s="150"/>
      <c r="AV138" s="143"/>
      <c r="AW138" s="150"/>
      <c r="AX138" s="143"/>
      <c r="AY138" s="150"/>
      <c r="AZ138" s="143"/>
      <c r="BA138" s="150"/>
      <c r="BB138" s="150"/>
      <c r="BC138" s="150"/>
      <c r="BD138" s="143"/>
      <c r="BE138" s="150"/>
      <c r="BF138" s="150"/>
      <c r="BG138" s="150"/>
      <c r="BH138" s="150"/>
      <c r="BI138" s="150"/>
      <c r="BJ138" s="383"/>
      <c r="BK138" s="383"/>
      <c r="BL138" s="383"/>
      <c r="BM138" s="383"/>
      <c r="BN138" s="383"/>
      <c r="BO138" s="383"/>
      <c r="BP138" s="383"/>
      <c r="BQ138" s="383"/>
      <c r="BR138" s="322"/>
      <c r="BS138" s="383"/>
      <c r="BT138" s="383"/>
      <c r="BU138" s="383"/>
      <c r="BV138" s="322"/>
      <c r="BW138" s="383"/>
      <c r="BX138" s="383"/>
      <c r="BY138" s="383"/>
      <c r="BZ138" s="383"/>
      <c r="CA138" s="383"/>
      <c r="CB138" s="322"/>
    </row>
    <row r="139" ht="13.5" customHeight="1">
      <c r="A139" s="222"/>
      <c r="B139" s="78">
        <v>44476.0</v>
      </c>
      <c r="C139" s="99">
        <f t="shared" si="21"/>
        <v>1210</v>
      </c>
      <c r="D139" s="260">
        <f t="shared" si="22"/>
        <v>1210</v>
      </c>
      <c r="E139" s="236" t="s">
        <v>405</v>
      </c>
      <c r="F139" s="363">
        <v>1210.0</v>
      </c>
      <c r="G139" s="143"/>
      <c r="H139" s="143"/>
      <c r="I139" s="143"/>
      <c r="J139" s="143"/>
      <c r="K139" s="143"/>
      <c r="L139" s="225"/>
      <c r="M139" s="256">
        <f t="shared" si="23"/>
        <v>0</v>
      </c>
      <c r="N139" s="236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225"/>
      <c r="AD139" s="262">
        <f t="shared" si="24"/>
        <v>0</v>
      </c>
      <c r="AE139" s="142"/>
      <c r="AF139" s="143"/>
      <c r="AG139" s="150"/>
      <c r="AH139" s="143"/>
      <c r="AI139" s="142"/>
      <c r="AJ139" s="143"/>
      <c r="AK139" s="150"/>
      <c r="AL139" s="143"/>
      <c r="AM139" s="150"/>
      <c r="AN139" s="143"/>
      <c r="AO139" s="143"/>
      <c r="AP139" s="143"/>
      <c r="AQ139" s="150"/>
      <c r="AR139" s="143"/>
      <c r="AS139" s="150"/>
      <c r="AT139" s="143"/>
      <c r="AU139" s="150"/>
      <c r="AV139" s="143"/>
      <c r="AW139" s="150"/>
      <c r="AX139" s="150"/>
      <c r="AY139" s="150"/>
      <c r="AZ139" s="143"/>
      <c r="BA139" s="150"/>
      <c r="BB139" s="150"/>
      <c r="BC139" s="150"/>
      <c r="BD139" s="143"/>
      <c r="BE139" s="150"/>
      <c r="BF139" s="150"/>
      <c r="BG139" s="150"/>
      <c r="BH139" s="150"/>
      <c r="BI139" s="150"/>
      <c r="BJ139" s="383"/>
      <c r="BK139" s="383"/>
      <c r="BL139" s="383"/>
      <c r="BM139" s="383"/>
      <c r="BN139" s="383"/>
      <c r="BO139" s="383"/>
      <c r="BP139" s="383"/>
      <c r="BQ139" s="383"/>
      <c r="BR139" s="322"/>
      <c r="BS139" s="383"/>
      <c r="BT139" s="383"/>
      <c r="BU139" s="383"/>
      <c r="BV139" s="322"/>
      <c r="BW139" s="383"/>
      <c r="BX139" s="383"/>
      <c r="BY139" s="383"/>
      <c r="BZ139" s="383"/>
      <c r="CA139" s="383"/>
      <c r="CB139" s="322"/>
    </row>
    <row r="140" ht="13.5" customHeight="1">
      <c r="A140" s="222"/>
      <c r="B140" s="78">
        <v>44477.0</v>
      </c>
      <c r="C140" s="99">
        <f t="shared" si="21"/>
        <v>0</v>
      </c>
      <c r="D140" s="260">
        <f t="shared" si="22"/>
        <v>0</v>
      </c>
      <c r="E140" s="236"/>
      <c r="F140" s="143"/>
      <c r="G140" s="143"/>
      <c r="H140" s="143"/>
      <c r="I140" s="143"/>
      <c r="J140" s="143"/>
      <c r="K140" s="143"/>
      <c r="L140" s="225"/>
      <c r="M140" s="256">
        <f t="shared" si="23"/>
        <v>0</v>
      </c>
      <c r="N140" s="236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225"/>
      <c r="AD140" s="262">
        <f t="shared" si="24"/>
        <v>0</v>
      </c>
      <c r="AE140" s="142"/>
      <c r="AF140" s="143"/>
      <c r="AG140" s="150"/>
      <c r="AH140" s="143"/>
      <c r="AI140" s="143"/>
      <c r="AJ140" s="143"/>
      <c r="AK140" s="150"/>
      <c r="AL140" s="143"/>
      <c r="AM140" s="150"/>
      <c r="AN140" s="143"/>
      <c r="AO140" s="150"/>
      <c r="AP140" s="143"/>
      <c r="AQ140" s="150"/>
      <c r="AR140" s="143"/>
      <c r="AS140" s="150"/>
      <c r="AT140" s="143"/>
      <c r="AU140" s="150"/>
      <c r="AV140" s="143"/>
      <c r="AW140" s="150"/>
      <c r="AX140" s="150"/>
      <c r="AY140" s="150"/>
      <c r="AZ140" s="143"/>
      <c r="BA140" s="150"/>
      <c r="BB140" s="150"/>
      <c r="BC140" s="150"/>
      <c r="BD140" s="143"/>
      <c r="BE140" s="150"/>
      <c r="BF140" s="150"/>
      <c r="BG140" s="150"/>
      <c r="BH140" s="150"/>
      <c r="BI140" s="150"/>
      <c r="BJ140" s="383"/>
      <c r="BK140" s="383"/>
      <c r="BL140" s="383"/>
      <c r="BM140" s="383"/>
      <c r="BN140" s="383"/>
      <c r="BO140" s="383"/>
      <c r="BP140" s="383"/>
      <c r="BQ140" s="383"/>
      <c r="BR140" s="322"/>
      <c r="BS140" s="383"/>
      <c r="BT140" s="383"/>
      <c r="BU140" s="383"/>
      <c r="BV140" s="322"/>
      <c r="BW140" s="383"/>
      <c r="BX140" s="383"/>
      <c r="BY140" s="383"/>
      <c r="BZ140" s="383"/>
      <c r="CA140" s="383"/>
      <c r="CB140" s="322"/>
    </row>
    <row r="141" ht="12.75" customHeight="1">
      <c r="A141" s="222"/>
      <c r="B141" s="78">
        <v>44478.0</v>
      </c>
      <c r="C141" s="99">
        <f t="shared" si="21"/>
        <v>4681925</v>
      </c>
      <c r="D141" s="260">
        <f t="shared" si="22"/>
        <v>4290</v>
      </c>
      <c r="E141" s="236" t="s">
        <v>400</v>
      </c>
      <c r="F141" s="363">
        <v>330.0</v>
      </c>
      <c r="G141" s="143" t="s">
        <v>554</v>
      </c>
      <c r="H141" s="363">
        <v>330.0</v>
      </c>
      <c r="I141" s="143" t="s">
        <v>555</v>
      </c>
      <c r="J141" s="363">
        <v>3630.0</v>
      </c>
      <c r="K141" s="143"/>
      <c r="L141" s="225"/>
      <c r="M141" s="256">
        <f t="shared" si="23"/>
        <v>4629890</v>
      </c>
      <c r="N141" s="236" t="s">
        <v>556</v>
      </c>
      <c r="O141" s="363">
        <v>4629890.0</v>
      </c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225"/>
      <c r="AD141" s="262">
        <f t="shared" si="24"/>
        <v>47745</v>
      </c>
      <c r="AE141" s="150" t="s">
        <v>403</v>
      </c>
      <c r="AF141" s="363">
        <v>47745.0</v>
      </c>
      <c r="AG141" s="150"/>
      <c r="AH141" s="143"/>
      <c r="AI141" s="150"/>
      <c r="AJ141" s="143"/>
      <c r="AK141" s="150"/>
      <c r="AL141" s="143"/>
      <c r="AM141" s="150"/>
      <c r="AN141" s="143"/>
      <c r="AO141" s="150"/>
      <c r="AP141" s="143"/>
      <c r="AQ141" s="150"/>
      <c r="AR141" s="143"/>
      <c r="AS141" s="150"/>
      <c r="AT141" s="143"/>
      <c r="AU141" s="150"/>
      <c r="AV141" s="143"/>
      <c r="AW141" s="150"/>
      <c r="AX141" s="150"/>
      <c r="AY141" s="150"/>
      <c r="AZ141" s="143"/>
      <c r="BA141" s="150"/>
      <c r="BB141" s="150"/>
      <c r="BC141" s="150"/>
      <c r="BD141" s="143"/>
      <c r="BE141" s="150"/>
      <c r="BF141" s="150"/>
      <c r="BG141" s="150"/>
      <c r="BH141" s="150"/>
      <c r="BI141" s="150"/>
      <c r="BJ141" s="383"/>
      <c r="BK141" s="383"/>
      <c r="BL141" s="383"/>
      <c r="BM141" s="383"/>
      <c r="BN141" s="383"/>
      <c r="BO141" s="383"/>
      <c r="BP141" s="383"/>
      <c r="BQ141" s="383"/>
      <c r="BR141" s="322"/>
      <c r="BS141" s="383"/>
      <c r="BT141" s="383"/>
      <c r="BU141" s="383"/>
      <c r="BV141" s="322"/>
      <c r="BW141" s="383"/>
      <c r="BX141" s="383"/>
      <c r="BY141" s="383"/>
      <c r="BZ141" s="383"/>
      <c r="CA141" s="383"/>
      <c r="CB141" s="322"/>
    </row>
    <row r="142" ht="13.5" customHeight="1">
      <c r="A142" s="222"/>
      <c r="B142" s="78">
        <v>44479.0</v>
      </c>
      <c r="C142" s="99">
        <f t="shared" si="21"/>
        <v>25387380</v>
      </c>
      <c r="D142" s="260">
        <f t="shared" si="22"/>
        <v>17820</v>
      </c>
      <c r="E142" s="236" t="s">
        <v>411</v>
      </c>
      <c r="F142" s="363">
        <v>3850.0</v>
      </c>
      <c r="G142" s="143" t="s">
        <v>464</v>
      </c>
      <c r="H142" s="363">
        <v>1650.0</v>
      </c>
      <c r="I142" s="143" t="s">
        <v>465</v>
      </c>
      <c r="J142" s="363">
        <v>2530.0</v>
      </c>
      <c r="K142" s="143" t="s">
        <v>495</v>
      </c>
      <c r="L142" s="385">
        <v>9790.0</v>
      </c>
      <c r="M142" s="256">
        <f t="shared" si="23"/>
        <v>20985650</v>
      </c>
      <c r="N142" s="236" t="s">
        <v>557</v>
      </c>
      <c r="O142" s="363">
        <v>2.098565E7</v>
      </c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225"/>
      <c r="AD142" s="262">
        <f t="shared" si="24"/>
        <v>4383910</v>
      </c>
      <c r="AE142" s="142" t="s">
        <v>413</v>
      </c>
      <c r="AF142" s="363">
        <v>344309.0</v>
      </c>
      <c r="AG142" s="150" t="s">
        <v>558</v>
      </c>
      <c r="AH142" s="363">
        <v>170000.0</v>
      </c>
      <c r="AI142" s="142" t="s">
        <v>52</v>
      </c>
      <c r="AJ142" s="363">
        <v>465656.0</v>
      </c>
      <c r="AK142" s="150" t="s">
        <v>559</v>
      </c>
      <c r="AL142" s="363">
        <v>310552.0</v>
      </c>
      <c r="AM142" s="150" t="s">
        <v>56</v>
      </c>
      <c r="AN142" s="363">
        <v>1035928.0</v>
      </c>
      <c r="AO142" s="150" t="s">
        <v>54</v>
      </c>
      <c r="AP142" s="363">
        <v>14600.0</v>
      </c>
      <c r="AQ142" s="142" t="s">
        <v>471</v>
      </c>
      <c r="AR142" s="363">
        <v>170000.0</v>
      </c>
      <c r="AS142" s="150" t="s">
        <v>55</v>
      </c>
      <c r="AT142" s="363">
        <v>1163073.0</v>
      </c>
      <c r="AU142" s="143" t="s">
        <v>473</v>
      </c>
      <c r="AV142" s="363">
        <v>700000.0</v>
      </c>
      <c r="AW142" s="143" t="s">
        <v>417</v>
      </c>
      <c r="AX142" s="363">
        <v>9792.0</v>
      </c>
      <c r="AY142" s="150"/>
      <c r="AZ142" s="143"/>
      <c r="BA142" s="150"/>
      <c r="BB142" s="143"/>
      <c r="BC142" s="150"/>
      <c r="BD142" s="143"/>
      <c r="BE142" s="143"/>
      <c r="BF142" s="143"/>
      <c r="BG142" s="143"/>
      <c r="BH142" s="143"/>
      <c r="BI142" s="143"/>
      <c r="BJ142" s="322"/>
      <c r="BK142" s="383"/>
      <c r="BL142" s="322"/>
      <c r="BM142" s="383"/>
      <c r="BN142" s="322"/>
      <c r="BO142" s="383"/>
      <c r="BP142" s="322"/>
      <c r="BQ142" s="383"/>
      <c r="BR142" s="322"/>
      <c r="BS142" s="383"/>
      <c r="BT142" s="383"/>
      <c r="BU142" s="383"/>
      <c r="BV142" s="322"/>
      <c r="BW142" s="383"/>
      <c r="BX142" s="383"/>
      <c r="BY142" s="383"/>
      <c r="BZ142" s="383"/>
      <c r="CA142" s="383"/>
      <c r="CB142" s="322"/>
    </row>
    <row r="143" ht="13.5" customHeight="1">
      <c r="A143" s="222"/>
      <c r="B143" s="339">
        <v>44480.0</v>
      </c>
      <c r="C143" s="99">
        <f t="shared" si="21"/>
        <v>0</v>
      </c>
      <c r="D143" s="260">
        <f t="shared" si="22"/>
        <v>0</v>
      </c>
      <c r="E143" s="236"/>
      <c r="F143" s="143"/>
      <c r="G143" s="143"/>
      <c r="H143" s="143"/>
      <c r="I143" s="143"/>
      <c r="J143" s="143"/>
      <c r="K143" s="143"/>
      <c r="L143" s="225"/>
      <c r="M143" s="256">
        <f t="shared" si="23"/>
        <v>0</v>
      </c>
      <c r="N143" s="236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225"/>
      <c r="AD143" s="262">
        <f t="shared" si="24"/>
        <v>0</v>
      </c>
      <c r="AE143" s="150"/>
      <c r="AF143" s="143"/>
      <c r="AG143" s="142"/>
      <c r="AH143" s="143"/>
      <c r="AI143" s="150"/>
      <c r="AJ143" s="143"/>
      <c r="AK143" s="150"/>
      <c r="AL143" s="143"/>
      <c r="AM143" s="150"/>
      <c r="AN143" s="143"/>
      <c r="AO143" s="150"/>
      <c r="AP143" s="143"/>
      <c r="AQ143" s="150"/>
      <c r="AR143" s="143"/>
      <c r="AS143" s="150"/>
      <c r="AT143" s="143"/>
      <c r="AU143" s="150"/>
      <c r="AV143" s="143"/>
      <c r="AW143" s="150"/>
      <c r="AX143" s="143"/>
      <c r="AY143" s="150"/>
      <c r="AZ143" s="143"/>
      <c r="BA143" s="150"/>
      <c r="BB143" s="143"/>
      <c r="BC143" s="150"/>
      <c r="BD143" s="143"/>
      <c r="BE143" s="150"/>
      <c r="BF143" s="143"/>
      <c r="BG143" s="150"/>
      <c r="BH143" s="143"/>
      <c r="BI143" s="150"/>
      <c r="BJ143" s="322"/>
      <c r="BK143" s="383"/>
      <c r="BL143" s="322"/>
      <c r="BM143" s="383"/>
      <c r="BN143" s="322"/>
      <c r="BO143" s="383"/>
      <c r="BP143" s="322"/>
      <c r="BQ143" s="322"/>
      <c r="BR143" s="322"/>
      <c r="BS143" s="383"/>
      <c r="BT143" s="322"/>
      <c r="BU143" s="383"/>
      <c r="BV143" s="322"/>
      <c r="BW143" s="383"/>
      <c r="BX143" s="322"/>
      <c r="BY143" s="383"/>
      <c r="BZ143" s="322"/>
      <c r="CA143" s="383"/>
      <c r="CB143" s="322"/>
    </row>
    <row r="144" ht="13.5" customHeight="1">
      <c r="A144" s="222"/>
      <c r="B144" s="339">
        <v>44481.0</v>
      </c>
      <c r="C144" s="99">
        <f t="shared" si="21"/>
        <v>0</v>
      </c>
      <c r="D144" s="260">
        <f t="shared" si="22"/>
        <v>0</v>
      </c>
      <c r="E144" s="236"/>
      <c r="F144" s="143"/>
      <c r="G144" s="143"/>
      <c r="H144" s="143"/>
      <c r="I144" s="143"/>
      <c r="J144" s="143"/>
      <c r="K144" s="143"/>
      <c r="L144" s="225"/>
      <c r="M144" s="256">
        <f t="shared" si="23"/>
        <v>0</v>
      </c>
      <c r="N144" s="236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225"/>
      <c r="AD144" s="262">
        <f t="shared" si="24"/>
        <v>0</v>
      </c>
      <c r="AE144" s="142"/>
      <c r="AF144" s="143"/>
      <c r="AG144" s="150"/>
      <c r="AH144" s="143"/>
      <c r="AI144" s="143"/>
      <c r="AJ144" s="143"/>
      <c r="AK144" s="143"/>
      <c r="AL144" s="143"/>
      <c r="AM144" s="143"/>
      <c r="AN144" s="143"/>
      <c r="AO144" s="143"/>
      <c r="AP144" s="143"/>
      <c r="AQ144" s="150"/>
      <c r="AR144" s="143"/>
      <c r="AS144" s="143"/>
      <c r="AT144" s="143"/>
      <c r="AU144" s="143"/>
      <c r="AV144" s="143"/>
      <c r="AW144" s="150"/>
      <c r="AX144" s="150"/>
      <c r="AY144" s="150"/>
      <c r="AZ144" s="143"/>
      <c r="BA144" s="150"/>
      <c r="BB144" s="150"/>
      <c r="BC144" s="150"/>
      <c r="BD144" s="143"/>
      <c r="BE144" s="150"/>
      <c r="BF144" s="150"/>
      <c r="BG144" s="150"/>
      <c r="BH144" s="143"/>
      <c r="BI144" s="150"/>
      <c r="BJ144" s="322"/>
      <c r="BK144" s="383"/>
      <c r="BL144" s="383"/>
      <c r="BM144" s="383"/>
      <c r="BN144" s="383"/>
      <c r="BO144" s="383"/>
      <c r="BP144" s="383"/>
      <c r="BQ144" s="383"/>
      <c r="BR144" s="322"/>
      <c r="BS144" s="383"/>
      <c r="BT144" s="383"/>
      <c r="BU144" s="383"/>
      <c r="BV144" s="322"/>
      <c r="BW144" s="383"/>
      <c r="BX144" s="383"/>
      <c r="BY144" s="383"/>
      <c r="BZ144" s="383"/>
      <c r="CA144" s="383"/>
      <c r="CB144" s="322"/>
    </row>
    <row r="145" ht="13.5" customHeight="1">
      <c r="A145" s="222"/>
      <c r="B145" s="339">
        <v>44482.0</v>
      </c>
      <c r="C145" s="99">
        <f t="shared" si="21"/>
        <v>0</v>
      </c>
      <c r="D145" s="260">
        <f t="shared" si="22"/>
        <v>0</v>
      </c>
      <c r="E145" s="236"/>
      <c r="F145" s="143"/>
      <c r="G145" s="143"/>
      <c r="H145" s="143"/>
      <c r="I145" s="143"/>
      <c r="J145" s="143"/>
      <c r="K145" s="143"/>
      <c r="L145" s="225"/>
      <c r="M145" s="256">
        <f t="shared" si="23"/>
        <v>0</v>
      </c>
      <c r="N145" s="236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225"/>
      <c r="AD145" s="262">
        <f t="shared" si="24"/>
        <v>0</v>
      </c>
      <c r="AE145" s="142"/>
      <c r="AF145" s="143"/>
      <c r="AG145" s="150"/>
      <c r="AH145" s="143"/>
      <c r="AI145" s="150"/>
      <c r="AJ145" s="143"/>
      <c r="AK145" s="150"/>
      <c r="AL145" s="143"/>
      <c r="AM145" s="150"/>
      <c r="AN145" s="143"/>
      <c r="AO145" s="150"/>
      <c r="AP145" s="143"/>
      <c r="AQ145" s="150"/>
      <c r="AR145" s="143"/>
      <c r="AS145" s="150"/>
      <c r="AT145" s="143"/>
      <c r="AU145" s="150"/>
      <c r="AV145" s="143"/>
      <c r="AW145" s="150"/>
      <c r="AX145" s="143"/>
      <c r="AY145" s="150"/>
      <c r="AZ145" s="143"/>
      <c r="BA145" s="150"/>
      <c r="BB145" s="143"/>
      <c r="BC145" s="150"/>
      <c r="BD145" s="143"/>
      <c r="BE145" s="150"/>
      <c r="BF145" s="143"/>
      <c r="BG145" s="150"/>
      <c r="BH145" s="143"/>
      <c r="BI145" s="150"/>
      <c r="BJ145" s="322"/>
      <c r="BK145" s="383"/>
      <c r="BL145" s="322"/>
      <c r="BM145" s="383"/>
      <c r="BN145" s="322"/>
      <c r="BO145" s="383"/>
      <c r="BP145" s="322"/>
      <c r="BQ145" s="383"/>
      <c r="BR145" s="322"/>
      <c r="BS145" s="383"/>
      <c r="BT145" s="383"/>
      <c r="BU145" s="383"/>
      <c r="BV145" s="322"/>
      <c r="BW145" s="383"/>
      <c r="BX145" s="383"/>
      <c r="BY145" s="383"/>
      <c r="BZ145" s="383"/>
      <c r="CA145" s="383"/>
      <c r="CB145" s="322"/>
    </row>
    <row r="146" ht="13.5" customHeight="1">
      <c r="A146" s="222"/>
      <c r="B146" s="78">
        <v>44483.0</v>
      </c>
      <c r="C146" s="99">
        <f t="shared" si="21"/>
        <v>0</v>
      </c>
      <c r="D146" s="260">
        <f t="shared" si="22"/>
        <v>0</v>
      </c>
      <c r="E146" s="236"/>
      <c r="F146" s="143"/>
      <c r="G146" s="143"/>
      <c r="H146" s="143"/>
      <c r="I146" s="143"/>
      <c r="J146" s="143"/>
      <c r="K146" s="143"/>
      <c r="L146" s="225"/>
      <c r="M146" s="256">
        <f t="shared" si="23"/>
        <v>0</v>
      </c>
      <c r="N146" s="236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225"/>
      <c r="AD146" s="262">
        <f t="shared" si="24"/>
        <v>0</v>
      </c>
      <c r="AE146" s="142"/>
      <c r="AF146" s="143"/>
      <c r="AG146" s="142"/>
      <c r="AH146" s="143"/>
      <c r="AI146" s="142"/>
      <c r="AJ146" s="143"/>
      <c r="AK146" s="143"/>
      <c r="AL146" s="143"/>
      <c r="AM146" s="143"/>
      <c r="AN146" s="143"/>
      <c r="AO146" s="143"/>
      <c r="AP146" s="143"/>
      <c r="AQ146" s="150"/>
      <c r="AR146" s="143"/>
      <c r="AS146" s="143"/>
      <c r="AT146" s="143"/>
      <c r="AU146" s="143"/>
      <c r="AV146" s="143"/>
      <c r="AW146" s="150"/>
      <c r="AX146" s="150"/>
      <c r="AY146" s="150"/>
      <c r="AZ146" s="143"/>
      <c r="BA146" s="150"/>
      <c r="BB146" s="150"/>
      <c r="BC146" s="150"/>
      <c r="BD146" s="143"/>
      <c r="BE146" s="150"/>
      <c r="BF146" s="150"/>
      <c r="BG146" s="150"/>
      <c r="BH146" s="150"/>
      <c r="BI146" s="150"/>
      <c r="BJ146" s="383"/>
      <c r="BK146" s="383"/>
      <c r="BL146" s="383"/>
      <c r="BM146" s="383"/>
      <c r="BN146" s="383"/>
      <c r="BO146" s="383"/>
      <c r="BP146" s="383"/>
      <c r="BQ146" s="383"/>
      <c r="BR146" s="322"/>
      <c r="BS146" s="383"/>
      <c r="BT146" s="383"/>
      <c r="BU146" s="383"/>
      <c r="BV146" s="322"/>
      <c r="BW146" s="383"/>
      <c r="BX146" s="383"/>
      <c r="BY146" s="383"/>
      <c r="BZ146" s="383"/>
      <c r="CA146" s="383"/>
      <c r="CB146" s="322"/>
    </row>
    <row r="147" ht="13.5" customHeight="1">
      <c r="A147" s="222"/>
      <c r="B147" s="78">
        <v>44484.0</v>
      </c>
      <c r="C147" s="99">
        <f t="shared" si="21"/>
        <v>0</v>
      </c>
      <c r="D147" s="260">
        <f t="shared" si="22"/>
        <v>0</v>
      </c>
      <c r="E147" s="142"/>
      <c r="F147" s="143"/>
      <c r="G147" s="143"/>
      <c r="H147" s="143"/>
      <c r="I147" s="143"/>
      <c r="J147" s="143"/>
      <c r="K147" s="143"/>
      <c r="L147" s="225"/>
      <c r="M147" s="256">
        <f t="shared" si="23"/>
        <v>0</v>
      </c>
      <c r="N147" s="236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225"/>
      <c r="AD147" s="262">
        <f t="shared" si="24"/>
        <v>0</v>
      </c>
      <c r="AE147" s="142"/>
      <c r="AF147" s="143"/>
      <c r="AG147" s="150"/>
      <c r="AH147" s="143"/>
      <c r="AI147" s="150"/>
      <c r="AJ147" s="143"/>
      <c r="AK147" s="150"/>
      <c r="AL147" s="143"/>
      <c r="AM147" s="150"/>
      <c r="AN147" s="143"/>
      <c r="AO147" s="150"/>
      <c r="AP147" s="143"/>
      <c r="AQ147" s="150"/>
      <c r="AR147" s="143"/>
      <c r="AS147" s="150"/>
      <c r="AT147" s="143"/>
      <c r="AU147" s="150"/>
      <c r="AV147" s="143"/>
      <c r="AW147" s="150"/>
      <c r="AX147" s="150"/>
      <c r="AY147" s="150"/>
      <c r="AZ147" s="143"/>
      <c r="BA147" s="150"/>
      <c r="BB147" s="150"/>
      <c r="BC147" s="150"/>
      <c r="BD147" s="143"/>
      <c r="BE147" s="150"/>
      <c r="BF147" s="150"/>
      <c r="BG147" s="150"/>
      <c r="BH147" s="150"/>
      <c r="BI147" s="150"/>
      <c r="BJ147" s="383"/>
      <c r="BK147" s="383"/>
      <c r="BL147" s="383"/>
      <c r="BM147" s="383"/>
      <c r="BN147" s="383"/>
      <c r="BO147" s="383"/>
      <c r="BP147" s="383"/>
      <c r="BQ147" s="383"/>
      <c r="BR147" s="322"/>
      <c r="BS147" s="383"/>
      <c r="BT147" s="383"/>
      <c r="BU147" s="383"/>
      <c r="BV147" s="322"/>
      <c r="BW147" s="383"/>
      <c r="BX147" s="383"/>
      <c r="BY147" s="383"/>
      <c r="BZ147" s="383"/>
      <c r="CA147" s="383"/>
      <c r="CB147" s="322"/>
    </row>
    <row r="148" ht="13.5" customHeight="1">
      <c r="A148" s="222"/>
      <c r="B148" s="78">
        <v>44485.0</v>
      </c>
      <c r="C148" s="99">
        <f t="shared" si="21"/>
        <v>32160</v>
      </c>
      <c r="D148" s="260">
        <f t="shared" si="22"/>
        <v>330</v>
      </c>
      <c r="E148" s="236" t="s">
        <v>400</v>
      </c>
      <c r="F148" s="363">
        <v>330.0</v>
      </c>
      <c r="G148" s="143"/>
      <c r="H148" s="143"/>
      <c r="I148" s="143"/>
      <c r="J148" s="143"/>
      <c r="K148" s="143"/>
      <c r="L148" s="225"/>
      <c r="M148" s="256">
        <f t="shared" si="23"/>
        <v>0</v>
      </c>
      <c r="N148" s="236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225"/>
      <c r="AD148" s="262">
        <f t="shared" si="24"/>
        <v>31830</v>
      </c>
      <c r="AE148" s="142" t="s">
        <v>403</v>
      </c>
      <c r="AF148" s="363">
        <v>31830.0</v>
      </c>
      <c r="AG148" s="150"/>
      <c r="AH148" s="143"/>
      <c r="AI148" s="150"/>
      <c r="AJ148" s="143"/>
      <c r="AK148" s="150"/>
      <c r="AL148" s="143"/>
      <c r="AM148" s="150"/>
      <c r="AN148" s="143"/>
      <c r="AO148" s="150"/>
      <c r="AP148" s="143"/>
      <c r="AQ148" s="150"/>
      <c r="AR148" s="143"/>
      <c r="AS148" s="150"/>
      <c r="AT148" s="143"/>
      <c r="AU148" s="150"/>
      <c r="AV148" s="143"/>
      <c r="AW148" s="150"/>
      <c r="AX148" s="150"/>
      <c r="AY148" s="150"/>
      <c r="AZ148" s="143"/>
      <c r="BA148" s="150"/>
      <c r="BB148" s="150"/>
      <c r="BC148" s="150"/>
      <c r="BD148" s="143"/>
      <c r="BE148" s="150"/>
      <c r="BF148" s="150"/>
      <c r="BG148" s="150"/>
      <c r="BH148" s="150"/>
      <c r="BI148" s="150"/>
      <c r="BJ148" s="383"/>
      <c r="BK148" s="383"/>
      <c r="BL148" s="383"/>
      <c r="BM148" s="383"/>
      <c r="BN148" s="383"/>
      <c r="BO148" s="383"/>
      <c r="BP148" s="383"/>
      <c r="BQ148" s="383"/>
      <c r="BR148" s="322"/>
      <c r="BS148" s="383"/>
      <c r="BT148" s="383"/>
      <c r="BU148" s="383"/>
      <c r="BV148" s="322"/>
      <c r="BW148" s="383"/>
      <c r="BX148" s="383"/>
      <c r="BY148" s="383"/>
      <c r="BZ148" s="383"/>
      <c r="CA148" s="383"/>
      <c r="CB148" s="322"/>
    </row>
    <row r="149" ht="13.5" customHeight="1">
      <c r="A149" s="222"/>
      <c r="B149" s="78">
        <v>44486.0</v>
      </c>
      <c r="C149" s="99">
        <f t="shared" si="21"/>
        <v>3641200</v>
      </c>
      <c r="D149" s="260">
        <f t="shared" si="22"/>
        <v>0</v>
      </c>
      <c r="E149" s="236"/>
      <c r="F149" s="143"/>
      <c r="G149" s="143"/>
      <c r="H149" s="143"/>
      <c r="I149" s="143"/>
      <c r="J149" s="143"/>
      <c r="K149" s="143"/>
      <c r="L149" s="225"/>
      <c r="M149" s="256">
        <f t="shared" si="23"/>
        <v>0</v>
      </c>
      <c r="N149" s="236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225"/>
      <c r="AD149" s="262">
        <f t="shared" si="24"/>
        <v>3641200</v>
      </c>
      <c r="AE149" s="142" t="s">
        <v>560</v>
      </c>
      <c r="AF149" s="363">
        <v>2000000.0</v>
      </c>
      <c r="AG149" s="150" t="s">
        <v>561</v>
      </c>
      <c r="AH149" s="363">
        <v>500000.0</v>
      </c>
      <c r="AI149" s="150" t="s">
        <v>562</v>
      </c>
      <c r="AJ149" s="363">
        <v>500000.0</v>
      </c>
      <c r="AK149" s="150" t="s">
        <v>563</v>
      </c>
      <c r="AL149" s="363">
        <v>641200.0</v>
      </c>
      <c r="AM149" s="150"/>
      <c r="AN149" s="143"/>
      <c r="AO149" s="150"/>
      <c r="AP149" s="143"/>
      <c r="AQ149" s="150"/>
      <c r="AR149" s="143"/>
      <c r="AS149" s="150"/>
      <c r="AT149" s="143"/>
      <c r="AU149" s="150"/>
      <c r="AV149" s="143"/>
      <c r="AW149" s="150"/>
      <c r="AX149" s="150"/>
      <c r="AY149" s="150"/>
      <c r="AZ149" s="143"/>
      <c r="BA149" s="150"/>
      <c r="BB149" s="150"/>
      <c r="BC149" s="150"/>
      <c r="BD149" s="143"/>
      <c r="BE149" s="150"/>
      <c r="BF149" s="150"/>
      <c r="BG149" s="150"/>
      <c r="BH149" s="150"/>
      <c r="BI149" s="150"/>
      <c r="BJ149" s="383"/>
      <c r="BK149" s="383"/>
      <c r="BL149" s="383"/>
      <c r="BM149" s="383"/>
      <c r="BN149" s="383"/>
      <c r="BO149" s="383"/>
      <c r="BP149" s="383"/>
      <c r="BQ149" s="383"/>
      <c r="BR149" s="322"/>
      <c r="BS149" s="383"/>
      <c r="BT149" s="383"/>
      <c r="BU149" s="383"/>
      <c r="BV149" s="322"/>
      <c r="BW149" s="383"/>
      <c r="BX149" s="383"/>
      <c r="BY149" s="383"/>
      <c r="BZ149" s="383"/>
      <c r="CA149" s="383"/>
      <c r="CB149" s="322"/>
    </row>
    <row r="150" ht="13.5" customHeight="1">
      <c r="A150" s="222"/>
      <c r="B150" s="339">
        <v>44487.0</v>
      </c>
      <c r="C150" s="99">
        <f t="shared" si="21"/>
        <v>0</v>
      </c>
      <c r="D150" s="260">
        <f t="shared" si="22"/>
        <v>0</v>
      </c>
      <c r="E150" s="236"/>
      <c r="F150" s="143"/>
      <c r="G150" s="143"/>
      <c r="H150" s="143"/>
      <c r="I150" s="143"/>
      <c r="J150" s="143"/>
      <c r="K150" s="143"/>
      <c r="L150" s="225"/>
      <c r="M150" s="256">
        <f t="shared" si="23"/>
        <v>0</v>
      </c>
      <c r="N150" s="236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225"/>
      <c r="AD150" s="262">
        <f t="shared" si="24"/>
        <v>0</v>
      </c>
      <c r="AE150" s="142"/>
      <c r="AF150" s="143"/>
      <c r="AG150" s="150"/>
      <c r="AH150" s="143"/>
      <c r="AI150" s="150"/>
      <c r="AJ150" s="143"/>
      <c r="AK150" s="150"/>
      <c r="AL150" s="143"/>
      <c r="AM150" s="150"/>
      <c r="AN150" s="143"/>
      <c r="AO150" s="150"/>
      <c r="AP150" s="143"/>
      <c r="AQ150" s="150"/>
      <c r="AR150" s="143"/>
      <c r="AS150" s="150"/>
      <c r="AT150" s="143"/>
      <c r="AU150" s="150"/>
      <c r="AV150" s="143"/>
      <c r="AW150" s="150"/>
      <c r="AX150" s="150"/>
      <c r="AY150" s="150"/>
      <c r="AZ150" s="143"/>
      <c r="BA150" s="150"/>
      <c r="BB150" s="150"/>
      <c r="BC150" s="150"/>
      <c r="BD150" s="143"/>
      <c r="BE150" s="150"/>
      <c r="BF150" s="150"/>
      <c r="BG150" s="150"/>
      <c r="BH150" s="150"/>
      <c r="BI150" s="150"/>
      <c r="BJ150" s="383"/>
      <c r="BK150" s="383"/>
      <c r="BL150" s="383"/>
      <c r="BM150" s="383"/>
      <c r="BN150" s="383"/>
      <c r="BO150" s="383"/>
      <c r="BP150" s="383"/>
      <c r="BQ150" s="383"/>
      <c r="BR150" s="322"/>
      <c r="BS150" s="383"/>
      <c r="BT150" s="383"/>
      <c r="BU150" s="383"/>
      <c r="BV150" s="322"/>
      <c r="BW150" s="383"/>
      <c r="BX150" s="383"/>
      <c r="BY150" s="383"/>
      <c r="BZ150" s="383"/>
      <c r="CA150" s="383"/>
      <c r="CB150" s="322"/>
    </row>
    <row r="151" ht="13.5" customHeight="1">
      <c r="A151" s="222"/>
      <c r="B151" s="339">
        <v>44488.0</v>
      </c>
      <c r="C151" s="99">
        <f t="shared" si="21"/>
        <v>0</v>
      </c>
      <c r="D151" s="260">
        <f t="shared" si="22"/>
        <v>0</v>
      </c>
      <c r="E151" s="236"/>
      <c r="F151" s="143"/>
      <c r="G151" s="143"/>
      <c r="H151" s="143"/>
      <c r="I151" s="143"/>
      <c r="J151" s="143"/>
      <c r="K151" s="143"/>
      <c r="L151" s="225"/>
      <c r="M151" s="256">
        <f t="shared" si="23"/>
        <v>0</v>
      </c>
      <c r="N151" s="236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225"/>
      <c r="AD151" s="262">
        <f t="shared" si="24"/>
        <v>0</v>
      </c>
      <c r="AE151" s="142"/>
      <c r="AF151" s="143"/>
      <c r="AG151" s="150"/>
      <c r="AH151" s="143"/>
      <c r="AI151" s="150"/>
      <c r="AJ151" s="143"/>
      <c r="AK151" s="150"/>
      <c r="AL151" s="143"/>
      <c r="AM151" s="150"/>
      <c r="AN151" s="143"/>
      <c r="AO151" s="150"/>
      <c r="AP151" s="143"/>
      <c r="AQ151" s="150"/>
      <c r="AR151" s="143"/>
      <c r="AS151" s="150"/>
      <c r="AT151" s="143"/>
      <c r="AU151" s="150"/>
      <c r="AV151" s="143"/>
      <c r="AW151" s="150"/>
      <c r="AX151" s="150"/>
      <c r="AY151" s="150"/>
      <c r="AZ151" s="143"/>
      <c r="BA151" s="150"/>
      <c r="BB151" s="150"/>
      <c r="BC151" s="150"/>
      <c r="BD151" s="143"/>
      <c r="BE151" s="150"/>
      <c r="BF151" s="150"/>
      <c r="BG151" s="150"/>
      <c r="BH151" s="150"/>
      <c r="BI151" s="150"/>
      <c r="BJ151" s="383"/>
      <c r="BK151" s="383"/>
      <c r="BL151" s="383"/>
      <c r="BM151" s="383"/>
      <c r="BN151" s="383"/>
      <c r="BO151" s="383"/>
      <c r="BP151" s="383"/>
      <c r="BQ151" s="383"/>
      <c r="BR151" s="322"/>
      <c r="BS151" s="383"/>
      <c r="BT151" s="383"/>
      <c r="BU151" s="383"/>
      <c r="BV151" s="322"/>
      <c r="BW151" s="383"/>
      <c r="BX151" s="383"/>
      <c r="BY151" s="383"/>
      <c r="BZ151" s="383"/>
      <c r="CA151" s="383"/>
      <c r="CB151" s="322"/>
    </row>
    <row r="152" ht="13.5" customHeight="1">
      <c r="A152" s="222"/>
      <c r="B152" s="78">
        <v>44489.0</v>
      </c>
      <c r="C152" s="99">
        <f t="shared" si="21"/>
        <v>33681</v>
      </c>
      <c r="D152" s="260">
        <f t="shared" si="22"/>
        <v>1100</v>
      </c>
      <c r="E152" s="236" t="s">
        <v>400</v>
      </c>
      <c r="F152" s="363">
        <v>1100.0</v>
      </c>
      <c r="G152" s="143"/>
      <c r="H152" s="143"/>
      <c r="I152" s="143"/>
      <c r="J152" s="143"/>
      <c r="K152" s="143"/>
      <c r="L152" s="225"/>
      <c r="M152" s="256">
        <f t="shared" si="23"/>
        <v>5500</v>
      </c>
      <c r="N152" s="236" t="s">
        <v>564</v>
      </c>
      <c r="O152" s="363">
        <v>5500.0</v>
      </c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225"/>
      <c r="AD152" s="262">
        <f t="shared" si="24"/>
        <v>27081</v>
      </c>
      <c r="AE152" s="142" t="s">
        <v>420</v>
      </c>
      <c r="AF152" s="363">
        <v>19205.0</v>
      </c>
      <c r="AG152" s="150" t="s">
        <v>421</v>
      </c>
      <c r="AH152" s="363">
        <v>4026.0</v>
      </c>
      <c r="AI152" s="150" t="s">
        <v>61</v>
      </c>
      <c r="AJ152" s="363">
        <v>3850.0</v>
      </c>
      <c r="AK152" s="150"/>
      <c r="AL152" s="143"/>
      <c r="AM152" s="150"/>
      <c r="AN152" s="143"/>
      <c r="AO152" s="150"/>
      <c r="AP152" s="143"/>
      <c r="AQ152" s="150"/>
      <c r="AR152" s="143"/>
      <c r="AS152" s="150"/>
      <c r="AT152" s="143"/>
      <c r="AU152" s="150"/>
      <c r="AV152" s="143"/>
      <c r="AW152" s="150"/>
      <c r="AX152" s="150"/>
      <c r="AY152" s="150"/>
      <c r="AZ152" s="143"/>
      <c r="BA152" s="150"/>
      <c r="BB152" s="150"/>
      <c r="BC152" s="150"/>
      <c r="BD152" s="143"/>
      <c r="BE152" s="150"/>
      <c r="BF152" s="150"/>
      <c r="BG152" s="150"/>
      <c r="BH152" s="150"/>
      <c r="BI152" s="150"/>
      <c r="BJ152" s="383"/>
      <c r="BK152" s="383"/>
      <c r="BL152" s="383"/>
      <c r="BM152" s="383"/>
      <c r="BN152" s="383"/>
      <c r="BO152" s="383"/>
      <c r="BP152" s="383"/>
      <c r="BQ152" s="383"/>
      <c r="BR152" s="322"/>
      <c r="BS152" s="383"/>
      <c r="BT152" s="383"/>
      <c r="BU152" s="383"/>
      <c r="BV152" s="322"/>
      <c r="BW152" s="383"/>
      <c r="BX152" s="383"/>
      <c r="BY152" s="383"/>
      <c r="BZ152" s="383"/>
      <c r="CA152" s="383"/>
      <c r="CB152" s="322"/>
    </row>
    <row r="153" ht="13.5" customHeight="1">
      <c r="A153" s="222"/>
      <c r="B153" s="78">
        <v>44490.0</v>
      </c>
      <c r="C153" s="99">
        <f t="shared" si="21"/>
        <v>0</v>
      </c>
      <c r="D153" s="260">
        <f t="shared" si="22"/>
        <v>0</v>
      </c>
      <c r="E153" s="236"/>
      <c r="F153" s="143"/>
      <c r="G153" s="143"/>
      <c r="H153" s="143"/>
      <c r="I153" s="143"/>
      <c r="J153" s="143"/>
      <c r="K153" s="143"/>
      <c r="L153" s="225"/>
      <c r="M153" s="256">
        <f t="shared" si="23"/>
        <v>0</v>
      </c>
      <c r="N153" s="236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225"/>
      <c r="AD153" s="262">
        <f t="shared" si="24"/>
        <v>0</v>
      </c>
      <c r="AE153" s="142"/>
      <c r="AF153" s="143"/>
      <c r="AG153" s="143"/>
      <c r="AH153" s="143"/>
      <c r="AI153" s="150"/>
      <c r="AJ153" s="143"/>
      <c r="AK153" s="150"/>
      <c r="AL153" s="143"/>
      <c r="AM153" s="150"/>
      <c r="AN153" s="143"/>
      <c r="AO153" s="150"/>
      <c r="AP153" s="143"/>
      <c r="AQ153" s="150"/>
      <c r="AR153" s="143"/>
      <c r="AS153" s="150"/>
      <c r="AT153" s="143"/>
      <c r="AU153" s="150"/>
      <c r="AV153" s="143"/>
      <c r="AW153" s="150"/>
      <c r="AX153" s="150"/>
      <c r="AY153" s="150"/>
      <c r="AZ153" s="143"/>
      <c r="BA153" s="150"/>
      <c r="BB153" s="150"/>
      <c r="BC153" s="150"/>
      <c r="BD153" s="143"/>
      <c r="BE153" s="150"/>
      <c r="BF153" s="150"/>
      <c r="BG153" s="150"/>
      <c r="BH153" s="150"/>
      <c r="BI153" s="150"/>
      <c r="BJ153" s="383"/>
      <c r="BK153" s="383"/>
      <c r="BL153" s="383"/>
      <c r="BM153" s="383"/>
      <c r="BN153" s="383"/>
      <c r="BO153" s="383"/>
      <c r="BP153" s="383"/>
      <c r="BQ153" s="383"/>
      <c r="BR153" s="322"/>
      <c r="BS153" s="383"/>
      <c r="BT153" s="383"/>
      <c r="BU153" s="383"/>
      <c r="BV153" s="322"/>
      <c r="BW153" s="383"/>
      <c r="BX153" s="383"/>
      <c r="BY153" s="383"/>
      <c r="BZ153" s="383"/>
      <c r="CA153" s="383"/>
      <c r="CB153" s="322"/>
    </row>
    <row r="154" ht="13.5" customHeight="1">
      <c r="A154" s="222"/>
      <c r="B154" s="78">
        <v>44491.0</v>
      </c>
      <c r="C154" s="99">
        <f t="shared" si="21"/>
        <v>0</v>
      </c>
      <c r="D154" s="260">
        <f t="shared" si="22"/>
        <v>0</v>
      </c>
      <c r="E154" s="236"/>
      <c r="F154" s="143"/>
      <c r="G154" s="143"/>
      <c r="H154" s="143"/>
      <c r="I154" s="143"/>
      <c r="J154" s="143"/>
      <c r="K154" s="143"/>
      <c r="L154" s="225"/>
      <c r="M154" s="256">
        <f t="shared" si="23"/>
        <v>0</v>
      </c>
      <c r="N154" s="236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225"/>
      <c r="AD154" s="262">
        <f t="shared" si="24"/>
        <v>0</v>
      </c>
      <c r="AE154" s="142"/>
      <c r="AF154" s="143"/>
      <c r="AG154" s="143"/>
      <c r="AH154" s="143"/>
      <c r="AI154" s="150"/>
      <c r="AJ154" s="143"/>
      <c r="AK154" s="150"/>
      <c r="AL154" s="143"/>
      <c r="AM154" s="150"/>
      <c r="AN154" s="143"/>
      <c r="AO154" s="150"/>
      <c r="AP154" s="143"/>
      <c r="AQ154" s="150"/>
      <c r="AR154" s="143"/>
      <c r="AS154" s="150"/>
      <c r="AT154" s="143"/>
      <c r="AU154" s="150"/>
      <c r="AV154" s="143"/>
      <c r="AW154" s="150"/>
      <c r="AX154" s="150"/>
      <c r="AY154" s="150"/>
      <c r="AZ154" s="143"/>
      <c r="BA154" s="150"/>
      <c r="BB154" s="150"/>
      <c r="BC154" s="150"/>
      <c r="BD154" s="143"/>
      <c r="BE154" s="150"/>
      <c r="BF154" s="150"/>
      <c r="BG154" s="150"/>
      <c r="BH154" s="150"/>
      <c r="BI154" s="150"/>
      <c r="BJ154" s="383"/>
      <c r="BK154" s="383"/>
      <c r="BL154" s="383"/>
      <c r="BM154" s="383"/>
      <c r="BN154" s="383"/>
      <c r="BO154" s="383"/>
      <c r="BP154" s="383"/>
      <c r="BQ154" s="383"/>
      <c r="BR154" s="322"/>
      <c r="BS154" s="383"/>
      <c r="BT154" s="383"/>
      <c r="BU154" s="383"/>
      <c r="BV154" s="322"/>
      <c r="BW154" s="383"/>
      <c r="BX154" s="383"/>
      <c r="BY154" s="383"/>
      <c r="BZ154" s="383"/>
      <c r="CA154" s="383"/>
      <c r="CB154" s="322"/>
    </row>
    <row r="155" ht="13.5" customHeight="1">
      <c r="A155" s="222"/>
      <c r="B155" s="78">
        <v>44492.0</v>
      </c>
      <c r="C155" s="99">
        <f t="shared" si="21"/>
        <v>60618</v>
      </c>
      <c r="D155" s="260">
        <f t="shared" si="22"/>
        <v>0</v>
      </c>
      <c r="E155" s="236"/>
      <c r="F155" s="143"/>
      <c r="G155" s="143"/>
      <c r="H155" s="143"/>
      <c r="I155" s="143"/>
      <c r="J155" s="143"/>
      <c r="K155" s="143"/>
      <c r="L155" s="225"/>
      <c r="M155" s="256">
        <f t="shared" si="23"/>
        <v>0</v>
      </c>
      <c r="N155" s="236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225"/>
      <c r="AD155" s="262">
        <f t="shared" si="24"/>
        <v>60618</v>
      </c>
      <c r="AE155" s="150" t="s">
        <v>59</v>
      </c>
      <c r="AF155" s="363">
        <v>9713.0</v>
      </c>
      <c r="AG155" s="150" t="s">
        <v>58</v>
      </c>
      <c r="AH155" s="363">
        <v>33000.0</v>
      </c>
      <c r="AI155" s="150" t="s">
        <v>158</v>
      </c>
      <c r="AJ155" s="363">
        <v>17905.0</v>
      </c>
      <c r="AK155" s="150"/>
      <c r="AL155" s="143"/>
      <c r="AM155" s="150"/>
      <c r="AN155" s="143"/>
      <c r="AO155" s="150"/>
      <c r="AP155" s="143"/>
      <c r="AQ155" s="150"/>
      <c r="AR155" s="143"/>
      <c r="AS155" s="150"/>
      <c r="AT155" s="143"/>
      <c r="AU155" s="150"/>
      <c r="AV155" s="143"/>
      <c r="AW155" s="150"/>
      <c r="AX155" s="150"/>
      <c r="AY155" s="150"/>
      <c r="AZ155" s="143"/>
      <c r="BA155" s="150"/>
      <c r="BB155" s="150"/>
      <c r="BC155" s="150"/>
      <c r="BD155" s="143"/>
      <c r="BE155" s="150"/>
      <c r="BF155" s="150"/>
      <c r="BG155" s="150"/>
      <c r="BH155" s="150"/>
      <c r="BI155" s="150"/>
      <c r="BJ155" s="383"/>
      <c r="BK155" s="383"/>
      <c r="BL155" s="383"/>
      <c r="BM155" s="383"/>
      <c r="BN155" s="383"/>
      <c r="BO155" s="383"/>
      <c r="BP155" s="383"/>
      <c r="BQ155" s="383"/>
      <c r="BR155" s="322"/>
      <c r="BS155" s="383"/>
      <c r="BT155" s="383"/>
      <c r="BU155" s="383"/>
      <c r="BV155" s="322"/>
      <c r="BW155" s="383"/>
      <c r="BX155" s="383"/>
      <c r="BY155" s="383"/>
      <c r="BZ155" s="383"/>
      <c r="CA155" s="383"/>
      <c r="CB155" s="322"/>
    </row>
    <row r="156" ht="13.5" customHeight="1">
      <c r="A156" s="222"/>
      <c r="B156" s="78">
        <v>44493.0</v>
      </c>
      <c r="C156" s="99">
        <f t="shared" si="21"/>
        <v>275330</v>
      </c>
      <c r="D156" s="260">
        <f t="shared" si="22"/>
        <v>330</v>
      </c>
      <c r="E156" s="236" t="s">
        <v>541</v>
      </c>
      <c r="F156" s="363">
        <v>330.0</v>
      </c>
      <c r="G156" s="143"/>
      <c r="H156" s="143"/>
      <c r="I156" s="143"/>
      <c r="J156" s="143"/>
      <c r="K156" s="143"/>
      <c r="L156" s="225"/>
      <c r="M156" s="256">
        <f t="shared" si="23"/>
        <v>275000</v>
      </c>
      <c r="N156" s="236" t="s">
        <v>64</v>
      </c>
      <c r="O156" s="363">
        <v>55000.0</v>
      </c>
      <c r="P156" s="150" t="s">
        <v>65</v>
      </c>
      <c r="Q156" s="363">
        <v>220000.0</v>
      </c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225"/>
      <c r="AD156" s="262">
        <f t="shared" si="24"/>
        <v>0</v>
      </c>
      <c r="AE156" s="142"/>
      <c r="AF156" s="167"/>
      <c r="AG156" s="150"/>
      <c r="AH156" s="143"/>
      <c r="AI156" s="150"/>
      <c r="AJ156" s="143"/>
      <c r="AK156" s="150"/>
      <c r="AL156" s="143"/>
      <c r="AM156" s="150"/>
      <c r="AN156" s="143"/>
      <c r="AO156" s="150"/>
      <c r="AP156" s="143"/>
      <c r="AQ156" s="150"/>
      <c r="AR156" s="143"/>
      <c r="AS156" s="150"/>
      <c r="AT156" s="143"/>
      <c r="AU156" s="150"/>
      <c r="AV156" s="143"/>
      <c r="AW156" s="150"/>
      <c r="AX156" s="150"/>
      <c r="AY156" s="150"/>
      <c r="AZ156" s="143"/>
      <c r="BA156" s="150"/>
      <c r="BB156" s="150"/>
      <c r="BC156" s="150"/>
      <c r="BD156" s="143"/>
      <c r="BE156" s="150"/>
      <c r="BF156" s="150"/>
      <c r="BG156" s="150"/>
      <c r="BH156" s="150"/>
      <c r="BI156" s="150"/>
      <c r="BJ156" s="383"/>
      <c r="BK156" s="383"/>
      <c r="BL156" s="383"/>
      <c r="BM156" s="383"/>
      <c r="BN156" s="383"/>
      <c r="BO156" s="383"/>
      <c r="BP156" s="383"/>
      <c r="BQ156" s="383"/>
      <c r="BR156" s="322"/>
      <c r="BS156" s="383"/>
      <c r="BT156" s="383"/>
      <c r="BU156" s="383"/>
      <c r="BV156" s="322"/>
      <c r="BW156" s="383"/>
      <c r="BX156" s="383"/>
      <c r="BY156" s="383"/>
      <c r="BZ156" s="383"/>
      <c r="CA156" s="383"/>
      <c r="CB156" s="322"/>
    </row>
    <row r="157" ht="13.5" customHeight="1">
      <c r="A157" s="222"/>
      <c r="B157" s="339">
        <v>44494.0</v>
      </c>
      <c r="C157" s="99">
        <f t="shared" si="21"/>
        <v>0</v>
      </c>
      <c r="D157" s="260">
        <f t="shared" si="22"/>
        <v>0</v>
      </c>
      <c r="E157" s="236"/>
      <c r="F157" s="143"/>
      <c r="G157" s="143"/>
      <c r="H157" s="143"/>
      <c r="I157" s="143"/>
      <c r="J157" s="143"/>
      <c r="K157" s="143"/>
      <c r="L157" s="225"/>
      <c r="M157" s="262">
        <f t="shared" si="23"/>
        <v>0</v>
      </c>
      <c r="N157" s="151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225"/>
      <c r="AD157" s="262">
        <f t="shared" si="24"/>
        <v>0</v>
      </c>
      <c r="AE157" s="150"/>
      <c r="AF157" s="143"/>
      <c r="AG157" s="150"/>
      <c r="AH157" s="152"/>
      <c r="AI157" s="143"/>
      <c r="AJ157" s="143"/>
      <c r="AK157" s="143"/>
      <c r="AL157" s="143"/>
      <c r="AM157" s="150"/>
      <c r="AN157" s="143"/>
      <c r="AO157" s="150"/>
      <c r="AP157" s="143"/>
      <c r="AQ157" s="150"/>
      <c r="AR157" s="143"/>
      <c r="AS157" s="150"/>
      <c r="AT157" s="143"/>
      <c r="AU157" s="150"/>
      <c r="AV157" s="143"/>
      <c r="AW157" s="150"/>
      <c r="AX157" s="150"/>
      <c r="AY157" s="150"/>
      <c r="AZ157" s="143"/>
      <c r="BA157" s="150"/>
      <c r="BB157" s="150"/>
      <c r="BC157" s="150"/>
      <c r="BD157" s="143"/>
      <c r="BE157" s="150"/>
      <c r="BF157" s="150"/>
      <c r="BG157" s="150"/>
      <c r="BH157" s="150"/>
      <c r="BI157" s="150"/>
      <c r="BJ157" s="383"/>
      <c r="BK157" s="383"/>
      <c r="BL157" s="383"/>
      <c r="BM157" s="383"/>
      <c r="BN157" s="383"/>
      <c r="BO157" s="383"/>
      <c r="BP157" s="383"/>
      <c r="BQ157" s="383"/>
      <c r="BR157" s="322"/>
      <c r="BS157" s="383"/>
      <c r="BT157" s="383"/>
      <c r="BU157" s="383"/>
      <c r="BV157" s="322"/>
      <c r="BW157" s="383"/>
      <c r="BX157" s="383"/>
      <c r="BY157" s="383"/>
      <c r="BZ157" s="383"/>
      <c r="CA157" s="383"/>
      <c r="CB157" s="322"/>
    </row>
    <row r="158" ht="13.5" customHeight="1">
      <c r="A158" s="222"/>
      <c r="B158" s="339">
        <v>44495.0</v>
      </c>
      <c r="C158" s="99">
        <f t="shared" si="21"/>
        <v>0</v>
      </c>
      <c r="D158" s="260">
        <f t="shared" si="22"/>
        <v>0</v>
      </c>
      <c r="E158" s="236"/>
      <c r="F158" s="143"/>
      <c r="G158" s="143"/>
      <c r="H158" s="143"/>
      <c r="I158" s="143"/>
      <c r="J158" s="143"/>
      <c r="K158" s="143"/>
      <c r="L158" s="225"/>
      <c r="M158" s="256">
        <f t="shared" si="23"/>
        <v>0</v>
      </c>
      <c r="N158" s="236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225"/>
      <c r="AD158" s="262">
        <f t="shared" si="24"/>
        <v>0</v>
      </c>
      <c r="AE158" s="150"/>
      <c r="AF158" s="143"/>
      <c r="AG158" s="150"/>
      <c r="AH158" s="150"/>
      <c r="AI158" s="150"/>
      <c r="AJ158" s="143"/>
      <c r="AK158" s="143"/>
      <c r="AL158" s="143"/>
      <c r="AM158" s="150"/>
      <c r="AN158" s="143"/>
      <c r="AO158" s="150"/>
      <c r="AP158" s="143"/>
      <c r="AQ158" s="150"/>
      <c r="AR158" s="143"/>
      <c r="AS158" s="150"/>
      <c r="AT158" s="143"/>
      <c r="AU158" s="150"/>
      <c r="AV158" s="143"/>
      <c r="AW158" s="150"/>
      <c r="AX158" s="143"/>
      <c r="AY158" s="150"/>
      <c r="AZ158" s="143"/>
      <c r="BA158" s="150"/>
      <c r="BB158" s="150"/>
      <c r="BC158" s="150"/>
      <c r="BD158" s="143"/>
      <c r="BE158" s="150"/>
      <c r="BF158" s="150"/>
      <c r="BG158" s="150"/>
      <c r="BH158" s="150"/>
      <c r="BI158" s="150"/>
      <c r="BJ158" s="383"/>
      <c r="BK158" s="383"/>
      <c r="BL158" s="383"/>
      <c r="BM158" s="383"/>
      <c r="BN158" s="383"/>
      <c r="BO158" s="383"/>
      <c r="BP158" s="383"/>
      <c r="BQ158" s="383"/>
      <c r="BR158" s="322"/>
      <c r="BS158" s="383"/>
      <c r="BT158" s="383"/>
      <c r="BU158" s="383"/>
      <c r="BV158" s="322"/>
      <c r="BW158" s="383"/>
      <c r="BX158" s="383"/>
      <c r="BY158" s="383"/>
      <c r="BZ158" s="383"/>
      <c r="CA158" s="383"/>
      <c r="CB158" s="322"/>
    </row>
    <row r="159" ht="13.5" customHeight="1">
      <c r="A159" s="222"/>
      <c r="B159" s="78">
        <v>44496.0</v>
      </c>
      <c r="C159" s="99">
        <f t="shared" si="21"/>
        <v>599835</v>
      </c>
      <c r="D159" s="260">
        <f t="shared" si="22"/>
        <v>0</v>
      </c>
      <c r="E159" s="236"/>
      <c r="F159" s="143"/>
      <c r="G159" s="143"/>
      <c r="H159" s="143"/>
      <c r="I159" s="143"/>
      <c r="J159" s="143"/>
      <c r="K159" s="143"/>
      <c r="L159" s="225"/>
      <c r="M159" s="256">
        <f t="shared" si="23"/>
        <v>0</v>
      </c>
      <c r="N159" s="236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225"/>
      <c r="AD159" s="262">
        <f t="shared" si="24"/>
        <v>599835</v>
      </c>
      <c r="AE159" s="142" t="s">
        <v>67</v>
      </c>
      <c r="AF159" s="363">
        <v>4400.0</v>
      </c>
      <c r="AG159" s="143" t="s">
        <v>70</v>
      </c>
      <c r="AH159" s="363">
        <v>43372.0</v>
      </c>
      <c r="AI159" s="142" t="s">
        <v>71</v>
      </c>
      <c r="AJ159" s="363">
        <v>4620.0</v>
      </c>
      <c r="AK159" s="150" t="s">
        <v>72</v>
      </c>
      <c r="AL159" s="363">
        <v>2574.0</v>
      </c>
      <c r="AM159" s="150" t="s">
        <v>73</v>
      </c>
      <c r="AN159" s="363">
        <v>6015.0</v>
      </c>
      <c r="AO159" s="150" t="s">
        <v>74</v>
      </c>
      <c r="AP159" s="363">
        <v>27293.0</v>
      </c>
      <c r="AQ159" s="143" t="s">
        <v>75</v>
      </c>
      <c r="AR159" s="363">
        <v>58201.0</v>
      </c>
      <c r="AS159" s="150" t="s">
        <v>76</v>
      </c>
      <c r="AT159" s="363">
        <v>67440.0</v>
      </c>
      <c r="AU159" s="150" t="s">
        <v>77</v>
      </c>
      <c r="AV159" s="363">
        <v>99000.0</v>
      </c>
      <c r="AW159" s="143" t="s">
        <v>543</v>
      </c>
      <c r="AX159" s="363">
        <v>3900.0</v>
      </c>
      <c r="AY159" s="150" t="s">
        <v>80</v>
      </c>
      <c r="AZ159" s="363">
        <v>12980.0</v>
      </c>
      <c r="BA159" s="150" t="s">
        <v>479</v>
      </c>
      <c r="BB159" s="363">
        <v>572.0</v>
      </c>
      <c r="BC159" s="150" t="s">
        <v>79</v>
      </c>
      <c r="BD159" s="363">
        <v>184790.0</v>
      </c>
      <c r="BE159" s="143" t="s">
        <v>480</v>
      </c>
      <c r="BF159" s="363">
        <v>84678.0</v>
      </c>
      <c r="BG159" s="150"/>
      <c r="BH159" s="143"/>
      <c r="BI159" s="150"/>
      <c r="BJ159" s="322"/>
      <c r="BK159" s="322"/>
      <c r="BL159" s="322"/>
      <c r="BM159" s="322"/>
      <c r="BN159" s="322"/>
      <c r="BO159" s="383"/>
      <c r="BP159" s="322"/>
      <c r="BQ159" s="383"/>
      <c r="BR159" s="322"/>
      <c r="BS159" s="383"/>
      <c r="BT159" s="383"/>
      <c r="BU159" s="383"/>
      <c r="BV159" s="322"/>
      <c r="BW159" s="383"/>
      <c r="BX159" s="383"/>
      <c r="BY159" s="383"/>
      <c r="BZ159" s="383"/>
      <c r="CA159" s="383"/>
      <c r="CB159" s="322"/>
    </row>
    <row r="160" ht="13.5" customHeight="1">
      <c r="A160" s="222"/>
      <c r="B160" s="78">
        <v>44497.0</v>
      </c>
      <c r="C160" s="99">
        <f t="shared" si="21"/>
        <v>0</v>
      </c>
      <c r="D160" s="260">
        <f t="shared" si="22"/>
        <v>0</v>
      </c>
      <c r="E160" s="236"/>
      <c r="F160" s="143"/>
      <c r="G160" s="143"/>
      <c r="H160" s="143"/>
      <c r="I160" s="143"/>
      <c r="J160" s="143"/>
      <c r="K160" s="143"/>
      <c r="L160" s="225"/>
      <c r="M160" s="256">
        <f t="shared" si="23"/>
        <v>0</v>
      </c>
      <c r="N160" s="236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225"/>
      <c r="AD160" s="262">
        <f t="shared" si="24"/>
        <v>0</v>
      </c>
      <c r="AE160" s="150"/>
      <c r="AF160" s="143"/>
      <c r="AG160" s="150"/>
      <c r="AH160" s="150"/>
      <c r="AI160" s="150"/>
      <c r="AJ160" s="143"/>
      <c r="AK160" s="150"/>
      <c r="AL160" s="143"/>
      <c r="AM160" s="150"/>
      <c r="AN160" s="143"/>
      <c r="AO160" s="150"/>
      <c r="AP160" s="152"/>
      <c r="AQ160" s="150"/>
      <c r="AR160" s="143"/>
      <c r="AS160" s="142"/>
      <c r="AT160" s="143"/>
      <c r="AU160" s="150"/>
      <c r="AV160" s="300"/>
      <c r="AW160" s="150"/>
      <c r="AX160" s="143"/>
      <c r="AY160" s="150"/>
      <c r="AZ160" s="143"/>
      <c r="BA160" s="143"/>
      <c r="BB160" s="143"/>
      <c r="BC160" s="143"/>
      <c r="BD160" s="143"/>
      <c r="BE160" s="143"/>
      <c r="BF160" s="143"/>
      <c r="BG160" s="150"/>
      <c r="BH160" s="143"/>
      <c r="BI160" s="150"/>
      <c r="BJ160" s="143"/>
      <c r="BK160" s="383"/>
      <c r="BL160" s="322"/>
      <c r="BM160" s="383"/>
      <c r="BN160" s="322"/>
      <c r="BO160" s="322"/>
      <c r="BP160" s="322"/>
      <c r="BQ160" s="383"/>
      <c r="BR160" s="322"/>
      <c r="BS160" s="383"/>
      <c r="BT160" s="322"/>
      <c r="BU160" s="322"/>
      <c r="BV160" s="322"/>
      <c r="BW160" s="383"/>
      <c r="BX160" s="322"/>
      <c r="BY160" s="322"/>
      <c r="BZ160" s="322"/>
      <c r="CA160" s="322"/>
      <c r="CB160" s="322"/>
    </row>
    <row r="161" ht="13.5" customHeight="1">
      <c r="A161" s="222"/>
      <c r="B161" s="78">
        <v>44498.0</v>
      </c>
      <c r="C161" s="99">
        <f t="shared" si="21"/>
        <v>3362906</v>
      </c>
      <c r="D161" s="260">
        <f t="shared" si="22"/>
        <v>3361906</v>
      </c>
      <c r="E161" s="236" t="s">
        <v>565</v>
      </c>
      <c r="F161" s="363">
        <v>330341.0</v>
      </c>
      <c r="G161" s="143" t="s">
        <v>566</v>
      </c>
      <c r="H161" s="363">
        <v>30575.0</v>
      </c>
      <c r="I161" s="143" t="s">
        <v>567</v>
      </c>
      <c r="J161" s="363">
        <v>990.0</v>
      </c>
      <c r="K161" s="143" t="s">
        <v>568</v>
      </c>
      <c r="L161" s="385">
        <v>3000000.0</v>
      </c>
      <c r="M161" s="256">
        <f t="shared" si="23"/>
        <v>1000</v>
      </c>
      <c r="N161" s="236" t="s">
        <v>569</v>
      </c>
      <c r="O161" s="363">
        <v>1000.0</v>
      </c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225"/>
      <c r="AD161" s="262">
        <f t="shared" si="24"/>
        <v>0</v>
      </c>
      <c r="AE161" s="142"/>
      <c r="AF161" s="143"/>
      <c r="AG161" s="143"/>
      <c r="AH161" s="143"/>
      <c r="AI161" s="150"/>
      <c r="AJ161" s="143"/>
      <c r="AK161" s="150"/>
      <c r="AL161" s="143"/>
      <c r="AM161" s="150"/>
      <c r="AN161" s="143"/>
      <c r="AO161" s="150"/>
      <c r="AP161" s="143"/>
      <c r="AQ161" s="143"/>
      <c r="AR161" s="143"/>
      <c r="AS161" s="150"/>
      <c r="AT161" s="143"/>
      <c r="AU161" s="150"/>
      <c r="AV161" s="143"/>
      <c r="AW161" s="143"/>
      <c r="AX161" s="143"/>
      <c r="AY161" s="143"/>
      <c r="AZ161" s="143"/>
      <c r="BA161" s="150"/>
      <c r="BB161" s="143"/>
      <c r="BC161" s="143"/>
      <c r="BD161" s="143"/>
      <c r="BE161" s="143"/>
      <c r="BF161" s="143"/>
      <c r="BG161" s="143"/>
      <c r="BH161" s="143"/>
      <c r="BI161" s="150"/>
      <c r="BJ161" s="322"/>
      <c r="BK161" s="383"/>
      <c r="BL161" s="322"/>
      <c r="BM161" s="383"/>
      <c r="BN161" s="322"/>
      <c r="BO161" s="383"/>
      <c r="BP161" s="383"/>
      <c r="BQ161" s="383"/>
      <c r="BR161" s="322"/>
      <c r="BS161" s="383"/>
      <c r="BT161" s="383"/>
      <c r="BU161" s="383"/>
      <c r="BV161" s="322"/>
      <c r="BW161" s="383"/>
      <c r="BX161" s="383"/>
      <c r="BY161" s="383"/>
      <c r="BZ161" s="383"/>
      <c r="CA161" s="383"/>
      <c r="CB161" s="322"/>
    </row>
    <row r="162" ht="13.5" customHeight="1">
      <c r="A162" s="222"/>
      <c r="B162" s="78">
        <v>44499.0</v>
      </c>
      <c r="C162" s="271">
        <f t="shared" si="21"/>
        <v>1275480</v>
      </c>
      <c r="D162" s="272">
        <f t="shared" si="22"/>
        <v>1196170</v>
      </c>
      <c r="E162" s="143" t="s">
        <v>530</v>
      </c>
      <c r="F162" s="363">
        <v>246000.0</v>
      </c>
      <c r="G162" s="143" t="s">
        <v>570</v>
      </c>
      <c r="H162" s="363">
        <v>229315.0</v>
      </c>
      <c r="I162" s="143" t="s">
        <v>570</v>
      </c>
      <c r="J162" s="363">
        <v>593458.0</v>
      </c>
      <c r="K162" s="143" t="s">
        <v>570</v>
      </c>
      <c r="L162" s="385">
        <v>127397.0</v>
      </c>
      <c r="M162" s="256">
        <f t="shared" si="23"/>
        <v>0</v>
      </c>
      <c r="N162" s="236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225"/>
      <c r="AD162" s="262">
        <f t="shared" si="24"/>
        <v>79310</v>
      </c>
      <c r="AE162" s="151" t="s">
        <v>403</v>
      </c>
      <c r="AF162" s="363">
        <v>25710.0</v>
      </c>
      <c r="AG162" s="143" t="s">
        <v>571</v>
      </c>
      <c r="AH162" s="363">
        <v>39600.0</v>
      </c>
      <c r="AI162" s="143" t="s">
        <v>572</v>
      </c>
      <c r="AJ162" s="363">
        <v>14000.0</v>
      </c>
      <c r="AK162" s="150"/>
      <c r="AL162" s="143"/>
      <c r="AM162" s="150"/>
      <c r="AN162" s="143"/>
      <c r="AO162" s="150"/>
      <c r="AP162" s="143"/>
      <c r="AQ162" s="143"/>
      <c r="AR162" s="143"/>
      <c r="AS162" s="143"/>
      <c r="AT162" s="143"/>
      <c r="AU162" s="143"/>
      <c r="AV162" s="143"/>
      <c r="AW162" s="143"/>
      <c r="AX162" s="143"/>
      <c r="AY162" s="150"/>
      <c r="AZ162" s="143"/>
      <c r="BA162" s="150"/>
      <c r="BB162" s="143"/>
      <c r="BC162" s="143"/>
      <c r="BD162" s="143"/>
      <c r="BE162" s="143"/>
      <c r="BF162" s="143"/>
      <c r="BG162" s="143"/>
      <c r="BH162" s="143"/>
      <c r="BI162" s="150"/>
      <c r="BJ162" s="322"/>
      <c r="BK162" s="383"/>
      <c r="BL162" s="322"/>
      <c r="BM162" s="383"/>
      <c r="BN162" s="322"/>
      <c r="BO162" s="383"/>
      <c r="BP162" s="383"/>
      <c r="BQ162" s="383"/>
      <c r="BR162" s="322"/>
      <c r="BS162" s="383"/>
      <c r="BT162" s="383"/>
      <c r="BU162" s="383"/>
      <c r="BV162" s="322"/>
      <c r="BW162" s="383"/>
      <c r="BX162" s="383"/>
      <c r="BY162" s="383"/>
      <c r="BZ162" s="383"/>
      <c r="CA162" s="383"/>
      <c r="CB162" s="322"/>
    </row>
    <row r="163" ht="13.5" customHeight="1">
      <c r="A163" s="222"/>
      <c r="B163" s="88">
        <v>44500.0</v>
      </c>
      <c r="C163" s="271">
        <f t="shared" si="21"/>
        <v>7937245</v>
      </c>
      <c r="D163" s="272">
        <f t="shared" si="22"/>
        <v>1625950</v>
      </c>
      <c r="E163" s="143" t="s">
        <v>84</v>
      </c>
      <c r="F163" s="363">
        <v>104041.0</v>
      </c>
      <c r="G163" s="268" t="s">
        <v>84</v>
      </c>
      <c r="H163" s="367">
        <v>607260.0</v>
      </c>
      <c r="I163" s="268" t="s">
        <v>83</v>
      </c>
      <c r="J163" s="367">
        <v>520068.0</v>
      </c>
      <c r="K163" s="149" t="s">
        <v>83</v>
      </c>
      <c r="L163" s="421">
        <v>394581.0</v>
      </c>
      <c r="M163" s="256">
        <f>O163+Q163+S163+U163+W163+Y163+AA163+AC163</f>
        <v>5540349</v>
      </c>
      <c r="N163" s="275" t="s">
        <v>573</v>
      </c>
      <c r="O163" s="363">
        <v>540352.0</v>
      </c>
      <c r="P163" s="151" t="s">
        <v>574</v>
      </c>
      <c r="Q163" s="367">
        <v>303367.0</v>
      </c>
      <c r="R163" s="167" t="s">
        <v>526</v>
      </c>
      <c r="S163" s="367">
        <v>26666.0</v>
      </c>
      <c r="T163" s="167" t="s">
        <v>527</v>
      </c>
      <c r="U163" s="367">
        <v>318426.0</v>
      </c>
      <c r="V163" s="167" t="s">
        <v>449</v>
      </c>
      <c r="W163" s="367">
        <v>1546636.0</v>
      </c>
      <c r="X163" s="167" t="s">
        <v>575</v>
      </c>
      <c r="Y163" s="367">
        <v>11000.0</v>
      </c>
      <c r="Z163" s="167" t="s">
        <v>576</v>
      </c>
      <c r="AA163" s="367">
        <v>120000.0</v>
      </c>
      <c r="AB163" s="167" t="s">
        <v>577</v>
      </c>
      <c r="AC163" s="400">
        <v>2673902.0</v>
      </c>
      <c r="AD163" s="262">
        <f t="shared" si="24"/>
        <v>770946</v>
      </c>
      <c r="AE163" s="142" t="s">
        <v>578</v>
      </c>
      <c r="AF163" s="363">
        <v>60000.0</v>
      </c>
      <c r="AG163" s="143" t="s">
        <v>398</v>
      </c>
      <c r="AH163" s="363">
        <v>2200.0</v>
      </c>
      <c r="AI163" s="143" t="s">
        <v>454</v>
      </c>
      <c r="AJ163" s="363">
        <v>65000.0</v>
      </c>
      <c r="AK163" s="143" t="s">
        <v>87</v>
      </c>
      <c r="AL163" s="363">
        <v>165000.0</v>
      </c>
      <c r="AM163" s="142" t="s">
        <v>88</v>
      </c>
      <c r="AN163" s="363">
        <v>160000.0</v>
      </c>
      <c r="AO163" s="143" t="s">
        <v>89</v>
      </c>
      <c r="AP163" s="363">
        <v>318746.0</v>
      </c>
      <c r="AQ163" s="142"/>
      <c r="AR163" s="143"/>
      <c r="AS163" s="143"/>
      <c r="AT163" s="143"/>
      <c r="AU163" s="142"/>
      <c r="AV163" s="167"/>
      <c r="AW163" s="167"/>
      <c r="AX163" s="167"/>
      <c r="AY163" s="206"/>
      <c r="AZ163" s="206"/>
      <c r="BA163" s="206"/>
      <c r="BB163" s="206"/>
      <c r="BC163" s="206"/>
      <c r="BD163" s="206"/>
      <c r="BE163" s="206"/>
      <c r="BF163" s="206"/>
      <c r="BG163" s="238"/>
      <c r="BH163" s="206"/>
      <c r="BI163" s="206"/>
      <c r="BJ163" s="422"/>
      <c r="BK163" s="416"/>
      <c r="BL163" s="422"/>
      <c r="BM163" s="416"/>
      <c r="BN163" s="422"/>
      <c r="BO163" s="416"/>
      <c r="BP163" s="422"/>
      <c r="BQ163" s="416"/>
      <c r="BR163" s="422"/>
      <c r="BS163" s="416"/>
      <c r="BT163" s="422"/>
      <c r="BU163" s="416"/>
      <c r="BV163" s="422"/>
      <c r="BW163" s="416"/>
      <c r="BX163" s="422"/>
      <c r="BY163" s="416"/>
      <c r="BZ163" s="422"/>
      <c r="CA163" s="416"/>
      <c r="CB163" s="422"/>
    </row>
    <row r="164" ht="13.5" customHeight="1">
      <c r="A164" s="1"/>
      <c r="B164" s="100" t="s">
        <v>16</v>
      </c>
      <c r="C164" s="105">
        <f t="shared" ref="C164:D164" si="25">SUM(C133:C163)</f>
        <v>47746214</v>
      </c>
      <c r="D164" s="278">
        <f t="shared" si="25"/>
        <v>6209106</v>
      </c>
      <c r="E164" s="246"/>
      <c r="F164" s="183"/>
      <c r="G164" s="183"/>
      <c r="H164" s="183"/>
      <c r="I164" s="183"/>
      <c r="J164" s="183"/>
      <c r="K164" s="183"/>
      <c r="L164" s="247"/>
      <c r="M164" s="248">
        <f>SUM(M133:M163)</f>
        <v>31437389</v>
      </c>
      <c r="N164" s="246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247"/>
      <c r="AD164" s="249">
        <f>SUM(AD133:AD163)</f>
        <v>10099719</v>
      </c>
      <c r="AE164" s="182"/>
      <c r="AF164" s="183"/>
      <c r="AG164" s="184"/>
      <c r="AH164" s="183"/>
      <c r="AI164" s="184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4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4"/>
      <c r="BH164" s="183"/>
      <c r="BI164" s="183"/>
      <c r="BJ164" s="251"/>
      <c r="BK164" s="250"/>
      <c r="BL164" s="251"/>
      <c r="BM164" s="250"/>
      <c r="BN164" s="251"/>
      <c r="BO164" s="250"/>
      <c r="BP164" s="251"/>
      <c r="BQ164" s="250"/>
      <c r="BR164" s="251"/>
      <c r="BS164" s="250"/>
      <c r="BT164" s="251"/>
      <c r="BU164" s="250"/>
      <c r="BV164" s="251"/>
      <c r="BW164" s="250"/>
      <c r="BX164" s="251"/>
      <c r="BY164" s="250"/>
      <c r="BZ164" s="251"/>
      <c r="CA164" s="250"/>
      <c r="CB164" s="251"/>
    </row>
    <row r="165" ht="13.5" customHeight="1">
      <c r="A165" s="222"/>
      <c r="B165" s="340">
        <v>44501.0</v>
      </c>
      <c r="C165" s="98">
        <f t="shared" ref="C165:C384" si="26">D165+M165+AD165</f>
        <v>0</v>
      </c>
      <c r="D165" s="253">
        <f t="shared" ref="D165:D194" si="27">F165+H165+J165+L165</f>
        <v>0</v>
      </c>
      <c r="E165" s="149"/>
      <c r="F165" s="134"/>
      <c r="G165" s="151"/>
      <c r="H165" s="143"/>
      <c r="I165" s="143"/>
      <c r="J165" s="143"/>
      <c r="K165" s="143"/>
      <c r="L165" s="225"/>
      <c r="M165" s="304">
        <f t="shared" ref="M165:M194" si="28">O165+Q165+S165+U165+W165+Y165+AA165+AC165</f>
        <v>0</v>
      </c>
      <c r="N165" s="236"/>
      <c r="O165" s="167"/>
      <c r="P165" s="167"/>
      <c r="Q165" s="167"/>
      <c r="R165" s="143"/>
      <c r="S165" s="143"/>
      <c r="T165" s="143"/>
      <c r="U165" s="143"/>
      <c r="V165" s="163"/>
      <c r="W165" s="163"/>
      <c r="X165" s="163"/>
      <c r="Y165" s="163"/>
      <c r="Z165" s="163"/>
      <c r="AA165" s="163"/>
      <c r="AB165" s="163"/>
      <c r="AC165" s="255"/>
      <c r="AD165" s="258">
        <f t="shared" ref="AD165:AD194" si="29">AF165+AH165+AJ165+AL165+AN165+AP165+AR165+AT165+AV165+AX165+AZ165+BB165+BD165+BF165+BH165+BJ165+BL165+BN165+BP165+BR165+BT165+BV165+BX165+BZ165+CB165+CD165</f>
        <v>0</v>
      </c>
      <c r="AE165" s="142"/>
      <c r="AF165" s="143"/>
      <c r="AG165" s="143"/>
      <c r="AH165" s="143"/>
      <c r="AI165" s="150"/>
      <c r="AJ165" s="143"/>
      <c r="AK165" s="150"/>
      <c r="AL165" s="143"/>
      <c r="AM165" s="150"/>
      <c r="AN165" s="143"/>
      <c r="AO165" s="150"/>
      <c r="AP165" s="143"/>
      <c r="AQ165" s="150"/>
      <c r="AR165" s="143"/>
      <c r="AS165" s="150"/>
      <c r="AT165" s="143"/>
      <c r="AU165" s="150"/>
      <c r="AV165" s="143"/>
      <c r="AW165" s="150"/>
      <c r="AX165" s="150"/>
      <c r="AY165" s="150"/>
      <c r="AZ165" s="143"/>
      <c r="BA165" s="150"/>
      <c r="BB165" s="150"/>
      <c r="BC165" s="150"/>
      <c r="BD165" s="143"/>
      <c r="BE165" s="150"/>
      <c r="BF165" s="150"/>
      <c r="BG165" s="150"/>
      <c r="BH165" s="143"/>
      <c r="BI165" s="143"/>
      <c r="BJ165" s="322"/>
      <c r="BK165" s="383"/>
      <c r="BL165" s="322"/>
      <c r="BM165" s="383"/>
      <c r="BN165" s="322"/>
      <c r="BO165" s="383"/>
      <c r="BP165" s="322"/>
      <c r="BQ165" s="322"/>
      <c r="BR165" s="322"/>
      <c r="BS165" s="322"/>
      <c r="BT165" s="322"/>
      <c r="BU165" s="383"/>
      <c r="BV165" s="322"/>
      <c r="BW165" s="383"/>
      <c r="BX165" s="383"/>
      <c r="BY165" s="383"/>
      <c r="BZ165" s="383"/>
      <c r="CA165" s="383"/>
      <c r="CB165" s="322"/>
    </row>
    <row r="166" ht="13.5" customHeight="1">
      <c r="A166" s="222"/>
      <c r="B166" s="339">
        <v>44502.0</v>
      </c>
      <c r="C166" s="99">
        <f t="shared" si="26"/>
        <v>0</v>
      </c>
      <c r="D166" s="260">
        <f t="shared" si="27"/>
        <v>0</v>
      </c>
      <c r="E166" s="236"/>
      <c r="F166" s="163"/>
      <c r="G166" s="143"/>
      <c r="H166" s="143"/>
      <c r="I166" s="143"/>
      <c r="J166" s="143"/>
      <c r="K166" s="143"/>
      <c r="L166" s="225"/>
      <c r="M166" s="256">
        <f t="shared" si="28"/>
        <v>0</v>
      </c>
      <c r="N166" s="236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225"/>
      <c r="AD166" s="262">
        <f t="shared" si="29"/>
        <v>0</v>
      </c>
      <c r="AE166" s="150"/>
      <c r="AF166" s="143"/>
      <c r="AG166" s="150"/>
      <c r="AH166" s="143"/>
      <c r="AI166" s="164"/>
      <c r="AJ166" s="167"/>
      <c r="AK166" s="167"/>
      <c r="AL166" s="167"/>
      <c r="AM166" s="164"/>
      <c r="AN166" s="167"/>
      <c r="AO166" s="167"/>
      <c r="AP166" s="167"/>
      <c r="AQ166" s="150"/>
      <c r="AR166" s="143"/>
      <c r="AS166" s="150"/>
      <c r="AT166" s="143"/>
      <c r="AU166" s="150"/>
      <c r="AV166" s="143"/>
      <c r="AW166" s="150"/>
      <c r="AX166" s="150"/>
      <c r="AY166" s="150"/>
      <c r="AZ166" s="143"/>
      <c r="BA166" s="150"/>
      <c r="BB166" s="150"/>
      <c r="BC166" s="150"/>
      <c r="BD166" s="143"/>
      <c r="BE166" s="150"/>
      <c r="BF166" s="150"/>
      <c r="BG166" s="150"/>
      <c r="BH166" s="150"/>
      <c r="BI166" s="150"/>
      <c r="BJ166" s="383"/>
      <c r="BK166" s="383"/>
      <c r="BL166" s="383"/>
      <c r="BM166" s="383"/>
      <c r="BN166" s="383"/>
      <c r="BO166" s="383"/>
      <c r="BP166" s="383"/>
      <c r="BQ166" s="383"/>
      <c r="BR166" s="322"/>
      <c r="BS166" s="383"/>
      <c r="BT166" s="383"/>
      <c r="BU166" s="383"/>
      <c r="BV166" s="322"/>
      <c r="BW166" s="383"/>
      <c r="BX166" s="383"/>
      <c r="BY166" s="383"/>
      <c r="BZ166" s="383"/>
      <c r="CA166" s="383"/>
      <c r="CB166" s="322"/>
    </row>
    <row r="167" ht="13.5" customHeight="1">
      <c r="A167" s="222"/>
      <c r="B167" s="339">
        <v>44503.0</v>
      </c>
      <c r="C167" s="99">
        <f t="shared" si="26"/>
        <v>0</v>
      </c>
      <c r="D167" s="260">
        <f t="shared" si="27"/>
        <v>0</v>
      </c>
      <c r="E167" s="236"/>
      <c r="F167" s="143"/>
      <c r="G167" s="143"/>
      <c r="H167" s="143"/>
      <c r="I167" s="143"/>
      <c r="J167" s="143"/>
      <c r="K167" s="143"/>
      <c r="L167" s="225"/>
      <c r="M167" s="256">
        <f t="shared" si="28"/>
        <v>0</v>
      </c>
      <c r="N167" s="236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225"/>
      <c r="AD167" s="262">
        <f t="shared" si="29"/>
        <v>0</v>
      </c>
      <c r="AE167" s="142"/>
      <c r="AF167" s="143"/>
      <c r="AG167" s="167"/>
      <c r="AH167" s="167"/>
      <c r="AI167" s="150"/>
      <c r="AJ167" s="143"/>
      <c r="AK167" s="150"/>
      <c r="AL167" s="143"/>
      <c r="AM167" s="150"/>
      <c r="AN167" s="143"/>
      <c r="AO167" s="150"/>
      <c r="AP167" s="143"/>
      <c r="AQ167" s="150"/>
      <c r="AR167" s="143"/>
      <c r="AS167" s="150"/>
      <c r="AT167" s="143"/>
      <c r="AU167" s="150"/>
      <c r="AV167" s="143"/>
      <c r="AW167" s="150"/>
      <c r="AX167" s="150"/>
      <c r="AY167" s="150"/>
      <c r="AZ167" s="143"/>
      <c r="BA167" s="150"/>
      <c r="BB167" s="150"/>
      <c r="BC167" s="150"/>
      <c r="BD167" s="143"/>
      <c r="BE167" s="150"/>
      <c r="BF167" s="150"/>
      <c r="BG167" s="150"/>
      <c r="BH167" s="150"/>
      <c r="BI167" s="150"/>
      <c r="BJ167" s="383"/>
      <c r="BK167" s="383"/>
      <c r="BL167" s="383"/>
      <c r="BM167" s="383"/>
      <c r="BN167" s="383"/>
      <c r="BO167" s="383"/>
      <c r="BP167" s="383"/>
      <c r="BQ167" s="383"/>
      <c r="BR167" s="322"/>
      <c r="BS167" s="383"/>
      <c r="BT167" s="383"/>
      <c r="BU167" s="383"/>
      <c r="BV167" s="322"/>
      <c r="BW167" s="383"/>
      <c r="BX167" s="383"/>
      <c r="BY167" s="383"/>
      <c r="BZ167" s="383"/>
      <c r="CA167" s="383"/>
      <c r="CB167" s="322"/>
    </row>
    <row r="168" ht="13.5" customHeight="1">
      <c r="A168" s="222"/>
      <c r="B168" s="78">
        <v>44504.0</v>
      </c>
      <c r="C168" s="99">
        <f t="shared" si="26"/>
        <v>231664</v>
      </c>
      <c r="D168" s="260">
        <f t="shared" si="27"/>
        <v>0</v>
      </c>
      <c r="E168" s="236"/>
      <c r="F168" s="143"/>
      <c r="G168" s="143"/>
      <c r="H168" s="143"/>
      <c r="I168" s="143"/>
      <c r="J168" s="143"/>
      <c r="K168" s="143"/>
      <c r="L168" s="225"/>
      <c r="M168" s="256">
        <f t="shared" si="28"/>
        <v>0</v>
      </c>
      <c r="N168" s="236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225"/>
      <c r="AD168" s="262">
        <f t="shared" si="29"/>
        <v>231664</v>
      </c>
      <c r="AE168" s="142" t="s">
        <v>46</v>
      </c>
      <c r="AF168" s="363">
        <v>90424.0</v>
      </c>
      <c r="AG168" s="142" t="s">
        <v>401</v>
      </c>
      <c r="AH168" s="363">
        <v>88000.0</v>
      </c>
      <c r="AI168" s="150" t="s">
        <v>402</v>
      </c>
      <c r="AJ168" s="363">
        <v>53240.0</v>
      </c>
      <c r="AK168" s="150"/>
      <c r="AL168" s="143"/>
      <c r="AM168" s="150"/>
      <c r="AN168" s="143"/>
      <c r="AO168" s="226"/>
      <c r="AP168" s="143"/>
      <c r="AQ168" s="150"/>
      <c r="AR168" s="143"/>
      <c r="AS168" s="150"/>
      <c r="AT168" s="143"/>
      <c r="AU168" s="150"/>
      <c r="AV168" s="143"/>
      <c r="AW168" s="150"/>
      <c r="AX168" s="150"/>
      <c r="AY168" s="150"/>
      <c r="AZ168" s="143"/>
      <c r="BA168" s="150"/>
      <c r="BB168" s="150"/>
      <c r="BC168" s="150"/>
      <c r="BD168" s="143"/>
      <c r="BE168" s="150"/>
      <c r="BF168" s="150"/>
      <c r="BG168" s="150"/>
      <c r="BH168" s="150"/>
      <c r="BI168" s="150"/>
      <c r="BJ168" s="383"/>
      <c r="BK168" s="383"/>
      <c r="BL168" s="383"/>
      <c r="BM168" s="383"/>
      <c r="BN168" s="383"/>
      <c r="BO168" s="383"/>
      <c r="BP168" s="383"/>
      <c r="BQ168" s="383"/>
      <c r="BR168" s="322"/>
      <c r="BS168" s="383"/>
      <c r="BT168" s="383"/>
      <c r="BU168" s="383"/>
      <c r="BV168" s="322"/>
      <c r="BW168" s="383"/>
      <c r="BX168" s="383"/>
      <c r="BY168" s="383"/>
      <c r="BZ168" s="383"/>
      <c r="CA168" s="383"/>
      <c r="CB168" s="322"/>
    </row>
    <row r="169" ht="13.5" customHeight="1">
      <c r="A169" s="222"/>
      <c r="B169" s="78">
        <v>44505.0</v>
      </c>
      <c r="C169" s="99">
        <f t="shared" si="26"/>
        <v>0</v>
      </c>
      <c r="D169" s="260">
        <f t="shared" si="27"/>
        <v>0</v>
      </c>
      <c r="E169" s="143"/>
      <c r="F169" s="143"/>
      <c r="G169" s="143"/>
      <c r="H169" s="143"/>
      <c r="I169" s="143"/>
      <c r="J169" s="143"/>
      <c r="K169" s="143"/>
      <c r="L169" s="225"/>
      <c r="M169" s="256">
        <f t="shared" si="28"/>
        <v>0</v>
      </c>
      <c r="N169" s="236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225"/>
      <c r="AD169" s="262">
        <f t="shared" si="29"/>
        <v>0</v>
      </c>
      <c r="AE169" s="142"/>
      <c r="AF169" s="143"/>
      <c r="AG169" s="150"/>
      <c r="AH169" s="143"/>
      <c r="AI169" s="150"/>
      <c r="AJ169" s="143"/>
      <c r="AK169" s="150"/>
      <c r="AL169" s="143"/>
      <c r="AM169" s="150"/>
      <c r="AN169" s="143"/>
      <c r="AO169" s="150"/>
      <c r="AP169" s="143"/>
      <c r="AQ169" s="150"/>
      <c r="AR169" s="143"/>
      <c r="AS169" s="150"/>
      <c r="AT169" s="143"/>
      <c r="AU169" s="150"/>
      <c r="AV169" s="143"/>
      <c r="AW169" s="150"/>
      <c r="AX169" s="150"/>
      <c r="AY169" s="150"/>
      <c r="AZ169" s="143"/>
      <c r="BA169" s="150"/>
      <c r="BB169" s="150"/>
      <c r="BC169" s="150"/>
      <c r="BD169" s="143"/>
      <c r="BE169" s="150"/>
      <c r="BF169" s="150"/>
      <c r="BG169" s="150"/>
      <c r="BH169" s="150"/>
      <c r="BI169" s="150"/>
      <c r="BJ169" s="383"/>
      <c r="BK169" s="383"/>
      <c r="BL169" s="383"/>
      <c r="BM169" s="383"/>
      <c r="BN169" s="383"/>
      <c r="BO169" s="383"/>
      <c r="BP169" s="383"/>
      <c r="BQ169" s="383"/>
      <c r="BR169" s="322"/>
      <c r="BS169" s="383"/>
      <c r="BT169" s="383"/>
      <c r="BU169" s="383"/>
      <c r="BV169" s="322"/>
      <c r="BW169" s="383"/>
      <c r="BX169" s="383"/>
      <c r="BY169" s="383"/>
      <c r="BZ169" s="383"/>
      <c r="CA169" s="383"/>
      <c r="CB169" s="322"/>
    </row>
    <row r="170" ht="13.5" customHeight="1">
      <c r="A170" s="222"/>
      <c r="B170" s="78">
        <v>44506.0</v>
      </c>
      <c r="C170" s="99">
        <f t="shared" si="26"/>
        <v>15915</v>
      </c>
      <c r="D170" s="260">
        <f t="shared" si="27"/>
        <v>0</v>
      </c>
      <c r="E170" s="236"/>
      <c r="F170" s="143"/>
      <c r="G170" s="143"/>
      <c r="H170" s="143"/>
      <c r="I170" s="143"/>
      <c r="J170" s="143"/>
      <c r="K170" s="143"/>
      <c r="L170" s="225"/>
      <c r="M170" s="256">
        <f t="shared" si="28"/>
        <v>0</v>
      </c>
      <c r="N170" s="236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225"/>
      <c r="AD170" s="262">
        <f t="shared" si="29"/>
        <v>15915</v>
      </c>
      <c r="AE170" s="142" t="s">
        <v>403</v>
      </c>
      <c r="AF170" s="363">
        <v>15915.0</v>
      </c>
      <c r="AG170" s="150"/>
      <c r="AH170" s="143"/>
      <c r="AI170" s="150"/>
      <c r="AJ170" s="143"/>
      <c r="AK170" s="150"/>
      <c r="AL170" s="143"/>
      <c r="AM170" s="150"/>
      <c r="AN170" s="143"/>
      <c r="AO170" s="150"/>
      <c r="AP170" s="143"/>
      <c r="AQ170" s="150"/>
      <c r="AR170" s="143"/>
      <c r="AS170" s="150"/>
      <c r="AT170" s="143"/>
      <c r="AU170" s="150"/>
      <c r="AV170" s="143"/>
      <c r="AW170" s="150"/>
      <c r="AX170" s="143"/>
      <c r="AY170" s="150"/>
      <c r="AZ170" s="143"/>
      <c r="BA170" s="150"/>
      <c r="BB170" s="150"/>
      <c r="BC170" s="150"/>
      <c r="BD170" s="143"/>
      <c r="BE170" s="150"/>
      <c r="BF170" s="150"/>
      <c r="BG170" s="150"/>
      <c r="BH170" s="150"/>
      <c r="BI170" s="150"/>
      <c r="BJ170" s="383"/>
      <c r="BK170" s="383"/>
      <c r="BL170" s="383"/>
      <c r="BM170" s="383"/>
      <c r="BN170" s="383"/>
      <c r="BO170" s="383"/>
      <c r="BP170" s="383"/>
      <c r="BQ170" s="383"/>
      <c r="BR170" s="322"/>
      <c r="BS170" s="383"/>
      <c r="BT170" s="383"/>
      <c r="BU170" s="383"/>
      <c r="BV170" s="322"/>
      <c r="BW170" s="383"/>
      <c r="BX170" s="383"/>
      <c r="BY170" s="383"/>
      <c r="BZ170" s="383"/>
      <c r="CA170" s="383"/>
      <c r="CB170" s="322"/>
    </row>
    <row r="171" ht="13.5" customHeight="1">
      <c r="A171" s="222"/>
      <c r="B171" s="78">
        <v>44507.0</v>
      </c>
      <c r="C171" s="99">
        <f t="shared" si="26"/>
        <v>151863</v>
      </c>
      <c r="D171" s="260">
        <f t="shared" si="27"/>
        <v>1210</v>
      </c>
      <c r="E171" s="236" t="s">
        <v>405</v>
      </c>
      <c r="F171" s="363">
        <v>1210.0</v>
      </c>
      <c r="G171" s="143"/>
      <c r="H171" s="143"/>
      <c r="I171" s="143"/>
      <c r="J171" s="143"/>
      <c r="K171" s="143"/>
      <c r="L171" s="225"/>
      <c r="M171" s="256">
        <f t="shared" si="28"/>
        <v>0</v>
      </c>
      <c r="N171" s="236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225"/>
      <c r="AD171" s="262">
        <f t="shared" si="29"/>
        <v>150653</v>
      </c>
      <c r="AE171" s="142" t="s">
        <v>49</v>
      </c>
      <c r="AF171" s="363">
        <v>150653.0</v>
      </c>
      <c r="AG171" s="150"/>
      <c r="AH171" s="143"/>
      <c r="AI171" s="142"/>
      <c r="AJ171" s="143"/>
      <c r="AK171" s="150"/>
      <c r="AL171" s="143"/>
      <c r="AM171" s="150"/>
      <c r="AN171" s="143"/>
      <c r="AO171" s="143"/>
      <c r="AP171" s="143"/>
      <c r="AQ171" s="150"/>
      <c r="AR171" s="143"/>
      <c r="AS171" s="150"/>
      <c r="AT171" s="143"/>
      <c r="AU171" s="150"/>
      <c r="AV171" s="143"/>
      <c r="AW171" s="150"/>
      <c r="AX171" s="150"/>
      <c r="AY171" s="150"/>
      <c r="AZ171" s="143"/>
      <c r="BA171" s="150"/>
      <c r="BB171" s="150"/>
      <c r="BC171" s="150"/>
      <c r="BD171" s="143"/>
      <c r="BE171" s="150"/>
      <c r="BF171" s="150"/>
      <c r="BG171" s="150"/>
      <c r="BH171" s="150"/>
      <c r="BI171" s="150"/>
      <c r="BJ171" s="383"/>
      <c r="BK171" s="383"/>
      <c r="BL171" s="383"/>
      <c r="BM171" s="383"/>
      <c r="BN171" s="383"/>
      <c r="BO171" s="383"/>
      <c r="BP171" s="383"/>
      <c r="BQ171" s="383"/>
      <c r="BR171" s="322"/>
      <c r="BS171" s="383"/>
      <c r="BT171" s="383"/>
      <c r="BU171" s="383"/>
      <c r="BV171" s="322"/>
      <c r="BW171" s="383"/>
      <c r="BX171" s="383"/>
      <c r="BY171" s="383"/>
      <c r="BZ171" s="383"/>
      <c r="CA171" s="383"/>
      <c r="CB171" s="322"/>
    </row>
    <row r="172" ht="13.5" customHeight="1">
      <c r="A172" s="222"/>
      <c r="B172" s="339">
        <v>44508.0</v>
      </c>
      <c r="C172" s="99">
        <f t="shared" si="26"/>
        <v>0</v>
      </c>
      <c r="D172" s="260">
        <f t="shared" si="27"/>
        <v>0</v>
      </c>
      <c r="E172" s="236"/>
      <c r="F172" s="143"/>
      <c r="G172" s="143"/>
      <c r="H172" s="143"/>
      <c r="I172" s="143"/>
      <c r="J172" s="143"/>
      <c r="K172" s="143"/>
      <c r="L172" s="225"/>
      <c r="M172" s="256">
        <f t="shared" si="28"/>
        <v>0</v>
      </c>
      <c r="N172" s="236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225"/>
      <c r="AD172" s="262">
        <f t="shared" si="29"/>
        <v>0</v>
      </c>
      <c r="AE172" s="142"/>
      <c r="AF172" s="143"/>
      <c r="AG172" s="150"/>
      <c r="AH172" s="143"/>
      <c r="AI172" s="143"/>
      <c r="AJ172" s="143"/>
      <c r="AK172" s="150"/>
      <c r="AL172" s="143"/>
      <c r="AM172" s="150"/>
      <c r="AN172" s="143"/>
      <c r="AO172" s="150"/>
      <c r="AP172" s="143"/>
      <c r="AQ172" s="150"/>
      <c r="AR172" s="143"/>
      <c r="AS172" s="150"/>
      <c r="AT172" s="143"/>
      <c r="AU172" s="150"/>
      <c r="AV172" s="143"/>
      <c r="AW172" s="150"/>
      <c r="AX172" s="150"/>
      <c r="AY172" s="150"/>
      <c r="AZ172" s="143"/>
      <c r="BA172" s="150"/>
      <c r="BB172" s="150"/>
      <c r="BC172" s="150"/>
      <c r="BD172" s="143"/>
      <c r="BE172" s="150"/>
      <c r="BF172" s="150"/>
      <c r="BG172" s="150"/>
      <c r="BH172" s="150"/>
      <c r="BI172" s="150"/>
      <c r="BJ172" s="383"/>
      <c r="BK172" s="383"/>
      <c r="BL172" s="383"/>
      <c r="BM172" s="383"/>
      <c r="BN172" s="383"/>
      <c r="BO172" s="383"/>
      <c r="BP172" s="383"/>
      <c r="BQ172" s="383"/>
      <c r="BR172" s="322"/>
      <c r="BS172" s="383"/>
      <c r="BT172" s="383"/>
      <c r="BU172" s="383"/>
      <c r="BV172" s="322"/>
      <c r="BW172" s="383"/>
      <c r="BX172" s="383"/>
      <c r="BY172" s="383"/>
      <c r="BZ172" s="383"/>
      <c r="CA172" s="383"/>
      <c r="CB172" s="322"/>
    </row>
    <row r="173" ht="12.75" customHeight="1">
      <c r="A173" s="222"/>
      <c r="B173" s="339">
        <v>44509.0</v>
      </c>
      <c r="C173" s="99">
        <f t="shared" si="26"/>
        <v>4510</v>
      </c>
      <c r="D173" s="260">
        <f t="shared" si="27"/>
        <v>4510</v>
      </c>
      <c r="E173" s="236"/>
      <c r="F173" s="152"/>
      <c r="G173" s="143" t="s">
        <v>579</v>
      </c>
      <c r="H173" s="363">
        <v>880.0</v>
      </c>
      <c r="I173" s="143" t="s">
        <v>580</v>
      </c>
      <c r="J173" s="363">
        <v>3630.0</v>
      </c>
      <c r="K173" s="143"/>
      <c r="L173" s="225"/>
      <c r="M173" s="256">
        <f t="shared" si="28"/>
        <v>0</v>
      </c>
      <c r="N173" s="236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225"/>
      <c r="AD173" s="262">
        <f t="shared" si="29"/>
        <v>0</v>
      </c>
      <c r="AE173" s="150"/>
      <c r="AF173" s="143"/>
      <c r="AG173" s="150"/>
      <c r="AH173" s="143"/>
      <c r="AI173" s="150"/>
      <c r="AJ173" s="143"/>
      <c r="AK173" s="143"/>
      <c r="AL173" s="143"/>
      <c r="AM173" s="143"/>
      <c r="AN173" s="143"/>
      <c r="AO173" s="150"/>
      <c r="AP173" s="143"/>
      <c r="AQ173" s="150"/>
      <c r="AR173" s="143"/>
      <c r="AS173" s="150"/>
      <c r="AT173" s="143"/>
      <c r="AU173" s="150"/>
      <c r="AV173" s="143"/>
      <c r="AW173" s="150"/>
      <c r="AX173" s="143"/>
      <c r="AY173" s="150"/>
      <c r="AZ173" s="143"/>
      <c r="BA173" s="150"/>
      <c r="BB173" s="150"/>
      <c r="BC173" s="150"/>
      <c r="BD173" s="143"/>
      <c r="BE173" s="150"/>
      <c r="BF173" s="150"/>
      <c r="BG173" s="150"/>
      <c r="BH173" s="143"/>
      <c r="BI173" s="150"/>
      <c r="BJ173" s="322"/>
      <c r="BK173" s="383"/>
      <c r="BL173" s="322"/>
      <c r="BM173" s="383"/>
      <c r="BN173" s="322"/>
      <c r="BO173" s="383"/>
      <c r="BP173" s="322"/>
      <c r="BQ173" s="383"/>
      <c r="BR173" s="322"/>
      <c r="BS173" s="383"/>
      <c r="BT173" s="383"/>
      <c r="BU173" s="383"/>
      <c r="BV173" s="322"/>
      <c r="BW173" s="383"/>
      <c r="BX173" s="383"/>
      <c r="BY173" s="383"/>
      <c r="BZ173" s="383"/>
      <c r="CA173" s="383"/>
      <c r="CB173" s="322"/>
    </row>
    <row r="174" ht="13.5" customHeight="1">
      <c r="A174" s="222"/>
      <c r="B174" s="78">
        <v>44510.0</v>
      </c>
      <c r="C174" s="99">
        <f t="shared" si="26"/>
        <v>3576916</v>
      </c>
      <c r="D174" s="260">
        <f t="shared" si="27"/>
        <v>21560</v>
      </c>
      <c r="E174" s="143" t="s">
        <v>411</v>
      </c>
      <c r="F174" s="380">
        <v>3850.0</v>
      </c>
      <c r="G174" s="143" t="s">
        <v>464</v>
      </c>
      <c r="H174" s="380">
        <v>1650.0</v>
      </c>
      <c r="I174" s="143" t="s">
        <v>465</v>
      </c>
      <c r="J174" s="363">
        <v>2530.0</v>
      </c>
      <c r="K174" s="143" t="s">
        <v>495</v>
      </c>
      <c r="L174" s="385">
        <v>13530.0</v>
      </c>
      <c r="M174" s="256">
        <f t="shared" si="28"/>
        <v>0</v>
      </c>
      <c r="N174" s="236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225"/>
      <c r="AD174" s="262">
        <f t="shared" si="29"/>
        <v>3555356</v>
      </c>
      <c r="AE174" s="142" t="s">
        <v>473</v>
      </c>
      <c r="AF174" s="363">
        <v>700000.0</v>
      </c>
      <c r="AG174" s="150" t="s">
        <v>51</v>
      </c>
      <c r="AH174" s="363">
        <v>262414.0</v>
      </c>
      <c r="AI174" s="150" t="s">
        <v>581</v>
      </c>
      <c r="AJ174" s="363">
        <v>138447.0</v>
      </c>
      <c r="AK174" s="150" t="s">
        <v>582</v>
      </c>
      <c r="AL174" s="363">
        <v>225414.0</v>
      </c>
      <c r="AM174" s="150" t="s">
        <v>52</v>
      </c>
      <c r="AN174" s="363">
        <v>399992.0</v>
      </c>
      <c r="AO174" s="143" t="s">
        <v>55</v>
      </c>
      <c r="AP174" s="363">
        <v>1177130.0</v>
      </c>
      <c r="AQ174" s="143" t="s">
        <v>56</v>
      </c>
      <c r="AR174" s="363">
        <v>314074.0</v>
      </c>
      <c r="AS174" s="150" t="s">
        <v>54</v>
      </c>
      <c r="AT174" s="363">
        <v>14600.0</v>
      </c>
      <c r="AU174" s="150" t="s">
        <v>471</v>
      </c>
      <c r="AV174" s="363">
        <v>170000.0</v>
      </c>
      <c r="AW174" s="150" t="s">
        <v>583</v>
      </c>
      <c r="AX174" s="363">
        <v>153285.0</v>
      </c>
      <c r="AY174" s="150"/>
      <c r="AZ174" s="143"/>
      <c r="BA174" s="143"/>
      <c r="BB174" s="143"/>
      <c r="BC174" s="150"/>
      <c r="BD174" s="143"/>
      <c r="BE174" s="143"/>
      <c r="BF174" s="143"/>
      <c r="BG174" s="143"/>
      <c r="BH174" s="143"/>
      <c r="BI174" s="143"/>
      <c r="BJ174" s="322"/>
      <c r="BK174" s="383"/>
      <c r="BL174" s="322"/>
      <c r="BM174" s="383"/>
      <c r="BN174" s="322"/>
      <c r="BO174" s="383"/>
      <c r="BP174" s="322"/>
      <c r="BQ174" s="383"/>
      <c r="BR174" s="322"/>
      <c r="BS174" s="383"/>
      <c r="BT174" s="322"/>
      <c r="BU174" s="383"/>
      <c r="BV174" s="322"/>
      <c r="BW174" s="383"/>
      <c r="BX174" s="423"/>
      <c r="BY174" s="383"/>
      <c r="BZ174" s="322"/>
      <c r="CA174" s="383"/>
      <c r="CB174" s="322"/>
    </row>
    <row r="175" ht="13.5" customHeight="1">
      <c r="A175" s="222"/>
      <c r="B175" s="78">
        <v>44511.0</v>
      </c>
      <c r="C175" s="99">
        <f t="shared" si="26"/>
        <v>0</v>
      </c>
      <c r="D175" s="260">
        <f t="shared" si="27"/>
        <v>0</v>
      </c>
      <c r="E175" s="143"/>
      <c r="F175" s="152"/>
      <c r="G175" s="143"/>
      <c r="H175" s="143"/>
      <c r="I175" s="143"/>
      <c r="J175" s="143"/>
      <c r="K175" s="143"/>
      <c r="L175" s="225"/>
      <c r="M175" s="256">
        <f t="shared" si="28"/>
        <v>0</v>
      </c>
      <c r="N175" s="236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225"/>
      <c r="AD175" s="262">
        <f t="shared" si="29"/>
        <v>0</v>
      </c>
      <c r="AE175" s="150"/>
      <c r="AF175" s="143"/>
      <c r="AG175" s="142"/>
      <c r="AH175" s="143"/>
      <c r="AI175" s="150"/>
      <c r="AJ175" s="143"/>
      <c r="AK175" s="150"/>
      <c r="AL175" s="143"/>
      <c r="AM175" s="150"/>
      <c r="AN175" s="143"/>
      <c r="AO175" s="150"/>
      <c r="AP175" s="143"/>
      <c r="AQ175" s="150"/>
      <c r="AR175" s="143"/>
      <c r="AS175" s="150"/>
      <c r="AT175" s="143"/>
      <c r="AU175" s="150"/>
      <c r="AV175" s="143"/>
      <c r="AW175" s="150"/>
      <c r="AX175" s="143"/>
      <c r="AY175" s="150"/>
      <c r="AZ175" s="143"/>
      <c r="BA175" s="150"/>
      <c r="BB175" s="143"/>
      <c r="BC175" s="150"/>
      <c r="BD175" s="143"/>
      <c r="BE175" s="150"/>
      <c r="BF175" s="143"/>
      <c r="BG175" s="150"/>
      <c r="BH175" s="150"/>
      <c r="BI175" s="150"/>
      <c r="BJ175" s="383"/>
      <c r="BK175" s="383"/>
      <c r="BL175" s="383"/>
      <c r="BM175" s="383"/>
      <c r="BN175" s="322"/>
      <c r="BO175" s="383"/>
      <c r="BP175" s="383"/>
      <c r="BQ175" s="383"/>
      <c r="BR175" s="322"/>
      <c r="BS175" s="383"/>
      <c r="BT175" s="383"/>
      <c r="BU175" s="383"/>
      <c r="BV175" s="322"/>
      <c r="BW175" s="383"/>
      <c r="BX175" s="383"/>
      <c r="BY175" s="383"/>
      <c r="BZ175" s="383"/>
      <c r="CA175" s="383"/>
      <c r="CB175" s="322"/>
    </row>
    <row r="176" ht="13.5" customHeight="1">
      <c r="A176" s="222"/>
      <c r="B176" s="78">
        <v>44512.0</v>
      </c>
      <c r="C176" s="99">
        <f t="shared" si="26"/>
        <v>0</v>
      </c>
      <c r="D176" s="260">
        <f t="shared" si="27"/>
        <v>0</v>
      </c>
      <c r="E176" s="236"/>
      <c r="F176" s="143"/>
      <c r="G176" s="143"/>
      <c r="H176" s="143"/>
      <c r="I176" s="143"/>
      <c r="J176" s="143"/>
      <c r="K176" s="143"/>
      <c r="L176" s="225"/>
      <c r="M176" s="256">
        <f t="shared" si="28"/>
        <v>0</v>
      </c>
      <c r="N176" s="236"/>
      <c r="O176" s="143"/>
      <c r="P176" s="143"/>
      <c r="Q176" s="167"/>
      <c r="R176" s="167"/>
      <c r="S176" s="167"/>
      <c r="T176" s="167"/>
      <c r="U176" s="167"/>
      <c r="V176" s="167"/>
      <c r="W176" s="167"/>
      <c r="X176" s="167"/>
      <c r="Y176" s="167"/>
      <c r="Z176" s="167"/>
      <c r="AA176" s="167"/>
      <c r="AB176" s="167"/>
      <c r="AC176" s="276"/>
      <c r="AD176" s="262">
        <f t="shared" si="29"/>
        <v>0</v>
      </c>
      <c r="AE176" s="142"/>
      <c r="AF176" s="143"/>
      <c r="AG176" s="150"/>
      <c r="AH176" s="143"/>
      <c r="AI176" s="143"/>
      <c r="AJ176" s="143"/>
      <c r="AK176" s="143"/>
      <c r="AL176" s="143"/>
      <c r="AM176" s="143"/>
      <c r="AN176" s="143"/>
      <c r="AO176" s="143"/>
      <c r="AP176" s="143"/>
      <c r="AQ176" s="150"/>
      <c r="AR176" s="143"/>
      <c r="AS176" s="143"/>
      <c r="AT176" s="143"/>
      <c r="AU176" s="143"/>
      <c r="AV176" s="143"/>
      <c r="AW176" s="150"/>
      <c r="AX176" s="150"/>
      <c r="AY176" s="150"/>
      <c r="AZ176" s="143"/>
      <c r="BA176" s="150"/>
      <c r="BB176" s="150"/>
      <c r="BC176" s="150"/>
      <c r="BD176" s="143"/>
      <c r="BE176" s="150"/>
      <c r="BF176" s="150"/>
      <c r="BG176" s="150"/>
      <c r="BH176" s="143"/>
      <c r="BI176" s="150"/>
      <c r="BJ176" s="322"/>
      <c r="BK176" s="383"/>
      <c r="BL176" s="322"/>
      <c r="BM176" s="383"/>
      <c r="BN176" s="322"/>
      <c r="BO176" s="383"/>
      <c r="BP176" s="322"/>
      <c r="BQ176" s="383"/>
      <c r="BR176" s="322"/>
      <c r="BS176" s="383"/>
      <c r="BT176" s="383"/>
      <c r="BU176" s="383"/>
      <c r="BV176" s="322"/>
      <c r="BW176" s="383"/>
      <c r="BX176" s="383"/>
      <c r="BY176" s="383"/>
      <c r="BZ176" s="383"/>
      <c r="CA176" s="383"/>
      <c r="CB176" s="322"/>
    </row>
    <row r="177" ht="13.5" customHeight="1">
      <c r="A177" s="222"/>
      <c r="B177" s="78">
        <v>44513.0</v>
      </c>
      <c r="C177" s="99">
        <f t="shared" si="26"/>
        <v>218032</v>
      </c>
      <c r="D177" s="260">
        <f t="shared" si="27"/>
        <v>100000</v>
      </c>
      <c r="E177" s="236" t="s">
        <v>584</v>
      </c>
      <c r="F177" s="380">
        <v>100000.0</v>
      </c>
      <c r="G177" s="143"/>
      <c r="H177" s="143"/>
      <c r="I177" s="143"/>
      <c r="J177" s="143"/>
      <c r="K177" s="143"/>
      <c r="L177" s="225"/>
      <c r="M177" s="256">
        <f t="shared" si="28"/>
        <v>0</v>
      </c>
      <c r="N177" s="236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225"/>
      <c r="AD177" s="262">
        <f t="shared" si="29"/>
        <v>118032</v>
      </c>
      <c r="AE177" s="142" t="s">
        <v>417</v>
      </c>
      <c r="AF177" s="363">
        <v>2117.0</v>
      </c>
      <c r="AG177" s="150" t="s">
        <v>403</v>
      </c>
      <c r="AH177" s="363">
        <v>15915.0</v>
      </c>
      <c r="AI177" s="150" t="s">
        <v>585</v>
      </c>
      <c r="AJ177" s="363">
        <v>100000.0</v>
      </c>
      <c r="AK177" s="150"/>
      <c r="AL177" s="143"/>
      <c r="AM177" s="150"/>
      <c r="AN177" s="143"/>
      <c r="AO177" s="150"/>
      <c r="AP177" s="143"/>
      <c r="AQ177" s="150"/>
      <c r="AR177" s="143"/>
      <c r="AS177" s="150"/>
      <c r="AT177" s="143"/>
      <c r="AU177" s="150"/>
      <c r="AV177" s="143"/>
      <c r="AW177" s="150"/>
      <c r="AX177" s="143"/>
      <c r="AY177" s="150"/>
      <c r="AZ177" s="143"/>
      <c r="BA177" s="150"/>
      <c r="BB177" s="143"/>
      <c r="BC177" s="150"/>
      <c r="BD177" s="143"/>
      <c r="BE177" s="150"/>
      <c r="BF177" s="143"/>
      <c r="BG177" s="150"/>
      <c r="BH177" s="150"/>
      <c r="BI177" s="150"/>
      <c r="BJ177" s="383"/>
      <c r="BK177" s="383"/>
      <c r="BL177" s="383"/>
      <c r="BM177" s="383"/>
      <c r="BN177" s="383"/>
      <c r="BO177" s="383"/>
      <c r="BP177" s="383"/>
      <c r="BQ177" s="383"/>
      <c r="BR177" s="322"/>
      <c r="BS177" s="383"/>
      <c r="BT177" s="383"/>
      <c r="BU177" s="383"/>
      <c r="BV177" s="322"/>
      <c r="BW177" s="383"/>
      <c r="BX177" s="383"/>
      <c r="BY177" s="383"/>
      <c r="BZ177" s="383"/>
      <c r="CA177" s="383"/>
      <c r="CB177" s="322"/>
    </row>
    <row r="178" ht="13.5" customHeight="1">
      <c r="A178" s="222"/>
      <c r="B178" s="78">
        <v>44514.0</v>
      </c>
      <c r="C178" s="99">
        <f t="shared" si="26"/>
        <v>0</v>
      </c>
      <c r="D178" s="260">
        <f t="shared" si="27"/>
        <v>0</v>
      </c>
      <c r="E178" s="236"/>
      <c r="F178" s="143"/>
      <c r="G178" s="143"/>
      <c r="H178" s="143"/>
      <c r="I178" s="143"/>
      <c r="J178" s="143"/>
      <c r="K178" s="143"/>
      <c r="L178" s="225"/>
      <c r="M178" s="256">
        <f t="shared" si="28"/>
        <v>0</v>
      </c>
      <c r="N178" s="236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225"/>
      <c r="AD178" s="262">
        <f t="shared" si="29"/>
        <v>0</v>
      </c>
      <c r="AE178" s="142"/>
      <c r="AF178" s="143"/>
      <c r="AG178" s="142"/>
      <c r="AH178" s="143"/>
      <c r="AI178" s="142"/>
      <c r="AJ178" s="143"/>
      <c r="AK178" s="143"/>
      <c r="AL178" s="143"/>
      <c r="AM178" s="143"/>
      <c r="AN178" s="143"/>
      <c r="AO178" s="143"/>
      <c r="AP178" s="143"/>
      <c r="AQ178" s="150"/>
      <c r="AR178" s="143"/>
      <c r="AS178" s="143"/>
      <c r="AT178" s="143"/>
      <c r="AU178" s="143"/>
      <c r="AV178" s="143"/>
      <c r="AW178" s="150"/>
      <c r="AX178" s="150"/>
      <c r="AY178" s="150"/>
      <c r="AZ178" s="143"/>
      <c r="BA178" s="150"/>
      <c r="BB178" s="150"/>
      <c r="BC178" s="150"/>
      <c r="BD178" s="143"/>
      <c r="BE178" s="150"/>
      <c r="BF178" s="150"/>
      <c r="BG178" s="150"/>
      <c r="BH178" s="150"/>
      <c r="BI178" s="150"/>
      <c r="BJ178" s="383"/>
      <c r="BK178" s="383"/>
      <c r="BL178" s="383"/>
      <c r="BM178" s="383"/>
      <c r="BN178" s="383"/>
      <c r="BO178" s="383"/>
      <c r="BP178" s="383"/>
      <c r="BQ178" s="383"/>
      <c r="BR178" s="322"/>
      <c r="BS178" s="383"/>
      <c r="BT178" s="383"/>
      <c r="BU178" s="383"/>
      <c r="BV178" s="322"/>
      <c r="BW178" s="383"/>
      <c r="BX178" s="383"/>
      <c r="BY178" s="383"/>
      <c r="BZ178" s="383"/>
      <c r="CA178" s="383"/>
      <c r="CB178" s="322"/>
    </row>
    <row r="179" ht="13.5" customHeight="1">
      <c r="A179" s="222"/>
      <c r="B179" s="339">
        <v>44515.0</v>
      </c>
      <c r="C179" s="99">
        <f t="shared" si="26"/>
        <v>0</v>
      </c>
      <c r="D179" s="260">
        <f t="shared" si="27"/>
        <v>0</v>
      </c>
      <c r="E179" s="236"/>
      <c r="F179" s="143"/>
      <c r="G179" s="143"/>
      <c r="H179" s="143"/>
      <c r="I179" s="143"/>
      <c r="J179" s="143"/>
      <c r="K179" s="143"/>
      <c r="L179" s="225"/>
      <c r="M179" s="256">
        <f t="shared" si="28"/>
        <v>0</v>
      </c>
      <c r="N179" s="236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225"/>
      <c r="AD179" s="262">
        <f t="shared" si="29"/>
        <v>0</v>
      </c>
      <c r="AE179" s="142"/>
      <c r="AF179" s="143"/>
      <c r="AG179" s="150"/>
      <c r="AH179" s="143"/>
      <c r="AI179" s="150"/>
      <c r="AJ179" s="143"/>
      <c r="AK179" s="150"/>
      <c r="AL179" s="143"/>
      <c r="AM179" s="150"/>
      <c r="AN179" s="143"/>
      <c r="AO179" s="150"/>
      <c r="AP179" s="143"/>
      <c r="AQ179" s="150"/>
      <c r="AR179" s="143"/>
      <c r="AS179" s="150"/>
      <c r="AT179" s="143"/>
      <c r="AU179" s="150"/>
      <c r="AV179" s="143"/>
      <c r="AW179" s="150"/>
      <c r="AX179" s="150"/>
      <c r="AY179" s="150"/>
      <c r="AZ179" s="143"/>
      <c r="BA179" s="150"/>
      <c r="BB179" s="150"/>
      <c r="BC179" s="150"/>
      <c r="BD179" s="143"/>
      <c r="BE179" s="150"/>
      <c r="BF179" s="150"/>
      <c r="BG179" s="150"/>
      <c r="BH179" s="150"/>
      <c r="BI179" s="150"/>
      <c r="BJ179" s="383"/>
      <c r="BK179" s="383"/>
      <c r="BL179" s="383"/>
      <c r="BM179" s="383"/>
      <c r="BN179" s="383"/>
      <c r="BO179" s="383"/>
      <c r="BP179" s="383"/>
      <c r="BQ179" s="383"/>
      <c r="BR179" s="322"/>
      <c r="BS179" s="383"/>
      <c r="BT179" s="383"/>
      <c r="BU179" s="383"/>
      <c r="BV179" s="322"/>
      <c r="BW179" s="383"/>
      <c r="BX179" s="383"/>
      <c r="BY179" s="383"/>
      <c r="BZ179" s="383"/>
      <c r="CA179" s="383"/>
      <c r="CB179" s="322"/>
    </row>
    <row r="180" ht="13.5" customHeight="1">
      <c r="A180" s="222"/>
      <c r="B180" s="339">
        <v>44516.0</v>
      </c>
      <c r="C180" s="99">
        <f t="shared" si="26"/>
        <v>0</v>
      </c>
      <c r="D180" s="260">
        <f t="shared" si="27"/>
        <v>0</v>
      </c>
      <c r="E180" s="236"/>
      <c r="F180" s="143"/>
      <c r="G180" s="143"/>
      <c r="H180" s="143"/>
      <c r="I180" s="143"/>
      <c r="J180" s="143"/>
      <c r="K180" s="143"/>
      <c r="L180" s="225"/>
      <c r="M180" s="256">
        <f t="shared" si="28"/>
        <v>0</v>
      </c>
      <c r="N180" s="236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225"/>
      <c r="AD180" s="262">
        <f t="shared" si="29"/>
        <v>0</v>
      </c>
      <c r="AE180" s="142"/>
      <c r="AF180" s="143"/>
      <c r="AG180" s="150"/>
      <c r="AH180" s="143"/>
      <c r="AI180" s="150"/>
      <c r="AJ180" s="143"/>
      <c r="AK180" s="150"/>
      <c r="AL180" s="143"/>
      <c r="AM180" s="150"/>
      <c r="AN180" s="143"/>
      <c r="AO180" s="150"/>
      <c r="AP180" s="143"/>
      <c r="AQ180" s="150"/>
      <c r="AR180" s="143"/>
      <c r="AS180" s="150"/>
      <c r="AT180" s="143"/>
      <c r="AU180" s="150"/>
      <c r="AV180" s="143"/>
      <c r="AW180" s="150"/>
      <c r="AX180" s="150"/>
      <c r="AY180" s="150"/>
      <c r="AZ180" s="143"/>
      <c r="BA180" s="150"/>
      <c r="BB180" s="150"/>
      <c r="BC180" s="150"/>
      <c r="BD180" s="143"/>
      <c r="BE180" s="150"/>
      <c r="BF180" s="150"/>
      <c r="BG180" s="150"/>
      <c r="BH180" s="150"/>
      <c r="BI180" s="150"/>
      <c r="BJ180" s="383"/>
      <c r="BK180" s="383"/>
      <c r="BL180" s="383"/>
      <c r="BM180" s="383"/>
      <c r="BN180" s="383"/>
      <c r="BO180" s="383"/>
      <c r="BP180" s="383"/>
      <c r="BQ180" s="383"/>
      <c r="BR180" s="322"/>
      <c r="BS180" s="383"/>
      <c r="BT180" s="383"/>
      <c r="BU180" s="383"/>
      <c r="BV180" s="322"/>
      <c r="BW180" s="383"/>
      <c r="BX180" s="383"/>
      <c r="BY180" s="383"/>
      <c r="BZ180" s="383"/>
      <c r="CA180" s="383"/>
      <c r="CB180" s="322"/>
    </row>
    <row r="181" ht="13.5" customHeight="1">
      <c r="A181" s="222"/>
      <c r="B181" s="78">
        <v>44517.0</v>
      </c>
      <c r="C181" s="99">
        <f t="shared" si="26"/>
        <v>0</v>
      </c>
      <c r="D181" s="260">
        <f t="shared" si="27"/>
        <v>0</v>
      </c>
      <c r="E181" s="236"/>
      <c r="F181" s="143"/>
      <c r="G181" s="143"/>
      <c r="H181" s="143"/>
      <c r="I181" s="143"/>
      <c r="J181" s="143"/>
      <c r="K181" s="143"/>
      <c r="L181" s="225"/>
      <c r="M181" s="256">
        <f t="shared" si="28"/>
        <v>0</v>
      </c>
      <c r="N181" s="236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225"/>
      <c r="AD181" s="262">
        <f t="shared" si="29"/>
        <v>0</v>
      </c>
      <c r="AE181" s="142"/>
      <c r="AF181" s="143"/>
      <c r="AG181" s="150"/>
      <c r="AH181" s="143"/>
      <c r="AI181" s="150"/>
      <c r="AJ181" s="143"/>
      <c r="AK181" s="150"/>
      <c r="AL181" s="143"/>
      <c r="AM181" s="150"/>
      <c r="AN181" s="143"/>
      <c r="AO181" s="150"/>
      <c r="AP181" s="143"/>
      <c r="AQ181" s="150"/>
      <c r="AR181" s="143"/>
      <c r="AS181" s="150"/>
      <c r="AT181" s="143"/>
      <c r="AU181" s="150"/>
      <c r="AV181" s="143"/>
      <c r="AW181" s="150"/>
      <c r="AX181" s="150"/>
      <c r="AY181" s="150"/>
      <c r="AZ181" s="143"/>
      <c r="BA181" s="150"/>
      <c r="BB181" s="150"/>
      <c r="BC181" s="150"/>
      <c r="BD181" s="143"/>
      <c r="BE181" s="150"/>
      <c r="BF181" s="150"/>
      <c r="BG181" s="150"/>
      <c r="BH181" s="150"/>
      <c r="BI181" s="150"/>
      <c r="BJ181" s="383"/>
      <c r="BK181" s="383"/>
      <c r="BL181" s="383"/>
      <c r="BM181" s="383"/>
      <c r="BN181" s="383"/>
      <c r="BO181" s="383"/>
      <c r="BP181" s="383"/>
      <c r="BQ181" s="383"/>
      <c r="BR181" s="322"/>
      <c r="BS181" s="383"/>
      <c r="BT181" s="383"/>
      <c r="BU181" s="383"/>
      <c r="BV181" s="322"/>
      <c r="BW181" s="383"/>
      <c r="BX181" s="383"/>
      <c r="BY181" s="383"/>
      <c r="BZ181" s="383"/>
      <c r="CA181" s="383"/>
      <c r="CB181" s="322"/>
    </row>
    <row r="182" ht="13.5" customHeight="1">
      <c r="A182" s="222"/>
      <c r="B182" s="78">
        <v>44518.0</v>
      </c>
      <c r="C182" s="99">
        <f t="shared" si="26"/>
        <v>1100</v>
      </c>
      <c r="D182" s="260">
        <f t="shared" si="27"/>
        <v>1100</v>
      </c>
      <c r="E182" s="236" t="s">
        <v>400</v>
      </c>
      <c r="F182" s="363">
        <v>1100.0</v>
      </c>
      <c r="G182" s="143"/>
      <c r="H182" s="143"/>
      <c r="I182" s="143"/>
      <c r="J182" s="143"/>
      <c r="K182" s="143"/>
      <c r="L182" s="225"/>
      <c r="M182" s="256">
        <f t="shared" si="28"/>
        <v>0</v>
      </c>
      <c r="N182" s="236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225"/>
      <c r="AD182" s="262">
        <f t="shared" si="29"/>
        <v>0</v>
      </c>
      <c r="AE182" s="142"/>
      <c r="AF182" s="143"/>
      <c r="AG182" s="150"/>
      <c r="AH182" s="143"/>
      <c r="AI182" s="150"/>
      <c r="AJ182" s="143"/>
      <c r="AK182" s="150"/>
      <c r="AL182" s="143"/>
      <c r="AM182" s="150"/>
      <c r="AN182" s="143"/>
      <c r="AO182" s="150"/>
      <c r="AP182" s="143"/>
      <c r="AQ182" s="150"/>
      <c r="AR182" s="143"/>
      <c r="AS182" s="150"/>
      <c r="AT182" s="143"/>
      <c r="AU182" s="150"/>
      <c r="AV182" s="143"/>
      <c r="AW182" s="150"/>
      <c r="AX182" s="150"/>
      <c r="AY182" s="150"/>
      <c r="AZ182" s="143"/>
      <c r="BA182" s="150"/>
      <c r="BB182" s="150"/>
      <c r="BC182" s="150"/>
      <c r="BD182" s="143"/>
      <c r="BE182" s="150"/>
      <c r="BF182" s="150"/>
      <c r="BG182" s="150"/>
      <c r="BH182" s="150"/>
      <c r="BI182" s="150"/>
      <c r="BJ182" s="383"/>
      <c r="BK182" s="383"/>
      <c r="BL182" s="383"/>
      <c r="BM182" s="383"/>
      <c r="BN182" s="383"/>
      <c r="BO182" s="383"/>
      <c r="BP182" s="383"/>
      <c r="BQ182" s="383"/>
      <c r="BR182" s="322"/>
      <c r="BS182" s="383"/>
      <c r="BT182" s="383"/>
      <c r="BU182" s="383"/>
      <c r="BV182" s="322"/>
      <c r="BW182" s="383"/>
      <c r="BX182" s="383"/>
      <c r="BY182" s="383"/>
      <c r="BZ182" s="383"/>
      <c r="CA182" s="383"/>
      <c r="CB182" s="322"/>
    </row>
    <row r="183" ht="13.5" customHeight="1">
      <c r="A183" s="222"/>
      <c r="B183" s="78">
        <v>44519.0</v>
      </c>
      <c r="C183" s="99">
        <f t="shared" si="26"/>
        <v>0</v>
      </c>
      <c r="D183" s="260">
        <f t="shared" si="27"/>
        <v>0</v>
      </c>
      <c r="E183" s="236"/>
      <c r="F183" s="143"/>
      <c r="G183" s="143"/>
      <c r="H183" s="143"/>
      <c r="I183" s="143"/>
      <c r="J183" s="143"/>
      <c r="K183" s="143"/>
      <c r="L183" s="225"/>
      <c r="M183" s="256">
        <f t="shared" si="28"/>
        <v>0</v>
      </c>
      <c r="N183" s="236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225"/>
      <c r="AD183" s="262">
        <f t="shared" si="29"/>
        <v>0</v>
      </c>
      <c r="AE183" s="142"/>
      <c r="AF183" s="143"/>
      <c r="AG183" s="150"/>
      <c r="AH183" s="143"/>
      <c r="AI183" s="150"/>
      <c r="AJ183" s="143"/>
      <c r="AK183" s="150"/>
      <c r="AL183" s="143"/>
      <c r="AM183" s="150"/>
      <c r="AN183" s="143"/>
      <c r="AO183" s="150"/>
      <c r="AP183" s="143"/>
      <c r="AQ183" s="150"/>
      <c r="AR183" s="143"/>
      <c r="AS183" s="150"/>
      <c r="AT183" s="143"/>
      <c r="AU183" s="150"/>
      <c r="AV183" s="143"/>
      <c r="AW183" s="150"/>
      <c r="AX183" s="150"/>
      <c r="AY183" s="150"/>
      <c r="AZ183" s="143"/>
      <c r="BA183" s="150"/>
      <c r="BB183" s="150"/>
      <c r="BC183" s="150"/>
      <c r="BD183" s="143"/>
      <c r="BE183" s="150"/>
      <c r="BF183" s="150"/>
      <c r="BG183" s="150"/>
      <c r="BH183" s="150"/>
      <c r="BI183" s="150"/>
      <c r="BJ183" s="383"/>
      <c r="BK183" s="383"/>
      <c r="BL183" s="383"/>
      <c r="BM183" s="383"/>
      <c r="BN183" s="383"/>
      <c r="BO183" s="383"/>
      <c r="BP183" s="383"/>
      <c r="BQ183" s="383"/>
      <c r="BR183" s="322"/>
      <c r="BS183" s="383"/>
      <c r="BT183" s="383"/>
      <c r="BU183" s="383"/>
      <c r="BV183" s="322"/>
      <c r="BW183" s="383"/>
      <c r="BX183" s="383"/>
      <c r="BY183" s="383"/>
      <c r="BZ183" s="383"/>
      <c r="CA183" s="383"/>
      <c r="CB183" s="322"/>
    </row>
    <row r="184" ht="13.5" customHeight="1">
      <c r="A184" s="222"/>
      <c r="B184" s="78">
        <v>44520.0</v>
      </c>
      <c r="C184" s="99">
        <f t="shared" si="26"/>
        <v>148790</v>
      </c>
      <c r="D184" s="260">
        <f t="shared" si="27"/>
        <v>0</v>
      </c>
      <c r="E184" s="236"/>
      <c r="F184" s="143"/>
      <c r="G184" s="143"/>
      <c r="H184" s="143"/>
      <c r="I184" s="143"/>
      <c r="J184" s="143"/>
      <c r="K184" s="143"/>
      <c r="L184" s="225"/>
      <c r="M184" s="256">
        <f t="shared" si="28"/>
        <v>0</v>
      </c>
      <c r="N184" s="236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225"/>
      <c r="AD184" s="262">
        <f t="shared" si="29"/>
        <v>148790</v>
      </c>
      <c r="AE184" s="142" t="s">
        <v>63</v>
      </c>
      <c r="AF184" s="363">
        <v>101045.0</v>
      </c>
      <c r="AG184" s="150" t="s">
        <v>403</v>
      </c>
      <c r="AH184" s="363">
        <v>47745.0</v>
      </c>
      <c r="AI184" s="150"/>
      <c r="AJ184" s="143"/>
      <c r="AK184" s="150"/>
      <c r="AL184" s="143"/>
      <c r="AM184" s="150"/>
      <c r="AN184" s="143"/>
      <c r="AO184" s="150"/>
      <c r="AP184" s="143"/>
      <c r="AQ184" s="150"/>
      <c r="AR184" s="143"/>
      <c r="AS184" s="150"/>
      <c r="AT184" s="143"/>
      <c r="AU184" s="150"/>
      <c r="AV184" s="143"/>
      <c r="AW184" s="150"/>
      <c r="AX184" s="150"/>
      <c r="AY184" s="150"/>
      <c r="AZ184" s="143"/>
      <c r="BA184" s="150"/>
      <c r="BB184" s="150"/>
      <c r="BC184" s="150"/>
      <c r="BD184" s="143"/>
      <c r="BE184" s="150"/>
      <c r="BF184" s="150"/>
      <c r="BG184" s="150"/>
      <c r="BH184" s="150"/>
      <c r="BI184" s="150"/>
      <c r="BJ184" s="383"/>
      <c r="BK184" s="383"/>
      <c r="BL184" s="383"/>
      <c r="BM184" s="383"/>
      <c r="BN184" s="383"/>
      <c r="BO184" s="383"/>
      <c r="BP184" s="383"/>
      <c r="BQ184" s="383"/>
      <c r="BR184" s="322"/>
      <c r="BS184" s="383"/>
      <c r="BT184" s="383"/>
      <c r="BU184" s="383"/>
      <c r="BV184" s="322"/>
      <c r="BW184" s="383"/>
      <c r="BX184" s="383"/>
      <c r="BY184" s="383"/>
      <c r="BZ184" s="383"/>
      <c r="CA184" s="383"/>
      <c r="CB184" s="322"/>
    </row>
    <row r="185" ht="13.5" customHeight="1">
      <c r="A185" s="222"/>
      <c r="B185" s="78">
        <v>44521.0</v>
      </c>
      <c r="C185" s="99">
        <f t="shared" si="26"/>
        <v>55330</v>
      </c>
      <c r="D185" s="260">
        <f t="shared" si="27"/>
        <v>330</v>
      </c>
      <c r="E185" s="236" t="s">
        <v>541</v>
      </c>
      <c r="F185" s="363">
        <v>330.0</v>
      </c>
      <c r="G185" s="143"/>
      <c r="H185" s="143"/>
      <c r="I185" s="143"/>
      <c r="J185" s="143"/>
      <c r="K185" s="143"/>
      <c r="L185" s="225"/>
      <c r="M185" s="256">
        <f t="shared" si="28"/>
        <v>55000</v>
      </c>
      <c r="N185" s="236" t="s">
        <v>64</v>
      </c>
      <c r="O185" s="363">
        <v>55000.0</v>
      </c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225"/>
      <c r="AD185" s="262">
        <f t="shared" si="29"/>
        <v>0</v>
      </c>
      <c r="AE185" s="142"/>
      <c r="AF185" s="143"/>
      <c r="AG185" s="143"/>
      <c r="AH185" s="143"/>
      <c r="AI185" s="150"/>
      <c r="AJ185" s="143"/>
      <c r="AK185" s="150"/>
      <c r="AL185" s="143"/>
      <c r="AM185" s="150"/>
      <c r="AN185" s="143"/>
      <c r="AO185" s="150"/>
      <c r="AP185" s="143"/>
      <c r="AQ185" s="150"/>
      <c r="AR185" s="143"/>
      <c r="AS185" s="150"/>
      <c r="AT185" s="143"/>
      <c r="AU185" s="150"/>
      <c r="AV185" s="143"/>
      <c r="AW185" s="150"/>
      <c r="AX185" s="150"/>
      <c r="AY185" s="150"/>
      <c r="AZ185" s="143"/>
      <c r="BA185" s="150"/>
      <c r="BB185" s="150"/>
      <c r="BC185" s="150"/>
      <c r="BD185" s="143"/>
      <c r="BE185" s="150"/>
      <c r="BF185" s="150"/>
      <c r="BG185" s="150"/>
      <c r="BH185" s="150"/>
      <c r="BI185" s="150"/>
      <c r="BJ185" s="383"/>
      <c r="BK185" s="383"/>
      <c r="BL185" s="383"/>
      <c r="BM185" s="383"/>
      <c r="BN185" s="383"/>
      <c r="BO185" s="383"/>
      <c r="BP185" s="383"/>
      <c r="BQ185" s="383"/>
      <c r="BR185" s="322"/>
      <c r="BS185" s="383"/>
      <c r="BT185" s="383"/>
      <c r="BU185" s="383"/>
      <c r="BV185" s="322"/>
      <c r="BW185" s="383"/>
      <c r="BX185" s="383"/>
      <c r="BY185" s="383"/>
      <c r="BZ185" s="383"/>
      <c r="CA185" s="383"/>
      <c r="CB185" s="322"/>
    </row>
    <row r="186" ht="13.5" customHeight="1">
      <c r="A186" s="222"/>
      <c r="B186" s="339">
        <v>44522.0</v>
      </c>
      <c r="C186" s="99">
        <f t="shared" si="26"/>
        <v>0</v>
      </c>
      <c r="D186" s="260">
        <f t="shared" si="27"/>
        <v>0</v>
      </c>
      <c r="E186" s="236"/>
      <c r="F186" s="143"/>
      <c r="G186" s="143"/>
      <c r="H186" s="143"/>
      <c r="I186" s="143"/>
      <c r="J186" s="143"/>
      <c r="K186" s="143"/>
      <c r="L186" s="225"/>
      <c r="M186" s="256">
        <f t="shared" si="28"/>
        <v>0</v>
      </c>
      <c r="N186" s="236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225"/>
      <c r="AD186" s="262">
        <f t="shared" si="29"/>
        <v>0</v>
      </c>
      <c r="AE186" s="142"/>
      <c r="AF186" s="143"/>
      <c r="AG186" s="143"/>
      <c r="AH186" s="143"/>
      <c r="AI186" s="150"/>
      <c r="AJ186" s="143"/>
      <c r="AK186" s="150"/>
      <c r="AL186" s="143"/>
      <c r="AM186" s="150"/>
      <c r="AN186" s="143"/>
      <c r="AO186" s="150"/>
      <c r="AP186" s="143"/>
      <c r="AQ186" s="150"/>
      <c r="AR186" s="143"/>
      <c r="AS186" s="150"/>
      <c r="AT186" s="143"/>
      <c r="AU186" s="150"/>
      <c r="AV186" s="143"/>
      <c r="AW186" s="150"/>
      <c r="AX186" s="150"/>
      <c r="AY186" s="150"/>
      <c r="AZ186" s="143"/>
      <c r="BA186" s="150"/>
      <c r="BB186" s="150"/>
      <c r="BC186" s="150"/>
      <c r="BD186" s="143"/>
      <c r="BE186" s="150"/>
      <c r="BF186" s="150"/>
      <c r="BG186" s="150"/>
      <c r="BH186" s="150"/>
      <c r="BI186" s="150"/>
      <c r="BJ186" s="383"/>
      <c r="BK186" s="383"/>
      <c r="BL186" s="383"/>
      <c r="BM186" s="383"/>
      <c r="BN186" s="383"/>
      <c r="BO186" s="383"/>
      <c r="BP186" s="383"/>
      <c r="BQ186" s="383"/>
      <c r="BR186" s="322"/>
      <c r="BS186" s="383"/>
      <c r="BT186" s="383"/>
      <c r="BU186" s="383"/>
      <c r="BV186" s="322"/>
      <c r="BW186" s="383"/>
      <c r="BX186" s="383"/>
      <c r="BY186" s="383"/>
      <c r="BZ186" s="383"/>
      <c r="CA186" s="383"/>
      <c r="CB186" s="322"/>
    </row>
    <row r="187" ht="13.5" customHeight="1">
      <c r="A187" s="222"/>
      <c r="B187" s="339">
        <v>44523.0</v>
      </c>
      <c r="C187" s="99">
        <f t="shared" si="26"/>
        <v>0</v>
      </c>
      <c r="D187" s="260">
        <f t="shared" si="27"/>
        <v>0</v>
      </c>
      <c r="E187" s="236"/>
      <c r="F187" s="143"/>
      <c r="G187" s="143"/>
      <c r="H187" s="143"/>
      <c r="I187" s="143"/>
      <c r="J187" s="143"/>
      <c r="K187" s="143"/>
      <c r="L187" s="225"/>
      <c r="M187" s="256">
        <f t="shared" si="28"/>
        <v>0</v>
      </c>
      <c r="N187" s="236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225"/>
      <c r="AD187" s="262">
        <f t="shared" si="29"/>
        <v>0</v>
      </c>
      <c r="AE187" s="150"/>
      <c r="AF187" s="143"/>
      <c r="AG187" s="150"/>
      <c r="AH187" s="143"/>
      <c r="AI187" s="150"/>
      <c r="AJ187" s="143"/>
      <c r="AK187" s="150"/>
      <c r="AL187" s="143"/>
      <c r="AM187" s="150"/>
      <c r="AN187" s="143"/>
      <c r="AO187" s="150"/>
      <c r="AP187" s="143"/>
      <c r="AQ187" s="150"/>
      <c r="AR187" s="143"/>
      <c r="AS187" s="150"/>
      <c r="AT187" s="143"/>
      <c r="AU187" s="150"/>
      <c r="AV187" s="143"/>
      <c r="AW187" s="150"/>
      <c r="AX187" s="150"/>
      <c r="AY187" s="150"/>
      <c r="AZ187" s="143"/>
      <c r="BA187" s="150"/>
      <c r="BB187" s="150"/>
      <c r="BC187" s="150"/>
      <c r="BD187" s="143"/>
      <c r="BE187" s="150"/>
      <c r="BF187" s="150"/>
      <c r="BG187" s="150"/>
      <c r="BH187" s="150"/>
      <c r="BI187" s="150"/>
      <c r="BJ187" s="383"/>
      <c r="BK187" s="383"/>
      <c r="BL187" s="383"/>
      <c r="BM187" s="383"/>
      <c r="BN187" s="383"/>
      <c r="BO187" s="383"/>
      <c r="BP187" s="383"/>
      <c r="BQ187" s="383"/>
      <c r="BR187" s="322"/>
      <c r="BS187" s="383"/>
      <c r="BT187" s="383"/>
      <c r="BU187" s="383"/>
      <c r="BV187" s="322"/>
      <c r="BW187" s="383"/>
      <c r="BX187" s="383"/>
      <c r="BY187" s="383"/>
      <c r="BZ187" s="383"/>
      <c r="CA187" s="383"/>
      <c r="CB187" s="322"/>
    </row>
    <row r="188" ht="13.5" customHeight="1">
      <c r="A188" s="222"/>
      <c r="B188" s="339">
        <v>44524.0</v>
      </c>
      <c r="C188" s="99">
        <f t="shared" si="26"/>
        <v>0</v>
      </c>
      <c r="D188" s="260">
        <f t="shared" si="27"/>
        <v>0</v>
      </c>
      <c r="E188" s="236"/>
      <c r="F188" s="143"/>
      <c r="G188" s="143"/>
      <c r="H188" s="143"/>
      <c r="I188" s="143"/>
      <c r="J188" s="143"/>
      <c r="K188" s="143"/>
      <c r="L188" s="225"/>
      <c r="M188" s="256">
        <f t="shared" si="28"/>
        <v>0</v>
      </c>
      <c r="N188" s="236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225"/>
      <c r="AD188" s="262">
        <f t="shared" si="29"/>
        <v>0</v>
      </c>
      <c r="AE188" s="142"/>
      <c r="AF188" s="167"/>
      <c r="AG188" s="150"/>
      <c r="AH188" s="143"/>
      <c r="AI188" s="150"/>
      <c r="AJ188" s="143"/>
      <c r="AK188" s="150"/>
      <c r="AL188" s="143"/>
      <c r="AM188" s="150"/>
      <c r="AN188" s="143"/>
      <c r="AO188" s="150"/>
      <c r="AP188" s="143"/>
      <c r="AQ188" s="150"/>
      <c r="AR188" s="143"/>
      <c r="AS188" s="150"/>
      <c r="AT188" s="143"/>
      <c r="AU188" s="150"/>
      <c r="AV188" s="143"/>
      <c r="AW188" s="150"/>
      <c r="AX188" s="150"/>
      <c r="AY188" s="150"/>
      <c r="AZ188" s="143"/>
      <c r="BA188" s="150"/>
      <c r="BB188" s="150"/>
      <c r="BC188" s="150"/>
      <c r="BD188" s="143"/>
      <c r="BE188" s="150"/>
      <c r="BF188" s="150"/>
      <c r="BG188" s="150"/>
      <c r="BH188" s="150"/>
      <c r="BI188" s="150"/>
      <c r="BJ188" s="383"/>
      <c r="BK188" s="383"/>
      <c r="BL188" s="383"/>
      <c r="BM188" s="383"/>
      <c r="BN188" s="383"/>
      <c r="BO188" s="383"/>
      <c r="BP188" s="383"/>
      <c r="BQ188" s="383"/>
      <c r="BR188" s="322"/>
      <c r="BS188" s="383"/>
      <c r="BT188" s="383"/>
      <c r="BU188" s="383"/>
      <c r="BV188" s="322"/>
      <c r="BW188" s="383"/>
      <c r="BX188" s="383"/>
      <c r="BY188" s="383"/>
      <c r="BZ188" s="383"/>
      <c r="CA188" s="383"/>
      <c r="CB188" s="322"/>
    </row>
    <row r="189" ht="13.5" customHeight="1">
      <c r="A189" s="222"/>
      <c r="B189" s="78">
        <v>44525.0</v>
      </c>
      <c r="C189" s="99">
        <f t="shared" si="26"/>
        <v>261155</v>
      </c>
      <c r="D189" s="260">
        <f t="shared" si="27"/>
        <v>0</v>
      </c>
      <c r="E189" s="236"/>
      <c r="F189" s="143"/>
      <c r="G189" s="143"/>
      <c r="H189" s="143"/>
      <c r="I189" s="143"/>
      <c r="J189" s="143"/>
      <c r="K189" s="143"/>
      <c r="L189" s="225"/>
      <c r="M189" s="256">
        <f t="shared" si="28"/>
        <v>220000</v>
      </c>
      <c r="N189" s="236" t="s">
        <v>65</v>
      </c>
      <c r="O189" s="363">
        <v>220000.0</v>
      </c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225"/>
      <c r="AD189" s="262">
        <f t="shared" si="29"/>
        <v>41155</v>
      </c>
      <c r="AE189" s="150" t="s">
        <v>58</v>
      </c>
      <c r="AF189" s="363">
        <v>33000.0</v>
      </c>
      <c r="AG189" s="150" t="s">
        <v>59</v>
      </c>
      <c r="AH189" s="380">
        <v>8155.0</v>
      </c>
      <c r="AI189" s="143"/>
      <c r="AJ189" s="143"/>
      <c r="AK189" s="143"/>
      <c r="AL189" s="143"/>
      <c r="AM189" s="150"/>
      <c r="AN189" s="143"/>
      <c r="AO189" s="150"/>
      <c r="AP189" s="143"/>
      <c r="AQ189" s="150"/>
      <c r="AR189" s="143"/>
      <c r="AS189" s="150"/>
      <c r="AT189" s="143"/>
      <c r="AU189" s="150"/>
      <c r="AV189" s="143"/>
      <c r="AW189" s="150"/>
      <c r="AX189" s="150"/>
      <c r="AY189" s="150"/>
      <c r="AZ189" s="143"/>
      <c r="BA189" s="150"/>
      <c r="BB189" s="150"/>
      <c r="BC189" s="150"/>
      <c r="BD189" s="143"/>
      <c r="BE189" s="150"/>
      <c r="BF189" s="150"/>
      <c r="BG189" s="150"/>
      <c r="BH189" s="150"/>
      <c r="BI189" s="150"/>
      <c r="BJ189" s="383"/>
      <c r="BK189" s="383"/>
      <c r="BL189" s="383"/>
      <c r="BM189" s="383"/>
      <c r="BN189" s="383"/>
      <c r="BO189" s="383"/>
      <c r="BP189" s="383"/>
      <c r="BQ189" s="383"/>
      <c r="BR189" s="322"/>
      <c r="BS189" s="383"/>
      <c r="BT189" s="383"/>
      <c r="BU189" s="383"/>
      <c r="BV189" s="322"/>
      <c r="BW189" s="383"/>
      <c r="BX189" s="383"/>
      <c r="BY189" s="383"/>
      <c r="BZ189" s="383"/>
      <c r="CA189" s="383"/>
      <c r="CB189" s="322"/>
    </row>
    <row r="190" ht="13.5" customHeight="1">
      <c r="A190" s="222"/>
      <c r="B190" s="78">
        <v>44526.0</v>
      </c>
      <c r="C190" s="99">
        <f t="shared" si="26"/>
        <v>182044</v>
      </c>
      <c r="D190" s="260">
        <f t="shared" si="27"/>
        <v>0</v>
      </c>
      <c r="E190" s="236"/>
      <c r="F190" s="143"/>
      <c r="G190" s="143"/>
      <c r="H190" s="143"/>
      <c r="I190" s="143"/>
      <c r="J190" s="143"/>
      <c r="K190" s="143"/>
      <c r="L190" s="225"/>
      <c r="M190" s="256">
        <f t="shared" si="28"/>
        <v>0</v>
      </c>
      <c r="N190" s="236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225"/>
      <c r="AD190" s="262">
        <f t="shared" si="29"/>
        <v>182044</v>
      </c>
      <c r="AE190" s="150" t="s">
        <v>70</v>
      </c>
      <c r="AF190" s="363">
        <v>44462.0</v>
      </c>
      <c r="AG190" s="150" t="s">
        <v>79</v>
      </c>
      <c r="AH190" s="384">
        <v>126990.0</v>
      </c>
      <c r="AI190" s="150" t="s">
        <v>514</v>
      </c>
      <c r="AJ190" s="363">
        <v>3900.0</v>
      </c>
      <c r="AK190" s="143" t="s">
        <v>93</v>
      </c>
      <c r="AL190" s="363">
        <v>6692.0</v>
      </c>
      <c r="AM190" s="150"/>
      <c r="AN190" s="143"/>
      <c r="AO190" s="150"/>
      <c r="AP190" s="143"/>
      <c r="AQ190" s="150"/>
      <c r="AR190" s="143"/>
      <c r="AS190" s="150"/>
      <c r="AT190" s="143"/>
      <c r="AU190" s="150"/>
      <c r="AV190" s="143"/>
      <c r="AW190" s="150"/>
      <c r="AX190" s="143"/>
      <c r="AY190" s="150"/>
      <c r="AZ190" s="143"/>
      <c r="BA190" s="150"/>
      <c r="BB190" s="150"/>
      <c r="BC190" s="150"/>
      <c r="BD190" s="143"/>
      <c r="BE190" s="150"/>
      <c r="BF190" s="150"/>
      <c r="BG190" s="150"/>
      <c r="BH190" s="143"/>
      <c r="BI190" s="150"/>
      <c r="BJ190" s="322"/>
      <c r="BK190" s="383"/>
      <c r="BL190" s="322"/>
      <c r="BM190" s="383"/>
      <c r="BN190" s="322"/>
      <c r="BO190" s="383"/>
      <c r="BP190" s="322"/>
      <c r="BQ190" s="383"/>
      <c r="BR190" s="322"/>
      <c r="BS190" s="383"/>
      <c r="BT190" s="383"/>
      <c r="BU190" s="383"/>
      <c r="BV190" s="322"/>
      <c r="BW190" s="383"/>
      <c r="BX190" s="383"/>
      <c r="BY190" s="383"/>
      <c r="BZ190" s="383"/>
      <c r="CA190" s="383"/>
      <c r="CB190" s="322"/>
    </row>
    <row r="191" ht="13.5" customHeight="1">
      <c r="A191" s="222"/>
      <c r="B191" s="78">
        <v>44527.0</v>
      </c>
      <c r="C191" s="99">
        <f t="shared" si="26"/>
        <v>1193671</v>
      </c>
      <c r="D191" s="260">
        <f t="shared" si="27"/>
        <v>20530</v>
      </c>
      <c r="E191" s="236" t="s">
        <v>457</v>
      </c>
      <c r="F191" s="363">
        <v>20200.0</v>
      </c>
      <c r="G191" s="143" t="s">
        <v>541</v>
      </c>
      <c r="H191" s="363">
        <v>330.0</v>
      </c>
      <c r="I191" s="143"/>
      <c r="J191" s="143"/>
      <c r="K191" s="143"/>
      <c r="L191" s="225"/>
      <c r="M191" s="256">
        <f t="shared" si="28"/>
        <v>801677</v>
      </c>
      <c r="N191" s="236" t="s">
        <v>586</v>
      </c>
      <c r="O191" s="363">
        <v>30000.0</v>
      </c>
      <c r="P191" s="143" t="s">
        <v>587</v>
      </c>
      <c r="Q191" s="363">
        <v>771677.0</v>
      </c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225"/>
      <c r="AD191" s="262">
        <f t="shared" si="29"/>
        <v>371464</v>
      </c>
      <c r="AE191" s="142" t="s">
        <v>80</v>
      </c>
      <c r="AF191" s="363">
        <v>12980.0</v>
      </c>
      <c r="AG191" s="143" t="s">
        <v>73</v>
      </c>
      <c r="AH191" s="363">
        <v>6015.0</v>
      </c>
      <c r="AI191" s="142" t="s">
        <v>71</v>
      </c>
      <c r="AJ191" s="363">
        <v>4620.0</v>
      </c>
      <c r="AK191" s="150" t="s">
        <v>77</v>
      </c>
      <c r="AL191" s="363">
        <v>99000.0</v>
      </c>
      <c r="AM191" s="150" t="s">
        <v>76</v>
      </c>
      <c r="AN191" s="363">
        <v>67440.0</v>
      </c>
      <c r="AO191" s="150" t="s">
        <v>74</v>
      </c>
      <c r="AP191" s="363">
        <v>27293.0</v>
      </c>
      <c r="AQ191" s="143" t="s">
        <v>75</v>
      </c>
      <c r="AR191" s="363">
        <v>58201.0</v>
      </c>
      <c r="AS191" s="150" t="s">
        <v>403</v>
      </c>
      <c r="AT191" s="363">
        <v>15915.0</v>
      </c>
      <c r="AU191" s="150" t="s">
        <v>588</v>
      </c>
      <c r="AV191" s="363">
        <v>30000.0</v>
      </c>
      <c r="AW191" s="143" t="s">
        <v>589</v>
      </c>
      <c r="AX191" s="363">
        <v>50000.0</v>
      </c>
      <c r="AY191" s="143"/>
      <c r="AZ191" s="143"/>
      <c r="BA191" s="150"/>
      <c r="BB191" s="143"/>
      <c r="BC191" s="150"/>
      <c r="BD191" s="143"/>
      <c r="BE191" s="143"/>
      <c r="BF191" s="143"/>
      <c r="BG191" s="150"/>
      <c r="BH191" s="143"/>
      <c r="BI191" s="150"/>
      <c r="BJ191" s="322"/>
      <c r="BK191" s="383"/>
      <c r="BL191" s="322"/>
      <c r="BM191" s="383"/>
      <c r="BN191" s="322"/>
      <c r="BO191" s="322"/>
      <c r="BP191" s="322"/>
      <c r="BQ191" s="383"/>
      <c r="BR191" s="322"/>
      <c r="BS191" s="383"/>
      <c r="BT191" s="322"/>
      <c r="BU191" s="322"/>
      <c r="BV191" s="322"/>
      <c r="BW191" s="383"/>
      <c r="BX191" s="322"/>
      <c r="BY191" s="322"/>
      <c r="BZ191" s="322"/>
      <c r="CA191" s="322"/>
      <c r="CB191" s="322"/>
    </row>
    <row r="192" ht="13.5" customHeight="1">
      <c r="A192" s="222"/>
      <c r="B192" s="78">
        <v>44528.0</v>
      </c>
      <c r="C192" s="99">
        <f t="shared" si="26"/>
        <v>19329816</v>
      </c>
      <c r="D192" s="260">
        <f t="shared" si="27"/>
        <v>1446115</v>
      </c>
      <c r="E192" s="236" t="s">
        <v>590</v>
      </c>
      <c r="F192" s="363">
        <v>1443750.0</v>
      </c>
      <c r="G192" s="143" t="s">
        <v>541</v>
      </c>
      <c r="H192" s="363">
        <v>1045.0</v>
      </c>
      <c r="I192" s="143" t="s">
        <v>400</v>
      </c>
      <c r="J192" s="363">
        <v>1320.0</v>
      </c>
      <c r="K192" s="143"/>
      <c r="L192" s="225"/>
      <c r="M192" s="256">
        <f t="shared" si="28"/>
        <v>4587933</v>
      </c>
      <c r="N192" s="236" t="s">
        <v>591</v>
      </c>
      <c r="O192" s="363">
        <v>302883.0</v>
      </c>
      <c r="P192" s="143" t="s">
        <v>574</v>
      </c>
      <c r="Q192" s="363">
        <f>287327+2247279+11000+14300</f>
        <v>2559906</v>
      </c>
      <c r="R192" s="143" t="s">
        <v>592</v>
      </c>
      <c r="S192" s="363">
        <v>83000.0</v>
      </c>
      <c r="T192" s="143" t="s">
        <v>593</v>
      </c>
      <c r="U192" s="363">
        <v>354169.0</v>
      </c>
      <c r="V192" s="143" t="s">
        <v>573</v>
      </c>
      <c r="W192" s="363">
        <v>179449.0</v>
      </c>
      <c r="X192" s="143" t="s">
        <v>526</v>
      </c>
      <c r="Y192" s="363">
        <v>26666.0</v>
      </c>
      <c r="Z192" s="143" t="s">
        <v>594</v>
      </c>
      <c r="AA192" s="363">
        <v>108990.0</v>
      </c>
      <c r="AB192" s="143" t="s">
        <v>449</v>
      </c>
      <c r="AC192" s="363">
        <v>972870.0</v>
      </c>
      <c r="AD192" s="262">
        <f t="shared" si="29"/>
        <v>13295768</v>
      </c>
      <c r="AE192" s="150" t="s">
        <v>595</v>
      </c>
      <c r="AF192" s="363">
        <v>275440.0</v>
      </c>
      <c r="AG192" s="150" t="s">
        <v>596</v>
      </c>
      <c r="AH192" s="384">
        <v>71500.0</v>
      </c>
      <c r="AI192" s="150" t="s">
        <v>597</v>
      </c>
      <c r="AJ192" s="363">
        <v>510620.0</v>
      </c>
      <c r="AK192" s="150" t="s">
        <v>598</v>
      </c>
      <c r="AL192" s="363">
        <v>5115000.0</v>
      </c>
      <c r="AM192" s="150" t="s">
        <v>599</v>
      </c>
      <c r="AN192" s="363">
        <v>850000.0</v>
      </c>
      <c r="AO192" s="150" t="s">
        <v>600</v>
      </c>
      <c r="AP192" s="380">
        <v>2176900.0</v>
      </c>
      <c r="AQ192" s="150" t="s">
        <v>601</v>
      </c>
      <c r="AR192" s="363">
        <v>704000.0</v>
      </c>
      <c r="AS192" s="142" t="s">
        <v>403</v>
      </c>
      <c r="AT192" s="363">
        <v>15915.0</v>
      </c>
      <c r="AU192" s="150" t="s">
        <v>602</v>
      </c>
      <c r="AV192" s="424">
        <v>399160.0</v>
      </c>
      <c r="AW192" s="150" t="s">
        <v>603</v>
      </c>
      <c r="AX192" s="363">
        <v>357500.0</v>
      </c>
      <c r="AY192" s="150" t="s">
        <v>604</v>
      </c>
      <c r="AZ192" s="363">
        <v>814000.0</v>
      </c>
      <c r="BA192" s="143" t="s">
        <v>454</v>
      </c>
      <c r="BB192" s="363">
        <v>65000.0</v>
      </c>
      <c r="BC192" s="143" t="s">
        <v>87</v>
      </c>
      <c r="BD192" s="363">
        <v>165000.0</v>
      </c>
      <c r="BE192" s="143" t="s">
        <v>88</v>
      </c>
      <c r="BF192" s="363">
        <v>160000.0</v>
      </c>
      <c r="BG192" s="150" t="s">
        <v>89</v>
      </c>
      <c r="BH192" s="363">
        <v>1615733.0</v>
      </c>
      <c r="BI192" s="143"/>
      <c r="BJ192" s="322"/>
      <c r="BK192" s="322"/>
      <c r="BL192" s="322"/>
      <c r="BM192" s="322"/>
      <c r="BN192" s="322"/>
      <c r="BO192" s="322"/>
      <c r="BP192" s="322"/>
      <c r="BQ192" s="383"/>
      <c r="BR192" s="322"/>
      <c r="BS192" s="383"/>
      <c r="BT192" s="322"/>
      <c r="BU192" s="383"/>
      <c r="BV192" s="322"/>
      <c r="BW192" s="383"/>
      <c r="BX192" s="383"/>
      <c r="BY192" s="383"/>
      <c r="BZ192" s="383"/>
      <c r="CA192" s="383"/>
      <c r="CB192" s="322"/>
    </row>
    <row r="193" ht="13.5" customHeight="1">
      <c r="A193" s="222"/>
      <c r="B193" s="339">
        <v>44529.0</v>
      </c>
      <c r="C193" s="99">
        <f t="shared" si="26"/>
        <v>3000000</v>
      </c>
      <c r="D193" s="260">
        <f t="shared" si="27"/>
        <v>3000000</v>
      </c>
      <c r="E193" s="143" t="s">
        <v>605</v>
      </c>
      <c r="F193" s="367">
        <v>3000000.0</v>
      </c>
      <c r="G193" s="268"/>
      <c r="H193" s="167"/>
      <c r="I193" s="268"/>
      <c r="J193" s="167"/>
      <c r="K193" s="143"/>
      <c r="L193" s="225"/>
      <c r="M193" s="256">
        <f t="shared" si="28"/>
        <v>0</v>
      </c>
      <c r="N193" s="236"/>
      <c r="O193" s="167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225"/>
      <c r="AD193" s="262">
        <f t="shared" si="29"/>
        <v>0</v>
      </c>
      <c r="AE193" s="142"/>
      <c r="AF193" s="143"/>
      <c r="AG193" s="143"/>
      <c r="AH193" s="143"/>
      <c r="AI193" s="150"/>
      <c r="AJ193" s="143"/>
      <c r="AK193" s="150"/>
      <c r="AL193" s="143"/>
      <c r="AM193" s="150"/>
      <c r="AN193" s="143"/>
      <c r="AO193" s="150"/>
      <c r="AP193" s="143"/>
      <c r="AQ193" s="143"/>
      <c r="AR193" s="143"/>
      <c r="AS193" s="150"/>
      <c r="AT193" s="143"/>
      <c r="AU193" s="150"/>
      <c r="AV193" s="143"/>
      <c r="AW193" s="143"/>
      <c r="AX193" s="143"/>
      <c r="AY193" s="143"/>
      <c r="AZ193" s="143"/>
      <c r="BA193" s="150"/>
      <c r="BB193" s="143"/>
      <c r="BC193" s="143"/>
      <c r="BD193" s="143"/>
      <c r="BE193" s="143"/>
      <c r="BF193" s="143"/>
      <c r="BG193" s="143"/>
      <c r="BH193" s="143"/>
      <c r="BI193" s="150"/>
      <c r="BJ193" s="322"/>
      <c r="BK193" s="383"/>
      <c r="BL193" s="322"/>
      <c r="BM193" s="383"/>
      <c r="BN193" s="322"/>
      <c r="BO193" s="383"/>
      <c r="BP193" s="383"/>
      <c r="BQ193" s="383"/>
      <c r="BR193" s="322"/>
      <c r="BS193" s="383"/>
      <c r="BT193" s="383"/>
      <c r="BU193" s="383"/>
      <c r="BV193" s="322"/>
      <c r="BW193" s="383"/>
      <c r="BX193" s="383"/>
      <c r="BY193" s="383"/>
      <c r="BZ193" s="383"/>
      <c r="CA193" s="383"/>
      <c r="CB193" s="322"/>
    </row>
    <row r="194" ht="13.5" customHeight="1">
      <c r="A194" s="222"/>
      <c r="B194" s="341">
        <v>44530.0</v>
      </c>
      <c r="C194" s="271">
        <f t="shared" si="26"/>
        <v>954039</v>
      </c>
      <c r="D194" s="272">
        <f t="shared" si="27"/>
        <v>954039</v>
      </c>
      <c r="E194" s="273" t="s">
        <v>606</v>
      </c>
      <c r="F194" s="367">
        <v>123287.0</v>
      </c>
      <c r="G194" s="167" t="s">
        <v>606</v>
      </c>
      <c r="H194" s="367">
        <v>574315.0</v>
      </c>
      <c r="I194" s="167" t="s">
        <v>607</v>
      </c>
      <c r="J194" s="367">
        <v>221917.0</v>
      </c>
      <c r="K194" s="149" t="s">
        <v>608</v>
      </c>
      <c r="L194" s="421">
        <v>34520.0</v>
      </c>
      <c r="M194" s="256">
        <f t="shared" si="28"/>
        <v>0</v>
      </c>
      <c r="N194" s="273"/>
      <c r="O194" s="167"/>
      <c r="P194" s="143"/>
      <c r="Q194" s="143"/>
      <c r="R194" s="167"/>
      <c r="S194" s="167"/>
      <c r="T194" s="167"/>
      <c r="U194" s="167"/>
      <c r="V194" s="167"/>
      <c r="W194" s="167"/>
      <c r="X194" s="167"/>
      <c r="Y194" s="167"/>
      <c r="Z194" s="167"/>
      <c r="AA194" s="167"/>
      <c r="AB194" s="167"/>
      <c r="AC194" s="276"/>
      <c r="AD194" s="262">
        <f t="shared" si="29"/>
        <v>0</v>
      </c>
      <c r="AE194" s="151"/>
      <c r="AF194" s="143"/>
      <c r="AG194" s="143"/>
      <c r="AH194" s="143"/>
      <c r="AI194" s="143"/>
      <c r="AJ194" s="143"/>
      <c r="AK194" s="150"/>
      <c r="AL194" s="143"/>
      <c r="AM194" s="150"/>
      <c r="AN194" s="143"/>
      <c r="AO194" s="150"/>
      <c r="AP194" s="143"/>
      <c r="AQ194" s="143"/>
      <c r="AR194" s="143"/>
      <c r="AS194" s="143"/>
      <c r="AT194" s="143"/>
      <c r="AU194" s="143"/>
      <c r="AV194" s="143"/>
      <c r="AW194" s="143"/>
      <c r="AX194" s="143"/>
      <c r="AY194" s="150"/>
      <c r="AZ194" s="143"/>
      <c r="BA194" s="150"/>
      <c r="BB194" s="143"/>
      <c r="BC194" s="143"/>
      <c r="BD194" s="143"/>
      <c r="BE194" s="143"/>
      <c r="BF194" s="143"/>
      <c r="BG194" s="143"/>
      <c r="BH194" s="206"/>
      <c r="BI194" s="206"/>
      <c r="BJ194" s="422"/>
      <c r="BK194" s="416"/>
      <c r="BL194" s="422"/>
      <c r="BM194" s="416"/>
      <c r="BN194" s="422"/>
      <c r="BO194" s="416"/>
      <c r="BP194" s="422"/>
      <c r="BQ194" s="416"/>
      <c r="BR194" s="422"/>
      <c r="BS194" s="416"/>
      <c r="BT194" s="422"/>
      <c r="BU194" s="416"/>
      <c r="BV194" s="422"/>
      <c r="BW194" s="416"/>
      <c r="BX194" s="422"/>
      <c r="BY194" s="416"/>
      <c r="BZ194" s="422"/>
      <c r="CA194" s="416"/>
      <c r="CB194" s="422"/>
    </row>
    <row r="195" ht="13.5" customHeight="1">
      <c r="A195" s="1"/>
      <c r="B195" s="100" t="s">
        <v>35</v>
      </c>
      <c r="C195" s="105">
        <f t="shared" si="26"/>
        <v>29324845</v>
      </c>
      <c r="D195" s="278">
        <f>SUM(D165:D194)</f>
        <v>5549394</v>
      </c>
      <c r="E195" s="246"/>
      <c r="F195" s="183"/>
      <c r="G195" s="183"/>
      <c r="H195" s="183"/>
      <c r="I195" s="183"/>
      <c r="J195" s="183"/>
      <c r="K195" s="183"/>
      <c r="L195" s="247"/>
      <c r="M195" s="306">
        <f>SUM(M165:M194)</f>
        <v>5664610</v>
      </c>
      <c r="N195" s="246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247"/>
      <c r="AD195" s="249">
        <f>SUM(AD165:AD194)</f>
        <v>18110841</v>
      </c>
      <c r="AE195" s="182"/>
      <c r="AF195" s="183"/>
      <c r="AG195" s="184"/>
      <c r="AH195" s="183"/>
      <c r="AI195" s="184"/>
      <c r="AJ195" s="183"/>
      <c r="AK195" s="183"/>
      <c r="AL195" s="183"/>
      <c r="AM195" s="183"/>
      <c r="AN195" s="183"/>
      <c r="AO195" s="183"/>
      <c r="AP195" s="183"/>
      <c r="AQ195" s="183"/>
      <c r="AR195" s="183"/>
      <c r="AS195" s="184"/>
      <c r="AT195" s="183"/>
      <c r="AU195" s="183"/>
      <c r="AV195" s="183"/>
      <c r="AW195" s="183"/>
      <c r="AX195" s="183"/>
      <c r="AY195" s="183"/>
      <c r="AZ195" s="183"/>
      <c r="BA195" s="183"/>
      <c r="BB195" s="183"/>
      <c r="BC195" s="183"/>
      <c r="BD195" s="183"/>
      <c r="BE195" s="183"/>
      <c r="BF195" s="183"/>
      <c r="BG195" s="184"/>
      <c r="BH195" s="183"/>
      <c r="BI195" s="183"/>
      <c r="BJ195" s="251"/>
      <c r="BK195" s="250"/>
      <c r="BL195" s="251"/>
      <c r="BM195" s="250"/>
      <c r="BN195" s="251"/>
      <c r="BO195" s="250"/>
      <c r="BP195" s="251"/>
      <c r="BQ195" s="250"/>
      <c r="BR195" s="251"/>
      <c r="BS195" s="250"/>
      <c r="BT195" s="251"/>
      <c r="BU195" s="250"/>
      <c r="BV195" s="251"/>
      <c r="BW195" s="250"/>
      <c r="BX195" s="251"/>
      <c r="BY195" s="250"/>
      <c r="BZ195" s="251"/>
      <c r="CA195" s="250"/>
      <c r="CB195" s="251"/>
    </row>
    <row r="196" ht="13.5" customHeight="1">
      <c r="A196" s="222"/>
      <c r="B196" s="22">
        <v>44531.0</v>
      </c>
      <c r="C196" s="307">
        <f t="shared" si="26"/>
        <v>1601188</v>
      </c>
      <c r="D196" s="253">
        <f t="shared" ref="D196:D226" si="30">F196+H196+J196+L196</f>
        <v>1598988</v>
      </c>
      <c r="E196" s="254" t="s">
        <v>84</v>
      </c>
      <c r="F196" s="366">
        <v>100684.0</v>
      </c>
      <c r="G196" s="163" t="s">
        <v>84</v>
      </c>
      <c r="H196" s="366">
        <v>587671.0</v>
      </c>
      <c r="I196" s="163" t="s">
        <v>83</v>
      </c>
      <c r="J196" s="366">
        <v>518677.0</v>
      </c>
      <c r="K196" s="163" t="s">
        <v>83</v>
      </c>
      <c r="L196" s="404">
        <v>391956.0</v>
      </c>
      <c r="M196" s="256">
        <f>O196+Q196+S196+U196</f>
        <v>0</v>
      </c>
      <c r="N196" s="254"/>
      <c r="O196" s="163"/>
      <c r="P196" s="163"/>
      <c r="Q196" s="163"/>
      <c r="R196" s="163"/>
      <c r="S196" s="163"/>
      <c r="T196" s="163"/>
      <c r="U196" s="163"/>
      <c r="V196" s="163"/>
      <c r="W196" s="163"/>
      <c r="X196" s="163"/>
      <c r="Y196" s="163"/>
      <c r="Z196" s="163"/>
      <c r="AA196" s="163"/>
      <c r="AB196" s="163"/>
      <c r="AC196" s="255"/>
      <c r="AD196" s="308">
        <f t="shared" ref="AD196:AD226" si="31">AF196+AH196+AJ196+AL196+AN196+AP196+AR196+AT196+AV196+AX196+AZ196+BB196+BD196+BF196+BH196+BJ196+BL196+BN196+BP196+BR196+BT196+BV196+BX196+BZ196+CB196+CD196</f>
        <v>2200</v>
      </c>
      <c r="AE196" s="142" t="s">
        <v>398</v>
      </c>
      <c r="AF196" s="363">
        <v>2200.0</v>
      </c>
      <c r="AG196" s="143"/>
      <c r="AH196" s="143"/>
      <c r="AI196" s="150"/>
      <c r="AJ196" s="143"/>
      <c r="AK196" s="150"/>
      <c r="AL196" s="143"/>
      <c r="AM196" s="150"/>
      <c r="AN196" s="143"/>
      <c r="AO196" s="150"/>
      <c r="AP196" s="143"/>
      <c r="AQ196" s="150"/>
      <c r="AR196" s="143"/>
      <c r="AS196" s="150"/>
      <c r="AT196" s="143"/>
      <c r="AU196" s="150"/>
      <c r="AV196" s="143"/>
      <c r="AW196" s="150"/>
      <c r="AX196" s="150"/>
      <c r="AY196" s="150"/>
      <c r="AZ196" s="143"/>
      <c r="BA196" s="150"/>
      <c r="BB196" s="150"/>
      <c r="BC196" s="150"/>
      <c r="BD196" s="143"/>
      <c r="BE196" s="150"/>
      <c r="BF196" s="150"/>
      <c r="BG196" s="150"/>
      <c r="BH196" s="162"/>
      <c r="BI196" s="162"/>
      <c r="BJ196" s="415"/>
      <c r="BK196" s="415"/>
      <c r="BL196" s="415"/>
      <c r="BM196" s="415"/>
      <c r="BN196" s="415"/>
      <c r="BO196" s="415"/>
      <c r="BP196" s="415"/>
      <c r="BQ196" s="415"/>
      <c r="BR196" s="414"/>
      <c r="BS196" s="415"/>
      <c r="BT196" s="415"/>
      <c r="BU196" s="415"/>
      <c r="BV196" s="414"/>
      <c r="BW196" s="415"/>
      <c r="BX196" s="415"/>
      <c r="BY196" s="415"/>
      <c r="BZ196" s="415"/>
      <c r="CA196" s="415"/>
      <c r="CB196" s="414"/>
    </row>
    <row r="197" ht="13.5" customHeight="1">
      <c r="A197" s="222"/>
      <c r="B197" s="32">
        <v>44532.0</v>
      </c>
      <c r="C197" s="271">
        <f t="shared" si="26"/>
        <v>122641</v>
      </c>
      <c r="D197" s="260">
        <f t="shared" si="30"/>
        <v>0</v>
      </c>
      <c r="E197" s="143"/>
      <c r="F197" s="143"/>
      <c r="G197" s="143"/>
      <c r="H197" s="143"/>
      <c r="I197" s="143"/>
      <c r="J197" s="143"/>
      <c r="K197" s="143"/>
      <c r="L197" s="225"/>
      <c r="M197" s="256">
        <f t="shared" ref="M197:M226" si="32">O197+Q197+S197+U197+W197+Y197+AA197+AC197</f>
        <v>0</v>
      </c>
      <c r="N197" s="273"/>
      <c r="O197" s="231"/>
      <c r="P197" s="143"/>
      <c r="Q197" s="143"/>
      <c r="R197" s="151"/>
      <c r="S197" s="231"/>
      <c r="T197" s="143"/>
      <c r="U197" s="163"/>
      <c r="V197" s="143"/>
      <c r="W197" s="143"/>
      <c r="X197" s="143"/>
      <c r="Y197" s="143"/>
      <c r="Z197" s="143"/>
      <c r="AA197" s="143"/>
      <c r="AB197" s="143"/>
      <c r="AC197" s="225"/>
      <c r="AD197" s="262">
        <f t="shared" si="31"/>
        <v>122641</v>
      </c>
      <c r="AE197" s="150" t="s">
        <v>46</v>
      </c>
      <c r="AF197" s="363">
        <v>57841.0</v>
      </c>
      <c r="AG197" s="150" t="s">
        <v>609</v>
      </c>
      <c r="AH197" s="363">
        <v>64800.0</v>
      </c>
      <c r="AI197" s="164"/>
      <c r="AJ197" s="167"/>
      <c r="AK197" s="167"/>
      <c r="AL197" s="167"/>
      <c r="AM197" s="164"/>
      <c r="AN197" s="167"/>
      <c r="AO197" s="167"/>
      <c r="AP197" s="167"/>
      <c r="AQ197" s="150"/>
      <c r="AR197" s="143"/>
      <c r="AS197" s="150"/>
      <c r="AT197" s="143"/>
      <c r="AU197" s="150"/>
      <c r="AV197" s="143"/>
      <c r="AW197" s="150"/>
      <c r="AX197" s="150"/>
      <c r="AY197" s="150"/>
      <c r="AZ197" s="143"/>
      <c r="BA197" s="150"/>
      <c r="BB197" s="150"/>
      <c r="BC197" s="150"/>
      <c r="BD197" s="143"/>
      <c r="BE197" s="150"/>
      <c r="BF197" s="150"/>
      <c r="BG197" s="150"/>
      <c r="BH197" s="150"/>
      <c r="BI197" s="150"/>
      <c r="BJ197" s="383"/>
      <c r="BK197" s="383"/>
      <c r="BL197" s="383"/>
      <c r="BM197" s="383"/>
      <c r="BN197" s="383"/>
      <c r="BO197" s="383"/>
      <c r="BP197" s="383"/>
      <c r="BQ197" s="383"/>
      <c r="BR197" s="322"/>
      <c r="BS197" s="383"/>
      <c r="BT197" s="383"/>
      <c r="BU197" s="383"/>
      <c r="BV197" s="322"/>
      <c r="BW197" s="383"/>
      <c r="BX197" s="383"/>
      <c r="BY197" s="383"/>
      <c r="BZ197" s="383"/>
      <c r="CA197" s="383"/>
      <c r="CB197" s="322"/>
    </row>
    <row r="198" ht="13.5" customHeight="1">
      <c r="A198" s="222"/>
      <c r="B198" s="32">
        <v>44533.0</v>
      </c>
      <c r="C198" s="271">
        <f t="shared" si="26"/>
        <v>141240</v>
      </c>
      <c r="D198" s="260">
        <f t="shared" si="30"/>
        <v>0</v>
      </c>
      <c r="E198" s="236"/>
      <c r="F198" s="143"/>
      <c r="G198" s="143"/>
      <c r="H198" s="143"/>
      <c r="I198" s="143"/>
      <c r="J198" s="143"/>
      <c r="K198" s="143"/>
      <c r="L198" s="225"/>
      <c r="M198" s="256">
        <f t="shared" si="32"/>
        <v>0</v>
      </c>
      <c r="N198" s="236"/>
      <c r="O198" s="143"/>
      <c r="P198" s="16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225"/>
      <c r="AD198" s="262">
        <f t="shared" si="31"/>
        <v>141240</v>
      </c>
      <c r="AE198" s="142" t="s">
        <v>401</v>
      </c>
      <c r="AF198" s="363">
        <v>88000.0</v>
      </c>
      <c r="AG198" s="167" t="s">
        <v>402</v>
      </c>
      <c r="AH198" s="367">
        <v>53240.0</v>
      </c>
      <c r="AI198" s="150"/>
      <c r="AJ198" s="143"/>
      <c r="AK198" s="150"/>
      <c r="AL198" s="143"/>
      <c r="AM198" s="150"/>
      <c r="AN198" s="143"/>
      <c r="AO198" s="150"/>
      <c r="AP198" s="143"/>
      <c r="AQ198" s="150"/>
      <c r="AR198" s="143"/>
      <c r="AS198" s="150"/>
      <c r="AT198" s="143"/>
      <c r="AU198" s="150"/>
      <c r="AV198" s="143"/>
      <c r="AW198" s="150"/>
      <c r="AX198" s="150"/>
      <c r="AY198" s="150"/>
      <c r="AZ198" s="143"/>
      <c r="BA198" s="150"/>
      <c r="BB198" s="150"/>
      <c r="BC198" s="150"/>
      <c r="BD198" s="143"/>
      <c r="BE198" s="150"/>
      <c r="BF198" s="150"/>
      <c r="BG198" s="150"/>
      <c r="BH198" s="150"/>
      <c r="BI198" s="150"/>
      <c r="BJ198" s="383"/>
      <c r="BK198" s="383"/>
      <c r="BL198" s="383"/>
      <c r="BM198" s="383"/>
      <c r="BN198" s="383"/>
      <c r="BO198" s="383"/>
      <c r="BP198" s="383"/>
      <c r="BQ198" s="383"/>
      <c r="BR198" s="322"/>
      <c r="BS198" s="383"/>
      <c r="BT198" s="383"/>
      <c r="BU198" s="383"/>
      <c r="BV198" s="322"/>
      <c r="BW198" s="383"/>
      <c r="BX198" s="383"/>
      <c r="BY198" s="383"/>
      <c r="BZ198" s="383"/>
      <c r="CA198" s="383"/>
      <c r="CB198" s="322"/>
    </row>
    <row r="199" ht="13.5" customHeight="1">
      <c r="A199" s="222"/>
      <c r="B199" s="32">
        <v>44534.0</v>
      </c>
      <c r="C199" s="271">
        <f t="shared" si="26"/>
        <v>0</v>
      </c>
      <c r="D199" s="260">
        <f t="shared" si="30"/>
        <v>0</v>
      </c>
      <c r="E199" s="236"/>
      <c r="F199" s="143"/>
      <c r="G199" s="143"/>
      <c r="H199" s="143"/>
      <c r="I199" s="143"/>
      <c r="J199" s="143"/>
      <c r="K199" s="143"/>
      <c r="L199" s="225"/>
      <c r="M199" s="256">
        <f t="shared" si="32"/>
        <v>0</v>
      </c>
      <c r="N199" s="236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225"/>
      <c r="AD199" s="262">
        <f t="shared" si="31"/>
        <v>0</v>
      </c>
      <c r="AE199" s="142"/>
      <c r="AF199" s="143"/>
      <c r="AG199" s="150"/>
      <c r="AH199" s="143"/>
      <c r="AI199" s="150"/>
      <c r="AJ199" s="143"/>
      <c r="AK199" s="150"/>
      <c r="AL199" s="143"/>
      <c r="AM199" s="150"/>
      <c r="AN199" s="143"/>
      <c r="AO199" s="226"/>
      <c r="AP199" s="143"/>
      <c r="AQ199" s="150"/>
      <c r="AR199" s="143"/>
      <c r="AS199" s="150"/>
      <c r="AT199" s="143"/>
      <c r="AU199" s="150"/>
      <c r="AV199" s="143"/>
      <c r="AW199" s="150"/>
      <c r="AX199" s="150"/>
      <c r="AY199" s="150"/>
      <c r="AZ199" s="143"/>
      <c r="BA199" s="150"/>
      <c r="BB199" s="150"/>
      <c r="BC199" s="150"/>
      <c r="BD199" s="143"/>
      <c r="BE199" s="150"/>
      <c r="BF199" s="150"/>
      <c r="BG199" s="150"/>
      <c r="BH199" s="150"/>
      <c r="BI199" s="150"/>
      <c r="BJ199" s="383"/>
      <c r="BK199" s="383"/>
      <c r="BL199" s="383"/>
      <c r="BM199" s="383"/>
      <c r="BN199" s="383"/>
      <c r="BO199" s="383"/>
      <c r="BP199" s="383"/>
      <c r="BQ199" s="383"/>
      <c r="BR199" s="322"/>
      <c r="BS199" s="383"/>
      <c r="BT199" s="383"/>
      <c r="BU199" s="383"/>
      <c r="BV199" s="322"/>
      <c r="BW199" s="383"/>
      <c r="BX199" s="383"/>
      <c r="BY199" s="383"/>
      <c r="BZ199" s="383"/>
      <c r="CA199" s="383"/>
      <c r="CB199" s="322"/>
    </row>
    <row r="200" ht="13.5" customHeight="1">
      <c r="A200" s="222"/>
      <c r="B200" s="32">
        <v>44535.0</v>
      </c>
      <c r="C200" s="271">
        <f t="shared" si="26"/>
        <v>740710</v>
      </c>
      <c r="D200" s="260">
        <f t="shared" si="30"/>
        <v>0</v>
      </c>
      <c r="E200" s="236"/>
      <c r="F200" s="143"/>
      <c r="G200" s="143"/>
      <c r="H200" s="143"/>
      <c r="I200" s="143"/>
      <c r="J200" s="143"/>
      <c r="K200" s="143"/>
      <c r="L200" s="225"/>
      <c r="M200" s="256">
        <f t="shared" si="32"/>
        <v>0</v>
      </c>
      <c r="N200" s="236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225"/>
      <c r="AD200" s="262">
        <f t="shared" si="31"/>
        <v>740710</v>
      </c>
      <c r="AE200" s="142" t="s">
        <v>610</v>
      </c>
      <c r="AF200" s="363">
        <v>556000.0</v>
      </c>
      <c r="AG200" s="150" t="s">
        <v>611</v>
      </c>
      <c r="AH200" s="363">
        <v>184710.0</v>
      </c>
      <c r="AI200" s="150"/>
      <c r="AJ200" s="143"/>
      <c r="AK200" s="150"/>
      <c r="AL200" s="143"/>
      <c r="AM200" s="150"/>
      <c r="AN200" s="143"/>
      <c r="AO200" s="150"/>
      <c r="AP200" s="143"/>
      <c r="AQ200" s="150"/>
      <c r="AR200" s="143"/>
      <c r="AS200" s="150"/>
      <c r="AT200" s="143"/>
      <c r="AU200" s="150"/>
      <c r="AV200" s="143"/>
      <c r="AW200" s="150"/>
      <c r="AX200" s="150"/>
      <c r="AY200" s="150"/>
      <c r="AZ200" s="143"/>
      <c r="BA200" s="150"/>
      <c r="BB200" s="150"/>
      <c r="BC200" s="150"/>
      <c r="BD200" s="143"/>
      <c r="BE200" s="150"/>
      <c r="BF200" s="150"/>
      <c r="BG200" s="150"/>
      <c r="BH200" s="150"/>
      <c r="BI200" s="150"/>
      <c r="BJ200" s="383"/>
      <c r="BK200" s="383"/>
      <c r="BL200" s="383"/>
      <c r="BM200" s="383"/>
      <c r="BN200" s="383"/>
      <c r="BO200" s="383"/>
      <c r="BP200" s="383"/>
      <c r="BQ200" s="383"/>
      <c r="BR200" s="322"/>
      <c r="BS200" s="383"/>
      <c r="BT200" s="383"/>
      <c r="BU200" s="383"/>
      <c r="BV200" s="322"/>
      <c r="BW200" s="383"/>
      <c r="BX200" s="383"/>
      <c r="BY200" s="383"/>
      <c r="BZ200" s="383"/>
      <c r="CA200" s="383"/>
      <c r="CB200" s="322"/>
    </row>
    <row r="201" ht="13.5" customHeight="1">
      <c r="A201" s="222"/>
      <c r="B201" s="35">
        <v>44536.0</v>
      </c>
      <c r="C201" s="271">
        <f t="shared" si="26"/>
        <v>0</v>
      </c>
      <c r="D201" s="260">
        <f t="shared" si="30"/>
        <v>0</v>
      </c>
      <c r="E201" s="236"/>
      <c r="F201" s="143"/>
      <c r="G201" s="143"/>
      <c r="H201" s="143"/>
      <c r="I201" s="143"/>
      <c r="J201" s="143"/>
      <c r="K201" s="143"/>
      <c r="L201" s="225"/>
      <c r="M201" s="256">
        <f t="shared" si="32"/>
        <v>0</v>
      </c>
      <c r="N201" s="236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225"/>
      <c r="AD201" s="262">
        <f t="shared" si="31"/>
        <v>0</v>
      </c>
      <c r="AE201" s="142"/>
      <c r="AF201" s="143"/>
      <c r="AG201" s="150"/>
      <c r="AH201" s="143"/>
      <c r="AI201" s="150"/>
      <c r="AJ201" s="143"/>
      <c r="AK201" s="150"/>
      <c r="AL201" s="143"/>
      <c r="AM201" s="150"/>
      <c r="AN201" s="143"/>
      <c r="AO201" s="150"/>
      <c r="AP201" s="143"/>
      <c r="AQ201" s="150"/>
      <c r="AR201" s="143"/>
      <c r="AS201" s="150"/>
      <c r="AT201" s="143"/>
      <c r="AU201" s="150"/>
      <c r="AV201" s="143"/>
      <c r="AW201" s="150"/>
      <c r="AX201" s="143"/>
      <c r="AY201" s="150"/>
      <c r="AZ201" s="143"/>
      <c r="BA201" s="150"/>
      <c r="BB201" s="150"/>
      <c r="BC201" s="150"/>
      <c r="BD201" s="143"/>
      <c r="BE201" s="150"/>
      <c r="BF201" s="150"/>
      <c r="BG201" s="150"/>
      <c r="BH201" s="150"/>
      <c r="BI201" s="150"/>
      <c r="BJ201" s="383"/>
      <c r="BK201" s="383"/>
      <c r="BL201" s="383"/>
      <c r="BM201" s="383"/>
      <c r="BN201" s="383"/>
      <c r="BO201" s="383"/>
      <c r="BP201" s="383"/>
      <c r="BQ201" s="383"/>
      <c r="BR201" s="322"/>
      <c r="BS201" s="383"/>
      <c r="BT201" s="383"/>
      <c r="BU201" s="383"/>
      <c r="BV201" s="322"/>
      <c r="BW201" s="383"/>
      <c r="BX201" s="383"/>
      <c r="BY201" s="383"/>
      <c r="BZ201" s="383"/>
      <c r="CA201" s="383"/>
      <c r="CB201" s="322"/>
    </row>
    <row r="202" ht="13.5" customHeight="1">
      <c r="A202" s="222"/>
      <c r="B202" s="35">
        <v>44537.0</v>
      </c>
      <c r="C202" s="271">
        <f t="shared" si="26"/>
        <v>0</v>
      </c>
      <c r="D202" s="260">
        <f t="shared" si="30"/>
        <v>0</v>
      </c>
      <c r="E202" s="236"/>
      <c r="F202" s="143"/>
      <c r="G202" s="143"/>
      <c r="H202" s="143"/>
      <c r="I202" s="143"/>
      <c r="J202" s="143"/>
      <c r="K202" s="143"/>
      <c r="L202" s="225"/>
      <c r="M202" s="256">
        <f t="shared" si="32"/>
        <v>0</v>
      </c>
      <c r="N202" s="236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225"/>
      <c r="AD202" s="262">
        <f t="shared" si="31"/>
        <v>0</v>
      </c>
      <c r="AE202" s="142"/>
      <c r="AF202" s="143"/>
      <c r="AG202" s="150"/>
      <c r="AH202" s="143"/>
      <c r="AI202" s="142"/>
      <c r="AJ202" s="143"/>
      <c r="AK202" s="150"/>
      <c r="AL202" s="143"/>
      <c r="AM202" s="150"/>
      <c r="AN202" s="143"/>
      <c r="AO202" s="143"/>
      <c r="AP202" s="143"/>
      <c r="AQ202" s="150"/>
      <c r="AR202" s="143"/>
      <c r="AS202" s="150"/>
      <c r="AT202" s="143"/>
      <c r="AU202" s="150"/>
      <c r="AV202" s="143"/>
      <c r="AW202" s="150"/>
      <c r="AX202" s="150"/>
      <c r="AY202" s="150"/>
      <c r="AZ202" s="143"/>
      <c r="BA202" s="150"/>
      <c r="BB202" s="150"/>
      <c r="BC202" s="150"/>
      <c r="BD202" s="143"/>
      <c r="BE202" s="150"/>
      <c r="BF202" s="150"/>
      <c r="BG202" s="150"/>
      <c r="BH202" s="150"/>
      <c r="BI202" s="150"/>
      <c r="BJ202" s="383"/>
      <c r="BK202" s="383"/>
      <c r="BL202" s="383"/>
      <c r="BM202" s="383"/>
      <c r="BN202" s="383"/>
      <c r="BO202" s="383"/>
      <c r="BP202" s="383"/>
      <c r="BQ202" s="383"/>
      <c r="BR202" s="322"/>
      <c r="BS202" s="383"/>
      <c r="BT202" s="383"/>
      <c r="BU202" s="383"/>
      <c r="BV202" s="322"/>
      <c r="BW202" s="383"/>
      <c r="BX202" s="383"/>
      <c r="BY202" s="383"/>
      <c r="BZ202" s="383"/>
      <c r="CA202" s="383"/>
      <c r="CB202" s="322"/>
    </row>
    <row r="203" ht="13.5" customHeight="1">
      <c r="A203" s="222"/>
      <c r="B203" s="32">
        <v>44538.0</v>
      </c>
      <c r="C203" s="271">
        <f t="shared" si="26"/>
        <v>1210</v>
      </c>
      <c r="D203" s="260">
        <f t="shared" si="30"/>
        <v>1210</v>
      </c>
      <c r="E203" s="236" t="s">
        <v>405</v>
      </c>
      <c r="F203" s="363">
        <v>1210.0</v>
      </c>
      <c r="G203" s="143"/>
      <c r="H203" s="143"/>
      <c r="I203" s="143"/>
      <c r="J203" s="143"/>
      <c r="K203" s="143"/>
      <c r="L203" s="225"/>
      <c r="M203" s="256">
        <f t="shared" si="32"/>
        <v>0</v>
      </c>
      <c r="N203" s="236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225"/>
      <c r="AD203" s="262">
        <f t="shared" si="31"/>
        <v>0</v>
      </c>
      <c r="AE203" s="142"/>
      <c r="AF203" s="143"/>
      <c r="AG203" s="150"/>
      <c r="AH203" s="143"/>
      <c r="AI203" s="143"/>
      <c r="AJ203" s="143"/>
      <c r="AK203" s="150"/>
      <c r="AL203" s="143"/>
      <c r="AM203" s="150"/>
      <c r="AN203" s="143"/>
      <c r="AO203" s="150"/>
      <c r="AP203" s="143"/>
      <c r="AQ203" s="150"/>
      <c r="AR203" s="143"/>
      <c r="AS203" s="150"/>
      <c r="AT203" s="143"/>
      <c r="AU203" s="150"/>
      <c r="AV203" s="143"/>
      <c r="AW203" s="150"/>
      <c r="AX203" s="150"/>
      <c r="AY203" s="150"/>
      <c r="AZ203" s="143"/>
      <c r="BA203" s="150"/>
      <c r="BB203" s="150"/>
      <c r="BC203" s="150"/>
      <c r="BD203" s="143"/>
      <c r="BE203" s="150"/>
      <c r="BF203" s="150"/>
      <c r="BG203" s="150"/>
      <c r="BH203" s="150"/>
      <c r="BI203" s="150"/>
      <c r="BJ203" s="383"/>
      <c r="BK203" s="383"/>
      <c r="BL203" s="383"/>
      <c r="BM203" s="383"/>
      <c r="BN203" s="383"/>
      <c r="BO203" s="383"/>
      <c r="BP203" s="383"/>
      <c r="BQ203" s="383"/>
      <c r="BR203" s="322"/>
      <c r="BS203" s="383"/>
      <c r="BT203" s="383"/>
      <c r="BU203" s="383"/>
      <c r="BV203" s="322"/>
      <c r="BW203" s="383"/>
      <c r="BX203" s="383"/>
      <c r="BY203" s="383"/>
      <c r="BZ203" s="383"/>
      <c r="CA203" s="383"/>
      <c r="CB203" s="322"/>
    </row>
    <row r="204" ht="13.5" customHeight="1">
      <c r="A204" s="222"/>
      <c r="B204" s="32">
        <v>44539.0</v>
      </c>
      <c r="C204" s="271">
        <f t="shared" si="26"/>
        <v>3960</v>
      </c>
      <c r="D204" s="260">
        <f t="shared" si="30"/>
        <v>3960</v>
      </c>
      <c r="E204" s="236" t="s">
        <v>612</v>
      </c>
      <c r="F204" s="363">
        <v>330.0</v>
      </c>
      <c r="G204" s="143" t="s">
        <v>613</v>
      </c>
      <c r="H204" s="363">
        <v>3630.0</v>
      </c>
      <c r="I204" s="143"/>
      <c r="J204" s="143"/>
      <c r="K204" s="143"/>
      <c r="L204" s="225"/>
      <c r="M204" s="256">
        <f t="shared" si="32"/>
        <v>0</v>
      </c>
      <c r="N204" s="236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225"/>
      <c r="AD204" s="262">
        <f t="shared" si="31"/>
        <v>0</v>
      </c>
      <c r="AE204" s="150"/>
      <c r="AF204" s="143"/>
      <c r="AG204" s="150"/>
      <c r="AH204" s="143"/>
      <c r="AI204" s="150"/>
      <c r="AJ204" s="143"/>
      <c r="AK204" s="150"/>
      <c r="AL204" s="143"/>
      <c r="AM204" s="150"/>
      <c r="AN204" s="143"/>
      <c r="AO204" s="150"/>
      <c r="AP204" s="143"/>
      <c r="AQ204" s="150"/>
      <c r="AR204" s="143"/>
      <c r="AS204" s="150"/>
      <c r="AT204" s="143"/>
      <c r="AU204" s="150"/>
      <c r="AV204" s="143"/>
      <c r="AW204" s="150"/>
      <c r="AX204" s="150"/>
      <c r="AY204" s="150"/>
      <c r="AZ204" s="143"/>
      <c r="BA204" s="150"/>
      <c r="BB204" s="150"/>
      <c r="BC204" s="150"/>
      <c r="BD204" s="143"/>
      <c r="BE204" s="150"/>
      <c r="BF204" s="150"/>
      <c r="BG204" s="150"/>
      <c r="BH204" s="143"/>
      <c r="BI204" s="150"/>
      <c r="BJ204" s="322"/>
      <c r="BK204" s="383"/>
      <c r="BL204" s="322"/>
      <c r="BM204" s="383"/>
      <c r="BN204" s="322"/>
      <c r="BO204" s="383"/>
      <c r="BP204" s="322"/>
      <c r="BQ204" s="383"/>
      <c r="BR204" s="322"/>
      <c r="BS204" s="383"/>
      <c r="BT204" s="383"/>
      <c r="BU204" s="383"/>
      <c r="BV204" s="322"/>
      <c r="BW204" s="383"/>
      <c r="BX204" s="383"/>
      <c r="BY204" s="383"/>
      <c r="BZ204" s="383"/>
      <c r="CA204" s="383"/>
      <c r="CB204" s="322"/>
    </row>
    <row r="205" ht="13.5" customHeight="1">
      <c r="A205" s="222"/>
      <c r="B205" s="32">
        <v>44540.0</v>
      </c>
      <c r="C205" s="271">
        <f t="shared" si="26"/>
        <v>3794475</v>
      </c>
      <c r="D205" s="260">
        <f t="shared" si="30"/>
        <v>19635</v>
      </c>
      <c r="E205" s="236" t="s">
        <v>464</v>
      </c>
      <c r="F205" s="363">
        <v>1650.0</v>
      </c>
      <c r="G205" s="143" t="s">
        <v>465</v>
      </c>
      <c r="H205" s="363">
        <v>2530.0</v>
      </c>
      <c r="I205" s="143" t="s">
        <v>495</v>
      </c>
      <c r="J205" s="363">
        <v>11605.0</v>
      </c>
      <c r="K205" s="143" t="s">
        <v>411</v>
      </c>
      <c r="L205" s="385">
        <v>3850.0</v>
      </c>
      <c r="M205" s="256">
        <f t="shared" si="32"/>
        <v>0</v>
      </c>
      <c r="N205" s="236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225"/>
      <c r="AD205" s="262">
        <f t="shared" si="31"/>
        <v>3774840</v>
      </c>
      <c r="AE205" s="142" t="s">
        <v>473</v>
      </c>
      <c r="AF205" s="363">
        <v>700000.0</v>
      </c>
      <c r="AG205" s="150" t="s">
        <v>51</v>
      </c>
      <c r="AH205" s="363">
        <v>328004.0</v>
      </c>
      <c r="AI205" s="142" t="s">
        <v>581</v>
      </c>
      <c r="AJ205" s="363">
        <v>560411.0</v>
      </c>
      <c r="AK205" s="150" t="s">
        <v>582</v>
      </c>
      <c r="AL205" s="363">
        <v>314186.0</v>
      </c>
      <c r="AM205" s="150" t="s">
        <v>52</v>
      </c>
      <c r="AN205" s="363">
        <v>151723.0</v>
      </c>
      <c r="AO205" s="150" t="s">
        <v>55</v>
      </c>
      <c r="AP205" s="363">
        <v>1102949.0</v>
      </c>
      <c r="AQ205" s="142" t="s">
        <v>56</v>
      </c>
      <c r="AR205" s="363">
        <v>432967.0</v>
      </c>
      <c r="AS205" s="150" t="s">
        <v>54</v>
      </c>
      <c r="AT205" s="363">
        <v>14600.0</v>
      </c>
      <c r="AU205" s="143" t="s">
        <v>471</v>
      </c>
      <c r="AV205" s="363">
        <v>170000.0</v>
      </c>
      <c r="AW205" s="143"/>
      <c r="AX205" s="143"/>
      <c r="AY205" s="143"/>
      <c r="AZ205" s="143"/>
      <c r="BA205" s="143"/>
      <c r="BB205" s="143"/>
      <c r="BC205" s="150"/>
      <c r="BD205" s="143"/>
      <c r="BE205" s="143"/>
      <c r="BF205" s="143"/>
      <c r="BG205" s="143"/>
      <c r="BH205" s="143"/>
      <c r="BI205" s="150"/>
      <c r="BJ205" s="322"/>
      <c r="BK205" s="383"/>
      <c r="BL205" s="322"/>
      <c r="BM205" s="383"/>
      <c r="BN205" s="322"/>
      <c r="BO205" s="383"/>
      <c r="BP205" s="322"/>
      <c r="BQ205" s="383"/>
      <c r="BR205" s="322"/>
      <c r="BS205" s="383"/>
      <c r="BT205" s="322"/>
      <c r="BU205" s="383"/>
      <c r="BV205" s="322"/>
      <c r="BW205" s="383"/>
      <c r="BX205" s="322"/>
      <c r="BY205" s="383"/>
      <c r="BZ205" s="322"/>
      <c r="CA205" s="383"/>
      <c r="CB205" s="322"/>
    </row>
    <row r="206" ht="13.5" customHeight="1">
      <c r="A206" s="222"/>
      <c r="B206" s="32">
        <v>44541.0</v>
      </c>
      <c r="C206" s="271">
        <f t="shared" si="26"/>
        <v>31830</v>
      </c>
      <c r="D206" s="260">
        <f t="shared" si="30"/>
        <v>0</v>
      </c>
      <c r="E206" s="236"/>
      <c r="F206" s="152"/>
      <c r="G206" s="143"/>
      <c r="H206" s="143"/>
      <c r="I206" s="143"/>
      <c r="J206" s="143"/>
      <c r="K206" s="143"/>
      <c r="L206" s="225"/>
      <c r="M206" s="256">
        <f t="shared" si="32"/>
        <v>0</v>
      </c>
      <c r="N206" s="236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225"/>
      <c r="AD206" s="262">
        <f t="shared" si="31"/>
        <v>31830</v>
      </c>
      <c r="AE206" s="150" t="s">
        <v>403</v>
      </c>
      <c r="AF206" s="363">
        <v>31830.0</v>
      </c>
      <c r="AG206" s="142"/>
      <c r="AH206" s="143"/>
      <c r="AI206" s="150"/>
      <c r="AJ206" s="143"/>
      <c r="AK206" s="150"/>
      <c r="AL206" s="143"/>
      <c r="AM206" s="150"/>
      <c r="AN206" s="143"/>
      <c r="AO206" s="150"/>
      <c r="AP206" s="143"/>
      <c r="AQ206" s="150"/>
      <c r="AR206" s="143"/>
      <c r="AS206" s="150"/>
      <c r="AT206" s="143"/>
      <c r="AU206" s="150"/>
      <c r="AV206" s="143"/>
      <c r="AW206" s="150"/>
      <c r="AX206" s="143"/>
      <c r="AY206" s="150"/>
      <c r="AZ206" s="143"/>
      <c r="BA206" s="150"/>
      <c r="BB206" s="143"/>
      <c r="BC206" s="150"/>
      <c r="BD206" s="143"/>
      <c r="BE206" s="150"/>
      <c r="BF206" s="143"/>
      <c r="BG206" s="150"/>
      <c r="BH206" s="143"/>
      <c r="BI206" s="143"/>
      <c r="BJ206" s="322"/>
      <c r="BK206" s="383"/>
      <c r="BL206" s="383"/>
      <c r="BM206" s="383"/>
      <c r="BN206" s="383"/>
      <c r="BO206" s="383"/>
      <c r="BP206" s="383"/>
      <c r="BQ206" s="383"/>
      <c r="BR206" s="322"/>
      <c r="BS206" s="383"/>
      <c r="BT206" s="383"/>
      <c r="BU206" s="383"/>
      <c r="BV206" s="322"/>
      <c r="BW206" s="383"/>
      <c r="BX206" s="383"/>
      <c r="BY206" s="383"/>
      <c r="BZ206" s="383"/>
      <c r="CA206" s="383"/>
      <c r="CB206" s="322"/>
    </row>
    <row r="207" ht="13.5" customHeight="1">
      <c r="A207" s="222"/>
      <c r="B207" s="32">
        <v>44542.0</v>
      </c>
      <c r="C207" s="271">
        <f t="shared" si="26"/>
        <v>0</v>
      </c>
      <c r="D207" s="260">
        <f t="shared" si="30"/>
        <v>0</v>
      </c>
      <c r="E207" s="236"/>
      <c r="F207" s="143"/>
      <c r="G207" s="143"/>
      <c r="H207" s="143"/>
      <c r="I207" s="143"/>
      <c r="J207" s="143"/>
      <c r="K207" s="143"/>
      <c r="L207" s="225"/>
      <c r="M207" s="256">
        <f t="shared" si="32"/>
        <v>0</v>
      </c>
      <c r="N207" s="236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225"/>
      <c r="AD207" s="262">
        <f t="shared" si="31"/>
        <v>0</v>
      </c>
      <c r="AE207" s="142"/>
      <c r="AF207" s="143"/>
      <c r="AG207" s="150"/>
      <c r="AH207" s="143"/>
      <c r="AI207" s="143"/>
      <c r="AJ207" s="143"/>
      <c r="AK207" s="143"/>
      <c r="AL207" s="143"/>
      <c r="AM207" s="143"/>
      <c r="AN207" s="143"/>
      <c r="AO207" s="143"/>
      <c r="AP207" s="143"/>
      <c r="AQ207" s="150"/>
      <c r="AR207" s="143"/>
      <c r="AS207" s="143"/>
      <c r="AT207" s="143"/>
      <c r="AU207" s="143"/>
      <c r="AV207" s="143"/>
      <c r="AW207" s="150"/>
      <c r="AX207" s="150"/>
      <c r="AY207" s="150"/>
      <c r="AZ207" s="143"/>
      <c r="BA207" s="150"/>
      <c r="BB207" s="150"/>
      <c r="BC207" s="150"/>
      <c r="BD207" s="143"/>
      <c r="BE207" s="150"/>
      <c r="BF207" s="150"/>
      <c r="BG207" s="150"/>
      <c r="BH207" s="143"/>
      <c r="BI207" s="150"/>
      <c r="BJ207" s="322"/>
      <c r="BK207" s="383"/>
      <c r="BL207" s="322"/>
      <c r="BM207" s="383"/>
      <c r="BN207" s="322"/>
      <c r="BO207" s="383"/>
      <c r="BP207" s="322"/>
      <c r="BQ207" s="383"/>
      <c r="BR207" s="322"/>
      <c r="BS207" s="383"/>
      <c r="BT207" s="322"/>
      <c r="BU207" s="383"/>
      <c r="BV207" s="322"/>
      <c r="BW207" s="383"/>
      <c r="BX207" s="425"/>
      <c r="BY207" s="383"/>
      <c r="BZ207" s="383"/>
      <c r="CA207" s="383"/>
      <c r="CB207" s="322"/>
    </row>
    <row r="208" ht="13.5" customHeight="1">
      <c r="A208" s="222"/>
      <c r="B208" s="35">
        <v>44543.0</v>
      </c>
      <c r="C208" s="271">
        <f t="shared" si="26"/>
        <v>0</v>
      </c>
      <c r="D208" s="260">
        <f t="shared" si="30"/>
        <v>0</v>
      </c>
      <c r="E208" s="236"/>
      <c r="F208" s="143"/>
      <c r="G208" s="143"/>
      <c r="H208" s="143"/>
      <c r="I208" s="143"/>
      <c r="J208" s="143"/>
      <c r="K208" s="143"/>
      <c r="L208" s="225"/>
      <c r="M208" s="256">
        <f t="shared" si="32"/>
        <v>0</v>
      </c>
      <c r="N208" s="236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225"/>
      <c r="AD208" s="262">
        <f t="shared" si="31"/>
        <v>0</v>
      </c>
      <c r="AE208" s="142"/>
      <c r="AF208" s="143"/>
      <c r="AG208" s="150"/>
      <c r="AH208" s="143"/>
      <c r="AI208" s="150"/>
      <c r="AJ208" s="143"/>
      <c r="AK208" s="150"/>
      <c r="AL208" s="143"/>
      <c r="AM208" s="150"/>
      <c r="AN208" s="143"/>
      <c r="AO208" s="150"/>
      <c r="AP208" s="143"/>
      <c r="AQ208" s="150"/>
      <c r="AR208" s="143"/>
      <c r="AS208" s="150"/>
      <c r="AT208" s="143"/>
      <c r="AU208" s="150"/>
      <c r="AV208" s="143"/>
      <c r="AW208" s="150"/>
      <c r="AX208" s="143"/>
      <c r="AY208" s="150"/>
      <c r="AZ208" s="143"/>
      <c r="BA208" s="150"/>
      <c r="BB208" s="143"/>
      <c r="BC208" s="150"/>
      <c r="BD208" s="143"/>
      <c r="BE208" s="150"/>
      <c r="BF208" s="143"/>
      <c r="BG208" s="150"/>
      <c r="BH208" s="150"/>
      <c r="BI208" s="150"/>
      <c r="BJ208" s="383"/>
      <c r="BK208" s="383"/>
      <c r="BL208" s="383"/>
      <c r="BM208" s="383"/>
      <c r="BN208" s="383"/>
      <c r="BO208" s="383"/>
      <c r="BP208" s="383"/>
      <c r="BQ208" s="383"/>
      <c r="BR208" s="322"/>
      <c r="BS208" s="383"/>
      <c r="BT208" s="383"/>
      <c r="BU208" s="383"/>
      <c r="BV208" s="322"/>
      <c r="BW208" s="383"/>
      <c r="BX208" s="383"/>
      <c r="BY208" s="383"/>
      <c r="BZ208" s="383"/>
      <c r="CA208" s="383"/>
      <c r="CB208" s="322"/>
    </row>
    <row r="209" ht="13.5" customHeight="1">
      <c r="A209" s="222"/>
      <c r="B209" s="35">
        <v>44544.0</v>
      </c>
      <c r="C209" s="271">
        <f t="shared" si="26"/>
        <v>0</v>
      </c>
      <c r="D209" s="260">
        <f t="shared" si="30"/>
        <v>0</v>
      </c>
      <c r="E209" s="236"/>
      <c r="F209" s="152"/>
      <c r="G209" s="143"/>
      <c r="H209" s="143"/>
      <c r="I209" s="143"/>
      <c r="J209" s="143"/>
      <c r="K209" s="143"/>
      <c r="L209" s="225"/>
      <c r="M209" s="256">
        <f t="shared" si="32"/>
        <v>0</v>
      </c>
      <c r="N209" s="224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225"/>
      <c r="AD209" s="262">
        <f t="shared" si="31"/>
        <v>0</v>
      </c>
      <c r="AE209" s="142"/>
      <c r="AF209" s="143"/>
      <c r="AG209" s="142"/>
      <c r="AH209" s="143"/>
      <c r="AI209" s="142"/>
      <c r="AJ209" s="143"/>
      <c r="AK209" s="143"/>
      <c r="AL209" s="143"/>
      <c r="AM209" s="143"/>
      <c r="AN209" s="143"/>
      <c r="AO209" s="143"/>
      <c r="AP209" s="143"/>
      <c r="AQ209" s="150"/>
      <c r="AR209" s="143"/>
      <c r="AS209" s="143"/>
      <c r="AT209" s="143"/>
      <c r="AU209" s="143"/>
      <c r="AV209" s="143"/>
      <c r="AW209" s="150"/>
      <c r="AX209" s="150"/>
      <c r="AY209" s="150"/>
      <c r="AZ209" s="143"/>
      <c r="BA209" s="150"/>
      <c r="BB209" s="150"/>
      <c r="BC209" s="150"/>
      <c r="BD209" s="143"/>
      <c r="BE209" s="150"/>
      <c r="BF209" s="150"/>
      <c r="BG209" s="150"/>
      <c r="BH209" s="150"/>
      <c r="BI209" s="150"/>
      <c r="BJ209" s="383"/>
      <c r="BK209" s="383"/>
      <c r="BL209" s="383"/>
      <c r="BM209" s="383"/>
      <c r="BN209" s="383"/>
      <c r="BO209" s="383"/>
      <c r="BP209" s="383"/>
      <c r="BQ209" s="383"/>
      <c r="BR209" s="322"/>
      <c r="BS209" s="383"/>
      <c r="BT209" s="383"/>
      <c r="BU209" s="383"/>
      <c r="BV209" s="322"/>
      <c r="BW209" s="383"/>
      <c r="BX209" s="383"/>
      <c r="BY209" s="383"/>
      <c r="BZ209" s="383"/>
      <c r="CA209" s="383"/>
      <c r="CB209" s="322"/>
    </row>
    <row r="210" ht="13.5" customHeight="1">
      <c r="A210" s="222"/>
      <c r="B210" s="32">
        <v>44545.0</v>
      </c>
      <c r="C210" s="271">
        <f t="shared" si="26"/>
        <v>2943595</v>
      </c>
      <c r="D210" s="260">
        <f t="shared" si="30"/>
        <v>330</v>
      </c>
      <c r="E210" s="236" t="s">
        <v>400</v>
      </c>
      <c r="F210" s="363">
        <v>330.0</v>
      </c>
      <c r="G210" s="143"/>
      <c r="H210" s="143"/>
      <c r="I210" s="143"/>
      <c r="J210" s="143"/>
      <c r="K210" s="143"/>
      <c r="L210" s="225"/>
      <c r="M210" s="256">
        <f t="shared" si="32"/>
        <v>2943265</v>
      </c>
      <c r="N210" s="236" t="s">
        <v>614</v>
      </c>
      <c r="O210" s="363">
        <v>2938265.0</v>
      </c>
      <c r="P210" s="143" t="s">
        <v>615</v>
      </c>
      <c r="Q210" s="363">
        <v>5000.0</v>
      </c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225"/>
      <c r="AD210" s="262">
        <f t="shared" si="31"/>
        <v>0</v>
      </c>
      <c r="AE210" s="142"/>
      <c r="AF210" s="143"/>
      <c r="AG210" s="150"/>
      <c r="AH210" s="143"/>
      <c r="AI210" s="150"/>
      <c r="AJ210" s="143"/>
      <c r="AK210" s="150"/>
      <c r="AL210" s="143"/>
      <c r="AM210" s="150"/>
      <c r="AN210" s="143"/>
      <c r="AO210" s="150"/>
      <c r="AP210" s="143"/>
      <c r="AQ210" s="150"/>
      <c r="AR210" s="143"/>
      <c r="AS210" s="150"/>
      <c r="AT210" s="143"/>
      <c r="AU210" s="150"/>
      <c r="AV210" s="143"/>
      <c r="AW210" s="150"/>
      <c r="AX210" s="150"/>
      <c r="AY210" s="150"/>
      <c r="AZ210" s="143"/>
      <c r="BA210" s="150"/>
      <c r="BB210" s="150"/>
      <c r="BC210" s="150"/>
      <c r="BD210" s="143"/>
      <c r="BE210" s="150"/>
      <c r="BF210" s="150"/>
      <c r="BG210" s="150"/>
      <c r="BH210" s="150"/>
      <c r="BI210" s="150"/>
      <c r="BJ210" s="383"/>
      <c r="BK210" s="383"/>
      <c r="BL210" s="383"/>
      <c r="BM210" s="383"/>
      <c r="BN210" s="383"/>
      <c r="BO210" s="383"/>
      <c r="BP210" s="383"/>
      <c r="BQ210" s="383"/>
      <c r="BR210" s="322"/>
      <c r="BS210" s="383"/>
      <c r="BT210" s="383"/>
      <c r="BU210" s="383"/>
      <c r="BV210" s="322"/>
      <c r="BW210" s="383"/>
      <c r="BX210" s="383"/>
      <c r="BY210" s="383"/>
      <c r="BZ210" s="383"/>
      <c r="CA210" s="383"/>
      <c r="CB210" s="322"/>
    </row>
    <row r="211" ht="13.5" customHeight="1">
      <c r="A211" s="222"/>
      <c r="B211" s="32">
        <v>44546.0</v>
      </c>
      <c r="C211" s="271">
        <f t="shared" si="26"/>
        <v>0</v>
      </c>
      <c r="D211" s="260">
        <f t="shared" si="30"/>
        <v>0</v>
      </c>
      <c r="E211" s="236"/>
      <c r="F211" s="143"/>
      <c r="G211" s="143"/>
      <c r="H211" s="143"/>
      <c r="I211" s="143"/>
      <c r="J211" s="143"/>
      <c r="K211" s="143"/>
      <c r="L211" s="225"/>
      <c r="M211" s="256">
        <f t="shared" si="32"/>
        <v>0</v>
      </c>
      <c r="N211" s="236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225"/>
      <c r="AD211" s="262">
        <f t="shared" si="31"/>
        <v>0</v>
      </c>
      <c r="AE211" s="142"/>
      <c r="AF211" s="143"/>
      <c r="AG211" s="150"/>
      <c r="AH211" s="143"/>
      <c r="AI211" s="150"/>
      <c r="AJ211" s="143"/>
      <c r="AK211" s="150"/>
      <c r="AL211" s="143"/>
      <c r="AM211" s="150"/>
      <c r="AN211" s="143"/>
      <c r="AO211" s="150"/>
      <c r="AP211" s="143"/>
      <c r="AQ211" s="150"/>
      <c r="AR211" s="143"/>
      <c r="AS211" s="150"/>
      <c r="AT211" s="143"/>
      <c r="AU211" s="150"/>
      <c r="AV211" s="143"/>
      <c r="AW211" s="150"/>
      <c r="AX211" s="150"/>
      <c r="AY211" s="150"/>
      <c r="AZ211" s="143"/>
      <c r="BA211" s="150"/>
      <c r="BB211" s="150"/>
      <c r="BC211" s="150"/>
      <c r="BD211" s="143"/>
      <c r="BE211" s="150"/>
      <c r="BF211" s="150"/>
      <c r="BG211" s="150"/>
      <c r="BH211" s="150"/>
      <c r="BI211" s="150"/>
      <c r="BJ211" s="383"/>
      <c r="BK211" s="383"/>
      <c r="BL211" s="383"/>
      <c r="BM211" s="383"/>
      <c r="BN211" s="383"/>
      <c r="BO211" s="383"/>
      <c r="BP211" s="383"/>
      <c r="BQ211" s="383"/>
      <c r="BR211" s="322"/>
      <c r="BS211" s="383"/>
      <c r="BT211" s="383"/>
      <c r="BU211" s="383"/>
      <c r="BV211" s="322"/>
      <c r="BW211" s="383"/>
      <c r="BX211" s="383"/>
      <c r="BY211" s="383"/>
      <c r="BZ211" s="383"/>
      <c r="CA211" s="383"/>
      <c r="CB211" s="322"/>
    </row>
    <row r="212" ht="13.5" customHeight="1">
      <c r="A212" s="222"/>
      <c r="B212" s="32">
        <v>44547.0</v>
      </c>
      <c r="C212" s="271">
        <f t="shared" si="26"/>
        <v>0</v>
      </c>
      <c r="D212" s="260">
        <f t="shared" si="30"/>
        <v>0</v>
      </c>
      <c r="E212" s="236"/>
      <c r="F212" s="143"/>
      <c r="G212" s="143"/>
      <c r="H212" s="143"/>
      <c r="I212" s="143"/>
      <c r="J212" s="143"/>
      <c r="K212" s="143"/>
      <c r="L212" s="225"/>
      <c r="M212" s="256">
        <f t="shared" si="32"/>
        <v>0</v>
      </c>
      <c r="N212" s="236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225"/>
      <c r="AD212" s="262">
        <f t="shared" si="31"/>
        <v>0</v>
      </c>
      <c r="AE212" s="142"/>
      <c r="AF212" s="143"/>
      <c r="AG212" s="150"/>
      <c r="AH212" s="143"/>
      <c r="AI212" s="150"/>
      <c r="AJ212" s="143"/>
      <c r="AK212" s="150"/>
      <c r="AL212" s="143"/>
      <c r="AM212" s="150"/>
      <c r="AN212" s="143"/>
      <c r="AO212" s="150"/>
      <c r="AP212" s="143"/>
      <c r="AQ212" s="150"/>
      <c r="AR212" s="143"/>
      <c r="AS212" s="150"/>
      <c r="AT212" s="143"/>
      <c r="AU212" s="150"/>
      <c r="AV212" s="143"/>
      <c r="AW212" s="150"/>
      <c r="AX212" s="150"/>
      <c r="AY212" s="150"/>
      <c r="AZ212" s="143"/>
      <c r="BA212" s="150"/>
      <c r="BB212" s="150"/>
      <c r="BC212" s="150"/>
      <c r="BD212" s="143"/>
      <c r="BE212" s="150"/>
      <c r="BF212" s="150"/>
      <c r="BG212" s="150"/>
      <c r="BH212" s="150"/>
      <c r="BI212" s="150"/>
      <c r="BJ212" s="383"/>
      <c r="BK212" s="383"/>
      <c r="BL212" s="383"/>
      <c r="BM212" s="383"/>
      <c r="BN212" s="383"/>
      <c r="BO212" s="383"/>
      <c r="BP212" s="383"/>
      <c r="BQ212" s="383"/>
      <c r="BR212" s="322"/>
      <c r="BS212" s="383"/>
      <c r="BT212" s="383"/>
      <c r="BU212" s="383"/>
      <c r="BV212" s="322"/>
      <c r="BW212" s="383"/>
      <c r="BX212" s="383"/>
      <c r="BY212" s="383"/>
      <c r="BZ212" s="383"/>
      <c r="CA212" s="383"/>
      <c r="CB212" s="322"/>
    </row>
    <row r="213" ht="13.5" customHeight="1">
      <c r="A213" s="222"/>
      <c r="B213" s="32">
        <v>44548.0</v>
      </c>
      <c r="C213" s="271">
        <f t="shared" si="26"/>
        <v>66750</v>
      </c>
      <c r="D213" s="260">
        <f t="shared" si="30"/>
        <v>1100</v>
      </c>
      <c r="E213" s="236" t="s">
        <v>400</v>
      </c>
      <c r="F213" s="363">
        <v>1100.0</v>
      </c>
      <c r="G213" s="143"/>
      <c r="H213" s="143"/>
      <c r="I213" s="143"/>
      <c r="J213" s="143"/>
      <c r="K213" s="143"/>
      <c r="L213" s="225"/>
      <c r="M213" s="256">
        <f t="shared" si="32"/>
        <v>0</v>
      </c>
      <c r="N213" s="236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225"/>
      <c r="AD213" s="262">
        <f t="shared" si="31"/>
        <v>65650</v>
      </c>
      <c r="AE213" s="142" t="s">
        <v>63</v>
      </c>
      <c r="AF213" s="363">
        <v>17905.0</v>
      </c>
      <c r="AG213" s="150" t="s">
        <v>403</v>
      </c>
      <c r="AH213" s="363">
        <v>47745.0</v>
      </c>
      <c r="AI213" s="150"/>
      <c r="AJ213" s="143"/>
      <c r="AK213" s="150"/>
      <c r="AL213" s="143"/>
      <c r="AM213" s="150"/>
      <c r="AN213" s="143"/>
      <c r="AO213" s="150"/>
      <c r="AP213" s="143"/>
      <c r="AQ213" s="150"/>
      <c r="AR213" s="143"/>
      <c r="AS213" s="150"/>
      <c r="AT213" s="143"/>
      <c r="AU213" s="150"/>
      <c r="AV213" s="143"/>
      <c r="AW213" s="150"/>
      <c r="AX213" s="150"/>
      <c r="AY213" s="150"/>
      <c r="AZ213" s="143"/>
      <c r="BA213" s="150"/>
      <c r="BB213" s="150"/>
      <c r="BC213" s="150"/>
      <c r="BD213" s="143"/>
      <c r="BE213" s="150"/>
      <c r="BF213" s="150"/>
      <c r="BG213" s="150"/>
      <c r="BH213" s="150"/>
      <c r="BI213" s="150"/>
      <c r="BJ213" s="383"/>
      <c r="BK213" s="383"/>
      <c r="BL213" s="383"/>
      <c r="BM213" s="383"/>
      <c r="BN213" s="383"/>
      <c r="BO213" s="383"/>
      <c r="BP213" s="383"/>
      <c r="BQ213" s="383"/>
      <c r="BR213" s="322"/>
      <c r="BS213" s="383"/>
      <c r="BT213" s="383"/>
      <c r="BU213" s="383"/>
      <c r="BV213" s="322"/>
      <c r="BW213" s="383"/>
      <c r="BX213" s="383"/>
      <c r="BY213" s="383"/>
      <c r="BZ213" s="383"/>
      <c r="CA213" s="383"/>
      <c r="CB213" s="322"/>
    </row>
    <row r="214" ht="13.5" customHeight="1">
      <c r="A214" s="222"/>
      <c r="B214" s="32">
        <v>44549.0</v>
      </c>
      <c r="C214" s="271">
        <f t="shared" si="26"/>
        <v>0</v>
      </c>
      <c r="D214" s="260">
        <f t="shared" si="30"/>
        <v>0</v>
      </c>
      <c r="E214" s="236"/>
      <c r="F214" s="143"/>
      <c r="G214" s="143"/>
      <c r="H214" s="143"/>
      <c r="I214" s="143"/>
      <c r="J214" s="143"/>
      <c r="K214" s="143"/>
      <c r="L214" s="225"/>
      <c r="M214" s="256">
        <f t="shared" si="32"/>
        <v>0</v>
      </c>
      <c r="N214" s="236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225"/>
      <c r="AD214" s="262">
        <f t="shared" si="31"/>
        <v>0</v>
      </c>
      <c r="AE214" s="142"/>
      <c r="AF214" s="143"/>
      <c r="AG214" s="150"/>
      <c r="AH214" s="143"/>
      <c r="AI214" s="150"/>
      <c r="AJ214" s="143"/>
      <c r="AK214" s="150"/>
      <c r="AL214" s="143"/>
      <c r="AM214" s="150"/>
      <c r="AN214" s="143"/>
      <c r="AO214" s="150"/>
      <c r="AP214" s="143"/>
      <c r="AQ214" s="150"/>
      <c r="AR214" s="143"/>
      <c r="AS214" s="150"/>
      <c r="AT214" s="143"/>
      <c r="AU214" s="150"/>
      <c r="AV214" s="143"/>
      <c r="AW214" s="150"/>
      <c r="AX214" s="150"/>
      <c r="AY214" s="150"/>
      <c r="AZ214" s="143"/>
      <c r="BA214" s="150"/>
      <c r="BB214" s="150"/>
      <c r="BC214" s="150"/>
      <c r="BD214" s="143"/>
      <c r="BE214" s="150"/>
      <c r="BF214" s="150"/>
      <c r="BG214" s="150"/>
      <c r="BH214" s="150"/>
      <c r="BI214" s="150"/>
      <c r="BJ214" s="383"/>
      <c r="BK214" s="383"/>
      <c r="BL214" s="383"/>
      <c r="BM214" s="383"/>
      <c r="BN214" s="383"/>
      <c r="BO214" s="383"/>
      <c r="BP214" s="383"/>
      <c r="BQ214" s="383"/>
      <c r="BR214" s="322"/>
      <c r="BS214" s="383"/>
      <c r="BT214" s="383"/>
      <c r="BU214" s="383"/>
      <c r="BV214" s="322"/>
      <c r="BW214" s="383"/>
      <c r="BX214" s="383"/>
      <c r="BY214" s="383"/>
      <c r="BZ214" s="383"/>
      <c r="CA214" s="383"/>
      <c r="CB214" s="322"/>
    </row>
    <row r="215" ht="13.5" customHeight="1">
      <c r="A215" s="222"/>
      <c r="B215" s="35">
        <v>44550.0</v>
      </c>
      <c r="C215" s="271">
        <f t="shared" si="26"/>
        <v>0</v>
      </c>
      <c r="D215" s="260">
        <f t="shared" si="30"/>
        <v>0</v>
      </c>
      <c r="E215" s="236"/>
      <c r="F215" s="143"/>
      <c r="G215" s="143"/>
      <c r="H215" s="143"/>
      <c r="I215" s="143"/>
      <c r="J215" s="143"/>
      <c r="K215" s="143"/>
      <c r="L215" s="225"/>
      <c r="M215" s="256">
        <f t="shared" si="32"/>
        <v>0</v>
      </c>
      <c r="N215" s="236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225"/>
      <c r="AD215" s="262">
        <f t="shared" si="31"/>
        <v>0</v>
      </c>
      <c r="AE215" s="142"/>
      <c r="AF215" s="143"/>
      <c r="AG215" s="150"/>
      <c r="AH215" s="143"/>
      <c r="AI215" s="150"/>
      <c r="AJ215" s="143"/>
      <c r="AK215" s="150"/>
      <c r="AL215" s="143"/>
      <c r="AM215" s="150"/>
      <c r="AN215" s="143"/>
      <c r="AO215" s="150"/>
      <c r="AP215" s="143"/>
      <c r="AQ215" s="150"/>
      <c r="AR215" s="143"/>
      <c r="AS215" s="150"/>
      <c r="AT215" s="143"/>
      <c r="AU215" s="150"/>
      <c r="AV215" s="143"/>
      <c r="AW215" s="150"/>
      <c r="AX215" s="150"/>
      <c r="AY215" s="150"/>
      <c r="AZ215" s="143"/>
      <c r="BA215" s="150"/>
      <c r="BB215" s="150"/>
      <c r="BC215" s="150"/>
      <c r="BD215" s="143"/>
      <c r="BE215" s="150"/>
      <c r="BF215" s="150"/>
      <c r="BG215" s="150"/>
      <c r="BH215" s="150"/>
      <c r="BI215" s="150"/>
      <c r="BJ215" s="383"/>
      <c r="BK215" s="383"/>
      <c r="BL215" s="383"/>
      <c r="BM215" s="383"/>
      <c r="BN215" s="383"/>
      <c r="BO215" s="383"/>
      <c r="BP215" s="383"/>
      <c r="BQ215" s="383"/>
      <c r="BR215" s="322"/>
      <c r="BS215" s="383"/>
      <c r="BT215" s="383"/>
      <c r="BU215" s="383"/>
      <c r="BV215" s="322"/>
      <c r="BW215" s="383"/>
      <c r="BX215" s="383"/>
      <c r="BY215" s="383"/>
      <c r="BZ215" s="383"/>
      <c r="CA215" s="383"/>
      <c r="CB215" s="322"/>
    </row>
    <row r="216" ht="13.5" customHeight="1">
      <c r="A216" s="222"/>
      <c r="B216" s="35">
        <v>44551.0</v>
      </c>
      <c r="C216" s="271">
        <f t="shared" si="26"/>
        <v>0</v>
      </c>
      <c r="D216" s="260">
        <f t="shared" si="30"/>
        <v>0</v>
      </c>
      <c r="E216" s="236"/>
      <c r="F216" s="143"/>
      <c r="G216" s="143"/>
      <c r="H216" s="143"/>
      <c r="I216" s="143"/>
      <c r="J216" s="143"/>
      <c r="K216" s="143"/>
      <c r="L216" s="225"/>
      <c r="M216" s="256">
        <f t="shared" si="32"/>
        <v>0</v>
      </c>
      <c r="N216" s="236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225"/>
      <c r="AD216" s="262">
        <f t="shared" si="31"/>
        <v>0</v>
      </c>
      <c r="AE216" s="142"/>
      <c r="AF216" s="143"/>
      <c r="AG216" s="143"/>
      <c r="AH216" s="143"/>
      <c r="AI216" s="150"/>
      <c r="AJ216" s="143"/>
      <c r="AK216" s="150"/>
      <c r="AL216" s="143"/>
      <c r="AM216" s="150"/>
      <c r="AN216" s="143"/>
      <c r="AO216" s="150"/>
      <c r="AP216" s="143"/>
      <c r="AQ216" s="150"/>
      <c r="AR216" s="143"/>
      <c r="AS216" s="150"/>
      <c r="AT216" s="143"/>
      <c r="AU216" s="150"/>
      <c r="AV216" s="143"/>
      <c r="AW216" s="150"/>
      <c r="AX216" s="150"/>
      <c r="AY216" s="150"/>
      <c r="AZ216" s="143"/>
      <c r="BA216" s="150"/>
      <c r="BB216" s="150"/>
      <c r="BC216" s="150"/>
      <c r="BD216" s="143"/>
      <c r="BE216" s="150"/>
      <c r="BF216" s="150"/>
      <c r="BG216" s="150"/>
      <c r="BH216" s="150"/>
      <c r="BI216" s="150"/>
      <c r="BJ216" s="383"/>
      <c r="BK216" s="383"/>
      <c r="BL216" s="383"/>
      <c r="BM216" s="383"/>
      <c r="BN216" s="383"/>
      <c r="BO216" s="383"/>
      <c r="BP216" s="383"/>
      <c r="BQ216" s="383"/>
      <c r="BR216" s="322"/>
      <c r="BS216" s="383"/>
      <c r="BT216" s="383"/>
      <c r="BU216" s="383"/>
      <c r="BV216" s="322"/>
      <c r="BW216" s="383"/>
      <c r="BX216" s="383"/>
      <c r="BY216" s="383"/>
      <c r="BZ216" s="383"/>
      <c r="CA216" s="383"/>
      <c r="CB216" s="322"/>
    </row>
    <row r="217" ht="13.5" customHeight="1">
      <c r="A217" s="222"/>
      <c r="B217" s="32">
        <v>44552.0</v>
      </c>
      <c r="C217" s="271">
        <f t="shared" si="26"/>
        <v>23526</v>
      </c>
      <c r="D217" s="260">
        <f t="shared" si="30"/>
        <v>2000</v>
      </c>
      <c r="E217" s="236" t="s">
        <v>616</v>
      </c>
      <c r="F217" s="363">
        <v>2000.0</v>
      </c>
      <c r="G217" s="143"/>
      <c r="H217" s="143"/>
      <c r="I217" s="143"/>
      <c r="J217" s="143"/>
      <c r="K217" s="143"/>
      <c r="L217" s="225"/>
      <c r="M217" s="256">
        <f t="shared" si="32"/>
        <v>0</v>
      </c>
      <c r="N217" s="236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225"/>
      <c r="AD217" s="262">
        <f t="shared" si="31"/>
        <v>21526</v>
      </c>
      <c r="AE217" s="142" t="s">
        <v>421</v>
      </c>
      <c r="AF217" s="363">
        <v>3674.0</v>
      </c>
      <c r="AG217" s="142" t="s">
        <v>61</v>
      </c>
      <c r="AH217" s="363">
        <v>4521.0</v>
      </c>
      <c r="AI217" s="143" t="s">
        <v>420</v>
      </c>
      <c r="AJ217" s="363">
        <v>13331.0</v>
      </c>
      <c r="AK217" s="142"/>
      <c r="AL217" s="143"/>
      <c r="AM217" s="150"/>
      <c r="AN217" s="143"/>
      <c r="AO217" s="150"/>
      <c r="AP217" s="143"/>
      <c r="AQ217" s="150"/>
      <c r="AR217" s="143"/>
      <c r="AS217" s="150"/>
      <c r="AT217" s="143"/>
      <c r="AU217" s="150"/>
      <c r="AV217" s="143"/>
      <c r="AW217" s="150"/>
      <c r="AX217" s="150"/>
      <c r="AY217" s="150"/>
      <c r="AZ217" s="143"/>
      <c r="BA217" s="150"/>
      <c r="BB217" s="150"/>
      <c r="BC217" s="150"/>
      <c r="BD217" s="143"/>
      <c r="BE217" s="150"/>
      <c r="BF217" s="150"/>
      <c r="BG217" s="150"/>
      <c r="BH217" s="150"/>
      <c r="BI217" s="150"/>
      <c r="BJ217" s="383"/>
      <c r="BK217" s="383"/>
      <c r="BL217" s="383"/>
      <c r="BM217" s="383"/>
      <c r="BN217" s="383"/>
      <c r="BO217" s="383"/>
      <c r="BP217" s="383"/>
      <c r="BQ217" s="383"/>
      <c r="BR217" s="322"/>
      <c r="BS217" s="383"/>
      <c r="BT217" s="383"/>
      <c r="BU217" s="383"/>
      <c r="BV217" s="322"/>
      <c r="BW217" s="383"/>
      <c r="BX217" s="383"/>
      <c r="BY217" s="383"/>
      <c r="BZ217" s="383"/>
      <c r="CA217" s="383"/>
      <c r="CB217" s="322"/>
    </row>
    <row r="218" ht="13.5" customHeight="1">
      <c r="A218" s="222"/>
      <c r="B218" s="32">
        <v>44553.0</v>
      </c>
      <c r="C218" s="271">
        <f t="shared" si="26"/>
        <v>51537</v>
      </c>
      <c r="D218" s="260">
        <f t="shared" si="30"/>
        <v>0</v>
      </c>
      <c r="E218" s="236"/>
      <c r="F218" s="143"/>
      <c r="G218" s="143"/>
      <c r="H218" s="143"/>
      <c r="I218" s="143"/>
      <c r="J218" s="143"/>
      <c r="K218" s="143"/>
      <c r="L218" s="225"/>
      <c r="M218" s="256">
        <f t="shared" si="32"/>
        <v>0</v>
      </c>
      <c r="N218" s="236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225"/>
      <c r="AD218" s="262">
        <f t="shared" si="31"/>
        <v>51537</v>
      </c>
      <c r="AE218" s="150" t="s">
        <v>59</v>
      </c>
      <c r="AF218" s="363">
        <v>18537.0</v>
      </c>
      <c r="AG218" s="150" t="s">
        <v>58</v>
      </c>
      <c r="AH218" s="363">
        <v>33000.0</v>
      </c>
      <c r="AI218" s="150"/>
      <c r="AJ218" s="143"/>
      <c r="AK218" s="150"/>
      <c r="AL218" s="143"/>
      <c r="AM218" s="150"/>
      <c r="AN218" s="143"/>
      <c r="AO218" s="150"/>
      <c r="AP218" s="143"/>
      <c r="AQ218" s="150"/>
      <c r="AR218" s="143"/>
      <c r="AS218" s="150"/>
      <c r="AT218" s="143"/>
      <c r="AU218" s="150"/>
      <c r="AV218" s="143"/>
      <c r="AW218" s="150"/>
      <c r="AX218" s="150"/>
      <c r="AY218" s="150"/>
      <c r="AZ218" s="143"/>
      <c r="BA218" s="150"/>
      <c r="BB218" s="150"/>
      <c r="BC218" s="150"/>
      <c r="BD218" s="143"/>
      <c r="BE218" s="150"/>
      <c r="BF218" s="150"/>
      <c r="BG218" s="150"/>
      <c r="BH218" s="150"/>
      <c r="BI218" s="150"/>
      <c r="BJ218" s="383"/>
      <c r="BK218" s="383"/>
      <c r="BL218" s="383"/>
      <c r="BM218" s="383"/>
      <c r="BN218" s="383"/>
      <c r="BO218" s="383"/>
      <c r="BP218" s="383"/>
      <c r="BQ218" s="383"/>
      <c r="BR218" s="322"/>
      <c r="BS218" s="383"/>
      <c r="BT218" s="383"/>
      <c r="BU218" s="383"/>
      <c r="BV218" s="322"/>
      <c r="BW218" s="383"/>
      <c r="BX218" s="383"/>
      <c r="BY218" s="383"/>
      <c r="BZ218" s="383"/>
      <c r="CA218" s="383"/>
      <c r="CB218" s="322"/>
    </row>
    <row r="219" ht="13.5" customHeight="1">
      <c r="A219" s="222"/>
      <c r="B219" s="32">
        <v>44554.0</v>
      </c>
      <c r="C219" s="271">
        <f t="shared" si="26"/>
        <v>0</v>
      </c>
      <c r="D219" s="260">
        <f t="shared" si="30"/>
        <v>0</v>
      </c>
      <c r="E219" s="236"/>
      <c r="F219" s="143"/>
      <c r="G219" s="143"/>
      <c r="H219" s="143"/>
      <c r="I219" s="143"/>
      <c r="J219" s="143"/>
      <c r="K219" s="143"/>
      <c r="L219" s="225"/>
      <c r="M219" s="256">
        <f t="shared" si="32"/>
        <v>0</v>
      </c>
      <c r="N219" s="236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225"/>
      <c r="AD219" s="262">
        <f t="shared" si="31"/>
        <v>0</v>
      </c>
      <c r="AE219" s="142"/>
      <c r="AF219" s="167"/>
      <c r="AG219" s="150"/>
      <c r="AH219" s="143"/>
      <c r="AI219" s="150"/>
      <c r="AJ219" s="143"/>
      <c r="AK219" s="150"/>
      <c r="AL219" s="143"/>
      <c r="AM219" s="150"/>
      <c r="AN219" s="143"/>
      <c r="AO219" s="150"/>
      <c r="AP219" s="143"/>
      <c r="AQ219" s="150"/>
      <c r="AR219" s="143"/>
      <c r="AS219" s="150"/>
      <c r="AT219" s="143"/>
      <c r="AU219" s="150"/>
      <c r="AV219" s="143"/>
      <c r="AW219" s="150"/>
      <c r="AX219" s="150"/>
      <c r="AY219" s="150"/>
      <c r="AZ219" s="143"/>
      <c r="BA219" s="150"/>
      <c r="BB219" s="150"/>
      <c r="BC219" s="150"/>
      <c r="BD219" s="143"/>
      <c r="BE219" s="150"/>
      <c r="BF219" s="150"/>
      <c r="BG219" s="150"/>
      <c r="BH219" s="150"/>
      <c r="BI219" s="150"/>
      <c r="BJ219" s="383"/>
      <c r="BK219" s="383"/>
      <c r="BL219" s="383"/>
      <c r="BM219" s="383"/>
      <c r="BN219" s="383"/>
      <c r="BO219" s="383"/>
      <c r="BP219" s="383"/>
      <c r="BQ219" s="383"/>
      <c r="BR219" s="322"/>
      <c r="BS219" s="383"/>
      <c r="BT219" s="383"/>
      <c r="BU219" s="383"/>
      <c r="BV219" s="322"/>
      <c r="BW219" s="383"/>
      <c r="BX219" s="383"/>
      <c r="BY219" s="383"/>
      <c r="BZ219" s="383"/>
      <c r="CA219" s="383"/>
      <c r="CB219" s="322"/>
    </row>
    <row r="220" ht="13.5" customHeight="1">
      <c r="A220" s="222"/>
      <c r="B220" s="32">
        <v>44555.0</v>
      </c>
      <c r="C220" s="271">
        <f t="shared" si="26"/>
        <v>9257363</v>
      </c>
      <c r="D220" s="260">
        <f t="shared" si="30"/>
        <v>7608138</v>
      </c>
      <c r="E220" s="236" t="s">
        <v>617</v>
      </c>
      <c r="F220" s="363">
        <v>7607808.0</v>
      </c>
      <c r="G220" s="143" t="s">
        <v>541</v>
      </c>
      <c r="H220" s="363">
        <v>330.0</v>
      </c>
      <c r="I220" s="143"/>
      <c r="J220" s="143"/>
      <c r="K220" s="143"/>
      <c r="L220" s="225"/>
      <c r="M220" s="256">
        <f t="shared" si="32"/>
        <v>1633310</v>
      </c>
      <c r="N220" s="236" t="s">
        <v>64</v>
      </c>
      <c r="O220" s="363">
        <v>55000.0</v>
      </c>
      <c r="P220" s="143" t="s">
        <v>65</v>
      </c>
      <c r="Q220" s="363">
        <v>220000.0</v>
      </c>
      <c r="R220" s="143" t="s">
        <v>618</v>
      </c>
      <c r="S220" s="363">
        <v>1306412.0</v>
      </c>
      <c r="T220" s="143" t="s">
        <v>619</v>
      </c>
      <c r="U220" s="363">
        <v>51898.0</v>
      </c>
      <c r="V220" s="143"/>
      <c r="W220" s="143"/>
      <c r="X220" s="143"/>
      <c r="Y220" s="143"/>
      <c r="Z220" s="143"/>
      <c r="AA220" s="143"/>
      <c r="AB220" s="143"/>
      <c r="AC220" s="225"/>
      <c r="AD220" s="262">
        <f t="shared" si="31"/>
        <v>15915</v>
      </c>
      <c r="AE220" s="150" t="s">
        <v>403</v>
      </c>
      <c r="AF220" s="363">
        <v>15915.0</v>
      </c>
      <c r="AG220" s="150"/>
      <c r="AH220" s="152"/>
      <c r="AI220" s="143"/>
      <c r="AJ220" s="143"/>
      <c r="AK220" s="143"/>
      <c r="AL220" s="143"/>
      <c r="AM220" s="150"/>
      <c r="AN220" s="143"/>
      <c r="AO220" s="150"/>
      <c r="AP220" s="143"/>
      <c r="AQ220" s="150"/>
      <c r="AR220" s="143"/>
      <c r="AS220" s="150"/>
      <c r="AT220" s="143"/>
      <c r="AU220" s="150"/>
      <c r="AV220" s="143"/>
      <c r="AW220" s="150"/>
      <c r="AX220" s="150"/>
      <c r="AY220" s="150"/>
      <c r="AZ220" s="143"/>
      <c r="BA220" s="150"/>
      <c r="BB220" s="150"/>
      <c r="BC220" s="150"/>
      <c r="BD220" s="143"/>
      <c r="BE220" s="150"/>
      <c r="BF220" s="150"/>
      <c r="BG220" s="150"/>
      <c r="BH220" s="150"/>
      <c r="BI220" s="150"/>
      <c r="BJ220" s="383"/>
      <c r="BK220" s="383"/>
      <c r="BL220" s="383"/>
      <c r="BM220" s="383"/>
      <c r="BN220" s="383"/>
      <c r="BO220" s="383"/>
      <c r="BP220" s="383"/>
      <c r="BQ220" s="383"/>
      <c r="BR220" s="322"/>
      <c r="BS220" s="383"/>
      <c r="BT220" s="383"/>
      <c r="BU220" s="383"/>
      <c r="BV220" s="322"/>
      <c r="BW220" s="383"/>
      <c r="BX220" s="383"/>
      <c r="BY220" s="383"/>
      <c r="BZ220" s="383"/>
      <c r="CA220" s="383"/>
      <c r="CB220" s="322"/>
    </row>
    <row r="221" ht="13.5" customHeight="1">
      <c r="A221" s="222"/>
      <c r="B221" s="32">
        <v>44556.0</v>
      </c>
      <c r="C221" s="271">
        <f t="shared" si="26"/>
        <v>13535407</v>
      </c>
      <c r="D221" s="260">
        <f t="shared" si="30"/>
        <v>7000440</v>
      </c>
      <c r="E221" s="236" t="s">
        <v>620</v>
      </c>
      <c r="F221" s="363">
        <v>7000000.0</v>
      </c>
      <c r="G221" s="143" t="s">
        <v>541</v>
      </c>
      <c r="H221" s="363">
        <v>440.0</v>
      </c>
      <c r="I221" s="143"/>
      <c r="J221" s="143"/>
      <c r="K221" s="143"/>
      <c r="L221" s="225"/>
      <c r="M221" s="256">
        <f t="shared" si="32"/>
        <v>4654203</v>
      </c>
      <c r="N221" s="236" t="s">
        <v>591</v>
      </c>
      <c r="O221" s="363">
        <v>302399.0</v>
      </c>
      <c r="P221" s="143" t="s">
        <v>574</v>
      </c>
      <c r="Q221" s="363">
        <v>222212.0</v>
      </c>
      <c r="R221" s="143" t="s">
        <v>592</v>
      </c>
      <c r="S221" s="363">
        <v>83000.0</v>
      </c>
      <c r="T221" s="143" t="s">
        <v>593</v>
      </c>
      <c r="U221" s="363">
        <v>353612.0</v>
      </c>
      <c r="V221" s="143" t="s">
        <v>621</v>
      </c>
      <c r="W221" s="363">
        <v>1652014.0</v>
      </c>
      <c r="X221" s="143" t="s">
        <v>526</v>
      </c>
      <c r="Y221" s="363">
        <v>26666.0</v>
      </c>
      <c r="Z221" s="143" t="s">
        <v>622</v>
      </c>
      <c r="AA221" s="363">
        <v>14300.0</v>
      </c>
      <c r="AB221" s="143" t="s">
        <v>623</v>
      </c>
      <c r="AC221" s="385">
        <v>2000000.0</v>
      </c>
      <c r="AD221" s="262">
        <f t="shared" si="31"/>
        <v>1880764</v>
      </c>
      <c r="AE221" s="150" t="s">
        <v>67</v>
      </c>
      <c r="AF221" s="363">
        <v>4400.0</v>
      </c>
      <c r="AG221" s="150" t="s">
        <v>543</v>
      </c>
      <c r="AH221" s="384">
        <v>3900.0</v>
      </c>
      <c r="AI221" s="150" t="s">
        <v>624</v>
      </c>
      <c r="AJ221" s="363">
        <v>126990.0</v>
      </c>
      <c r="AK221" s="143" t="s">
        <v>479</v>
      </c>
      <c r="AL221" s="363">
        <v>1936.0</v>
      </c>
      <c r="AM221" s="150" t="s">
        <v>93</v>
      </c>
      <c r="AN221" s="363">
        <v>5237.0</v>
      </c>
      <c r="AO221" s="150" t="s">
        <v>70</v>
      </c>
      <c r="AP221" s="363">
        <v>43388.0</v>
      </c>
      <c r="AQ221" s="150" t="s">
        <v>454</v>
      </c>
      <c r="AR221" s="363">
        <v>65000.0</v>
      </c>
      <c r="AS221" s="150" t="s">
        <v>87</v>
      </c>
      <c r="AT221" s="363">
        <v>165000.0</v>
      </c>
      <c r="AU221" s="150" t="s">
        <v>88</v>
      </c>
      <c r="AV221" s="363">
        <v>160000.0</v>
      </c>
      <c r="AW221" s="150" t="s">
        <v>89</v>
      </c>
      <c r="AX221" s="363">
        <v>343993.0</v>
      </c>
      <c r="AY221" s="150" t="s">
        <v>625</v>
      </c>
      <c r="AZ221" s="363">
        <v>940880.0</v>
      </c>
      <c r="BA221" s="150" t="s">
        <v>403</v>
      </c>
      <c r="BB221" s="384">
        <v>9765.0</v>
      </c>
      <c r="BC221" s="150" t="s">
        <v>403</v>
      </c>
      <c r="BD221" s="363">
        <v>10275.0</v>
      </c>
      <c r="BE221" s="150"/>
      <c r="BF221" s="150"/>
      <c r="BG221" s="150"/>
      <c r="BH221" s="143"/>
      <c r="BI221" s="150"/>
      <c r="BJ221" s="322"/>
      <c r="BK221" s="383"/>
      <c r="BL221" s="322"/>
      <c r="BM221" s="383"/>
      <c r="BN221" s="322"/>
      <c r="BO221" s="383"/>
      <c r="BP221" s="322"/>
      <c r="BQ221" s="383"/>
      <c r="BR221" s="322"/>
      <c r="BS221" s="383"/>
      <c r="BT221" s="383"/>
      <c r="BU221" s="383"/>
      <c r="BV221" s="322"/>
      <c r="BW221" s="383"/>
      <c r="BX221" s="383"/>
      <c r="BY221" s="383"/>
      <c r="BZ221" s="383"/>
      <c r="CA221" s="383"/>
      <c r="CB221" s="322"/>
    </row>
    <row r="222" ht="13.5" customHeight="1">
      <c r="A222" s="222"/>
      <c r="B222" s="35">
        <v>44557.0</v>
      </c>
      <c r="C222" s="271">
        <f t="shared" si="26"/>
        <v>0</v>
      </c>
      <c r="D222" s="260">
        <f t="shared" si="30"/>
        <v>0</v>
      </c>
      <c r="E222" s="236"/>
      <c r="F222" s="143"/>
      <c r="G222" s="143"/>
      <c r="H222" s="143"/>
      <c r="I222" s="143"/>
      <c r="J222" s="143"/>
      <c r="K222" s="143"/>
      <c r="L222" s="225"/>
      <c r="M222" s="256">
        <f t="shared" si="32"/>
        <v>0</v>
      </c>
      <c r="N222" s="236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225"/>
      <c r="AD222" s="262">
        <f t="shared" si="31"/>
        <v>0</v>
      </c>
      <c r="AE222" s="142"/>
      <c r="AF222" s="143"/>
      <c r="AG222" s="143"/>
      <c r="AH222" s="143"/>
      <c r="AI222" s="142"/>
      <c r="AJ222" s="143"/>
      <c r="AK222" s="150"/>
      <c r="AL222" s="143"/>
      <c r="AM222" s="150"/>
      <c r="AN222" s="143"/>
      <c r="AO222" s="150"/>
      <c r="AP222" s="143"/>
      <c r="AQ222" s="143"/>
      <c r="AR222" s="143"/>
      <c r="AS222" s="150"/>
      <c r="AT222" s="143"/>
      <c r="AU222" s="150"/>
      <c r="AV222" s="143"/>
      <c r="AW222" s="143"/>
      <c r="AX222" s="143"/>
      <c r="AY222" s="143"/>
      <c r="AZ222" s="143"/>
      <c r="BA222" s="150"/>
      <c r="BB222" s="143"/>
      <c r="BC222" s="150"/>
      <c r="BD222" s="143"/>
      <c r="BE222" s="143"/>
      <c r="BF222" s="143"/>
      <c r="BG222" s="150"/>
      <c r="BH222" s="143"/>
      <c r="BI222" s="143"/>
      <c r="BJ222" s="143"/>
      <c r="BK222" s="150"/>
      <c r="BL222" s="143"/>
      <c r="BM222" s="150"/>
      <c r="BN222" s="143"/>
      <c r="BO222" s="143"/>
      <c r="BP222" s="143"/>
      <c r="BQ222" s="383"/>
      <c r="BR222" s="322"/>
      <c r="BS222" s="383"/>
      <c r="BT222" s="322"/>
      <c r="BU222" s="322"/>
      <c r="BV222" s="322"/>
      <c r="BW222" s="383"/>
      <c r="BX222" s="322"/>
      <c r="BY222" s="322"/>
      <c r="BZ222" s="322"/>
      <c r="CA222" s="322"/>
      <c r="CB222" s="322"/>
    </row>
    <row r="223" ht="13.5" customHeight="1">
      <c r="A223" s="222"/>
      <c r="B223" s="35">
        <v>44558.0</v>
      </c>
      <c r="C223" s="271">
        <f t="shared" si="26"/>
        <v>0</v>
      </c>
      <c r="D223" s="260">
        <f t="shared" si="30"/>
        <v>0</v>
      </c>
      <c r="E223" s="236"/>
      <c r="F223" s="143"/>
      <c r="G223" s="143"/>
      <c r="H223" s="143"/>
      <c r="I223" s="143"/>
      <c r="J223" s="143"/>
      <c r="K223" s="143"/>
      <c r="L223" s="225"/>
      <c r="M223" s="256">
        <f t="shared" si="32"/>
        <v>0</v>
      </c>
      <c r="N223" s="236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225"/>
      <c r="AD223" s="262">
        <f t="shared" si="31"/>
        <v>0</v>
      </c>
      <c r="AE223" s="150"/>
      <c r="AF223" s="143"/>
      <c r="AG223" s="150"/>
      <c r="AH223" s="150"/>
      <c r="AI223" s="150"/>
      <c r="AJ223" s="143"/>
      <c r="AK223" s="150"/>
      <c r="AL223" s="143"/>
      <c r="AM223" s="150"/>
      <c r="AN223" s="143"/>
      <c r="AO223" s="150"/>
      <c r="AP223" s="152"/>
      <c r="AQ223" s="150"/>
      <c r="AR223" s="143"/>
      <c r="AS223" s="142"/>
      <c r="AT223" s="143"/>
      <c r="AU223" s="150"/>
      <c r="AV223" s="300"/>
      <c r="AW223" s="150"/>
      <c r="AX223" s="143"/>
      <c r="AY223" s="150"/>
      <c r="AZ223" s="143"/>
      <c r="BA223" s="143"/>
      <c r="BB223" s="143"/>
      <c r="BC223" s="143"/>
      <c r="BD223" s="143"/>
      <c r="BE223" s="143"/>
      <c r="BF223" s="143"/>
      <c r="BG223" s="150"/>
      <c r="BH223" s="143"/>
      <c r="BI223" s="150"/>
      <c r="BJ223" s="143"/>
      <c r="BK223" s="150"/>
      <c r="BL223" s="143"/>
      <c r="BM223" s="150"/>
      <c r="BN223" s="143"/>
      <c r="BO223" s="150"/>
      <c r="BP223" s="143"/>
      <c r="BQ223" s="383"/>
      <c r="BR223" s="322"/>
      <c r="BS223" s="322"/>
      <c r="BT223" s="322"/>
      <c r="BU223" s="383"/>
      <c r="BV223" s="322"/>
      <c r="BW223" s="383"/>
      <c r="BX223" s="322"/>
      <c r="BY223" s="383"/>
      <c r="BZ223" s="322"/>
      <c r="CA223" s="383"/>
      <c r="CB223" s="322"/>
    </row>
    <row r="224" ht="13.5" customHeight="1">
      <c r="A224" s="222"/>
      <c r="B224" s="32">
        <v>44559.0</v>
      </c>
      <c r="C224" s="271">
        <f t="shared" si="26"/>
        <v>1416515</v>
      </c>
      <c r="D224" s="260">
        <f t="shared" si="30"/>
        <v>0</v>
      </c>
      <c r="E224" s="273"/>
      <c r="F224" s="167"/>
      <c r="G224" s="167"/>
      <c r="H224" s="167"/>
      <c r="I224" s="167"/>
      <c r="J224" s="167"/>
      <c r="K224" s="167"/>
      <c r="L224" s="225"/>
      <c r="M224" s="256">
        <f t="shared" si="32"/>
        <v>821610</v>
      </c>
      <c r="N224" s="236" t="s">
        <v>576</v>
      </c>
      <c r="O224" s="363">
        <v>30000.0</v>
      </c>
      <c r="P224" s="143" t="s">
        <v>577</v>
      </c>
      <c r="Q224" s="363">
        <v>791610.0</v>
      </c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225"/>
      <c r="AD224" s="262">
        <f t="shared" si="31"/>
        <v>594905</v>
      </c>
      <c r="AE224" s="142" t="s">
        <v>95</v>
      </c>
      <c r="AF224" s="363">
        <v>12980.0</v>
      </c>
      <c r="AG224" s="143" t="s">
        <v>71</v>
      </c>
      <c r="AH224" s="363">
        <v>4620.0</v>
      </c>
      <c r="AI224" s="150" t="s">
        <v>77</v>
      </c>
      <c r="AJ224" s="363">
        <v>99000.0</v>
      </c>
      <c r="AK224" s="150" t="s">
        <v>73</v>
      </c>
      <c r="AL224" s="363">
        <v>6015.0</v>
      </c>
      <c r="AM224" s="150" t="s">
        <v>74</v>
      </c>
      <c r="AN224" s="363">
        <v>27293.0</v>
      </c>
      <c r="AO224" s="150" t="s">
        <v>75</v>
      </c>
      <c r="AP224" s="363">
        <v>58201.0</v>
      </c>
      <c r="AQ224" s="143" t="s">
        <v>76</v>
      </c>
      <c r="AR224" s="363">
        <v>67440.0</v>
      </c>
      <c r="AS224" s="150" t="s">
        <v>626</v>
      </c>
      <c r="AT224" s="363">
        <v>150000.0</v>
      </c>
      <c r="AU224" s="150" t="s">
        <v>480</v>
      </c>
      <c r="AV224" s="363">
        <v>84678.0</v>
      </c>
      <c r="AW224" s="143" t="s">
        <v>480</v>
      </c>
      <c r="AX224" s="363">
        <v>84678.0</v>
      </c>
      <c r="AY224" s="143"/>
      <c r="AZ224" s="143"/>
      <c r="BA224" s="150"/>
      <c r="BB224" s="143"/>
      <c r="BC224" s="143"/>
      <c r="BD224" s="143"/>
      <c r="BE224" s="143"/>
      <c r="BF224" s="143"/>
      <c r="BG224" s="143"/>
      <c r="BH224" s="143"/>
      <c r="BI224" s="150"/>
      <c r="BJ224" s="143"/>
      <c r="BK224" s="150"/>
      <c r="BL224" s="143"/>
      <c r="BM224" s="150"/>
      <c r="BN224" s="143"/>
      <c r="BO224" s="150"/>
      <c r="BP224" s="143"/>
      <c r="BQ224" s="322"/>
      <c r="BR224" s="322"/>
      <c r="BS224" s="383"/>
      <c r="BT224" s="322"/>
      <c r="BU224" s="383"/>
      <c r="BV224" s="322"/>
      <c r="BW224" s="383"/>
      <c r="BX224" s="322"/>
      <c r="BY224" s="383"/>
      <c r="BZ224" s="322"/>
      <c r="CA224" s="383"/>
      <c r="CB224" s="322"/>
    </row>
    <row r="225" ht="13.5" customHeight="1">
      <c r="A225" s="222"/>
      <c r="B225" s="32">
        <v>44560.0</v>
      </c>
      <c r="C225" s="271">
        <f t="shared" si="26"/>
        <v>0</v>
      </c>
      <c r="D225" s="272">
        <f t="shared" si="30"/>
        <v>0</v>
      </c>
      <c r="E225" s="222"/>
      <c r="F225" s="143"/>
      <c r="G225" s="143"/>
      <c r="H225" s="143"/>
      <c r="I225" s="143"/>
      <c r="J225" s="143"/>
      <c r="K225" s="143"/>
      <c r="L225" s="255"/>
      <c r="M225" s="256">
        <f t="shared" si="32"/>
        <v>0</v>
      </c>
      <c r="N225" s="236"/>
      <c r="O225" s="143"/>
      <c r="P225" s="143"/>
      <c r="Q225" s="143"/>
      <c r="R225" s="143"/>
      <c r="S225" s="143"/>
      <c r="T225" s="143"/>
      <c r="U225" s="143"/>
      <c r="V225" s="167"/>
      <c r="W225" s="167"/>
      <c r="X225" s="167"/>
      <c r="Y225" s="167"/>
      <c r="Z225" s="167"/>
      <c r="AA225" s="167"/>
      <c r="AB225" s="167"/>
      <c r="AC225" s="276"/>
      <c r="AD225" s="310">
        <f t="shared" si="31"/>
        <v>0</v>
      </c>
      <c r="AE225" s="151"/>
      <c r="AF225" s="143"/>
      <c r="AG225" s="150"/>
      <c r="AH225" s="143"/>
      <c r="AI225" s="150"/>
      <c r="AJ225" s="143"/>
      <c r="AK225" s="143"/>
      <c r="AL225" s="143"/>
      <c r="AM225" s="150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3"/>
      <c r="AY225" s="143"/>
      <c r="AZ225" s="143"/>
      <c r="BA225" s="143"/>
      <c r="BB225" s="143"/>
      <c r="BC225" s="143"/>
      <c r="BD225" s="143"/>
      <c r="BE225" s="150"/>
      <c r="BF225" s="143"/>
      <c r="BG225" s="143"/>
      <c r="BH225" s="143"/>
      <c r="BI225" s="150"/>
      <c r="BJ225" s="322"/>
      <c r="BK225" s="383"/>
      <c r="BL225" s="322"/>
      <c r="BM225" s="383"/>
      <c r="BN225" s="322"/>
      <c r="BO225" s="383"/>
      <c r="BP225" s="322"/>
      <c r="BQ225" s="322"/>
      <c r="BR225" s="322"/>
      <c r="BS225" s="383"/>
      <c r="BT225" s="322"/>
      <c r="BU225" s="383"/>
      <c r="BV225" s="322"/>
      <c r="BW225" s="383"/>
      <c r="BX225" s="322"/>
      <c r="BY225" s="383"/>
      <c r="BZ225" s="322"/>
      <c r="CA225" s="322"/>
      <c r="CB225" s="322"/>
    </row>
    <row r="226" ht="13.5" customHeight="1">
      <c r="A226" s="222"/>
      <c r="B226" s="36">
        <v>44561.0</v>
      </c>
      <c r="C226" s="271">
        <f t="shared" si="26"/>
        <v>0</v>
      </c>
      <c r="D226" s="272">
        <f t="shared" si="30"/>
        <v>0</v>
      </c>
      <c r="E226" s="143"/>
      <c r="F226" s="143"/>
      <c r="G226" s="268"/>
      <c r="H226" s="167"/>
      <c r="I226" s="167"/>
      <c r="J226" s="167"/>
      <c r="K226" s="167"/>
      <c r="L226" s="276"/>
      <c r="M226" s="256">
        <f t="shared" si="32"/>
        <v>0</v>
      </c>
      <c r="N226" s="275"/>
      <c r="O226" s="143"/>
      <c r="P226" s="151"/>
      <c r="Q226" s="167"/>
      <c r="R226" s="167"/>
      <c r="S226" s="231"/>
      <c r="T226" s="206"/>
      <c r="U226" s="231"/>
      <c r="V226" s="167"/>
      <c r="W226" s="167"/>
      <c r="X226" s="167"/>
      <c r="Y226" s="167"/>
      <c r="Z226" s="167"/>
      <c r="AA226" s="167"/>
      <c r="AB226" s="167"/>
      <c r="AC226" s="276"/>
      <c r="AD226" s="303">
        <f t="shared" si="31"/>
        <v>0</v>
      </c>
      <c r="AE226" s="142"/>
      <c r="AF226" s="143"/>
      <c r="AG226" s="143"/>
      <c r="AH226" s="143"/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64"/>
      <c r="AT226" s="167"/>
      <c r="AU226" s="167"/>
      <c r="AV226" s="167"/>
      <c r="AW226" s="167"/>
      <c r="AX226" s="167"/>
      <c r="AY226" s="167"/>
      <c r="AZ226" s="167"/>
      <c r="BA226" s="167"/>
      <c r="BB226" s="167"/>
      <c r="BC226" s="167"/>
      <c r="BD226" s="167"/>
      <c r="BE226" s="167"/>
      <c r="BF226" s="167"/>
      <c r="BG226" s="164"/>
      <c r="BH226" s="167"/>
      <c r="BI226" s="167"/>
      <c r="BJ226" s="412"/>
      <c r="BK226" s="413"/>
      <c r="BL226" s="412"/>
      <c r="BM226" s="413"/>
      <c r="BN226" s="412"/>
      <c r="BO226" s="413"/>
      <c r="BP226" s="412"/>
      <c r="BQ226" s="413"/>
      <c r="BR226" s="412"/>
      <c r="BS226" s="413"/>
      <c r="BT226" s="412"/>
      <c r="BU226" s="413"/>
      <c r="BV226" s="412"/>
      <c r="BW226" s="413"/>
      <c r="BX226" s="412"/>
      <c r="BY226" s="413"/>
      <c r="BZ226" s="412"/>
      <c r="CA226" s="413"/>
      <c r="CB226" s="412"/>
    </row>
    <row r="227" ht="13.5" customHeight="1">
      <c r="A227" s="1"/>
      <c r="B227" s="100" t="s">
        <v>18</v>
      </c>
      <c r="C227" s="105">
        <f t="shared" si="26"/>
        <v>33731947</v>
      </c>
      <c r="D227" s="278">
        <f>SUM(D196:D226)</f>
        <v>16235801</v>
      </c>
      <c r="E227" s="246"/>
      <c r="F227" s="183"/>
      <c r="G227" s="183"/>
      <c r="H227" s="183"/>
      <c r="I227" s="183"/>
      <c r="J227" s="183"/>
      <c r="K227" s="183"/>
      <c r="L227" s="247"/>
      <c r="M227" s="248">
        <f>SUM(M196:M226)</f>
        <v>10052388</v>
      </c>
      <c r="N227" s="246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247"/>
      <c r="AD227" s="249">
        <f>SUM(AD196:AD226)</f>
        <v>7443758</v>
      </c>
      <c r="AE227" s="198"/>
      <c r="AF227" s="183"/>
      <c r="AG227" s="183"/>
      <c r="AH227" s="183"/>
      <c r="AI227" s="184"/>
      <c r="AJ227" s="183"/>
      <c r="AK227" s="184"/>
      <c r="AL227" s="183"/>
      <c r="AM227" s="184"/>
      <c r="AN227" s="183"/>
      <c r="AO227" s="184"/>
      <c r="AP227" s="183"/>
      <c r="AQ227" s="184"/>
      <c r="AR227" s="183"/>
      <c r="AS227" s="184"/>
      <c r="AT227" s="183"/>
      <c r="AU227" s="184"/>
      <c r="AV227" s="183"/>
      <c r="AW227" s="184"/>
      <c r="AX227" s="184"/>
      <c r="AY227" s="184"/>
      <c r="AZ227" s="183"/>
      <c r="BA227" s="184"/>
      <c r="BB227" s="184"/>
      <c r="BC227" s="184"/>
      <c r="BD227" s="183"/>
      <c r="BE227" s="184"/>
      <c r="BF227" s="184"/>
      <c r="BG227" s="184"/>
      <c r="BH227" s="184"/>
      <c r="BI227" s="184"/>
      <c r="BJ227" s="250"/>
      <c r="BK227" s="250"/>
      <c r="BL227" s="250"/>
      <c r="BM227" s="250"/>
      <c r="BN227" s="250"/>
      <c r="BO227" s="250"/>
      <c r="BP227" s="250"/>
      <c r="BQ227" s="250"/>
      <c r="BR227" s="251"/>
      <c r="BS227" s="250"/>
      <c r="BT227" s="250"/>
      <c r="BU227" s="250"/>
      <c r="BV227" s="251"/>
      <c r="BW227" s="250"/>
      <c r="BX227" s="250"/>
      <c r="BY227" s="250"/>
      <c r="BZ227" s="250"/>
      <c r="CA227" s="250"/>
      <c r="CB227" s="251"/>
    </row>
    <row r="228" ht="13.5" customHeight="1">
      <c r="A228" s="222"/>
      <c r="B228" s="329">
        <v>44562.0</v>
      </c>
      <c r="C228" s="307">
        <f t="shared" si="26"/>
        <v>0</v>
      </c>
      <c r="D228" s="253">
        <f t="shared" ref="D228:D258" si="33">F228+H228+J228+L228</f>
        <v>0</v>
      </c>
      <c r="E228" s="254"/>
      <c r="F228" s="163"/>
      <c r="G228" s="163"/>
      <c r="H228" s="163"/>
      <c r="I228" s="163"/>
      <c r="J228" s="163"/>
      <c r="K228" s="163"/>
      <c r="L228" s="255"/>
      <c r="M228" s="256">
        <f t="shared" ref="M228:M258" si="34">O228+Q228+S228+U228+W228+Y228+AA228+AC228</f>
        <v>0</v>
      </c>
      <c r="N228" s="254"/>
      <c r="O228" s="163"/>
      <c r="P228" s="163"/>
      <c r="Q228" s="163"/>
      <c r="R228" s="163"/>
      <c r="S228" s="163"/>
      <c r="T228" s="163"/>
      <c r="U228" s="163"/>
      <c r="V228" s="163"/>
      <c r="W228" s="163"/>
      <c r="X228" s="163"/>
      <c r="Y228" s="163"/>
      <c r="Z228" s="163"/>
      <c r="AA228" s="163"/>
      <c r="AB228" s="163"/>
      <c r="AC228" s="255"/>
      <c r="AD228" s="308">
        <f t="shared" ref="AD228:AD258" si="35">AF228+AH228+AJ228+AL228+AN228+AP228+AR228+AT228+AV228+AX228+AZ228+BB228+BD228+BF228+BH228+BJ228+BL228+BN228+BP228+BR228+BT228+BV228+BX228+BZ228+CB228+CD228</f>
        <v>0</v>
      </c>
      <c r="AE228" s="142"/>
      <c r="AF228" s="143"/>
      <c r="AG228" s="143"/>
      <c r="AH228" s="143"/>
      <c r="AI228" s="150"/>
      <c r="AJ228" s="143"/>
      <c r="AK228" s="150"/>
      <c r="AL228" s="143"/>
      <c r="AM228" s="150"/>
      <c r="AN228" s="143"/>
      <c r="AO228" s="150"/>
      <c r="AP228" s="143"/>
      <c r="AQ228" s="150"/>
      <c r="AR228" s="143"/>
      <c r="AS228" s="150"/>
      <c r="AT228" s="143"/>
      <c r="AU228" s="150"/>
      <c r="AV228" s="143"/>
      <c r="AW228" s="150"/>
      <c r="AX228" s="150"/>
      <c r="AY228" s="150"/>
      <c r="AZ228" s="143"/>
      <c r="BA228" s="150"/>
      <c r="BB228" s="150"/>
      <c r="BC228" s="150"/>
      <c r="BD228" s="143"/>
      <c r="BE228" s="150"/>
      <c r="BF228" s="150"/>
      <c r="BG228" s="162"/>
      <c r="BH228" s="162"/>
      <c r="BI228" s="162"/>
      <c r="BJ228" s="415"/>
      <c r="BK228" s="415"/>
      <c r="BL228" s="415"/>
      <c r="BM228" s="415"/>
      <c r="BN228" s="415"/>
      <c r="BO228" s="415"/>
      <c r="BP228" s="415"/>
      <c r="BQ228" s="415"/>
      <c r="BR228" s="414"/>
      <c r="BS228" s="415"/>
      <c r="BT228" s="415"/>
      <c r="BU228" s="415"/>
      <c r="BV228" s="414"/>
      <c r="BW228" s="415"/>
      <c r="BX228" s="415"/>
      <c r="BY228" s="415"/>
      <c r="BZ228" s="415"/>
      <c r="CA228" s="415"/>
      <c r="CB228" s="414"/>
    </row>
    <row r="229" ht="13.5" customHeight="1">
      <c r="A229" s="222"/>
      <c r="B229" s="35">
        <v>44563.0</v>
      </c>
      <c r="C229" s="271">
        <f t="shared" si="26"/>
        <v>0</v>
      </c>
      <c r="D229" s="260">
        <f t="shared" si="33"/>
        <v>0</v>
      </c>
      <c r="E229" s="236"/>
      <c r="F229" s="143"/>
      <c r="G229" s="143"/>
      <c r="H229" s="143"/>
      <c r="I229" s="143"/>
      <c r="J229" s="143"/>
      <c r="K229" s="143"/>
      <c r="L229" s="225"/>
      <c r="M229" s="256">
        <f t="shared" si="34"/>
        <v>0</v>
      </c>
      <c r="N229" s="236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225"/>
      <c r="AD229" s="262">
        <f t="shared" si="35"/>
        <v>0</v>
      </c>
      <c r="AE229" s="150"/>
      <c r="AF229" s="143"/>
      <c r="AG229" s="150"/>
      <c r="AH229" s="143"/>
      <c r="AI229" s="164"/>
      <c r="AJ229" s="167"/>
      <c r="AK229" s="167"/>
      <c r="AL229" s="167"/>
      <c r="AM229" s="164"/>
      <c r="AN229" s="167"/>
      <c r="AO229" s="167"/>
      <c r="AP229" s="167"/>
      <c r="AQ229" s="150"/>
      <c r="AR229" s="143"/>
      <c r="AS229" s="150"/>
      <c r="AT229" s="143"/>
      <c r="AU229" s="150"/>
      <c r="AV229" s="143"/>
      <c r="AW229" s="150"/>
      <c r="AX229" s="150"/>
      <c r="AY229" s="150"/>
      <c r="AZ229" s="143"/>
      <c r="BA229" s="150"/>
      <c r="BB229" s="150"/>
      <c r="BC229" s="150"/>
      <c r="BD229" s="143"/>
      <c r="BE229" s="150"/>
      <c r="BF229" s="150"/>
      <c r="BG229" s="150"/>
      <c r="BH229" s="150"/>
      <c r="BI229" s="150"/>
      <c r="BJ229" s="383"/>
      <c r="BK229" s="383"/>
      <c r="BL229" s="383"/>
      <c r="BM229" s="383"/>
      <c r="BN229" s="383"/>
      <c r="BO229" s="383"/>
      <c r="BP229" s="383"/>
      <c r="BQ229" s="383"/>
      <c r="BR229" s="322"/>
      <c r="BS229" s="383"/>
      <c r="BT229" s="383"/>
      <c r="BU229" s="383"/>
      <c r="BV229" s="322"/>
      <c r="BW229" s="383"/>
      <c r="BX229" s="383"/>
      <c r="BY229" s="383"/>
      <c r="BZ229" s="383"/>
      <c r="CA229" s="383"/>
      <c r="CB229" s="322"/>
    </row>
    <row r="230" ht="13.5" customHeight="1">
      <c r="A230" s="222"/>
      <c r="B230" s="35">
        <v>44564.0</v>
      </c>
      <c r="C230" s="271">
        <f t="shared" si="26"/>
        <v>27616</v>
      </c>
      <c r="D230" s="260">
        <f t="shared" si="33"/>
        <v>27616</v>
      </c>
      <c r="E230" s="236" t="s">
        <v>627</v>
      </c>
      <c r="F230" s="363">
        <v>27616.0</v>
      </c>
      <c r="G230" s="143"/>
      <c r="H230" s="143"/>
      <c r="I230" s="143"/>
      <c r="J230" s="143"/>
      <c r="K230" s="143"/>
      <c r="L230" s="225"/>
      <c r="M230" s="256">
        <f t="shared" si="34"/>
        <v>0</v>
      </c>
      <c r="N230" s="236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225"/>
      <c r="AD230" s="262">
        <f t="shared" si="35"/>
        <v>0</v>
      </c>
      <c r="AE230" s="142"/>
      <c r="AF230" s="143"/>
      <c r="AG230" s="167"/>
      <c r="AH230" s="167"/>
      <c r="AI230" s="150"/>
      <c r="AJ230" s="143"/>
      <c r="AK230" s="150"/>
      <c r="AL230" s="143"/>
      <c r="AM230" s="150"/>
      <c r="AN230" s="143"/>
      <c r="AO230" s="150"/>
      <c r="AP230" s="143"/>
      <c r="AQ230" s="150"/>
      <c r="AR230" s="143"/>
      <c r="AS230" s="150"/>
      <c r="AT230" s="143"/>
      <c r="AU230" s="150"/>
      <c r="AV230" s="143"/>
      <c r="AW230" s="150"/>
      <c r="AX230" s="150"/>
      <c r="AY230" s="150"/>
      <c r="AZ230" s="143"/>
      <c r="BA230" s="150"/>
      <c r="BB230" s="150"/>
      <c r="BC230" s="150"/>
      <c r="BD230" s="143"/>
      <c r="BE230" s="150"/>
      <c r="BF230" s="150"/>
      <c r="BG230" s="150"/>
      <c r="BH230" s="150"/>
      <c r="BI230" s="150"/>
      <c r="BJ230" s="383"/>
      <c r="BK230" s="383"/>
      <c r="BL230" s="383"/>
      <c r="BM230" s="383"/>
      <c r="BN230" s="383"/>
      <c r="BO230" s="383"/>
      <c r="BP230" s="383"/>
      <c r="BQ230" s="383"/>
      <c r="BR230" s="322"/>
      <c r="BS230" s="383"/>
      <c r="BT230" s="383"/>
      <c r="BU230" s="383"/>
      <c r="BV230" s="322"/>
      <c r="BW230" s="383"/>
      <c r="BX230" s="383"/>
      <c r="BY230" s="383"/>
      <c r="BZ230" s="383"/>
      <c r="CA230" s="383"/>
      <c r="CB230" s="322"/>
    </row>
    <row r="231" ht="13.5" customHeight="1">
      <c r="A231" s="222"/>
      <c r="B231" s="35">
        <v>44565.0</v>
      </c>
      <c r="C231" s="271">
        <f t="shared" si="26"/>
        <v>2535115</v>
      </c>
      <c r="D231" s="260">
        <f t="shared" si="33"/>
        <v>2535115</v>
      </c>
      <c r="E231" s="236" t="s">
        <v>628</v>
      </c>
      <c r="F231" s="363">
        <v>152945.0</v>
      </c>
      <c r="G231" s="143" t="s">
        <v>629</v>
      </c>
      <c r="H231" s="363">
        <v>229315.0</v>
      </c>
      <c r="I231" s="143" t="s">
        <v>630</v>
      </c>
      <c r="J231" s="363">
        <v>1772458.0</v>
      </c>
      <c r="K231" s="143" t="s">
        <v>630</v>
      </c>
      <c r="L231" s="385">
        <v>380397.0</v>
      </c>
      <c r="M231" s="256">
        <f t="shared" si="34"/>
        <v>0</v>
      </c>
      <c r="N231" s="236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225"/>
      <c r="AD231" s="262">
        <f t="shared" si="35"/>
        <v>0</v>
      </c>
      <c r="AE231" s="167"/>
      <c r="AF231" s="167"/>
      <c r="AG231" s="150"/>
      <c r="AH231" s="143"/>
      <c r="AI231" s="150"/>
      <c r="AJ231" s="143"/>
      <c r="AK231" s="150"/>
      <c r="AL231" s="143"/>
      <c r="AM231" s="150"/>
      <c r="AN231" s="143"/>
      <c r="AO231" s="226"/>
      <c r="AP231" s="143"/>
      <c r="AQ231" s="150"/>
      <c r="AR231" s="143"/>
      <c r="AS231" s="150"/>
      <c r="AT231" s="143"/>
      <c r="AU231" s="150"/>
      <c r="AV231" s="143"/>
      <c r="AW231" s="150"/>
      <c r="AX231" s="150"/>
      <c r="AY231" s="150"/>
      <c r="AZ231" s="143"/>
      <c r="BA231" s="150"/>
      <c r="BB231" s="150"/>
      <c r="BC231" s="150"/>
      <c r="BD231" s="143"/>
      <c r="BE231" s="150"/>
      <c r="BF231" s="150"/>
      <c r="BG231" s="150"/>
      <c r="BH231" s="150"/>
      <c r="BI231" s="150"/>
      <c r="BJ231" s="383"/>
      <c r="BK231" s="383"/>
      <c r="BL231" s="383"/>
      <c r="BM231" s="383"/>
      <c r="BN231" s="383"/>
      <c r="BO231" s="383"/>
      <c r="BP231" s="383"/>
      <c r="BQ231" s="383"/>
      <c r="BR231" s="322"/>
      <c r="BS231" s="383"/>
      <c r="BT231" s="383"/>
      <c r="BU231" s="383"/>
      <c r="BV231" s="322"/>
      <c r="BW231" s="383"/>
      <c r="BX231" s="383"/>
      <c r="BY231" s="383"/>
      <c r="BZ231" s="383"/>
      <c r="CA231" s="383"/>
      <c r="CB231" s="322"/>
    </row>
    <row r="232" ht="12.75" customHeight="1">
      <c r="A232" s="222"/>
      <c r="B232" s="32">
        <v>44566.0</v>
      </c>
      <c r="C232" s="271">
        <f t="shared" si="26"/>
        <v>3503268</v>
      </c>
      <c r="D232" s="260">
        <f t="shared" si="33"/>
        <v>2723826</v>
      </c>
      <c r="E232" s="236" t="s">
        <v>83</v>
      </c>
      <c r="F232" s="363">
        <v>519065.0</v>
      </c>
      <c r="G232" s="143" t="s">
        <v>84</v>
      </c>
      <c r="H232" s="363">
        <v>104041.0</v>
      </c>
      <c r="I232" s="143" t="s">
        <v>83</v>
      </c>
      <c r="J232" s="363">
        <v>393460.0</v>
      </c>
      <c r="K232" s="143" t="s">
        <v>83</v>
      </c>
      <c r="L232" s="385">
        <v>1707260.0</v>
      </c>
      <c r="M232" s="256">
        <f t="shared" si="34"/>
        <v>108790</v>
      </c>
      <c r="N232" s="236" t="s">
        <v>631</v>
      </c>
      <c r="O232" s="363">
        <v>108790.0</v>
      </c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225"/>
      <c r="AD232" s="262">
        <f t="shared" si="35"/>
        <v>670652</v>
      </c>
      <c r="AE232" s="142" t="s">
        <v>46</v>
      </c>
      <c r="AF232" s="363">
        <v>90270.0</v>
      </c>
      <c r="AG232" s="150" t="s">
        <v>85</v>
      </c>
      <c r="AH232" s="363">
        <v>330022.0</v>
      </c>
      <c r="AI232" s="150" t="s">
        <v>401</v>
      </c>
      <c r="AJ232" s="363">
        <v>167200.0</v>
      </c>
      <c r="AK232" s="150" t="s">
        <v>632</v>
      </c>
      <c r="AL232" s="363">
        <v>80960.0</v>
      </c>
      <c r="AM232" s="150" t="s">
        <v>398</v>
      </c>
      <c r="AN232" s="363">
        <v>2200.0</v>
      </c>
      <c r="AO232" s="150"/>
      <c r="AP232" s="143"/>
      <c r="AQ232" s="150"/>
      <c r="AR232" s="143"/>
      <c r="AS232" s="150"/>
      <c r="AT232" s="143"/>
      <c r="AU232" s="150"/>
      <c r="AV232" s="143"/>
      <c r="AW232" s="150"/>
      <c r="AX232" s="150"/>
      <c r="AY232" s="150"/>
      <c r="AZ232" s="143"/>
      <c r="BA232" s="150"/>
      <c r="BB232" s="150"/>
      <c r="BC232" s="150"/>
      <c r="BD232" s="143"/>
      <c r="BE232" s="150"/>
      <c r="BF232" s="150"/>
      <c r="BG232" s="150"/>
      <c r="BH232" s="150"/>
      <c r="BI232" s="150"/>
      <c r="BJ232" s="383"/>
      <c r="BK232" s="383"/>
      <c r="BL232" s="383"/>
      <c r="BM232" s="383"/>
      <c r="BN232" s="383"/>
      <c r="BO232" s="383"/>
      <c r="BP232" s="383"/>
      <c r="BQ232" s="383"/>
      <c r="BR232" s="322"/>
      <c r="BS232" s="383"/>
      <c r="BT232" s="383"/>
      <c r="BU232" s="383"/>
      <c r="BV232" s="322"/>
      <c r="BW232" s="383"/>
      <c r="BX232" s="383"/>
      <c r="BY232" s="383"/>
      <c r="BZ232" s="383"/>
      <c r="CA232" s="383"/>
      <c r="CB232" s="322"/>
    </row>
    <row r="233" ht="13.5" customHeight="1">
      <c r="A233" s="222"/>
      <c r="B233" s="32">
        <v>44567.0</v>
      </c>
      <c r="C233" s="271">
        <f t="shared" si="26"/>
        <v>0</v>
      </c>
      <c r="D233" s="260">
        <f t="shared" si="33"/>
        <v>0</v>
      </c>
      <c r="E233" s="236"/>
      <c r="F233" s="143"/>
      <c r="G233" s="143"/>
      <c r="H233" s="143"/>
      <c r="I233" s="143"/>
      <c r="J233" s="143"/>
      <c r="K233" s="143"/>
      <c r="L233" s="225"/>
      <c r="M233" s="256">
        <f t="shared" si="34"/>
        <v>0</v>
      </c>
      <c r="N233" s="236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225"/>
      <c r="AD233" s="262">
        <f t="shared" si="35"/>
        <v>0</v>
      </c>
      <c r="AE233" s="142"/>
      <c r="AF233" s="143"/>
      <c r="AG233" s="150"/>
      <c r="AH233" s="143"/>
      <c r="AI233" s="150"/>
      <c r="AJ233" s="143"/>
      <c r="AK233" s="150"/>
      <c r="AL233" s="143"/>
      <c r="AM233" s="150"/>
      <c r="AN233" s="143"/>
      <c r="AO233" s="150"/>
      <c r="AP233" s="143"/>
      <c r="AQ233" s="150"/>
      <c r="AR233" s="143"/>
      <c r="AS233" s="150"/>
      <c r="AT233" s="143"/>
      <c r="AU233" s="150"/>
      <c r="AV233" s="143"/>
      <c r="AW233" s="150"/>
      <c r="AX233" s="143"/>
      <c r="AY233" s="150"/>
      <c r="AZ233" s="143"/>
      <c r="BA233" s="150"/>
      <c r="BB233" s="150"/>
      <c r="BC233" s="150"/>
      <c r="BD233" s="143"/>
      <c r="BE233" s="150"/>
      <c r="BF233" s="150"/>
      <c r="BG233" s="150"/>
      <c r="BH233" s="150"/>
      <c r="BI233" s="150"/>
      <c r="BJ233" s="383"/>
      <c r="BK233" s="383"/>
      <c r="BL233" s="383"/>
      <c r="BM233" s="383"/>
      <c r="BN233" s="383"/>
      <c r="BO233" s="383"/>
      <c r="BP233" s="383"/>
      <c r="BQ233" s="383"/>
      <c r="BR233" s="322"/>
      <c r="BS233" s="383"/>
      <c r="BT233" s="383"/>
      <c r="BU233" s="383"/>
      <c r="BV233" s="322"/>
      <c r="BW233" s="383"/>
      <c r="BX233" s="383"/>
      <c r="BY233" s="383"/>
      <c r="BZ233" s="383"/>
      <c r="CA233" s="383"/>
      <c r="CB233" s="322"/>
    </row>
    <row r="234" ht="13.5" customHeight="1">
      <c r="A234" s="222"/>
      <c r="B234" s="32">
        <v>44568.0</v>
      </c>
      <c r="C234" s="271">
        <f t="shared" si="26"/>
        <v>1210</v>
      </c>
      <c r="D234" s="260">
        <f t="shared" si="33"/>
        <v>1210</v>
      </c>
      <c r="E234" s="236" t="s">
        <v>405</v>
      </c>
      <c r="F234" s="363">
        <v>1210.0</v>
      </c>
      <c r="G234" s="143"/>
      <c r="H234" s="143"/>
      <c r="I234" s="143"/>
      <c r="J234" s="143"/>
      <c r="K234" s="143"/>
      <c r="L234" s="225"/>
      <c r="M234" s="256">
        <f t="shared" si="34"/>
        <v>0</v>
      </c>
      <c r="N234" s="236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225"/>
      <c r="AD234" s="262">
        <f t="shared" si="35"/>
        <v>0</v>
      </c>
      <c r="AE234" s="142"/>
      <c r="AF234" s="143"/>
      <c r="AG234" s="150"/>
      <c r="AH234" s="143"/>
      <c r="AI234" s="142"/>
      <c r="AJ234" s="143"/>
      <c r="AK234" s="150"/>
      <c r="AL234" s="143"/>
      <c r="AM234" s="150"/>
      <c r="AN234" s="143"/>
      <c r="AO234" s="143"/>
      <c r="AP234" s="143"/>
      <c r="AQ234" s="150"/>
      <c r="AR234" s="143"/>
      <c r="AS234" s="150"/>
      <c r="AT234" s="143"/>
      <c r="AU234" s="150"/>
      <c r="AV234" s="143"/>
      <c r="AW234" s="150"/>
      <c r="AX234" s="150"/>
      <c r="AY234" s="150"/>
      <c r="AZ234" s="143"/>
      <c r="BA234" s="150"/>
      <c r="BB234" s="150"/>
      <c r="BC234" s="150"/>
      <c r="BD234" s="143"/>
      <c r="BE234" s="150"/>
      <c r="BF234" s="150"/>
      <c r="BG234" s="150"/>
      <c r="BH234" s="150"/>
      <c r="BI234" s="150"/>
      <c r="BJ234" s="383"/>
      <c r="BK234" s="383"/>
      <c r="BL234" s="383"/>
      <c r="BM234" s="383"/>
      <c r="BN234" s="383"/>
      <c r="BO234" s="383"/>
      <c r="BP234" s="383"/>
      <c r="BQ234" s="383"/>
      <c r="BR234" s="322"/>
      <c r="BS234" s="383"/>
      <c r="BT234" s="383"/>
      <c r="BU234" s="383"/>
      <c r="BV234" s="322"/>
      <c r="BW234" s="383"/>
      <c r="BX234" s="383"/>
      <c r="BY234" s="383"/>
      <c r="BZ234" s="383"/>
      <c r="CA234" s="383"/>
      <c r="CB234" s="322"/>
    </row>
    <row r="235" ht="13.5" customHeight="1">
      <c r="A235" s="222"/>
      <c r="B235" s="32">
        <v>44569.0</v>
      </c>
      <c r="C235" s="271">
        <f t="shared" si="26"/>
        <v>138879</v>
      </c>
      <c r="D235" s="260">
        <f t="shared" si="33"/>
        <v>0</v>
      </c>
      <c r="E235" s="236"/>
      <c r="F235" s="143"/>
      <c r="G235" s="143"/>
      <c r="H235" s="143"/>
      <c r="I235" s="143"/>
      <c r="J235" s="143"/>
      <c r="K235" s="143"/>
      <c r="L235" s="225"/>
      <c r="M235" s="256">
        <f t="shared" si="34"/>
        <v>0</v>
      </c>
      <c r="N235" s="236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225"/>
      <c r="AD235" s="262">
        <f t="shared" si="35"/>
        <v>138879</v>
      </c>
      <c r="AE235" s="142" t="s">
        <v>472</v>
      </c>
      <c r="AF235" s="363">
        <v>130000.0</v>
      </c>
      <c r="AG235" s="150" t="s">
        <v>417</v>
      </c>
      <c r="AH235" s="363">
        <v>8879.0</v>
      </c>
      <c r="AI235" s="143"/>
      <c r="AJ235" s="143"/>
      <c r="AK235" s="150"/>
      <c r="AL235" s="143"/>
      <c r="AM235" s="150"/>
      <c r="AN235" s="143"/>
      <c r="AO235" s="150"/>
      <c r="AP235" s="143"/>
      <c r="AQ235" s="150"/>
      <c r="AR235" s="143"/>
      <c r="AS235" s="150"/>
      <c r="AT235" s="143"/>
      <c r="AU235" s="150"/>
      <c r="AV235" s="143"/>
      <c r="AW235" s="150"/>
      <c r="AX235" s="150"/>
      <c r="AY235" s="150"/>
      <c r="AZ235" s="143"/>
      <c r="BA235" s="150"/>
      <c r="BB235" s="150"/>
      <c r="BC235" s="150"/>
      <c r="BD235" s="143"/>
      <c r="BE235" s="150"/>
      <c r="BF235" s="150"/>
      <c r="BG235" s="150"/>
      <c r="BH235" s="150"/>
      <c r="BI235" s="150"/>
      <c r="BJ235" s="383"/>
      <c r="BK235" s="383"/>
      <c r="BL235" s="383"/>
      <c r="BM235" s="383"/>
      <c r="BN235" s="383"/>
      <c r="BO235" s="383"/>
      <c r="BP235" s="383"/>
      <c r="BQ235" s="383"/>
      <c r="BR235" s="322"/>
      <c r="BS235" s="383"/>
      <c r="BT235" s="383"/>
      <c r="BU235" s="383"/>
      <c r="BV235" s="322"/>
      <c r="BW235" s="383"/>
      <c r="BX235" s="383"/>
      <c r="BY235" s="383"/>
      <c r="BZ235" s="383"/>
      <c r="CA235" s="383"/>
      <c r="CB235" s="322"/>
    </row>
    <row r="236" ht="13.5" customHeight="1">
      <c r="A236" s="222"/>
      <c r="B236" s="32">
        <v>44570.0</v>
      </c>
      <c r="C236" s="271">
        <f t="shared" si="26"/>
        <v>314600</v>
      </c>
      <c r="D236" s="260">
        <f t="shared" si="33"/>
        <v>0</v>
      </c>
      <c r="E236" s="236"/>
      <c r="F236" s="143"/>
      <c r="G236" s="143"/>
      <c r="H236" s="143"/>
      <c r="I236" s="143"/>
      <c r="J236" s="143"/>
      <c r="K236" s="143"/>
      <c r="L236" s="225"/>
      <c r="M236" s="256">
        <f t="shared" si="34"/>
        <v>0</v>
      </c>
      <c r="N236" s="236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225"/>
      <c r="AD236" s="262">
        <f t="shared" si="35"/>
        <v>314600</v>
      </c>
      <c r="AE236" s="150" t="s">
        <v>50</v>
      </c>
      <c r="AF236" s="363">
        <v>100000.0</v>
      </c>
      <c r="AG236" s="150" t="s">
        <v>54</v>
      </c>
      <c r="AH236" s="363">
        <v>214600.0</v>
      </c>
      <c r="AI236" s="150"/>
      <c r="AJ236" s="143"/>
      <c r="AK236" s="150"/>
      <c r="AL236" s="143"/>
      <c r="AM236" s="150"/>
      <c r="AN236" s="143"/>
      <c r="AO236" s="150"/>
      <c r="AP236" s="143"/>
      <c r="AQ236" s="150"/>
      <c r="AR236" s="143"/>
      <c r="AS236" s="150"/>
      <c r="AT236" s="143"/>
      <c r="AU236" s="150"/>
      <c r="AV236" s="143"/>
      <c r="AW236" s="150"/>
      <c r="AX236" s="150"/>
      <c r="AY236" s="150"/>
      <c r="AZ236" s="143"/>
      <c r="BA236" s="150"/>
      <c r="BB236" s="150"/>
      <c r="BC236" s="150"/>
      <c r="BD236" s="143"/>
      <c r="BE236" s="150"/>
      <c r="BF236" s="150"/>
      <c r="BG236" s="150"/>
      <c r="BH236" s="150"/>
      <c r="BI236" s="150"/>
      <c r="BJ236" s="383"/>
      <c r="BK236" s="383"/>
      <c r="BL236" s="383"/>
      <c r="BM236" s="383"/>
      <c r="BN236" s="383"/>
      <c r="BO236" s="383"/>
      <c r="BP236" s="383"/>
      <c r="BQ236" s="383"/>
      <c r="BR236" s="322"/>
      <c r="BS236" s="383"/>
      <c r="BT236" s="383"/>
      <c r="BU236" s="383"/>
      <c r="BV236" s="322"/>
      <c r="BW236" s="383"/>
      <c r="BX236" s="383"/>
      <c r="BY236" s="383"/>
      <c r="BZ236" s="383"/>
      <c r="CA236" s="383"/>
      <c r="CB236" s="322"/>
    </row>
    <row r="237" ht="13.5" customHeight="1">
      <c r="A237" s="222"/>
      <c r="B237" s="35">
        <v>44571.0</v>
      </c>
      <c r="C237" s="271">
        <f t="shared" si="26"/>
        <v>0</v>
      </c>
      <c r="D237" s="260">
        <f t="shared" si="33"/>
        <v>0</v>
      </c>
      <c r="E237" s="236"/>
      <c r="F237" s="152"/>
      <c r="G237" s="143"/>
      <c r="H237" s="143"/>
      <c r="I237" s="143"/>
      <c r="J237" s="143"/>
      <c r="K237" s="143"/>
      <c r="L237" s="225"/>
      <c r="M237" s="256">
        <f t="shared" si="34"/>
        <v>0</v>
      </c>
      <c r="N237" s="236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225"/>
      <c r="AD237" s="262">
        <f t="shared" si="35"/>
        <v>0</v>
      </c>
      <c r="AE237" s="142"/>
      <c r="AF237" s="143"/>
      <c r="AG237" s="150"/>
      <c r="AH237" s="143"/>
      <c r="AI237" s="142"/>
      <c r="AJ237" s="143"/>
      <c r="AK237" s="150"/>
      <c r="AL237" s="143"/>
      <c r="AM237" s="150"/>
      <c r="AN237" s="143"/>
      <c r="AO237" s="150"/>
      <c r="AP237" s="143"/>
      <c r="AQ237" s="142"/>
      <c r="AR237" s="143"/>
      <c r="AS237" s="150"/>
      <c r="AT237" s="143"/>
      <c r="AU237" s="143"/>
      <c r="AV237" s="143"/>
      <c r="AW237" s="143"/>
      <c r="AX237" s="143"/>
      <c r="AY237" s="143"/>
      <c r="AZ237" s="143"/>
      <c r="BA237" s="143"/>
      <c r="BB237" s="143"/>
      <c r="BC237" s="150"/>
      <c r="BD237" s="143"/>
      <c r="BE237" s="143"/>
      <c r="BF237" s="143"/>
      <c r="BG237" s="143"/>
      <c r="BH237" s="143"/>
      <c r="BI237" s="143"/>
      <c r="BJ237" s="322"/>
      <c r="BK237" s="383"/>
      <c r="BL237" s="322"/>
      <c r="BM237" s="383"/>
      <c r="BN237" s="322"/>
      <c r="BO237" s="383"/>
      <c r="BP237" s="322"/>
      <c r="BQ237" s="383"/>
      <c r="BR237" s="322"/>
      <c r="BS237" s="383"/>
      <c r="BT237" s="322"/>
      <c r="BU237" s="383"/>
      <c r="BV237" s="322"/>
      <c r="BW237" s="383"/>
      <c r="BX237" s="322"/>
      <c r="BY237" s="383"/>
      <c r="BZ237" s="322"/>
      <c r="CA237" s="383"/>
      <c r="CB237" s="322"/>
    </row>
    <row r="238" ht="13.5" customHeight="1">
      <c r="A238" s="222"/>
      <c r="B238" s="35">
        <v>44572.0</v>
      </c>
      <c r="C238" s="271">
        <f t="shared" si="26"/>
        <v>0</v>
      </c>
      <c r="D238" s="260">
        <f t="shared" si="33"/>
        <v>0</v>
      </c>
      <c r="E238" s="236"/>
      <c r="F238" s="143"/>
      <c r="G238" s="143"/>
      <c r="H238" s="143"/>
      <c r="I238" s="143"/>
      <c r="J238" s="143"/>
      <c r="K238" s="143"/>
      <c r="L238" s="225"/>
      <c r="M238" s="256">
        <f t="shared" si="34"/>
        <v>0</v>
      </c>
      <c r="N238" s="236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225"/>
      <c r="AD238" s="262">
        <f t="shared" si="35"/>
        <v>0</v>
      </c>
      <c r="AE238" s="150"/>
      <c r="AF238" s="143"/>
      <c r="AG238" s="142"/>
      <c r="AH238" s="143"/>
      <c r="AI238" s="150"/>
      <c r="AJ238" s="143"/>
      <c r="AK238" s="150"/>
      <c r="AL238" s="143"/>
      <c r="AM238" s="150"/>
      <c r="AN238" s="143"/>
      <c r="AO238" s="150"/>
      <c r="AP238" s="143"/>
      <c r="AQ238" s="150"/>
      <c r="AR238" s="143"/>
      <c r="AS238" s="150"/>
      <c r="AT238" s="143"/>
      <c r="AU238" s="150"/>
      <c r="AV238" s="143"/>
      <c r="AW238" s="150"/>
      <c r="AX238" s="143"/>
      <c r="AY238" s="150"/>
      <c r="AZ238" s="143"/>
      <c r="BA238" s="150"/>
      <c r="BB238" s="143"/>
      <c r="BC238" s="150"/>
      <c r="BD238" s="143"/>
      <c r="BE238" s="150"/>
      <c r="BF238" s="143"/>
      <c r="BG238" s="150"/>
      <c r="BH238" s="143"/>
      <c r="BI238" s="150"/>
      <c r="BJ238" s="322"/>
      <c r="BK238" s="383"/>
      <c r="BL238" s="322"/>
      <c r="BM238" s="383"/>
      <c r="BN238" s="322"/>
      <c r="BO238" s="383"/>
      <c r="BP238" s="322"/>
      <c r="BQ238" s="383"/>
      <c r="BR238" s="322"/>
      <c r="BS238" s="383"/>
      <c r="BT238" s="322"/>
      <c r="BU238" s="383"/>
      <c r="BV238" s="322"/>
      <c r="BW238" s="383"/>
      <c r="BX238" s="322"/>
      <c r="BY238" s="383"/>
      <c r="BZ238" s="322"/>
      <c r="CA238" s="383"/>
      <c r="CB238" s="322"/>
    </row>
    <row r="239" ht="13.5" customHeight="1">
      <c r="A239" s="222"/>
      <c r="B239" s="35">
        <v>44573.0</v>
      </c>
      <c r="C239" s="271">
        <f t="shared" si="26"/>
        <v>3960</v>
      </c>
      <c r="D239" s="260">
        <f t="shared" si="33"/>
        <v>3960</v>
      </c>
      <c r="E239" s="236" t="s">
        <v>633</v>
      </c>
      <c r="F239" s="363">
        <v>330.0</v>
      </c>
      <c r="G239" s="143" t="s">
        <v>634</v>
      </c>
      <c r="H239" s="363">
        <v>3630.0</v>
      </c>
      <c r="I239" s="143"/>
      <c r="J239" s="143"/>
      <c r="K239" s="143"/>
      <c r="L239" s="225"/>
      <c r="M239" s="256">
        <f t="shared" si="34"/>
        <v>0</v>
      </c>
      <c r="N239" s="236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225"/>
      <c r="AD239" s="262">
        <f t="shared" si="35"/>
        <v>0</v>
      </c>
      <c r="AE239" s="142"/>
      <c r="AF239" s="143"/>
      <c r="AG239" s="150"/>
      <c r="AH239" s="143"/>
      <c r="AI239" s="143"/>
      <c r="AJ239" s="143"/>
      <c r="AK239" s="143"/>
      <c r="AL239" s="143"/>
      <c r="AM239" s="143"/>
      <c r="AN239" s="143"/>
      <c r="AO239" s="143"/>
      <c r="AP239" s="143"/>
      <c r="AQ239" s="150"/>
      <c r="AR239" s="143"/>
      <c r="AS239" s="143"/>
      <c r="AT239" s="143"/>
      <c r="AU239" s="143"/>
      <c r="AV239" s="143"/>
      <c r="AW239" s="150"/>
      <c r="AX239" s="150"/>
      <c r="AY239" s="150"/>
      <c r="AZ239" s="143"/>
      <c r="BA239" s="150"/>
      <c r="BB239" s="150"/>
      <c r="BC239" s="150"/>
      <c r="BD239" s="143"/>
      <c r="BE239" s="150"/>
      <c r="BF239" s="150"/>
      <c r="BG239" s="150"/>
      <c r="BH239" s="150"/>
      <c r="BI239" s="150"/>
      <c r="BJ239" s="383"/>
      <c r="BK239" s="383"/>
      <c r="BL239" s="383"/>
      <c r="BM239" s="383"/>
      <c r="BN239" s="383"/>
      <c r="BO239" s="383"/>
      <c r="BP239" s="383"/>
      <c r="BQ239" s="383"/>
      <c r="BR239" s="322"/>
      <c r="BS239" s="383"/>
      <c r="BT239" s="383"/>
      <c r="BU239" s="383"/>
      <c r="BV239" s="322"/>
      <c r="BW239" s="383"/>
      <c r="BX239" s="383"/>
      <c r="BY239" s="383"/>
      <c r="BZ239" s="383"/>
      <c r="CA239" s="383"/>
      <c r="CB239" s="322"/>
    </row>
    <row r="240" ht="13.5" customHeight="1">
      <c r="A240" s="222"/>
      <c r="B240" s="32">
        <v>44574.0</v>
      </c>
      <c r="C240" s="271">
        <f t="shared" si="26"/>
        <v>3747063</v>
      </c>
      <c r="D240" s="260">
        <f t="shared" si="33"/>
        <v>20295</v>
      </c>
      <c r="E240" s="236" t="s">
        <v>464</v>
      </c>
      <c r="F240" s="363">
        <v>1650.0</v>
      </c>
      <c r="G240" s="143" t="s">
        <v>465</v>
      </c>
      <c r="H240" s="363">
        <v>2530.0</v>
      </c>
      <c r="I240" s="143" t="s">
        <v>495</v>
      </c>
      <c r="J240" s="363">
        <v>12265.0</v>
      </c>
      <c r="K240" s="143" t="s">
        <v>411</v>
      </c>
      <c r="L240" s="385">
        <v>3850.0</v>
      </c>
      <c r="M240" s="256">
        <f t="shared" si="34"/>
        <v>0</v>
      </c>
      <c r="N240" s="236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225"/>
      <c r="AD240" s="262">
        <f t="shared" si="35"/>
        <v>3726768</v>
      </c>
      <c r="AE240" s="142" t="s">
        <v>473</v>
      </c>
      <c r="AF240" s="363">
        <v>700000.0</v>
      </c>
      <c r="AG240" s="150" t="s">
        <v>413</v>
      </c>
      <c r="AH240" s="363">
        <v>200554.0</v>
      </c>
      <c r="AI240" s="150" t="s">
        <v>52</v>
      </c>
      <c r="AJ240" s="363">
        <v>310906.0</v>
      </c>
      <c r="AK240" s="150" t="s">
        <v>53</v>
      </c>
      <c r="AL240" s="363">
        <v>450944.0</v>
      </c>
      <c r="AM240" s="150" t="s">
        <v>635</v>
      </c>
      <c r="AN240" s="363">
        <v>584890.0</v>
      </c>
      <c r="AO240" s="150" t="s">
        <v>55</v>
      </c>
      <c r="AP240" s="363">
        <v>1172636.0</v>
      </c>
      <c r="AQ240" s="150" t="s">
        <v>56</v>
      </c>
      <c r="AR240" s="363">
        <v>306838.0</v>
      </c>
      <c r="AS240" s="150"/>
      <c r="AT240" s="143"/>
      <c r="AU240" s="150"/>
      <c r="AV240" s="143"/>
      <c r="AW240" s="150"/>
      <c r="AX240" s="143"/>
      <c r="AY240" s="150"/>
      <c r="AZ240" s="143"/>
      <c r="BA240" s="150"/>
      <c r="BB240" s="143"/>
      <c r="BC240" s="150"/>
      <c r="BD240" s="143"/>
      <c r="BE240" s="150"/>
      <c r="BF240" s="143"/>
      <c r="BG240" s="150"/>
      <c r="BH240" s="143"/>
      <c r="BI240" s="150"/>
      <c r="BJ240" s="322"/>
      <c r="BK240" s="383"/>
      <c r="BL240" s="322"/>
      <c r="BM240" s="383"/>
      <c r="BN240" s="322"/>
      <c r="BO240" s="383"/>
      <c r="BP240" s="322"/>
      <c r="BQ240" s="383"/>
      <c r="BR240" s="322"/>
      <c r="BS240" s="383"/>
      <c r="BT240" s="383"/>
      <c r="BU240" s="383"/>
      <c r="BV240" s="322"/>
      <c r="BW240" s="383"/>
      <c r="BX240" s="383"/>
      <c r="BY240" s="383"/>
      <c r="BZ240" s="383"/>
      <c r="CA240" s="383"/>
      <c r="CB240" s="322"/>
    </row>
    <row r="241" ht="13.5" customHeight="1">
      <c r="A241" s="222"/>
      <c r="B241" s="32">
        <v>44575.0</v>
      </c>
      <c r="C241" s="271">
        <f t="shared" si="26"/>
        <v>0</v>
      </c>
      <c r="D241" s="260">
        <f t="shared" si="33"/>
        <v>0</v>
      </c>
      <c r="E241" s="236"/>
      <c r="F241" s="143"/>
      <c r="G241" s="143"/>
      <c r="H241" s="143"/>
      <c r="I241" s="143"/>
      <c r="J241" s="143"/>
      <c r="K241" s="143"/>
      <c r="L241" s="225"/>
      <c r="M241" s="256">
        <f t="shared" si="34"/>
        <v>0</v>
      </c>
      <c r="N241" s="236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225"/>
      <c r="AD241" s="262">
        <f t="shared" si="35"/>
        <v>0</v>
      </c>
      <c r="AE241" s="142"/>
      <c r="AF241" s="143"/>
      <c r="AG241" s="142"/>
      <c r="AH241" s="143"/>
      <c r="AI241" s="142"/>
      <c r="AJ241" s="143"/>
      <c r="AK241" s="143"/>
      <c r="AL241" s="143"/>
      <c r="AM241" s="143"/>
      <c r="AN241" s="143"/>
      <c r="AO241" s="143"/>
      <c r="AP241" s="143"/>
      <c r="AQ241" s="150"/>
      <c r="AR241" s="143"/>
      <c r="AS241" s="143"/>
      <c r="AT241" s="143"/>
      <c r="AU241" s="143"/>
      <c r="AV241" s="143"/>
      <c r="AW241" s="150"/>
      <c r="AX241" s="150"/>
      <c r="AY241" s="150"/>
      <c r="AZ241" s="143"/>
      <c r="BA241" s="150"/>
      <c r="BB241" s="150"/>
      <c r="BC241" s="150"/>
      <c r="BD241" s="143"/>
      <c r="BE241" s="150"/>
      <c r="BF241" s="150"/>
      <c r="BG241" s="150"/>
      <c r="BH241" s="150"/>
      <c r="BI241" s="150"/>
      <c r="BJ241" s="383"/>
      <c r="BK241" s="383"/>
      <c r="BL241" s="383"/>
      <c r="BM241" s="383"/>
      <c r="BN241" s="383"/>
      <c r="BO241" s="383"/>
      <c r="BP241" s="383"/>
      <c r="BQ241" s="383"/>
      <c r="BR241" s="322"/>
      <c r="BS241" s="383"/>
      <c r="BT241" s="383"/>
      <c r="BU241" s="383"/>
      <c r="BV241" s="322"/>
      <c r="BW241" s="383"/>
      <c r="BX241" s="383"/>
      <c r="BY241" s="383"/>
      <c r="BZ241" s="383"/>
      <c r="CA241" s="383"/>
      <c r="CB241" s="322"/>
    </row>
    <row r="242" ht="13.5" customHeight="1">
      <c r="A242" s="222"/>
      <c r="B242" s="32">
        <v>44576.0</v>
      </c>
      <c r="C242" s="271">
        <f t="shared" si="26"/>
        <v>655653</v>
      </c>
      <c r="D242" s="260">
        <f t="shared" si="33"/>
        <v>600000</v>
      </c>
      <c r="E242" s="236" t="s">
        <v>636</v>
      </c>
      <c r="F242" s="363">
        <v>600000.0</v>
      </c>
      <c r="G242" s="143"/>
      <c r="H242" s="143"/>
      <c r="I242" s="143"/>
      <c r="J242" s="143"/>
      <c r="K242" s="143"/>
      <c r="L242" s="225"/>
      <c r="M242" s="256">
        <f t="shared" si="34"/>
        <v>39738</v>
      </c>
      <c r="N242" s="236" t="s">
        <v>637</v>
      </c>
      <c r="O242" s="363">
        <v>5000.0</v>
      </c>
      <c r="P242" s="143" t="s">
        <v>638</v>
      </c>
      <c r="Q242" s="363">
        <v>5000.0</v>
      </c>
      <c r="R242" s="143" t="s">
        <v>639</v>
      </c>
      <c r="S242" s="363">
        <v>29738.0</v>
      </c>
      <c r="T242" s="143"/>
      <c r="U242" s="143"/>
      <c r="V242" s="143"/>
      <c r="W242" s="143"/>
      <c r="X242" s="143"/>
      <c r="Y242" s="143"/>
      <c r="Z242" s="143"/>
      <c r="AA242" s="143"/>
      <c r="AB242" s="143"/>
      <c r="AC242" s="225"/>
      <c r="AD242" s="262">
        <f t="shared" si="35"/>
        <v>15915</v>
      </c>
      <c r="AE242" s="142" t="s">
        <v>403</v>
      </c>
      <c r="AF242" s="363">
        <v>15915.0</v>
      </c>
      <c r="AG242" s="150"/>
      <c r="AH242" s="143"/>
      <c r="AI242" s="150"/>
      <c r="AJ242" s="143"/>
      <c r="AK242" s="150"/>
      <c r="AL242" s="143"/>
      <c r="AM242" s="150"/>
      <c r="AN242" s="143"/>
      <c r="AO242" s="150"/>
      <c r="AP242" s="143"/>
      <c r="AQ242" s="150"/>
      <c r="AR242" s="143"/>
      <c r="AS242" s="150"/>
      <c r="AT242" s="143"/>
      <c r="AU242" s="150"/>
      <c r="AV242" s="143"/>
      <c r="AW242" s="150"/>
      <c r="AX242" s="150"/>
      <c r="AY242" s="150"/>
      <c r="AZ242" s="143"/>
      <c r="BA242" s="150"/>
      <c r="BB242" s="150"/>
      <c r="BC242" s="150"/>
      <c r="BD242" s="143"/>
      <c r="BE242" s="150"/>
      <c r="BF242" s="150"/>
      <c r="BG242" s="150"/>
      <c r="BH242" s="150"/>
      <c r="BI242" s="150"/>
      <c r="BJ242" s="383"/>
      <c r="BK242" s="383"/>
      <c r="BL242" s="383"/>
      <c r="BM242" s="383"/>
      <c r="BN242" s="383"/>
      <c r="BO242" s="383"/>
      <c r="BP242" s="383"/>
      <c r="BQ242" s="383"/>
      <c r="BR242" s="322"/>
      <c r="BS242" s="383"/>
      <c r="BT242" s="383"/>
      <c r="BU242" s="383"/>
      <c r="BV242" s="322"/>
      <c r="BW242" s="383"/>
      <c r="BX242" s="383"/>
      <c r="BY242" s="383"/>
      <c r="BZ242" s="383"/>
      <c r="CA242" s="383"/>
      <c r="CB242" s="322"/>
    </row>
    <row r="243" ht="13.5" customHeight="1">
      <c r="A243" s="222"/>
      <c r="B243" s="32">
        <v>44577.0</v>
      </c>
      <c r="C243" s="271">
        <f t="shared" si="26"/>
        <v>12322320</v>
      </c>
      <c r="D243" s="260">
        <f t="shared" si="33"/>
        <v>330</v>
      </c>
      <c r="E243" s="236" t="s">
        <v>640</v>
      </c>
      <c r="F243" s="363">
        <v>330.0</v>
      </c>
      <c r="G243" s="143"/>
      <c r="H243" s="143"/>
      <c r="I243" s="143"/>
      <c r="J243" s="143"/>
      <c r="K243" s="143"/>
      <c r="L243" s="225"/>
      <c r="M243" s="256">
        <f t="shared" si="34"/>
        <v>12321990</v>
      </c>
      <c r="N243" s="236" t="s">
        <v>641</v>
      </c>
      <c r="O243" s="363">
        <v>7584695.0</v>
      </c>
      <c r="P243" s="143" t="s">
        <v>642</v>
      </c>
      <c r="Q243" s="363">
        <v>4737295.0</v>
      </c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225"/>
      <c r="AD243" s="262">
        <f t="shared" si="35"/>
        <v>0</v>
      </c>
      <c r="AE243" s="142"/>
      <c r="AF243" s="143"/>
      <c r="AG243" s="150"/>
      <c r="AH243" s="143"/>
      <c r="AI243" s="150"/>
      <c r="AJ243" s="143"/>
      <c r="AK243" s="150"/>
      <c r="AL243" s="143"/>
      <c r="AM243" s="150"/>
      <c r="AN243" s="143"/>
      <c r="AO243" s="150"/>
      <c r="AP243" s="143"/>
      <c r="AQ243" s="150"/>
      <c r="AR243" s="143"/>
      <c r="AS243" s="150"/>
      <c r="AT243" s="143"/>
      <c r="AU243" s="150"/>
      <c r="AV243" s="143"/>
      <c r="AW243" s="150"/>
      <c r="AX243" s="150"/>
      <c r="AY243" s="150"/>
      <c r="AZ243" s="143"/>
      <c r="BA243" s="150"/>
      <c r="BB243" s="150"/>
      <c r="BC243" s="150"/>
      <c r="BD243" s="143"/>
      <c r="BE243" s="150"/>
      <c r="BF243" s="150"/>
      <c r="BG243" s="150"/>
      <c r="BH243" s="150"/>
      <c r="BI243" s="150"/>
      <c r="BJ243" s="383"/>
      <c r="BK243" s="383"/>
      <c r="BL243" s="383"/>
      <c r="BM243" s="383"/>
      <c r="BN243" s="383"/>
      <c r="BO243" s="383"/>
      <c r="BP243" s="383"/>
      <c r="BQ243" s="383"/>
      <c r="BR243" s="322"/>
      <c r="BS243" s="383"/>
      <c r="BT243" s="383"/>
      <c r="BU243" s="383"/>
      <c r="BV243" s="322"/>
      <c r="BW243" s="383"/>
      <c r="BX243" s="383"/>
      <c r="BY243" s="383"/>
      <c r="BZ243" s="383"/>
      <c r="CA243" s="383"/>
      <c r="CB243" s="322"/>
    </row>
    <row r="244" ht="13.5" customHeight="1">
      <c r="A244" s="222"/>
      <c r="B244" s="35">
        <v>44578.0</v>
      </c>
      <c r="C244" s="271">
        <f t="shared" si="26"/>
        <v>0</v>
      </c>
      <c r="D244" s="260">
        <f t="shared" si="33"/>
        <v>0</v>
      </c>
      <c r="E244" s="236"/>
      <c r="F244" s="143"/>
      <c r="G244" s="143"/>
      <c r="H244" s="143"/>
      <c r="I244" s="143"/>
      <c r="J244" s="143"/>
      <c r="K244" s="143"/>
      <c r="L244" s="225"/>
      <c r="M244" s="256">
        <f t="shared" si="34"/>
        <v>0</v>
      </c>
      <c r="N244" s="236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225"/>
      <c r="AD244" s="262">
        <f t="shared" si="35"/>
        <v>0</v>
      </c>
      <c r="AE244" s="142"/>
      <c r="AF244" s="143"/>
      <c r="AG244" s="150"/>
      <c r="AH244" s="143"/>
      <c r="AI244" s="150"/>
      <c r="AJ244" s="143"/>
      <c r="AK244" s="150"/>
      <c r="AL244" s="143"/>
      <c r="AM244" s="150"/>
      <c r="AN244" s="143"/>
      <c r="AO244" s="150"/>
      <c r="AP244" s="143"/>
      <c r="AQ244" s="150"/>
      <c r="AR244" s="143"/>
      <c r="AS244" s="150"/>
      <c r="AT244" s="143"/>
      <c r="AU244" s="150"/>
      <c r="AV244" s="143"/>
      <c r="AW244" s="150"/>
      <c r="AX244" s="150"/>
      <c r="AY244" s="150"/>
      <c r="AZ244" s="143"/>
      <c r="BA244" s="150"/>
      <c r="BB244" s="150"/>
      <c r="BC244" s="150"/>
      <c r="BD244" s="143"/>
      <c r="BE244" s="150"/>
      <c r="BF244" s="150"/>
      <c r="BG244" s="150"/>
      <c r="BH244" s="150"/>
      <c r="BI244" s="150"/>
      <c r="BJ244" s="383"/>
      <c r="BK244" s="383"/>
      <c r="BL244" s="383"/>
      <c r="BM244" s="383"/>
      <c r="BN244" s="383"/>
      <c r="BO244" s="383"/>
      <c r="BP244" s="383"/>
      <c r="BQ244" s="383"/>
      <c r="BR244" s="322"/>
      <c r="BS244" s="383"/>
      <c r="BT244" s="383"/>
      <c r="BU244" s="383"/>
      <c r="BV244" s="322"/>
      <c r="BW244" s="383"/>
      <c r="BX244" s="383"/>
      <c r="BY244" s="383"/>
      <c r="BZ244" s="383"/>
      <c r="CA244" s="383"/>
      <c r="CB244" s="322"/>
    </row>
    <row r="245" ht="13.5" customHeight="1">
      <c r="A245" s="222"/>
      <c r="B245" s="35">
        <v>44579.0</v>
      </c>
      <c r="C245" s="271">
        <f t="shared" si="26"/>
        <v>0</v>
      </c>
      <c r="D245" s="260">
        <f t="shared" si="33"/>
        <v>0</v>
      </c>
      <c r="E245" s="236"/>
      <c r="F245" s="143"/>
      <c r="G245" s="143"/>
      <c r="H245" s="143"/>
      <c r="I245" s="143"/>
      <c r="J245" s="143"/>
      <c r="K245" s="143"/>
      <c r="L245" s="225"/>
      <c r="M245" s="256">
        <f t="shared" si="34"/>
        <v>0</v>
      </c>
      <c r="N245" s="236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225"/>
      <c r="AD245" s="262">
        <f t="shared" si="35"/>
        <v>0</v>
      </c>
      <c r="AE245" s="142"/>
      <c r="AF245" s="143"/>
      <c r="AG245" s="150"/>
      <c r="AH245" s="143"/>
      <c r="AI245" s="150"/>
      <c r="AJ245" s="143"/>
      <c r="AK245" s="150"/>
      <c r="AL245" s="143"/>
      <c r="AM245" s="150"/>
      <c r="AN245" s="143"/>
      <c r="AO245" s="150"/>
      <c r="AP245" s="143"/>
      <c r="AQ245" s="150"/>
      <c r="AR245" s="143"/>
      <c r="AS245" s="150"/>
      <c r="AT245" s="143"/>
      <c r="AU245" s="150"/>
      <c r="AV245" s="143"/>
      <c r="AW245" s="150"/>
      <c r="AX245" s="150"/>
      <c r="AY245" s="150"/>
      <c r="AZ245" s="143"/>
      <c r="BA245" s="150"/>
      <c r="BB245" s="150"/>
      <c r="BC245" s="150"/>
      <c r="BD245" s="143"/>
      <c r="BE245" s="150"/>
      <c r="BF245" s="150"/>
      <c r="BG245" s="150"/>
      <c r="BH245" s="150"/>
      <c r="BI245" s="150"/>
      <c r="BJ245" s="383"/>
      <c r="BK245" s="383"/>
      <c r="BL245" s="383"/>
      <c r="BM245" s="383"/>
      <c r="BN245" s="383"/>
      <c r="BO245" s="383"/>
      <c r="BP245" s="383"/>
      <c r="BQ245" s="383"/>
      <c r="BR245" s="322"/>
      <c r="BS245" s="383"/>
      <c r="BT245" s="383"/>
      <c r="BU245" s="383"/>
      <c r="BV245" s="322"/>
      <c r="BW245" s="383"/>
      <c r="BX245" s="383"/>
      <c r="BY245" s="383"/>
      <c r="BZ245" s="383"/>
      <c r="CA245" s="383"/>
      <c r="CB245" s="322"/>
    </row>
    <row r="246" ht="13.5" customHeight="1">
      <c r="A246" s="222"/>
      <c r="B246" s="32">
        <v>44580.0</v>
      </c>
      <c r="C246" s="271">
        <f t="shared" si="26"/>
        <v>42132</v>
      </c>
      <c r="D246" s="260">
        <f t="shared" si="33"/>
        <v>1100</v>
      </c>
      <c r="E246" s="236" t="s">
        <v>400</v>
      </c>
      <c r="F246" s="363">
        <v>1100.0</v>
      </c>
      <c r="G246" s="143"/>
      <c r="H246" s="143"/>
      <c r="I246" s="143"/>
      <c r="J246" s="143"/>
      <c r="K246" s="143"/>
      <c r="L246" s="225"/>
      <c r="M246" s="256">
        <f t="shared" si="34"/>
        <v>0</v>
      </c>
      <c r="N246" s="426" t="s">
        <v>643</v>
      </c>
      <c r="O246" s="143">
        <v>0.0</v>
      </c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225"/>
      <c r="AD246" s="262">
        <f t="shared" si="35"/>
        <v>41032</v>
      </c>
      <c r="AE246" s="142" t="s">
        <v>63</v>
      </c>
      <c r="AF246" s="363">
        <v>41032.0</v>
      </c>
      <c r="AG246" s="150"/>
      <c r="AH246" s="143"/>
      <c r="AI246" s="150"/>
      <c r="AJ246" s="143"/>
      <c r="AK246" s="150"/>
      <c r="AL246" s="143"/>
      <c r="AM246" s="150"/>
      <c r="AN246" s="143"/>
      <c r="AO246" s="150"/>
      <c r="AP246" s="143"/>
      <c r="AQ246" s="150"/>
      <c r="AR246" s="143"/>
      <c r="AS246" s="150"/>
      <c r="AT246" s="143"/>
      <c r="AU246" s="150"/>
      <c r="AV246" s="143"/>
      <c r="AW246" s="150"/>
      <c r="AX246" s="150"/>
      <c r="AY246" s="150"/>
      <c r="AZ246" s="143"/>
      <c r="BA246" s="150"/>
      <c r="BB246" s="150"/>
      <c r="BC246" s="150"/>
      <c r="BD246" s="143"/>
      <c r="BE246" s="150"/>
      <c r="BF246" s="150"/>
      <c r="BG246" s="150"/>
      <c r="BH246" s="150"/>
      <c r="BI246" s="150"/>
      <c r="BJ246" s="383"/>
      <c r="BK246" s="383"/>
      <c r="BL246" s="383"/>
      <c r="BM246" s="383"/>
      <c r="BN246" s="383"/>
      <c r="BO246" s="383"/>
      <c r="BP246" s="383"/>
      <c r="BQ246" s="383"/>
      <c r="BR246" s="322"/>
      <c r="BS246" s="383"/>
      <c r="BT246" s="383"/>
      <c r="BU246" s="383"/>
      <c r="BV246" s="322"/>
      <c r="BW246" s="383"/>
      <c r="BX246" s="383"/>
      <c r="BY246" s="383"/>
      <c r="BZ246" s="383"/>
      <c r="CA246" s="383"/>
      <c r="CB246" s="322"/>
    </row>
    <row r="247" ht="13.5" customHeight="1">
      <c r="A247" s="222"/>
      <c r="B247" s="32">
        <v>44581.0</v>
      </c>
      <c r="C247" s="271">
        <f t="shared" si="26"/>
        <v>4000</v>
      </c>
      <c r="D247" s="260">
        <f t="shared" si="33"/>
        <v>4000</v>
      </c>
      <c r="E247" s="236" t="s">
        <v>457</v>
      </c>
      <c r="F247" s="363">
        <v>4000.0</v>
      </c>
      <c r="G247" s="143"/>
      <c r="H247" s="143"/>
      <c r="I247" s="143"/>
      <c r="J247" s="143"/>
      <c r="K247" s="143"/>
      <c r="L247" s="225"/>
      <c r="M247" s="256">
        <f t="shared" si="34"/>
        <v>0</v>
      </c>
      <c r="N247" s="236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225"/>
      <c r="AD247" s="262">
        <f t="shared" si="35"/>
        <v>0</v>
      </c>
      <c r="AE247" s="142"/>
      <c r="AF247" s="143"/>
      <c r="AG247" s="150"/>
      <c r="AH247" s="143"/>
      <c r="AI247" s="150"/>
      <c r="AJ247" s="143"/>
      <c r="AK247" s="150"/>
      <c r="AL247" s="143"/>
      <c r="AM247" s="150"/>
      <c r="AN247" s="143"/>
      <c r="AO247" s="150"/>
      <c r="AP247" s="143"/>
      <c r="AQ247" s="150"/>
      <c r="AR247" s="143"/>
      <c r="AS247" s="150"/>
      <c r="AT247" s="143"/>
      <c r="AU247" s="150"/>
      <c r="AV247" s="143"/>
      <c r="AW247" s="150"/>
      <c r="AX247" s="150"/>
      <c r="AY247" s="150"/>
      <c r="AZ247" s="143"/>
      <c r="BA247" s="150"/>
      <c r="BB247" s="150"/>
      <c r="BC247" s="150"/>
      <c r="BD247" s="143"/>
      <c r="BE247" s="150"/>
      <c r="BF247" s="150"/>
      <c r="BG247" s="150"/>
      <c r="BH247" s="150"/>
      <c r="BI247" s="150"/>
      <c r="BJ247" s="383"/>
      <c r="BK247" s="383"/>
      <c r="BL247" s="383"/>
      <c r="BM247" s="383"/>
      <c r="BN247" s="383"/>
      <c r="BO247" s="383"/>
      <c r="BP247" s="383"/>
      <c r="BQ247" s="383"/>
      <c r="BR247" s="322"/>
      <c r="BS247" s="383"/>
      <c r="BT247" s="383"/>
      <c r="BU247" s="383"/>
      <c r="BV247" s="322"/>
      <c r="BW247" s="383"/>
      <c r="BX247" s="383"/>
      <c r="BY247" s="383"/>
      <c r="BZ247" s="383"/>
      <c r="CA247" s="383"/>
      <c r="CB247" s="322"/>
    </row>
    <row r="248" ht="13.5" customHeight="1">
      <c r="A248" s="222"/>
      <c r="B248" s="32">
        <v>44582.0</v>
      </c>
      <c r="C248" s="271">
        <f t="shared" si="26"/>
        <v>0</v>
      </c>
      <c r="D248" s="260">
        <f t="shared" si="33"/>
        <v>0</v>
      </c>
      <c r="E248" s="236"/>
      <c r="F248" s="143"/>
      <c r="G248" s="143"/>
      <c r="H248" s="143"/>
      <c r="I248" s="143"/>
      <c r="J248" s="143"/>
      <c r="K248" s="143"/>
      <c r="L248" s="225"/>
      <c r="M248" s="256">
        <f t="shared" si="34"/>
        <v>0</v>
      </c>
      <c r="N248" s="236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225"/>
      <c r="AD248" s="262">
        <f t="shared" si="35"/>
        <v>0</v>
      </c>
      <c r="AE248" s="142"/>
      <c r="AF248" s="143"/>
      <c r="AG248" s="143"/>
      <c r="AH248" s="143"/>
      <c r="AI248" s="150"/>
      <c r="AJ248" s="143"/>
      <c r="AK248" s="150"/>
      <c r="AL248" s="143"/>
      <c r="AM248" s="150"/>
      <c r="AN248" s="143"/>
      <c r="AO248" s="150"/>
      <c r="AP248" s="143"/>
      <c r="AQ248" s="150"/>
      <c r="AR248" s="143"/>
      <c r="AS248" s="150"/>
      <c r="AT248" s="143"/>
      <c r="AU248" s="150"/>
      <c r="AV248" s="143"/>
      <c r="AW248" s="150"/>
      <c r="AX248" s="150"/>
      <c r="AY248" s="150"/>
      <c r="AZ248" s="143"/>
      <c r="BA248" s="150"/>
      <c r="BB248" s="150"/>
      <c r="BC248" s="150"/>
      <c r="BD248" s="143"/>
      <c r="BE248" s="150"/>
      <c r="BF248" s="150"/>
      <c r="BG248" s="150"/>
      <c r="BH248" s="150"/>
      <c r="BI248" s="150"/>
      <c r="BJ248" s="383"/>
      <c r="BK248" s="383"/>
      <c r="BL248" s="383"/>
      <c r="BM248" s="383"/>
      <c r="BN248" s="383"/>
      <c r="BO248" s="383"/>
      <c r="BP248" s="383"/>
      <c r="BQ248" s="383"/>
      <c r="BR248" s="322"/>
      <c r="BS248" s="383"/>
      <c r="BT248" s="383"/>
      <c r="BU248" s="383"/>
      <c r="BV248" s="322"/>
      <c r="BW248" s="383"/>
      <c r="BX248" s="383"/>
      <c r="BY248" s="383"/>
      <c r="BZ248" s="383"/>
      <c r="CA248" s="383"/>
      <c r="CB248" s="322"/>
    </row>
    <row r="249" ht="13.5" customHeight="1">
      <c r="A249" s="222"/>
      <c r="B249" s="32">
        <v>44583.0</v>
      </c>
      <c r="C249" s="271">
        <f t="shared" si="26"/>
        <v>15780625</v>
      </c>
      <c r="D249" s="260">
        <f t="shared" si="33"/>
        <v>880</v>
      </c>
      <c r="E249" s="236" t="s">
        <v>640</v>
      </c>
      <c r="F249" s="363">
        <v>880.0</v>
      </c>
      <c r="G249" s="143"/>
      <c r="H249" s="143"/>
      <c r="I249" s="143"/>
      <c r="J249" s="143"/>
      <c r="K249" s="143"/>
      <c r="L249" s="225"/>
      <c r="M249" s="256">
        <f t="shared" si="34"/>
        <v>15732000</v>
      </c>
      <c r="N249" s="236" t="s">
        <v>644</v>
      </c>
      <c r="O249" s="363">
        <v>1.5732E7</v>
      </c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225"/>
      <c r="AD249" s="262">
        <f t="shared" si="35"/>
        <v>47745</v>
      </c>
      <c r="AE249" s="142" t="s">
        <v>403</v>
      </c>
      <c r="AF249" s="363">
        <v>47745.0</v>
      </c>
      <c r="AG249" s="143"/>
      <c r="AH249" s="143"/>
      <c r="AI249" s="150"/>
      <c r="AJ249" s="143"/>
      <c r="AK249" s="150"/>
      <c r="AL249" s="143"/>
      <c r="AM249" s="150"/>
      <c r="AN249" s="143"/>
      <c r="AO249" s="150"/>
      <c r="AP249" s="143"/>
      <c r="AQ249" s="150"/>
      <c r="AR249" s="143"/>
      <c r="AS249" s="150"/>
      <c r="AT249" s="143"/>
      <c r="AU249" s="150"/>
      <c r="AV249" s="143"/>
      <c r="AW249" s="150"/>
      <c r="AX249" s="150"/>
      <c r="AY249" s="150"/>
      <c r="AZ249" s="143"/>
      <c r="BA249" s="150"/>
      <c r="BB249" s="150"/>
      <c r="BC249" s="150"/>
      <c r="BD249" s="143"/>
      <c r="BE249" s="150"/>
      <c r="BF249" s="150"/>
      <c r="BG249" s="150"/>
      <c r="BH249" s="150"/>
      <c r="BI249" s="150"/>
      <c r="BJ249" s="383"/>
      <c r="BK249" s="383"/>
      <c r="BL249" s="383"/>
      <c r="BM249" s="383"/>
      <c r="BN249" s="383"/>
      <c r="BO249" s="383"/>
      <c r="BP249" s="383"/>
      <c r="BQ249" s="383"/>
      <c r="BR249" s="322"/>
      <c r="BS249" s="383"/>
      <c r="BT249" s="383"/>
      <c r="BU249" s="383"/>
      <c r="BV249" s="322"/>
      <c r="BW249" s="383"/>
      <c r="BX249" s="383"/>
      <c r="BY249" s="383"/>
      <c r="BZ249" s="383"/>
      <c r="CA249" s="383"/>
      <c r="CB249" s="322"/>
    </row>
    <row r="250" ht="13.5" customHeight="1">
      <c r="A250" s="222"/>
      <c r="B250" s="32">
        <v>44584.0</v>
      </c>
      <c r="C250" s="271">
        <f t="shared" si="26"/>
        <v>322232</v>
      </c>
      <c r="D250" s="260">
        <f t="shared" si="33"/>
        <v>330</v>
      </c>
      <c r="E250" s="236" t="s">
        <v>541</v>
      </c>
      <c r="F250" s="363">
        <v>330.0</v>
      </c>
      <c r="G250" s="143"/>
      <c r="H250" s="143"/>
      <c r="I250" s="143"/>
      <c r="J250" s="143"/>
      <c r="K250" s="143"/>
      <c r="L250" s="225"/>
      <c r="M250" s="256">
        <f t="shared" si="34"/>
        <v>275000</v>
      </c>
      <c r="N250" s="236" t="s">
        <v>64</v>
      </c>
      <c r="O250" s="363">
        <v>55000.0</v>
      </c>
      <c r="P250" s="143" t="s">
        <v>65</v>
      </c>
      <c r="Q250" s="363">
        <v>220000.0</v>
      </c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225"/>
      <c r="AD250" s="262">
        <f t="shared" si="35"/>
        <v>46902</v>
      </c>
      <c r="AE250" s="150" t="s">
        <v>59</v>
      </c>
      <c r="AF250" s="363">
        <v>13902.0</v>
      </c>
      <c r="AG250" s="150" t="s">
        <v>58</v>
      </c>
      <c r="AH250" s="363">
        <v>33000.0</v>
      </c>
      <c r="AI250" s="142"/>
      <c r="AJ250" s="143"/>
      <c r="AK250" s="143"/>
      <c r="AL250" s="143"/>
      <c r="AM250" s="150"/>
      <c r="AN250" s="143"/>
      <c r="AO250" s="150"/>
      <c r="AP250" s="143"/>
      <c r="AQ250" s="150"/>
      <c r="AR250" s="143"/>
      <c r="AS250" s="150"/>
      <c r="AT250" s="143"/>
      <c r="AU250" s="150"/>
      <c r="AV250" s="143"/>
      <c r="AW250" s="150"/>
      <c r="AX250" s="150"/>
      <c r="AY250" s="150"/>
      <c r="AZ250" s="143"/>
      <c r="BA250" s="150"/>
      <c r="BB250" s="150"/>
      <c r="BC250" s="150"/>
      <c r="BD250" s="143"/>
      <c r="BE250" s="150"/>
      <c r="BF250" s="150"/>
      <c r="BG250" s="150"/>
      <c r="BH250" s="150"/>
      <c r="BI250" s="150"/>
      <c r="BJ250" s="383"/>
      <c r="BK250" s="383"/>
      <c r="BL250" s="383"/>
      <c r="BM250" s="383"/>
      <c r="BN250" s="383"/>
      <c r="BO250" s="383"/>
      <c r="BP250" s="383"/>
      <c r="BQ250" s="383"/>
      <c r="BR250" s="322"/>
      <c r="BS250" s="383"/>
      <c r="BT250" s="383"/>
      <c r="BU250" s="383"/>
      <c r="BV250" s="322"/>
      <c r="BW250" s="383"/>
      <c r="BX250" s="383"/>
      <c r="BY250" s="383"/>
      <c r="BZ250" s="383"/>
      <c r="CA250" s="383"/>
      <c r="CB250" s="322"/>
    </row>
    <row r="251" ht="13.5" customHeight="1">
      <c r="A251" s="222"/>
      <c r="B251" s="35">
        <v>44585.0</v>
      </c>
      <c r="C251" s="271">
        <f t="shared" si="26"/>
        <v>0</v>
      </c>
      <c r="D251" s="260">
        <f t="shared" si="33"/>
        <v>0</v>
      </c>
      <c r="E251" s="236"/>
      <c r="F251" s="143"/>
      <c r="G251" s="143"/>
      <c r="H251" s="143"/>
      <c r="I251" s="143"/>
      <c r="J251" s="143"/>
      <c r="K251" s="143"/>
      <c r="L251" s="225"/>
      <c r="M251" s="256">
        <f t="shared" si="34"/>
        <v>0</v>
      </c>
      <c r="N251" s="236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225"/>
      <c r="AD251" s="262">
        <f t="shared" si="35"/>
        <v>0</v>
      </c>
      <c r="AE251" s="150"/>
      <c r="AF251" s="167"/>
      <c r="AG251" s="150"/>
      <c r="AH251" s="143"/>
      <c r="AI251" s="150"/>
      <c r="AJ251" s="143"/>
      <c r="AK251" s="150"/>
      <c r="AL251" s="143"/>
      <c r="AM251" s="150"/>
      <c r="AN251" s="143"/>
      <c r="AO251" s="150"/>
      <c r="AP251" s="143"/>
      <c r="AQ251" s="150"/>
      <c r="AR251" s="143"/>
      <c r="AS251" s="150"/>
      <c r="AT251" s="143"/>
      <c r="AU251" s="150"/>
      <c r="AV251" s="143"/>
      <c r="AW251" s="150"/>
      <c r="AX251" s="150"/>
      <c r="AY251" s="150"/>
      <c r="AZ251" s="143"/>
      <c r="BA251" s="150"/>
      <c r="BB251" s="150"/>
      <c r="BC251" s="150"/>
      <c r="BD251" s="143"/>
      <c r="BE251" s="150"/>
      <c r="BF251" s="150"/>
      <c r="BG251" s="150"/>
      <c r="BH251" s="150"/>
      <c r="BI251" s="150"/>
      <c r="BJ251" s="383"/>
      <c r="BK251" s="383"/>
      <c r="BL251" s="383"/>
      <c r="BM251" s="383"/>
      <c r="BN251" s="383"/>
      <c r="BO251" s="383"/>
      <c r="BP251" s="383"/>
      <c r="BQ251" s="383"/>
      <c r="BR251" s="322"/>
      <c r="BS251" s="383"/>
      <c r="BT251" s="383"/>
      <c r="BU251" s="383"/>
      <c r="BV251" s="322"/>
      <c r="BW251" s="383"/>
      <c r="BX251" s="383"/>
      <c r="BY251" s="383"/>
      <c r="BZ251" s="383"/>
      <c r="CA251" s="383"/>
      <c r="CB251" s="322"/>
    </row>
    <row r="252" ht="13.5" customHeight="1">
      <c r="A252" s="222"/>
      <c r="B252" s="35">
        <v>44586.0</v>
      </c>
      <c r="C252" s="271">
        <f t="shared" si="26"/>
        <v>0</v>
      </c>
      <c r="D252" s="260">
        <f t="shared" si="33"/>
        <v>0</v>
      </c>
      <c r="E252" s="236"/>
      <c r="F252" s="143"/>
      <c r="G252" s="143"/>
      <c r="H252" s="143"/>
      <c r="I252" s="143"/>
      <c r="J252" s="143"/>
      <c r="K252" s="143"/>
      <c r="L252" s="225"/>
      <c r="M252" s="256">
        <f t="shared" si="34"/>
        <v>0</v>
      </c>
      <c r="N252" s="236"/>
      <c r="O252" s="143"/>
      <c r="P252" s="150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225"/>
      <c r="AD252" s="262">
        <f t="shared" si="35"/>
        <v>0</v>
      </c>
      <c r="AE252" s="150"/>
      <c r="AF252" s="143"/>
      <c r="AG252" s="150"/>
      <c r="AH252" s="152"/>
      <c r="AI252" s="143"/>
      <c r="AJ252" s="143"/>
      <c r="AK252" s="143"/>
      <c r="AL252" s="143"/>
      <c r="AM252" s="150"/>
      <c r="AN252" s="143"/>
      <c r="AO252" s="150"/>
      <c r="AP252" s="143"/>
      <c r="AQ252" s="150"/>
      <c r="AR252" s="143"/>
      <c r="AS252" s="150"/>
      <c r="AT252" s="143"/>
      <c r="AU252" s="150"/>
      <c r="AV252" s="143"/>
      <c r="AW252" s="150"/>
      <c r="AX252" s="150"/>
      <c r="AY252" s="150"/>
      <c r="AZ252" s="143"/>
      <c r="BA252" s="150"/>
      <c r="BB252" s="150"/>
      <c r="BC252" s="150"/>
      <c r="BD252" s="143"/>
      <c r="BE252" s="150"/>
      <c r="BF252" s="150"/>
      <c r="BG252" s="150"/>
      <c r="BH252" s="150"/>
      <c r="BI252" s="150"/>
      <c r="BJ252" s="383"/>
      <c r="BK252" s="383"/>
      <c r="BL252" s="383"/>
      <c r="BM252" s="383"/>
      <c r="BN252" s="383"/>
      <c r="BO252" s="383"/>
      <c r="BP252" s="383"/>
      <c r="BQ252" s="383"/>
      <c r="BR252" s="322"/>
      <c r="BS252" s="383"/>
      <c r="BT252" s="383"/>
      <c r="BU252" s="383"/>
      <c r="BV252" s="322"/>
      <c r="BW252" s="383"/>
      <c r="BX252" s="383"/>
      <c r="BY252" s="383"/>
      <c r="BZ252" s="383"/>
      <c r="CA252" s="383"/>
      <c r="CB252" s="322"/>
    </row>
    <row r="253" ht="13.5" customHeight="1">
      <c r="A253" s="222"/>
      <c r="B253" s="32">
        <v>44587.0</v>
      </c>
      <c r="C253" s="271">
        <f t="shared" si="26"/>
        <v>2463596</v>
      </c>
      <c r="D253" s="260">
        <f t="shared" si="33"/>
        <v>400000</v>
      </c>
      <c r="E253" s="236" t="s">
        <v>645</v>
      </c>
      <c r="F253" s="363">
        <v>400000.0</v>
      </c>
      <c r="G253" s="143"/>
      <c r="H253" s="143"/>
      <c r="I253" s="143"/>
      <c r="J253" s="143"/>
      <c r="K253" s="143"/>
      <c r="L253" s="225"/>
      <c r="M253" s="256">
        <f t="shared" si="34"/>
        <v>0</v>
      </c>
      <c r="N253" s="236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225"/>
      <c r="AD253" s="262">
        <f t="shared" si="35"/>
        <v>2063596</v>
      </c>
      <c r="AE253" s="150" t="s">
        <v>70</v>
      </c>
      <c r="AF253" s="363">
        <v>43395.0</v>
      </c>
      <c r="AG253" s="150" t="s">
        <v>72</v>
      </c>
      <c r="AH253" s="384">
        <v>3553.0</v>
      </c>
      <c r="AI253" s="150" t="s">
        <v>543</v>
      </c>
      <c r="AJ253" s="363">
        <v>3840.0</v>
      </c>
      <c r="AK253" s="143" t="s">
        <v>79</v>
      </c>
      <c r="AL253" s="363">
        <v>124750.0</v>
      </c>
      <c r="AM253" s="150" t="s">
        <v>479</v>
      </c>
      <c r="AN253" s="363">
        <v>3058.0</v>
      </c>
      <c r="AO253" s="150" t="s">
        <v>646</v>
      </c>
      <c r="AP253" s="363">
        <v>1880000.0</v>
      </c>
      <c r="AQ253" s="150" t="s">
        <v>647</v>
      </c>
      <c r="AR253" s="363">
        <v>5000.0</v>
      </c>
      <c r="AS253" s="150"/>
      <c r="AT253" s="143"/>
      <c r="AU253" s="150"/>
      <c r="AV253" s="143"/>
      <c r="AW253" s="150"/>
      <c r="AX253" s="143"/>
      <c r="AY253" s="150"/>
      <c r="AZ253" s="143"/>
      <c r="BA253" s="150"/>
      <c r="BB253" s="150"/>
      <c r="BC253" s="150"/>
      <c r="BD253" s="143"/>
      <c r="BE253" s="150"/>
      <c r="BF253" s="150"/>
      <c r="BG253" s="150"/>
      <c r="BH253" s="150"/>
      <c r="BI253" s="150"/>
      <c r="BJ253" s="383"/>
      <c r="BK253" s="383"/>
      <c r="BL253" s="383"/>
      <c r="BM253" s="383"/>
      <c r="BN253" s="383"/>
      <c r="BO253" s="383"/>
      <c r="BP253" s="383"/>
      <c r="BQ253" s="383"/>
      <c r="BR253" s="322"/>
      <c r="BS253" s="383"/>
      <c r="BT253" s="383"/>
      <c r="BU253" s="383"/>
      <c r="BV253" s="322"/>
      <c r="BW253" s="383"/>
      <c r="BX253" s="383"/>
      <c r="BY253" s="383"/>
      <c r="BZ253" s="383"/>
      <c r="CA253" s="383"/>
      <c r="CB253" s="322"/>
    </row>
    <row r="254" ht="13.5" customHeight="1">
      <c r="A254" s="222"/>
      <c r="B254" s="32">
        <v>44588.0</v>
      </c>
      <c r="C254" s="271">
        <f t="shared" si="26"/>
        <v>275549</v>
      </c>
      <c r="D254" s="260">
        <f t="shared" si="33"/>
        <v>0</v>
      </c>
      <c r="E254" s="236"/>
      <c r="F254" s="143"/>
      <c r="G254" s="143"/>
      <c r="H254" s="143"/>
      <c r="I254" s="143"/>
      <c r="J254" s="143"/>
      <c r="K254" s="143"/>
      <c r="L254" s="225"/>
      <c r="M254" s="256">
        <f t="shared" si="34"/>
        <v>0</v>
      </c>
      <c r="N254" s="236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225"/>
      <c r="AD254" s="262">
        <f t="shared" si="35"/>
        <v>275549</v>
      </c>
      <c r="AE254" s="142" t="s">
        <v>550</v>
      </c>
      <c r="AF254" s="363">
        <v>12980.0</v>
      </c>
      <c r="AG254" s="143" t="s">
        <v>71</v>
      </c>
      <c r="AH254" s="363">
        <v>4620.0</v>
      </c>
      <c r="AI254" s="142" t="s">
        <v>73</v>
      </c>
      <c r="AJ254" s="363">
        <v>6015.0</v>
      </c>
      <c r="AK254" s="150" t="s">
        <v>74</v>
      </c>
      <c r="AL254" s="363">
        <v>27293.0</v>
      </c>
      <c r="AM254" s="150" t="s">
        <v>75</v>
      </c>
      <c r="AN254" s="363">
        <v>58201.0</v>
      </c>
      <c r="AO254" s="150" t="s">
        <v>76</v>
      </c>
      <c r="AP254" s="363">
        <v>67440.0</v>
      </c>
      <c r="AQ254" s="143" t="s">
        <v>77</v>
      </c>
      <c r="AR254" s="363">
        <v>99000.0</v>
      </c>
      <c r="AS254" s="150"/>
      <c r="AT254" s="143"/>
      <c r="AU254" s="150"/>
      <c r="AV254" s="143"/>
      <c r="AW254" s="143"/>
      <c r="AX254" s="143"/>
      <c r="AY254" s="150"/>
      <c r="AZ254" s="143"/>
      <c r="BA254" s="150"/>
      <c r="BB254" s="143"/>
      <c r="BC254" s="150"/>
      <c r="BD254" s="143"/>
      <c r="BE254" s="143"/>
      <c r="BF254" s="143"/>
      <c r="BG254" s="150"/>
      <c r="BH254" s="143"/>
      <c r="BI254" s="150"/>
      <c r="BJ254" s="322"/>
      <c r="BK254" s="383"/>
      <c r="BL254" s="322"/>
      <c r="BM254" s="383"/>
      <c r="BN254" s="322"/>
      <c r="BO254" s="383"/>
      <c r="BP254" s="322"/>
      <c r="BQ254" s="383"/>
      <c r="BR254" s="322"/>
      <c r="BS254" s="383"/>
      <c r="BT254" s="383"/>
      <c r="BU254" s="383"/>
      <c r="BV254" s="322"/>
      <c r="BW254" s="383"/>
      <c r="BX254" s="383"/>
      <c r="BY254" s="383"/>
      <c r="BZ254" s="383"/>
      <c r="CA254" s="383"/>
      <c r="CB254" s="322"/>
    </row>
    <row r="255" ht="13.5" customHeight="1">
      <c r="A255" s="222"/>
      <c r="B255" s="32">
        <v>44589.0</v>
      </c>
      <c r="C255" s="271">
        <f t="shared" si="26"/>
        <v>24000</v>
      </c>
      <c r="D255" s="260">
        <f t="shared" si="33"/>
        <v>24000</v>
      </c>
      <c r="E255" s="236" t="s">
        <v>457</v>
      </c>
      <c r="F255" s="363">
        <v>24000.0</v>
      </c>
      <c r="G255" s="143"/>
      <c r="H255" s="143"/>
      <c r="I255" s="143"/>
      <c r="J255" s="143"/>
      <c r="K255" s="143"/>
      <c r="L255" s="225"/>
      <c r="M255" s="256">
        <f t="shared" si="34"/>
        <v>0</v>
      </c>
      <c r="N255" s="426" t="s">
        <v>648</v>
      </c>
      <c r="O255" s="143">
        <v>0.0</v>
      </c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225"/>
      <c r="AD255" s="262">
        <f t="shared" si="35"/>
        <v>0</v>
      </c>
      <c r="AE255" s="150"/>
      <c r="AF255" s="143"/>
      <c r="AG255" s="150"/>
      <c r="AH255" s="150"/>
      <c r="AI255" s="150"/>
      <c r="AJ255" s="143"/>
      <c r="AK255" s="150"/>
      <c r="AL255" s="143"/>
      <c r="AM255" s="150"/>
      <c r="AN255" s="143"/>
      <c r="AO255" s="150"/>
      <c r="AP255" s="152"/>
      <c r="AQ255" s="150"/>
      <c r="AR255" s="143"/>
      <c r="AS255" s="142"/>
      <c r="AT255" s="143"/>
      <c r="AU255" s="150"/>
      <c r="AV255" s="300"/>
      <c r="AW255" s="150"/>
      <c r="AX255" s="143"/>
      <c r="AY255" s="150"/>
      <c r="AZ255" s="143"/>
      <c r="BA255" s="143"/>
      <c r="BB255" s="143"/>
      <c r="BC255" s="143"/>
      <c r="BD255" s="143"/>
      <c r="BE255" s="143"/>
      <c r="BF255" s="143"/>
      <c r="BG255" s="143"/>
      <c r="BH255" s="143"/>
      <c r="BI255" s="150"/>
      <c r="BJ255" s="322"/>
      <c r="BK255" s="383"/>
      <c r="BL255" s="322"/>
      <c r="BM255" s="383"/>
      <c r="BN255" s="322"/>
      <c r="BO255" s="322"/>
      <c r="BP255" s="322"/>
      <c r="BQ255" s="383"/>
      <c r="BR255" s="322"/>
      <c r="BS255" s="383"/>
      <c r="BT255" s="322"/>
      <c r="BU255" s="322"/>
      <c r="BV255" s="322"/>
      <c r="BW255" s="383"/>
      <c r="BX255" s="322"/>
      <c r="BY255" s="322"/>
      <c r="BZ255" s="322"/>
      <c r="CA255" s="322"/>
      <c r="CB255" s="322"/>
    </row>
    <row r="256" ht="13.5" customHeight="1">
      <c r="A256" s="222"/>
      <c r="B256" s="32">
        <v>44590.0</v>
      </c>
      <c r="C256" s="271">
        <f t="shared" si="26"/>
        <v>2394430</v>
      </c>
      <c r="D256" s="260">
        <f t="shared" si="33"/>
        <v>0</v>
      </c>
      <c r="E256" s="236"/>
      <c r="F256" s="143"/>
      <c r="G256" s="143"/>
      <c r="H256" s="143"/>
      <c r="I256" s="143"/>
      <c r="J256" s="143"/>
      <c r="K256" s="143"/>
      <c r="L256" s="225"/>
      <c r="M256" s="256">
        <f t="shared" si="34"/>
        <v>2362600</v>
      </c>
      <c r="N256" s="236" t="s">
        <v>649</v>
      </c>
      <c r="O256" s="363">
        <v>304836.0</v>
      </c>
      <c r="P256" s="143" t="s">
        <v>449</v>
      </c>
      <c r="Q256" s="363">
        <v>847851.0</v>
      </c>
      <c r="R256" s="143" t="s">
        <v>650</v>
      </c>
      <c r="S256" s="363">
        <v>300000.0</v>
      </c>
      <c r="T256" s="143" t="s">
        <v>648</v>
      </c>
      <c r="U256" s="363">
        <v>709913.0</v>
      </c>
      <c r="V256" s="143" t="s">
        <v>651</v>
      </c>
      <c r="W256" s="363">
        <v>200000.0</v>
      </c>
      <c r="X256" s="143"/>
      <c r="Y256" s="143"/>
      <c r="Z256" s="143"/>
      <c r="AA256" s="143"/>
      <c r="AB256" s="143"/>
      <c r="AC256" s="225"/>
      <c r="AD256" s="262">
        <f t="shared" si="35"/>
        <v>31830</v>
      </c>
      <c r="AE256" s="142" t="s">
        <v>403</v>
      </c>
      <c r="AF256" s="363">
        <v>31830.0</v>
      </c>
      <c r="AG256" s="143"/>
      <c r="AH256" s="143"/>
      <c r="AI256" s="150"/>
      <c r="AJ256" s="143"/>
      <c r="AK256" s="150"/>
      <c r="AL256" s="143"/>
      <c r="AM256" s="150"/>
      <c r="AN256" s="143"/>
      <c r="AO256" s="150"/>
      <c r="AP256" s="143"/>
      <c r="AQ256" s="143"/>
      <c r="AR256" s="143"/>
      <c r="AS256" s="150"/>
      <c r="AT256" s="143"/>
      <c r="AU256" s="150"/>
      <c r="AV256" s="143"/>
      <c r="AW256" s="143"/>
      <c r="AX256" s="143"/>
      <c r="AY256" s="143"/>
      <c r="AZ256" s="143"/>
      <c r="BA256" s="150"/>
      <c r="BB256" s="143"/>
      <c r="BC256" s="143"/>
      <c r="BD256" s="143"/>
      <c r="BE256" s="143"/>
      <c r="BF256" s="143"/>
      <c r="BG256" s="143"/>
      <c r="BH256" s="143"/>
      <c r="BI256" s="150"/>
      <c r="BJ256" s="322"/>
      <c r="BK256" s="383"/>
      <c r="BL256" s="322"/>
      <c r="BM256" s="383"/>
      <c r="BN256" s="322"/>
      <c r="BO256" s="383"/>
      <c r="BP256" s="383"/>
      <c r="BQ256" s="383"/>
      <c r="BR256" s="322"/>
      <c r="BS256" s="383"/>
      <c r="BT256" s="383"/>
      <c r="BU256" s="383"/>
      <c r="BV256" s="322"/>
      <c r="BW256" s="383"/>
      <c r="BX256" s="383"/>
      <c r="BY256" s="383"/>
      <c r="BZ256" s="383"/>
      <c r="CA256" s="383"/>
      <c r="CB256" s="322"/>
    </row>
    <row r="257" ht="13.5" customHeight="1">
      <c r="A257" s="222"/>
      <c r="B257" s="32">
        <v>44591.0</v>
      </c>
      <c r="C257" s="271">
        <f t="shared" si="26"/>
        <v>4136155</v>
      </c>
      <c r="D257" s="272">
        <f t="shared" si="33"/>
        <v>950767</v>
      </c>
      <c r="E257" s="143" t="s">
        <v>652</v>
      </c>
      <c r="F257" s="380">
        <v>949997.0</v>
      </c>
      <c r="G257" s="143" t="s">
        <v>541</v>
      </c>
      <c r="H257" s="363">
        <v>770.0</v>
      </c>
      <c r="I257" s="143"/>
      <c r="J257" s="143"/>
      <c r="K257" s="167"/>
      <c r="L257" s="225"/>
      <c r="M257" s="256">
        <f t="shared" si="34"/>
        <v>1949103</v>
      </c>
      <c r="N257" s="224" t="s">
        <v>591</v>
      </c>
      <c r="O257" s="384">
        <v>301915.0</v>
      </c>
      <c r="P257" s="150" t="s">
        <v>574</v>
      </c>
      <c r="Q257" s="384">
        <v>315431.0</v>
      </c>
      <c r="R257" s="150" t="s">
        <v>592</v>
      </c>
      <c r="S257" s="384">
        <v>83000.0</v>
      </c>
      <c r="T257" s="143" t="s">
        <v>653</v>
      </c>
      <c r="U257" s="363">
        <v>220000.0</v>
      </c>
      <c r="V257" s="167" t="s">
        <v>593</v>
      </c>
      <c r="W257" s="367">
        <v>353054.0</v>
      </c>
      <c r="X257" s="167" t="s">
        <v>654</v>
      </c>
      <c r="Y257" s="367">
        <v>549037.0</v>
      </c>
      <c r="Z257" s="167" t="s">
        <v>526</v>
      </c>
      <c r="AA257" s="367">
        <v>26666.0</v>
      </c>
      <c r="AB257" s="167" t="s">
        <v>655</v>
      </c>
      <c r="AC257" s="400">
        <v>100000.0</v>
      </c>
      <c r="AD257" s="262">
        <f t="shared" si="35"/>
        <v>1236285</v>
      </c>
      <c r="AE257" s="142" t="s">
        <v>454</v>
      </c>
      <c r="AF257" s="363">
        <v>65000.0</v>
      </c>
      <c r="AG257" s="143" t="s">
        <v>87</v>
      </c>
      <c r="AH257" s="363">
        <v>165000.0</v>
      </c>
      <c r="AI257" s="143" t="s">
        <v>88</v>
      </c>
      <c r="AJ257" s="363">
        <v>160000.0</v>
      </c>
      <c r="AK257" s="143" t="s">
        <v>89</v>
      </c>
      <c r="AL257" s="363">
        <v>560773.0</v>
      </c>
      <c r="AM257" s="164" t="s">
        <v>656</v>
      </c>
      <c r="AN257" s="367">
        <v>285512.0</v>
      </c>
      <c r="AO257" s="150"/>
      <c r="AP257" s="143"/>
      <c r="AQ257" s="150"/>
      <c r="AR257" s="143"/>
      <c r="AS257" s="143"/>
      <c r="AT257" s="143"/>
      <c r="AU257" s="143"/>
      <c r="AV257" s="143"/>
      <c r="AW257" s="143"/>
      <c r="AX257" s="143"/>
      <c r="AY257" s="150"/>
      <c r="AZ257" s="143"/>
      <c r="BA257" s="150"/>
      <c r="BB257" s="143"/>
      <c r="BC257" s="143"/>
      <c r="BD257" s="143"/>
      <c r="BE257" s="143"/>
      <c r="BF257" s="143"/>
      <c r="BG257" s="143"/>
      <c r="BH257" s="143"/>
      <c r="BI257" s="150"/>
      <c r="BJ257" s="322"/>
      <c r="BK257" s="383"/>
      <c r="BL257" s="322"/>
      <c r="BM257" s="383"/>
      <c r="BN257" s="322"/>
      <c r="BO257" s="383"/>
      <c r="BP257" s="383"/>
      <c r="BQ257" s="383"/>
      <c r="BR257" s="322"/>
      <c r="BS257" s="383"/>
      <c r="BT257" s="383"/>
      <c r="BU257" s="383"/>
      <c r="BV257" s="322"/>
      <c r="BW257" s="383"/>
      <c r="BX257" s="383"/>
      <c r="BY257" s="383"/>
      <c r="BZ257" s="383"/>
      <c r="CA257" s="383"/>
      <c r="CB257" s="322"/>
    </row>
    <row r="258" ht="13.5" customHeight="1">
      <c r="A258" s="222"/>
      <c r="B258" s="332">
        <v>44592.0</v>
      </c>
      <c r="C258" s="271">
        <f t="shared" si="26"/>
        <v>31452</v>
      </c>
      <c r="D258" s="272">
        <f t="shared" si="33"/>
        <v>31452</v>
      </c>
      <c r="E258" s="143" t="s">
        <v>657</v>
      </c>
      <c r="F258" s="363">
        <v>31452.0</v>
      </c>
      <c r="G258" s="268"/>
      <c r="H258" s="167"/>
      <c r="I258" s="268"/>
      <c r="J258" s="167"/>
      <c r="K258" s="151"/>
      <c r="L258" s="284"/>
      <c r="M258" s="256">
        <f t="shared" si="34"/>
        <v>0</v>
      </c>
      <c r="N258" s="275"/>
      <c r="O258" s="143"/>
      <c r="P258" s="151"/>
      <c r="Q258" s="167"/>
      <c r="R258" s="167"/>
      <c r="S258" s="167"/>
      <c r="T258" s="167"/>
      <c r="U258" s="167"/>
      <c r="V258" s="143"/>
      <c r="W258" s="143"/>
      <c r="X258" s="143"/>
      <c r="Y258" s="143"/>
      <c r="Z258" s="227"/>
      <c r="AA258" s="206"/>
      <c r="AB258" s="311"/>
      <c r="AC258" s="225"/>
      <c r="AD258" s="303">
        <f t="shared" si="35"/>
        <v>0</v>
      </c>
      <c r="AE258" s="142"/>
      <c r="AF258" s="143"/>
      <c r="AG258" s="150"/>
      <c r="AH258" s="143"/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67"/>
      <c r="AT258" s="167"/>
      <c r="AU258" s="143"/>
      <c r="AV258" s="143"/>
      <c r="AW258" s="150"/>
      <c r="AX258" s="143"/>
      <c r="AY258" s="238"/>
      <c r="AZ258" s="206"/>
      <c r="BA258" s="206"/>
      <c r="BB258" s="206"/>
      <c r="BC258" s="167"/>
      <c r="BD258" s="167"/>
      <c r="BE258" s="150"/>
      <c r="BF258" s="143"/>
      <c r="BG258" s="150"/>
      <c r="BH258" s="143"/>
      <c r="BI258" s="150"/>
      <c r="BJ258" s="322"/>
      <c r="BK258" s="416"/>
      <c r="BL258" s="422"/>
      <c r="BM258" s="416"/>
      <c r="BN258" s="422"/>
      <c r="BO258" s="416"/>
      <c r="BP258" s="422"/>
      <c r="BQ258" s="416"/>
      <c r="BR258" s="422"/>
      <c r="BS258" s="416"/>
      <c r="BT258" s="422"/>
      <c r="BU258" s="416"/>
      <c r="BV258" s="422"/>
      <c r="BW258" s="416"/>
      <c r="BX258" s="422"/>
      <c r="BY258" s="416"/>
      <c r="BZ258" s="422"/>
      <c r="CA258" s="416"/>
      <c r="CB258" s="422"/>
    </row>
    <row r="259" ht="13.5" customHeight="1">
      <c r="A259" s="1"/>
      <c r="B259" s="100" t="s">
        <v>19</v>
      </c>
      <c r="C259" s="105">
        <f t="shared" si="26"/>
        <v>48723855</v>
      </c>
      <c r="D259" s="278">
        <f>SUM(D228:D258)</f>
        <v>7324881</v>
      </c>
      <c r="E259" s="246"/>
      <c r="F259" s="183"/>
      <c r="G259" s="183"/>
      <c r="H259" s="183"/>
      <c r="I259" s="183"/>
      <c r="J259" s="183"/>
      <c r="K259" s="183"/>
      <c r="L259" s="247"/>
      <c r="M259" s="248">
        <f>SUM(M228:M258)</f>
        <v>32789221</v>
      </c>
      <c r="N259" s="246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247"/>
      <c r="AD259" s="249">
        <f>SUM(AD228:AD258)</f>
        <v>8609753</v>
      </c>
      <c r="AE259" s="198"/>
      <c r="AF259" s="183"/>
      <c r="AG259" s="183"/>
      <c r="AH259" s="183"/>
      <c r="AI259" s="184"/>
      <c r="AJ259" s="183"/>
      <c r="AK259" s="184"/>
      <c r="AL259" s="183"/>
      <c r="AM259" s="184"/>
      <c r="AN259" s="183"/>
      <c r="AO259" s="184"/>
      <c r="AP259" s="183"/>
      <c r="AQ259" s="184"/>
      <c r="AR259" s="183"/>
      <c r="AS259" s="184"/>
      <c r="AT259" s="183"/>
      <c r="AU259" s="184"/>
      <c r="AV259" s="183"/>
      <c r="AW259" s="184"/>
      <c r="AX259" s="184"/>
      <c r="AY259" s="184"/>
      <c r="AZ259" s="183"/>
      <c r="BA259" s="184"/>
      <c r="BB259" s="184"/>
      <c r="BC259" s="184"/>
      <c r="BD259" s="183"/>
      <c r="BE259" s="184"/>
      <c r="BF259" s="184"/>
      <c r="BG259" s="184"/>
      <c r="BH259" s="184"/>
      <c r="BI259" s="184"/>
      <c r="BJ259" s="250"/>
      <c r="BK259" s="250"/>
      <c r="BL259" s="250"/>
      <c r="BM259" s="250"/>
      <c r="BN259" s="250"/>
      <c r="BO259" s="250"/>
      <c r="BP259" s="250"/>
      <c r="BQ259" s="250"/>
      <c r="BR259" s="251"/>
      <c r="BS259" s="250"/>
      <c r="BT259" s="250"/>
      <c r="BU259" s="250"/>
      <c r="BV259" s="251"/>
      <c r="BW259" s="250"/>
      <c r="BX259" s="250"/>
      <c r="BY259" s="250"/>
      <c r="BZ259" s="250"/>
      <c r="CA259" s="250"/>
      <c r="CB259" s="251"/>
    </row>
    <row r="260" ht="13.5" customHeight="1">
      <c r="A260" s="222"/>
      <c r="B260" s="329">
        <v>44593.0</v>
      </c>
      <c r="C260" s="307">
        <f t="shared" si="26"/>
        <v>8709090</v>
      </c>
      <c r="D260" s="253">
        <f t="shared" ref="D260:D288" si="36">F260+H260+J260+L260</f>
        <v>8709090</v>
      </c>
      <c r="E260" s="254" t="s">
        <v>658</v>
      </c>
      <c r="F260" s="366">
        <v>229315.0</v>
      </c>
      <c r="G260" s="163" t="s">
        <v>659</v>
      </c>
      <c r="H260" s="366">
        <v>6382184.0</v>
      </c>
      <c r="I260" s="163" t="s">
        <v>660</v>
      </c>
      <c r="J260" s="366">
        <v>392900.0</v>
      </c>
      <c r="K260" s="163" t="s">
        <v>660</v>
      </c>
      <c r="L260" s="404">
        <v>1704691.0</v>
      </c>
      <c r="M260" s="256">
        <f t="shared" ref="M260:M288" si="37">O260+Q260+S260+U260+W260+Y260+AA260+AC260</f>
        <v>0</v>
      </c>
      <c r="N260" s="254"/>
      <c r="O260" s="163"/>
      <c r="P260" s="163"/>
      <c r="Q260" s="163"/>
      <c r="R260" s="163"/>
      <c r="S260" s="163"/>
      <c r="T260" s="163"/>
      <c r="U260" s="163"/>
      <c r="V260" s="163"/>
      <c r="W260" s="163"/>
      <c r="X260" s="163"/>
      <c r="Y260" s="163"/>
      <c r="Z260" s="163"/>
      <c r="AA260" s="163"/>
      <c r="AB260" s="163"/>
      <c r="AC260" s="255"/>
      <c r="AD260" s="308">
        <f t="shared" ref="AD260:AD288" si="38">AF260+AH260+AJ260+AL260+AN260+AP260+AR260+AT260+AV260+AX260+AZ260+BB260+BD260+BF260+BH260+BJ260+BL260+BN260+BP260+BR260+BT260+BV260+BX260+BZ260+CB260+CD260</f>
        <v>0</v>
      </c>
      <c r="AE260" s="142"/>
      <c r="AF260" s="143"/>
      <c r="AG260" s="143"/>
      <c r="AH260" s="143"/>
      <c r="AI260" s="150"/>
      <c r="AJ260" s="143"/>
      <c r="AK260" s="150"/>
      <c r="AL260" s="143"/>
      <c r="AM260" s="150"/>
      <c r="AN260" s="143"/>
      <c r="AO260" s="150"/>
      <c r="AP260" s="143"/>
      <c r="AQ260" s="150"/>
      <c r="AR260" s="143"/>
      <c r="AS260" s="150"/>
      <c r="AT260" s="143"/>
      <c r="AU260" s="150"/>
      <c r="AV260" s="143"/>
      <c r="AW260" s="150"/>
      <c r="AX260" s="150"/>
      <c r="AY260" s="150"/>
      <c r="AZ260" s="143"/>
      <c r="BA260" s="150"/>
      <c r="BB260" s="150"/>
      <c r="BC260" s="150"/>
      <c r="BD260" s="143"/>
      <c r="BE260" s="150"/>
      <c r="BF260" s="150"/>
      <c r="BG260" s="150"/>
      <c r="BH260" s="150"/>
      <c r="BI260" s="150"/>
      <c r="BJ260" s="383"/>
      <c r="BK260" s="383"/>
      <c r="BL260" s="383"/>
      <c r="BM260" s="383"/>
      <c r="BN260" s="383"/>
      <c r="BO260" s="383"/>
      <c r="BP260" s="383"/>
      <c r="BQ260" s="383"/>
      <c r="BR260" s="322"/>
      <c r="BS260" s="383"/>
      <c r="BT260" s="383"/>
      <c r="BU260" s="383"/>
      <c r="BV260" s="322"/>
      <c r="BW260" s="383"/>
      <c r="BX260" s="383"/>
      <c r="BY260" s="383"/>
      <c r="BZ260" s="383"/>
      <c r="CA260" s="383"/>
      <c r="CB260" s="322"/>
    </row>
    <row r="261" ht="13.5" customHeight="1">
      <c r="A261" s="222"/>
      <c r="B261" s="32">
        <v>44594.0</v>
      </c>
      <c r="C261" s="271">
        <f t="shared" si="26"/>
        <v>3522446</v>
      </c>
      <c r="D261" s="260">
        <f t="shared" si="36"/>
        <v>2922686</v>
      </c>
      <c r="E261" s="236" t="s">
        <v>84</v>
      </c>
      <c r="F261" s="363">
        <v>104041.0</v>
      </c>
      <c r="G261" s="143" t="s">
        <v>90</v>
      </c>
      <c r="H261" s="363">
        <v>150267.0</v>
      </c>
      <c r="I261" s="143" t="s">
        <v>83</v>
      </c>
      <c r="J261" s="363">
        <v>518563.0</v>
      </c>
      <c r="K261" s="143" t="s">
        <v>81</v>
      </c>
      <c r="L261" s="385">
        <v>2149815.0</v>
      </c>
      <c r="M261" s="256">
        <f t="shared" si="37"/>
        <v>0</v>
      </c>
      <c r="N261" s="236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225"/>
      <c r="AD261" s="262">
        <f t="shared" si="38"/>
        <v>599760</v>
      </c>
      <c r="AE261" s="150" t="s">
        <v>46</v>
      </c>
      <c r="AF261" s="363">
        <v>124940.0</v>
      </c>
      <c r="AG261" s="150" t="s">
        <v>85</v>
      </c>
      <c r="AH261" s="363">
        <v>467620.0</v>
      </c>
      <c r="AI261" s="164" t="s">
        <v>398</v>
      </c>
      <c r="AJ261" s="367">
        <v>2200.0</v>
      </c>
      <c r="AK261" s="167" t="s">
        <v>661</v>
      </c>
      <c r="AL261" s="367">
        <v>5000.0</v>
      </c>
      <c r="AM261" s="164"/>
      <c r="AN261" s="167"/>
      <c r="AO261" s="167"/>
      <c r="AP261" s="167"/>
      <c r="AQ261" s="150"/>
      <c r="AR261" s="143"/>
      <c r="AS261" s="150"/>
      <c r="AT261" s="143"/>
      <c r="AU261" s="150"/>
      <c r="AV261" s="143"/>
      <c r="AW261" s="150"/>
      <c r="AX261" s="150"/>
      <c r="AY261" s="150"/>
      <c r="AZ261" s="143"/>
      <c r="BA261" s="150"/>
      <c r="BB261" s="150"/>
      <c r="BC261" s="150"/>
      <c r="BD261" s="143"/>
      <c r="BE261" s="150"/>
      <c r="BF261" s="150"/>
      <c r="BG261" s="150"/>
      <c r="BH261" s="150"/>
      <c r="BI261" s="150"/>
      <c r="BJ261" s="383"/>
      <c r="BK261" s="383"/>
      <c r="BL261" s="383"/>
      <c r="BM261" s="383"/>
      <c r="BN261" s="383"/>
      <c r="BO261" s="383"/>
      <c r="BP261" s="383"/>
      <c r="BQ261" s="383"/>
      <c r="BR261" s="322"/>
      <c r="BS261" s="383"/>
      <c r="BT261" s="383"/>
      <c r="BU261" s="383"/>
      <c r="BV261" s="322"/>
      <c r="BW261" s="383"/>
      <c r="BX261" s="383"/>
      <c r="BY261" s="383"/>
      <c r="BZ261" s="383"/>
      <c r="CA261" s="383"/>
      <c r="CB261" s="322"/>
    </row>
    <row r="262" ht="13.5" customHeight="1">
      <c r="A262" s="222"/>
      <c r="B262" s="32">
        <v>44595.0</v>
      </c>
      <c r="C262" s="271">
        <f t="shared" si="26"/>
        <v>0</v>
      </c>
      <c r="D262" s="260">
        <f t="shared" si="36"/>
        <v>0</v>
      </c>
      <c r="E262" s="236"/>
      <c r="F262" s="143"/>
      <c r="G262" s="143"/>
      <c r="H262" s="143"/>
      <c r="I262" s="143"/>
      <c r="J262" s="143"/>
      <c r="K262" s="143"/>
      <c r="L262" s="225"/>
      <c r="M262" s="256">
        <f t="shared" si="37"/>
        <v>0</v>
      </c>
      <c r="N262" s="236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225"/>
      <c r="AD262" s="262">
        <f t="shared" si="38"/>
        <v>0</v>
      </c>
      <c r="AE262" s="142"/>
      <c r="AF262" s="143"/>
      <c r="AG262" s="150"/>
      <c r="AH262" s="143"/>
      <c r="AI262" s="150"/>
      <c r="AJ262" s="143"/>
      <c r="AK262" s="150"/>
      <c r="AL262" s="143"/>
      <c r="AM262" s="150"/>
      <c r="AN262" s="143"/>
      <c r="AO262" s="150"/>
      <c r="AP262" s="143"/>
      <c r="AQ262" s="150"/>
      <c r="AR262" s="143"/>
      <c r="AS262" s="150"/>
      <c r="AT262" s="143"/>
      <c r="AU262" s="150"/>
      <c r="AV262" s="143"/>
      <c r="AW262" s="150"/>
      <c r="AX262" s="150"/>
      <c r="AY262" s="150"/>
      <c r="AZ262" s="143"/>
      <c r="BA262" s="150"/>
      <c r="BB262" s="150"/>
      <c r="BC262" s="150"/>
      <c r="BD262" s="143"/>
      <c r="BE262" s="150"/>
      <c r="BF262" s="150"/>
      <c r="BG262" s="150"/>
      <c r="BH262" s="150"/>
      <c r="BI262" s="150"/>
      <c r="BJ262" s="383"/>
      <c r="BK262" s="383"/>
      <c r="BL262" s="383"/>
      <c r="BM262" s="383"/>
      <c r="BN262" s="383"/>
      <c r="BO262" s="383"/>
      <c r="BP262" s="383"/>
      <c r="BQ262" s="383"/>
      <c r="BR262" s="322"/>
      <c r="BS262" s="383"/>
      <c r="BT262" s="383"/>
      <c r="BU262" s="383"/>
      <c r="BV262" s="322"/>
      <c r="BW262" s="383"/>
      <c r="BX262" s="383"/>
      <c r="BY262" s="383"/>
      <c r="BZ262" s="383"/>
      <c r="CA262" s="383"/>
      <c r="CB262" s="322"/>
    </row>
    <row r="263" ht="13.5" customHeight="1">
      <c r="A263" s="222"/>
      <c r="B263" s="32">
        <v>44596.0</v>
      </c>
      <c r="C263" s="271">
        <f t="shared" si="26"/>
        <v>907740</v>
      </c>
      <c r="D263" s="260">
        <f t="shared" si="36"/>
        <v>0</v>
      </c>
      <c r="E263" s="236"/>
      <c r="F263" s="143"/>
      <c r="G263" s="143"/>
      <c r="H263" s="143"/>
      <c r="I263" s="143"/>
      <c r="J263" s="143"/>
      <c r="K263" s="143"/>
      <c r="L263" s="225"/>
      <c r="M263" s="256">
        <f t="shared" si="37"/>
        <v>750000</v>
      </c>
      <c r="N263" s="236" t="s">
        <v>651</v>
      </c>
      <c r="O263" s="363">
        <v>750000.0</v>
      </c>
      <c r="P263" s="143"/>
      <c r="Q263" s="143"/>
      <c r="R263" s="143"/>
      <c r="S263" s="143"/>
      <c r="T263" s="143"/>
      <c r="U263" s="143"/>
      <c r="V263" s="151"/>
      <c r="W263" s="143"/>
      <c r="X263" s="143"/>
      <c r="Y263" s="143"/>
      <c r="Z263" s="143"/>
      <c r="AA263" s="143"/>
      <c r="AB263" s="143"/>
      <c r="AC263" s="225"/>
      <c r="AD263" s="262">
        <f t="shared" si="38"/>
        <v>157740</v>
      </c>
      <c r="AE263" s="142" t="s">
        <v>401</v>
      </c>
      <c r="AF263" s="363">
        <v>104500.0</v>
      </c>
      <c r="AG263" s="150" t="s">
        <v>632</v>
      </c>
      <c r="AH263" s="363">
        <v>53240.0</v>
      </c>
      <c r="AI263" s="150"/>
      <c r="AJ263" s="143"/>
      <c r="AK263" s="150"/>
      <c r="AL263" s="143"/>
      <c r="AM263" s="150"/>
      <c r="AN263" s="143"/>
      <c r="AO263" s="226"/>
      <c r="AP263" s="143"/>
      <c r="AQ263" s="150"/>
      <c r="AR263" s="143"/>
      <c r="AS263" s="150"/>
      <c r="AT263" s="143"/>
      <c r="AU263" s="150"/>
      <c r="AV263" s="143"/>
      <c r="AW263" s="150"/>
      <c r="AX263" s="150"/>
      <c r="AY263" s="150"/>
      <c r="AZ263" s="143"/>
      <c r="BA263" s="150"/>
      <c r="BB263" s="150"/>
      <c r="BC263" s="150"/>
      <c r="BD263" s="143"/>
      <c r="BE263" s="150"/>
      <c r="BF263" s="150"/>
      <c r="BG263" s="150"/>
      <c r="BH263" s="150"/>
      <c r="BI263" s="150"/>
      <c r="BJ263" s="383"/>
      <c r="BK263" s="383"/>
      <c r="BL263" s="383"/>
      <c r="BM263" s="383"/>
      <c r="BN263" s="383"/>
      <c r="BO263" s="383"/>
      <c r="BP263" s="383"/>
      <c r="BQ263" s="383"/>
      <c r="BR263" s="322"/>
      <c r="BS263" s="383"/>
      <c r="BT263" s="383"/>
      <c r="BU263" s="383"/>
      <c r="BV263" s="322"/>
      <c r="BW263" s="383"/>
      <c r="BX263" s="383"/>
      <c r="BY263" s="383"/>
      <c r="BZ263" s="383"/>
      <c r="CA263" s="383"/>
      <c r="CB263" s="322"/>
    </row>
    <row r="264" ht="13.5" customHeight="1">
      <c r="A264" s="222"/>
      <c r="B264" s="32">
        <v>44597.0</v>
      </c>
      <c r="C264" s="271">
        <f t="shared" si="26"/>
        <v>7869307</v>
      </c>
      <c r="D264" s="260">
        <f t="shared" si="36"/>
        <v>4090087</v>
      </c>
      <c r="E264" s="236" t="s">
        <v>662</v>
      </c>
      <c r="F264" s="363">
        <v>4090087.0</v>
      </c>
      <c r="G264" s="167"/>
      <c r="H264" s="167"/>
      <c r="I264" s="167"/>
      <c r="J264" s="167"/>
      <c r="K264" s="167"/>
      <c r="L264" s="225"/>
      <c r="M264" s="256">
        <f t="shared" si="37"/>
        <v>3779220</v>
      </c>
      <c r="N264" s="273" t="s">
        <v>663</v>
      </c>
      <c r="O264" s="367">
        <v>3779220.0</v>
      </c>
      <c r="P264" s="167"/>
      <c r="Q264" s="167"/>
      <c r="R264" s="167"/>
      <c r="S264" s="167"/>
      <c r="T264" s="167"/>
      <c r="U264" s="167"/>
      <c r="V264" s="151"/>
      <c r="W264" s="143"/>
      <c r="X264" s="143"/>
      <c r="Y264" s="143"/>
      <c r="Z264" s="143"/>
      <c r="AA264" s="143"/>
      <c r="AB264" s="143"/>
      <c r="AC264" s="225"/>
      <c r="AD264" s="262">
        <f t="shared" si="38"/>
        <v>0</v>
      </c>
      <c r="AE264" s="142"/>
      <c r="AF264" s="143"/>
      <c r="AG264" s="150"/>
      <c r="AH264" s="143"/>
      <c r="AI264" s="150"/>
      <c r="AJ264" s="143"/>
      <c r="AK264" s="150"/>
      <c r="AL264" s="143"/>
      <c r="AM264" s="150"/>
      <c r="AN264" s="143"/>
      <c r="AO264" s="150"/>
      <c r="AP264" s="143"/>
      <c r="AQ264" s="150"/>
      <c r="AR264" s="143"/>
      <c r="AS264" s="150"/>
      <c r="AT264" s="143"/>
      <c r="AU264" s="150"/>
      <c r="AV264" s="143"/>
      <c r="AW264" s="150"/>
      <c r="AX264" s="150"/>
      <c r="AY264" s="150"/>
      <c r="AZ264" s="143"/>
      <c r="BA264" s="150"/>
      <c r="BB264" s="150"/>
      <c r="BC264" s="150"/>
      <c r="BD264" s="143"/>
      <c r="BE264" s="150"/>
      <c r="BF264" s="150"/>
      <c r="BG264" s="150"/>
      <c r="BH264" s="150"/>
      <c r="BI264" s="150"/>
      <c r="BJ264" s="383"/>
      <c r="BK264" s="383"/>
      <c r="BL264" s="383"/>
      <c r="BM264" s="383"/>
      <c r="BN264" s="383"/>
      <c r="BO264" s="383"/>
      <c r="BP264" s="383"/>
      <c r="BQ264" s="383"/>
      <c r="BR264" s="322"/>
      <c r="BS264" s="383"/>
      <c r="BT264" s="383"/>
      <c r="BU264" s="383"/>
      <c r="BV264" s="322"/>
      <c r="BW264" s="383"/>
      <c r="BX264" s="383"/>
      <c r="BY264" s="383"/>
      <c r="BZ264" s="383"/>
      <c r="CA264" s="383"/>
      <c r="CB264" s="322"/>
    </row>
    <row r="265" ht="13.5" customHeight="1">
      <c r="A265" s="222"/>
      <c r="B265" s="32">
        <v>44598.0</v>
      </c>
      <c r="C265" s="271">
        <f t="shared" si="26"/>
        <v>165328</v>
      </c>
      <c r="D265" s="260">
        <f t="shared" si="36"/>
        <v>0</v>
      </c>
      <c r="E265" s="236"/>
      <c r="F265" s="143"/>
      <c r="G265" s="143"/>
      <c r="H265" s="143"/>
      <c r="I265" s="143"/>
      <c r="J265" s="143"/>
      <c r="K265" s="143"/>
      <c r="L265" s="225"/>
      <c r="M265" s="256">
        <f t="shared" si="37"/>
        <v>0</v>
      </c>
      <c r="N265" s="236"/>
      <c r="O265" s="143"/>
      <c r="P265" s="143"/>
      <c r="Q265" s="143"/>
      <c r="R265" s="143"/>
      <c r="S265" s="143"/>
      <c r="T265" s="143"/>
      <c r="U265" s="143"/>
      <c r="V265" s="151"/>
      <c r="W265" s="143"/>
      <c r="X265" s="143"/>
      <c r="Y265" s="143"/>
      <c r="Z265" s="143"/>
      <c r="AA265" s="143"/>
      <c r="AB265" s="143"/>
      <c r="AC265" s="225"/>
      <c r="AD265" s="262">
        <f t="shared" si="38"/>
        <v>165328</v>
      </c>
      <c r="AE265" s="142" t="s">
        <v>49</v>
      </c>
      <c r="AF265" s="363">
        <v>165328.0</v>
      </c>
      <c r="AG265" s="150"/>
      <c r="AH265" s="143"/>
      <c r="AI265" s="150"/>
      <c r="AJ265" s="143"/>
      <c r="AK265" s="150"/>
      <c r="AL265" s="143"/>
      <c r="AM265" s="150"/>
      <c r="AN265" s="143"/>
      <c r="AO265" s="150"/>
      <c r="AP265" s="143"/>
      <c r="AQ265" s="150"/>
      <c r="AR265" s="143"/>
      <c r="AS265" s="150"/>
      <c r="AT265" s="143"/>
      <c r="AU265" s="150"/>
      <c r="AV265" s="143"/>
      <c r="AW265" s="150"/>
      <c r="AX265" s="143"/>
      <c r="AY265" s="150"/>
      <c r="AZ265" s="143"/>
      <c r="BA265" s="150"/>
      <c r="BB265" s="150"/>
      <c r="BC265" s="150"/>
      <c r="BD265" s="143"/>
      <c r="BE265" s="150"/>
      <c r="BF265" s="150"/>
      <c r="BG265" s="150"/>
      <c r="BH265" s="150"/>
      <c r="BI265" s="150"/>
      <c r="BJ265" s="383"/>
      <c r="BK265" s="383"/>
      <c r="BL265" s="383"/>
      <c r="BM265" s="383"/>
      <c r="BN265" s="383"/>
      <c r="BO265" s="383"/>
      <c r="BP265" s="383"/>
      <c r="BQ265" s="383"/>
      <c r="BR265" s="322"/>
      <c r="BS265" s="383"/>
      <c r="BT265" s="383"/>
      <c r="BU265" s="383"/>
      <c r="BV265" s="322"/>
      <c r="BW265" s="383"/>
      <c r="BX265" s="383"/>
      <c r="BY265" s="383"/>
      <c r="BZ265" s="383"/>
      <c r="CA265" s="383"/>
      <c r="CB265" s="322"/>
    </row>
    <row r="266" ht="13.5" customHeight="1">
      <c r="A266" s="222"/>
      <c r="B266" s="35">
        <v>44599.0</v>
      </c>
      <c r="C266" s="271">
        <f t="shared" si="26"/>
        <v>0</v>
      </c>
      <c r="D266" s="260">
        <f t="shared" si="36"/>
        <v>0</v>
      </c>
      <c r="E266" s="236"/>
      <c r="F266" s="143"/>
      <c r="G266" s="143"/>
      <c r="H266" s="143"/>
      <c r="I266" s="143"/>
      <c r="J266" s="143"/>
      <c r="K266" s="143"/>
      <c r="L266" s="225"/>
      <c r="M266" s="256">
        <f t="shared" si="37"/>
        <v>0</v>
      </c>
      <c r="N266" s="236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225"/>
      <c r="AD266" s="262">
        <f t="shared" si="38"/>
        <v>0</v>
      </c>
      <c r="AE266" s="142"/>
      <c r="AF266" s="143"/>
      <c r="AG266" s="150"/>
      <c r="AH266" s="143"/>
      <c r="AI266" s="142"/>
      <c r="AJ266" s="143"/>
      <c r="AK266" s="150"/>
      <c r="AL266" s="143"/>
      <c r="AM266" s="150"/>
      <c r="AN266" s="143"/>
      <c r="AO266" s="143"/>
      <c r="AP266" s="143"/>
      <c r="AQ266" s="150"/>
      <c r="AR266" s="143"/>
      <c r="AS266" s="150"/>
      <c r="AT266" s="143"/>
      <c r="AU266" s="150"/>
      <c r="AV266" s="143"/>
      <c r="AW266" s="150"/>
      <c r="AX266" s="150"/>
      <c r="AY266" s="150"/>
      <c r="AZ266" s="143"/>
      <c r="BA266" s="150"/>
      <c r="BB266" s="150"/>
      <c r="BC266" s="150"/>
      <c r="BD266" s="143"/>
      <c r="BE266" s="150"/>
      <c r="BF266" s="150"/>
      <c r="BG266" s="150"/>
      <c r="BH266" s="150"/>
      <c r="BI266" s="150"/>
      <c r="BJ266" s="383"/>
      <c r="BK266" s="383"/>
      <c r="BL266" s="383"/>
      <c r="BM266" s="383"/>
      <c r="BN266" s="383"/>
      <c r="BO266" s="383"/>
      <c r="BP266" s="383"/>
      <c r="BQ266" s="383"/>
      <c r="BR266" s="322"/>
      <c r="BS266" s="383"/>
      <c r="BT266" s="383"/>
      <c r="BU266" s="383"/>
      <c r="BV266" s="322"/>
      <c r="BW266" s="383"/>
      <c r="BX266" s="383"/>
      <c r="BY266" s="383"/>
      <c r="BZ266" s="383"/>
      <c r="CA266" s="383"/>
      <c r="CB266" s="322"/>
    </row>
    <row r="267" ht="13.5" customHeight="1">
      <c r="A267" s="222"/>
      <c r="B267" s="35">
        <v>44600.0</v>
      </c>
      <c r="C267" s="271">
        <f t="shared" si="26"/>
        <v>0</v>
      </c>
      <c r="D267" s="260">
        <f t="shared" si="36"/>
        <v>0</v>
      </c>
      <c r="E267" s="236"/>
      <c r="F267" s="143"/>
      <c r="G267" s="143"/>
      <c r="H267" s="143"/>
      <c r="I267" s="143"/>
      <c r="J267" s="143"/>
      <c r="K267" s="143"/>
      <c r="L267" s="225"/>
      <c r="M267" s="256">
        <f t="shared" si="37"/>
        <v>0</v>
      </c>
      <c r="N267" s="236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225"/>
      <c r="AD267" s="262">
        <f t="shared" si="38"/>
        <v>0</v>
      </c>
      <c r="AE267" s="142"/>
      <c r="AF267" s="143"/>
      <c r="AG267" s="150"/>
      <c r="AH267" s="143"/>
      <c r="AI267" s="143"/>
      <c r="AJ267" s="143"/>
      <c r="AK267" s="150"/>
      <c r="AL267" s="143"/>
      <c r="AM267" s="150"/>
      <c r="AN267" s="143"/>
      <c r="AO267" s="150"/>
      <c r="AP267" s="143"/>
      <c r="AQ267" s="150"/>
      <c r="AR267" s="143"/>
      <c r="AS267" s="150"/>
      <c r="AT267" s="143"/>
      <c r="AU267" s="150"/>
      <c r="AV267" s="143"/>
      <c r="AW267" s="150"/>
      <c r="AX267" s="150"/>
      <c r="AY267" s="150"/>
      <c r="AZ267" s="143"/>
      <c r="BA267" s="150"/>
      <c r="BB267" s="143"/>
      <c r="BC267" s="150"/>
      <c r="BD267" s="143"/>
      <c r="BE267" s="150"/>
      <c r="BF267" s="143"/>
      <c r="BG267" s="150"/>
      <c r="BH267" s="143"/>
      <c r="BI267" s="150"/>
      <c r="BJ267" s="322"/>
      <c r="BK267" s="383"/>
      <c r="BL267" s="322"/>
      <c r="BM267" s="383"/>
      <c r="BN267" s="322"/>
      <c r="BO267" s="383"/>
      <c r="BP267" s="322"/>
      <c r="BQ267" s="383"/>
      <c r="BR267" s="322"/>
      <c r="BS267" s="383"/>
      <c r="BT267" s="383"/>
      <c r="BU267" s="383"/>
      <c r="BV267" s="322"/>
      <c r="BW267" s="383"/>
      <c r="BX267" s="383"/>
      <c r="BY267" s="383"/>
      <c r="BZ267" s="383"/>
      <c r="CA267" s="383"/>
      <c r="CB267" s="322"/>
    </row>
    <row r="268" ht="13.5" customHeight="1">
      <c r="A268" s="222"/>
      <c r="B268" s="32">
        <v>44601.0</v>
      </c>
      <c r="C268" s="271">
        <f t="shared" si="26"/>
        <v>32871760</v>
      </c>
      <c r="D268" s="260">
        <f t="shared" si="36"/>
        <v>1760</v>
      </c>
      <c r="E268" s="236" t="s">
        <v>405</v>
      </c>
      <c r="F268" s="363">
        <v>1210.0</v>
      </c>
      <c r="G268" s="143" t="s">
        <v>541</v>
      </c>
      <c r="H268" s="363">
        <v>550.0</v>
      </c>
      <c r="I268" s="143"/>
      <c r="J268" s="143"/>
      <c r="K268" s="143"/>
      <c r="L268" s="225"/>
      <c r="M268" s="256">
        <f t="shared" si="37"/>
        <v>32870000</v>
      </c>
      <c r="N268" s="236" t="s">
        <v>664</v>
      </c>
      <c r="O268" s="363">
        <v>3.287E7</v>
      </c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225"/>
      <c r="AD268" s="262">
        <f t="shared" si="38"/>
        <v>0</v>
      </c>
      <c r="AE268" s="150"/>
      <c r="AF268" s="143"/>
      <c r="AG268" s="150"/>
      <c r="AH268" s="143"/>
      <c r="AI268" s="150"/>
      <c r="AJ268" s="143"/>
      <c r="AK268" s="150"/>
      <c r="AL268" s="143"/>
      <c r="AM268" s="150"/>
      <c r="AN268" s="143"/>
      <c r="AO268" s="150"/>
      <c r="AP268" s="143"/>
      <c r="AQ268" s="150"/>
      <c r="AR268" s="143"/>
      <c r="AS268" s="150"/>
      <c r="AT268" s="143"/>
      <c r="AU268" s="150"/>
      <c r="AV268" s="143"/>
      <c r="AW268" s="150"/>
      <c r="AX268" s="150"/>
      <c r="AY268" s="150"/>
      <c r="AZ268" s="143"/>
      <c r="BA268" s="150"/>
      <c r="BB268" s="143"/>
      <c r="BC268" s="150"/>
      <c r="BD268" s="143"/>
      <c r="BE268" s="150"/>
      <c r="BF268" s="143"/>
      <c r="BG268" s="150"/>
      <c r="BH268" s="143"/>
      <c r="BI268" s="150"/>
      <c r="BJ268" s="322"/>
      <c r="BK268" s="383"/>
      <c r="BL268" s="322"/>
      <c r="BM268" s="383"/>
      <c r="BN268" s="322"/>
      <c r="BO268" s="383"/>
      <c r="BP268" s="322"/>
      <c r="BQ268" s="383"/>
      <c r="BR268" s="322"/>
      <c r="BS268" s="383"/>
      <c r="BT268" s="322"/>
      <c r="BU268" s="383"/>
      <c r="BV268" s="322"/>
      <c r="BW268" s="383"/>
      <c r="BX268" s="322"/>
      <c r="BY268" s="383"/>
      <c r="BZ268" s="322"/>
      <c r="CA268" s="383"/>
      <c r="CB268" s="322"/>
    </row>
    <row r="269" ht="13.5" customHeight="1">
      <c r="A269" s="222"/>
      <c r="B269" s="32">
        <v>44602.0</v>
      </c>
      <c r="C269" s="271">
        <f t="shared" si="26"/>
        <v>3361864</v>
      </c>
      <c r="D269" s="260">
        <f t="shared" si="36"/>
        <v>21175</v>
      </c>
      <c r="E269" s="236" t="s">
        <v>464</v>
      </c>
      <c r="F269" s="380">
        <v>1650.0</v>
      </c>
      <c r="G269" s="143" t="s">
        <v>465</v>
      </c>
      <c r="H269" s="363">
        <v>2530.0</v>
      </c>
      <c r="I269" s="143" t="s">
        <v>495</v>
      </c>
      <c r="J269" s="363">
        <v>13145.0</v>
      </c>
      <c r="K269" s="143" t="s">
        <v>411</v>
      </c>
      <c r="L269" s="385">
        <v>3850.0</v>
      </c>
      <c r="M269" s="256">
        <f t="shared" si="37"/>
        <v>0</v>
      </c>
      <c r="N269" s="236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225"/>
      <c r="AD269" s="262">
        <f t="shared" si="38"/>
        <v>3340689</v>
      </c>
      <c r="AE269" s="142" t="s">
        <v>473</v>
      </c>
      <c r="AF269" s="363">
        <v>700000.0</v>
      </c>
      <c r="AG269" s="150" t="s">
        <v>413</v>
      </c>
      <c r="AH269" s="363">
        <v>392142.0</v>
      </c>
      <c r="AI269" s="142" t="s">
        <v>52</v>
      </c>
      <c r="AJ269" s="363">
        <v>210542.0</v>
      </c>
      <c r="AK269" s="150" t="s">
        <v>417</v>
      </c>
      <c r="AL269" s="363">
        <v>3018.0</v>
      </c>
      <c r="AM269" s="150" t="s">
        <v>50</v>
      </c>
      <c r="AN269" s="363">
        <v>100000.0</v>
      </c>
      <c r="AO269" s="150" t="s">
        <v>54</v>
      </c>
      <c r="AP269" s="363">
        <v>14600.0</v>
      </c>
      <c r="AQ269" s="142" t="s">
        <v>56</v>
      </c>
      <c r="AR269" s="363">
        <v>421381.0</v>
      </c>
      <c r="AS269" s="150" t="s">
        <v>55</v>
      </c>
      <c r="AT269" s="363">
        <v>1499006.0</v>
      </c>
      <c r="AU269" s="142"/>
      <c r="AV269" s="143"/>
      <c r="AW269" s="143"/>
      <c r="AX269" s="143"/>
      <c r="AY269" s="143"/>
      <c r="AZ269" s="143"/>
      <c r="BA269" s="150"/>
      <c r="BB269" s="143"/>
      <c r="BC269" s="143"/>
      <c r="BD269" s="143"/>
      <c r="BE269" s="150"/>
      <c r="BF269" s="143"/>
      <c r="BG269" s="150"/>
      <c r="BH269" s="143"/>
      <c r="BI269" s="150"/>
      <c r="BJ269" s="322"/>
      <c r="BK269" s="383"/>
      <c r="BL269" s="322"/>
      <c r="BM269" s="322"/>
      <c r="BN269" s="322"/>
      <c r="BO269" s="383"/>
      <c r="BP269" s="322"/>
      <c r="BQ269" s="322"/>
      <c r="BR269" s="322"/>
      <c r="BS269" s="383"/>
      <c r="BT269" s="322"/>
      <c r="BU269" s="383"/>
      <c r="BV269" s="322"/>
      <c r="BW269" s="383"/>
      <c r="BX269" s="383"/>
      <c r="BY269" s="383"/>
      <c r="BZ269" s="383"/>
      <c r="CA269" s="383"/>
      <c r="CB269" s="322"/>
    </row>
    <row r="270" ht="13.5" customHeight="1">
      <c r="A270" s="222"/>
      <c r="B270" s="35">
        <v>44603.0</v>
      </c>
      <c r="C270" s="271">
        <f t="shared" si="26"/>
        <v>5610</v>
      </c>
      <c r="D270" s="260">
        <f t="shared" si="36"/>
        <v>5610</v>
      </c>
      <c r="E270" s="236" t="s">
        <v>665</v>
      </c>
      <c r="F270" s="363">
        <v>1980.0</v>
      </c>
      <c r="G270" s="143" t="s">
        <v>666</v>
      </c>
      <c r="H270" s="363">
        <v>3630.0</v>
      </c>
      <c r="I270" s="143"/>
      <c r="J270" s="143"/>
      <c r="K270" s="143"/>
      <c r="L270" s="225"/>
      <c r="M270" s="256">
        <f t="shared" si="37"/>
        <v>0</v>
      </c>
      <c r="N270" s="236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225"/>
      <c r="AD270" s="262">
        <f t="shared" si="38"/>
        <v>0</v>
      </c>
      <c r="AE270" s="150"/>
      <c r="AF270" s="143"/>
      <c r="AG270" s="142"/>
      <c r="AH270" s="143"/>
      <c r="AI270" s="150"/>
      <c r="AJ270" s="143"/>
      <c r="AK270" s="150"/>
      <c r="AL270" s="143"/>
      <c r="AM270" s="150"/>
      <c r="AN270" s="143"/>
      <c r="AO270" s="150"/>
      <c r="AP270" s="143"/>
      <c r="AQ270" s="150"/>
      <c r="AR270" s="143"/>
      <c r="AS270" s="150"/>
      <c r="AT270" s="143"/>
      <c r="AU270" s="150"/>
      <c r="AV270" s="143"/>
      <c r="AW270" s="150"/>
      <c r="AX270" s="143"/>
      <c r="AY270" s="150"/>
      <c r="AZ270" s="143"/>
      <c r="BA270" s="150"/>
      <c r="BB270" s="143"/>
      <c r="BC270" s="150"/>
      <c r="BD270" s="143"/>
      <c r="BE270" s="150"/>
      <c r="BF270" s="143"/>
      <c r="BG270" s="150"/>
      <c r="BH270" s="143"/>
      <c r="BI270" s="150"/>
      <c r="BJ270" s="322"/>
      <c r="BK270" s="383"/>
      <c r="BL270" s="322"/>
      <c r="BM270" s="383"/>
      <c r="BN270" s="322"/>
      <c r="BO270" s="383"/>
      <c r="BP270" s="322"/>
      <c r="BQ270" s="383"/>
      <c r="BR270" s="322"/>
      <c r="BS270" s="383"/>
      <c r="BT270" s="383"/>
      <c r="BU270" s="383"/>
      <c r="BV270" s="322"/>
      <c r="BW270" s="383"/>
      <c r="BX270" s="383"/>
      <c r="BY270" s="383"/>
      <c r="BZ270" s="383"/>
      <c r="CA270" s="383"/>
      <c r="CB270" s="322"/>
    </row>
    <row r="271" ht="13.5" customHeight="1">
      <c r="A271" s="222"/>
      <c r="B271" s="32">
        <v>44604.0</v>
      </c>
      <c r="C271" s="271">
        <f t="shared" si="26"/>
        <v>7036572</v>
      </c>
      <c r="D271" s="260">
        <f t="shared" si="36"/>
        <v>0</v>
      </c>
      <c r="E271" s="236"/>
      <c r="F271" s="152"/>
      <c r="G271" s="167"/>
      <c r="H271" s="143"/>
      <c r="I271" s="151"/>
      <c r="J271" s="143"/>
      <c r="K271" s="143"/>
      <c r="L271" s="225"/>
      <c r="M271" s="256">
        <f t="shared" si="37"/>
        <v>6300000</v>
      </c>
      <c r="N271" s="236" t="s">
        <v>667</v>
      </c>
      <c r="O271" s="363">
        <v>1518614.0</v>
      </c>
      <c r="P271" s="151" t="s">
        <v>668</v>
      </c>
      <c r="Q271" s="363">
        <v>4781386.0</v>
      </c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225"/>
      <c r="AD271" s="262">
        <f t="shared" si="38"/>
        <v>736572</v>
      </c>
      <c r="AE271" s="142" t="s">
        <v>403</v>
      </c>
      <c r="AF271" s="363">
        <v>47745.0</v>
      </c>
      <c r="AG271" s="142" t="s">
        <v>669</v>
      </c>
      <c r="AH271" s="363">
        <v>688827.0</v>
      </c>
      <c r="AI271" s="143"/>
      <c r="AJ271" s="143"/>
      <c r="AK271" s="143"/>
      <c r="AL271" s="143"/>
      <c r="AM271" s="143"/>
      <c r="AN271" s="143"/>
      <c r="AO271" s="143"/>
      <c r="AP271" s="143"/>
      <c r="AQ271" s="150"/>
      <c r="AR271" s="143"/>
      <c r="AS271" s="143"/>
      <c r="AT271" s="143"/>
      <c r="AU271" s="143"/>
      <c r="AV271" s="143"/>
      <c r="AW271" s="150"/>
      <c r="AX271" s="150"/>
      <c r="AY271" s="150"/>
      <c r="AZ271" s="143"/>
      <c r="BA271" s="143"/>
      <c r="BB271" s="143"/>
      <c r="BC271" s="143"/>
      <c r="BD271" s="143"/>
      <c r="BE271" s="150"/>
      <c r="BF271" s="143"/>
      <c r="BG271" s="143"/>
      <c r="BH271" s="143"/>
      <c r="BI271" s="143"/>
      <c r="BJ271" s="322"/>
      <c r="BK271" s="383"/>
      <c r="BL271" s="383"/>
      <c r="BM271" s="383"/>
      <c r="BN271" s="383"/>
      <c r="BO271" s="383"/>
      <c r="BP271" s="383"/>
      <c r="BQ271" s="383"/>
      <c r="BR271" s="322"/>
      <c r="BS271" s="383"/>
      <c r="BT271" s="383"/>
      <c r="BU271" s="383"/>
      <c r="BV271" s="322"/>
      <c r="BW271" s="383"/>
      <c r="BX271" s="383"/>
      <c r="BY271" s="383"/>
      <c r="BZ271" s="383"/>
      <c r="CA271" s="383"/>
      <c r="CB271" s="322"/>
    </row>
    <row r="272" ht="13.5" customHeight="1">
      <c r="A272" s="222"/>
      <c r="B272" s="32">
        <v>44605.0</v>
      </c>
      <c r="C272" s="271">
        <f t="shared" si="26"/>
        <v>114837</v>
      </c>
      <c r="D272" s="260">
        <f t="shared" si="36"/>
        <v>0</v>
      </c>
      <c r="E272" s="236"/>
      <c r="F272" s="152"/>
      <c r="G272" s="167"/>
      <c r="H272" s="143"/>
      <c r="I272" s="151"/>
      <c r="J272" s="143"/>
      <c r="K272" s="143"/>
      <c r="L272" s="225"/>
      <c r="M272" s="256">
        <f t="shared" si="37"/>
        <v>114837</v>
      </c>
      <c r="N272" s="236" t="s">
        <v>670</v>
      </c>
      <c r="O272" s="363">
        <v>114837.0</v>
      </c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225"/>
      <c r="AD272" s="262">
        <f t="shared" si="38"/>
        <v>0</v>
      </c>
      <c r="AE272" s="142"/>
      <c r="AF272" s="143"/>
      <c r="AG272" s="150"/>
      <c r="AH272" s="143"/>
      <c r="AI272" s="150"/>
      <c r="AJ272" s="143"/>
      <c r="AK272" s="150"/>
      <c r="AL272" s="143"/>
      <c r="AM272" s="150"/>
      <c r="AN272" s="143"/>
      <c r="AO272" s="150"/>
      <c r="AP272" s="143"/>
      <c r="AQ272" s="150"/>
      <c r="AR272" s="143"/>
      <c r="AS272" s="150"/>
      <c r="AT272" s="143"/>
      <c r="AU272" s="150"/>
      <c r="AV272" s="143"/>
      <c r="AW272" s="150"/>
      <c r="AX272" s="143"/>
      <c r="AY272" s="150"/>
      <c r="AZ272" s="143"/>
      <c r="BA272" s="150"/>
      <c r="BB272" s="150"/>
      <c r="BC272" s="150"/>
      <c r="BD272" s="143"/>
      <c r="BE272" s="150"/>
      <c r="BF272" s="150"/>
      <c r="BG272" s="150"/>
      <c r="BH272" s="150"/>
      <c r="BI272" s="150"/>
      <c r="BJ272" s="383"/>
      <c r="BK272" s="383"/>
      <c r="BL272" s="383"/>
      <c r="BM272" s="383"/>
      <c r="BN272" s="383"/>
      <c r="BO272" s="383"/>
      <c r="BP272" s="383"/>
      <c r="BQ272" s="383"/>
      <c r="BR272" s="322"/>
      <c r="BS272" s="383"/>
      <c r="BT272" s="383"/>
      <c r="BU272" s="383"/>
      <c r="BV272" s="322"/>
      <c r="BW272" s="383"/>
      <c r="BX272" s="383"/>
      <c r="BY272" s="383"/>
      <c r="BZ272" s="383"/>
      <c r="CA272" s="383"/>
      <c r="CB272" s="322"/>
    </row>
    <row r="273" ht="13.5" customHeight="1">
      <c r="A273" s="222"/>
      <c r="B273" s="35">
        <v>44606.0</v>
      </c>
      <c r="C273" s="271">
        <f t="shared" si="26"/>
        <v>0</v>
      </c>
      <c r="D273" s="260">
        <f t="shared" si="36"/>
        <v>0</v>
      </c>
      <c r="E273" s="236"/>
      <c r="F273" s="143"/>
      <c r="G273" s="143"/>
      <c r="H273" s="143"/>
      <c r="I273" s="143"/>
      <c r="J273" s="143"/>
      <c r="K273" s="143"/>
      <c r="L273" s="225"/>
      <c r="M273" s="256">
        <f t="shared" si="37"/>
        <v>0</v>
      </c>
      <c r="N273" s="273"/>
      <c r="O273" s="167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225"/>
      <c r="AD273" s="262">
        <f t="shared" si="38"/>
        <v>0</v>
      </c>
      <c r="AE273" s="142"/>
      <c r="AF273" s="143"/>
      <c r="AG273" s="142"/>
      <c r="AH273" s="143"/>
      <c r="AI273" s="142"/>
      <c r="AJ273" s="143"/>
      <c r="AK273" s="143"/>
      <c r="AL273" s="143"/>
      <c r="AM273" s="143"/>
      <c r="AN273" s="143"/>
      <c r="AO273" s="143"/>
      <c r="AP273" s="143"/>
      <c r="AQ273" s="150"/>
      <c r="AR273" s="143"/>
      <c r="AS273" s="143"/>
      <c r="AT273" s="143"/>
      <c r="AU273" s="143"/>
      <c r="AV273" s="143"/>
      <c r="AW273" s="150"/>
      <c r="AX273" s="150"/>
      <c r="AY273" s="150"/>
      <c r="AZ273" s="143"/>
      <c r="BA273" s="150"/>
      <c r="BB273" s="150"/>
      <c r="BC273" s="150"/>
      <c r="BD273" s="143"/>
      <c r="BE273" s="150"/>
      <c r="BF273" s="150"/>
      <c r="BG273" s="150"/>
      <c r="BH273" s="150"/>
      <c r="BI273" s="150"/>
      <c r="BJ273" s="383"/>
      <c r="BK273" s="383"/>
      <c r="BL273" s="383"/>
      <c r="BM273" s="383"/>
      <c r="BN273" s="383"/>
      <c r="BO273" s="383"/>
      <c r="BP273" s="383"/>
      <c r="BQ273" s="383"/>
      <c r="BR273" s="322"/>
      <c r="BS273" s="383"/>
      <c r="BT273" s="383"/>
      <c r="BU273" s="383"/>
      <c r="BV273" s="322"/>
      <c r="BW273" s="383"/>
      <c r="BX273" s="383"/>
      <c r="BY273" s="383"/>
      <c r="BZ273" s="383"/>
      <c r="CA273" s="383"/>
      <c r="CB273" s="322"/>
    </row>
    <row r="274" ht="13.5" customHeight="1">
      <c r="A274" s="222"/>
      <c r="B274" s="35">
        <v>44607.0</v>
      </c>
      <c r="C274" s="271">
        <f t="shared" si="26"/>
        <v>0</v>
      </c>
      <c r="D274" s="260">
        <f t="shared" si="36"/>
        <v>0</v>
      </c>
      <c r="E274" s="236"/>
      <c r="F274" s="143"/>
      <c r="G274" s="143"/>
      <c r="H274" s="143"/>
      <c r="I274" s="143"/>
      <c r="J274" s="143"/>
      <c r="K274" s="143"/>
      <c r="L274" s="225"/>
      <c r="M274" s="256">
        <f t="shared" si="37"/>
        <v>0</v>
      </c>
      <c r="N274" s="236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225"/>
      <c r="AD274" s="262">
        <f t="shared" si="38"/>
        <v>0</v>
      </c>
      <c r="AE274" s="142"/>
      <c r="AF274" s="143"/>
      <c r="AG274" s="150"/>
      <c r="AH274" s="143"/>
      <c r="AI274" s="150"/>
      <c r="AJ274" s="143"/>
      <c r="AK274" s="150"/>
      <c r="AL274" s="143"/>
      <c r="AM274" s="150"/>
      <c r="AN274" s="143"/>
      <c r="AO274" s="150"/>
      <c r="AP274" s="143"/>
      <c r="AQ274" s="150"/>
      <c r="AR274" s="143"/>
      <c r="AS274" s="150"/>
      <c r="AT274" s="143"/>
      <c r="AU274" s="150"/>
      <c r="AV274" s="143"/>
      <c r="AW274" s="150"/>
      <c r="AX274" s="150"/>
      <c r="AY274" s="150"/>
      <c r="AZ274" s="143"/>
      <c r="BA274" s="150"/>
      <c r="BB274" s="150"/>
      <c r="BC274" s="150"/>
      <c r="BD274" s="143"/>
      <c r="BE274" s="150"/>
      <c r="BF274" s="150"/>
      <c r="BG274" s="150"/>
      <c r="BH274" s="150"/>
      <c r="BI274" s="150"/>
      <c r="BJ274" s="383"/>
      <c r="BK274" s="383"/>
      <c r="BL274" s="383"/>
      <c r="BM274" s="383"/>
      <c r="BN274" s="383"/>
      <c r="BO274" s="383"/>
      <c r="BP274" s="383"/>
      <c r="BQ274" s="383"/>
      <c r="BR274" s="322"/>
      <c r="BS274" s="383"/>
      <c r="BT274" s="383"/>
      <c r="BU274" s="383"/>
      <c r="BV274" s="322"/>
      <c r="BW274" s="383"/>
      <c r="BX274" s="383"/>
      <c r="BY274" s="383"/>
      <c r="BZ274" s="383"/>
      <c r="CA274" s="383"/>
      <c r="CB274" s="322"/>
    </row>
    <row r="275" ht="13.5" customHeight="1">
      <c r="A275" s="222"/>
      <c r="B275" s="32">
        <v>44608.0</v>
      </c>
      <c r="C275" s="271">
        <f t="shared" si="26"/>
        <v>31031376</v>
      </c>
      <c r="D275" s="260">
        <f t="shared" si="36"/>
        <v>16006905</v>
      </c>
      <c r="E275" s="236" t="s">
        <v>671</v>
      </c>
      <c r="F275" s="363">
        <v>1.6006575E7</v>
      </c>
      <c r="G275" s="143" t="s">
        <v>640</v>
      </c>
      <c r="H275" s="363">
        <v>330.0</v>
      </c>
      <c r="I275" s="143"/>
      <c r="J275" s="143"/>
      <c r="K275" s="143"/>
      <c r="L275" s="225"/>
      <c r="M275" s="256">
        <f t="shared" si="37"/>
        <v>14618471</v>
      </c>
      <c r="N275" s="236" t="s">
        <v>672</v>
      </c>
      <c r="O275" s="363">
        <v>566073.0</v>
      </c>
      <c r="P275" s="143" t="s">
        <v>673</v>
      </c>
      <c r="Q275" s="363">
        <v>1.4052398E7</v>
      </c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225"/>
      <c r="AD275" s="262">
        <f t="shared" si="38"/>
        <v>406000</v>
      </c>
      <c r="AE275" s="142" t="s">
        <v>674</v>
      </c>
      <c r="AF275" s="363">
        <v>406000.0</v>
      </c>
      <c r="AG275" s="150"/>
      <c r="AH275" s="143"/>
      <c r="AI275" s="150"/>
      <c r="AJ275" s="143"/>
      <c r="AK275" s="150"/>
      <c r="AL275" s="143"/>
      <c r="AM275" s="150"/>
      <c r="AN275" s="143"/>
      <c r="AO275" s="150"/>
      <c r="AP275" s="143"/>
      <c r="AQ275" s="150"/>
      <c r="AR275" s="143"/>
      <c r="AS275" s="150"/>
      <c r="AT275" s="143"/>
      <c r="AU275" s="150"/>
      <c r="AV275" s="143"/>
      <c r="AW275" s="150"/>
      <c r="AX275" s="150"/>
      <c r="AY275" s="150"/>
      <c r="AZ275" s="143"/>
      <c r="BA275" s="150"/>
      <c r="BB275" s="150"/>
      <c r="BC275" s="150"/>
      <c r="BD275" s="143"/>
      <c r="BE275" s="150"/>
      <c r="BF275" s="150"/>
      <c r="BG275" s="150"/>
      <c r="BH275" s="150"/>
      <c r="BI275" s="150"/>
      <c r="BJ275" s="383"/>
      <c r="BK275" s="383"/>
      <c r="BL275" s="383"/>
      <c r="BM275" s="383"/>
      <c r="BN275" s="383"/>
      <c r="BO275" s="383"/>
      <c r="BP275" s="383"/>
      <c r="BQ275" s="383"/>
      <c r="BR275" s="322"/>
      <c r="BS275" s="383"/>
      <c r="BT275" s="383"/>
      <c r="BU275" s="383"/>
      <c r="BV275" s="322"/>
      <c r="BW275" s="383"/>
      <c r="BX275" s="383"/>
      <c r="BY275" s="383"/>
      <c r="BZ275" s="383"/>
      <c r="CA275" s="383"/>
      <c r="CB275" s="322"/>
    </row>
    <row r="276" ht="13.5" customHeight="1">
      <c r="A276" s="222"/>
      <c r="B276" s="32">
        <v>44609.0</v>
      </c>
      <c r="C276" s="271">
        <f t="shared" si="26"/>
        <v>0</v>
      </c>
      <c r="D276" s="260">
        <f t="shared" si="36"/>
        <v>0</v>
      </c>
      <c r="E276" s="236"/>
      <c r="F276" s="143"/>
      <c r="G276" s="143"/>
      <c r="H276" s="143"/>
      <c r="I276" s="143"/>
      <c r="J276" s="143"/>
      <c r="K276" s="143"/>
      <c r="L276" s="225"/>
      <c r="M276" s="256">
        <f t="shared" si="37"/>
        <v>0</v>
      </c>
      <c r="N276" s="236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225"/>
      <c r="AD276" s="262">
        <f t="shared" si="38"/>
        <v>0</v>
      </c>
      <c r="AE276" s="142"/>
      <c r="AF276" s="143"/>
      <c r="AG276" s="150"/>
      <c r="AH276" s="143"/>
      <c r="AI276" s="150"/>
      <c r="AJ276" s="143"/>
      <c r="AK276" s="150"/>
      <c r="AL276" s="143"/>
      <c r="AM276" s="150"/>
      <c r="AN276" s="143"/>
      <c r="AO276" s="150"/>
      <c r="AP276" s="143"/>
      <c r="AQ276" s="150"/>
      <c r="AR276" s="143"/>
      <c r="AS276" s="150"/>
      <c r="AT276" s="143"/>
      <c r="AU276" s="150"/>
      <c r="AV276" s="143"/>
      <c r="AW276" s="150"/>
      <c r="AX276" s="150"/>
      <c r="AY276" s="150"/>
      <c r="AZ276" s="143"/>
      <c r="BA276" s="150"/>
      <c r="BB276" s="150"/>
      <c r="BC276" s="150"/>
      <c r="BD276" s="143"/>
      <c r="BE276" s="150"/>
      <c r="BF276" s="150"/>
      <c r="BG276" s="150"/>
      <c r="BH276" s="150"/>
      <c r="BI276" s="150"/>
      <c r="BJ276" s="383"/>
      <c r="BK276" s="383"/>
      <c r="BL276" s="383"/>
      <c r="BM276" s="383"/>
      <c r="BN276" s="383"/>
      <c r="BO276" s="383"/>
      <c r="BP276" s="383"/>
      <c r="BQ276" s="383"/>
      <c r="BR276" s="322"/>
      <c r="BS276" s="383"/>
      <c r="BT276" s="383"/>
      <c r="BU276" s="383"/>
      <c r="BV276" s="322"/>
      <c r="BW276" s="383"/>
      <c r="BX276" s="383"/>
      <c r="BY276" s="383"/>
      <c r="BZ276" s="383"/>
      <c r="CA276" s="383"/>
      <c r="CB276" s="322"/>
    </row>
    <row r="277" ht="13.5" customHeight="1">
      <c r="A277" s="222"/>
      <c r="B277" s="32">
        <v>44610.0</v>
      </c>
      <c r="C277" s="271">
        <f t="shared" si="26"/>
        <v>1100</v>
      </c>
      <c r="D277" s="260">
        <f t="shared" si="36"/>
        <v>1100</v>
      </c>
      <c r="E277" s="236" t="s">
        <v>640</v>
      </c>
      <c r="F277" s="363">
        <v>1100.0</v>
      </c>
      <c r="G277" s="143"/>
      <c r="H277" s="143"/>
      <c r="I277" s="143"/>
      <c r="J277" s="143"/>
      <c r="K277" s="143"/>
      <c r="L277" s="225"/>
      <c r="M277" s="256">
        <f t="shared" si="37"/>
        <v>0</v>
      </c>
      <c r="N277" s="236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225"/>
      <c r="AD277" s="262">
        <f t="shared" si="38"/>
        <v>0</v>
      </c>
      <c r="AE277" s="142"/>
      <c r="AF277" s="143"/>
      <c r="AG277" s="150"/>
      <c r="AH277" s="143"/>
      <c r="AI277" s="150"/>
      <c r="AJ277" s="143"/>
      <c r="AK277" s="150"/>
      <c r="AL277" s="143"/>
      <c r="AM277" s="150"/>
      <c r="AN277" s="143"/>
      <c r="AO277" s="150"/>
      <c r="AP277" s="143"/>
      <c r="AQ277" s="150"/>
      <c r="AR277" s="143"/>
      <c r="AS277" s="150"/>
      <c r="AT277" s="143"/>
      <c r="AU277" s="150"/>
      <c r="AV277" s="143"/>
      <c r="AW277" s="150"/>
      <c r="AX277" s="150"/>
      <c r="AY277" s="150"/>
      <c r="AZ277" s="143"/>
      <c r="BA277" s="150"/>
      <c r="BB277" s="150"/>
      <c r="BC277" s="150"/>
      <c r="BD277" s="143"/>
      <c r="BE277" s="150"/>
      <c r="BF277" s="150"/>
      <c r="BG277" s="150"/>
      <c r="BH277" s="150"/>
      <c r="BI277" s="150"/>
      <c r="BJ277" s="383"/>
      <c r="BK277" s="383"/>
      <c r="BL277" s="383"/>
      <c r="BM277" s="383"/>
      <c r="BN277" s="383"/>
      <c r="BO277" s="383"/>
      <c r="BP277" s="383"/>
      <c r="BQ277" s="383"/>
      <c r="BR277" s="322"/>
      <c r="BS277" s="383"/>
      <c r="BT277" s="383"/>
      <c r="BU277" s="383"/>
      <c r="BV277" s="322"/>
      <c r="BW277" s="383"/>
      <c r="BX277" s="383"/>
      <c r="BY277" s="383"/>
      <c r="BZ277" s="383"/>
      <c r="CA277" s="383"/>
      <c r="CB277" s="322"/>
    </row>
    <row r="278" ht="13.5" customHeight="1">
      <c r="A278" s="222"/>
      <c r="B278" s="32">
        <v>44611.0</v>
      </c>
      <c r="C278" s="271">
        <f t="shared" si="26"/>
        <v>0</v>
      </c>
      <c r="D278" s="260">
        <f t="shared" si="36"/>
        <v>0</v>
      </c>
      <c r="E278" s="236"/>
      <c r="F278" s="143"/>
      <c r="G278" s="143"/>
      <c r="H278" s="143"/>
      <c r="I278" s="143"/>
      <c r="J278" s="143"/>
      <c r="K278" s="143"/>
      <c r="L278" s="225"/>
      <c r="M278" s="256">
        <f t="shared" si="37"/>
        <v>0</v>
      </c>
      <c r="N278" s="236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225"/>
      <c r="AD278" s="262">
        <f t="shared" si="38"/>
        <v>0</v>
      </c>
      <c r="AE278" s="142"/>
      <c r="AF278" s="143"/>
      <c r="AG278" s="150"/>
      <c r="AH278" s="143"/>
      <c r="AI278" s="150"/>
      <c r="AJ278" s="143"/>
      <c r="AK278" s="150"/>
      <c r="AL278" s="143"/>
      <c r="AM278" s="150"/>
      <c r="AN278" s="143"/>
      <c r="AO278" s="150"/>
      <c r="AP278" s="143"/>
      <c r="AQ278" s="150"/>
      <c r="AR278" s="143"/>
      <c r="AS278" s="150"/>
      <c r="AT278" s="143"/>
      <c r="AU278" s="150"/>
      <c r="AV278" s="143"/>
      <c r="AW278" s="150"/>
      <c r="AX278" s="150"/>
      <c r="AY278" s="150"/>
      <c r="AZ278" s="143"/>
      <c r="BA278" s="150"/>
      <c r="BB278" s="150"/>
      <c r="BC278" s="150"/>
      <c r="BD278" s="143"/>
      <c r="BE278" s="150"/>
      <c r="BF278" s="150"/>
      <c r="BG278" s="150"/>
      <c r="BH278" s="150"/>
      <c r="BI278" s="150"/>
      <c r="BJ278" s="383"/>
      <c r="BK278" s="383"/>
      <c r="BL278" s="383"/>
      <c r="BM278" s="383"/>
      <c r="BN278" s="383"/>
      <c r="BO278" s="383"/>
      <c r="BP278" s="383"/>
      <c r="BQ278" s="383"/>
      <c r="BR278" s="322"/>
      <c r="BS278" s="383"/>
      <c r="BT278" s="383"/>
      <c r="BU278" s="383"/>
      <c r="BV278" s="322"/>
      <c r="BW278" s="383"/>
      <c r="BX278" s="383"/>
      <c r="BY278" s="383"/>
      <c r="BZ278" s="383"/>
      <c r="CA278" s="383"/>
      <c r="CB278" s="322"/>
    </row>
    <row r="279" ht="13.5" customHeight="1">
      <c r="A279" s="222"/>
      <c r="B279" s="32">
        <v>44612.0</v>
      </c>
      <c r="C279" s="271">
        <f t="shared" si="26"/>
        <v>10164607</v>
      </c>
      <c r="D279" s="260">
        <f t="shared" si="36"/>
        <v>330</v>
      </c>
      <c r="E279" s="236" t="s">
        <v>501</v>
      </c>
      <c r="F279" s="363">
        <v>330.0</v>
      </c>
      <c r="G279" s="143"/>
      <c r="H279" s="143"/>
      <c r="I279" s="143"/>
      <c r="J279" s="143"/>
      <c r="K279" s="143"/>
      <c r="L279" s="225"/>
      <c r="M279" s="256">
        <f t="shared" si="37"/>
        <v>10085658</v>
      </c>
      <c r="N279" s="236" t="s">
        <v>675</v>
      </c>
      <c r="O279" s="363">
        <v>1.0030658E7</v>
      </c>
      <c r="P279" s="236" t="s">
        <v>64</v>
      </c>
      <c r="Q279" s="363">
        <v>55000.0</v>
      </c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225"/>
      <c r="AD279" s="262">
        <f t="shared" si="38"/>
        <v>78619</v>
      </c>
      <c r="AE279" s="142" t="s">
        <v>421</v>
      </c>
      <c r="AF279" s="363">
        <v>3718.0</v>
      </c>
      <c r="AG279" s="150" t="s">
        <v>61</v>
      </c>
      <c r="AH279" s="363">
        <v>4521.0</v>
      </c>
      <c r="AI279" s="150" t="s">
        <v>420</v>
      </c>
      <c r="AJ279" s="363">
        <v>11862.0</v>
      </c>
      <c r="AK279" s="150" t="s">
        <v>158</v>
      </c>
      <c r="AL279" s="363">
        <v>58518.0</v>
      </c>
      <c r="AM279" s="150"/>
      <c r="AN279" s="143"/>
      <c r="AO279" s="150"/>
      <c r="AP279" s="143"/>
      <c r="AQ279" s="150"/>
      <c r="AR279" s="143"/>
      <c r="AS279" s="150"/>
      <c r="AT279" s="143"/>
      <c r="AU279" s="150"/>
      <c r="AV279" s="143"/>
      <c r="AW279" s="150"/>
      <c r="AX279" s="150"/>
      <c r="AY279" s="150"/>
      <c r="AZ279" s="143"/>
      <c r="BA279" s="150"/>
      <c r="BB279" s="150"/>
      <c r="BC279" s="150"/>
      <c r="BD279" s="143"/>
      <c r="BE279" s="150"/>
      <c r="BF279" s="150"/>
      <c r="BG279" s="150"/>
      <c r="BH279" s="150"/>
      <c r="BI279" s="150"/>
      <c r="BJ279" s="383"/>
      <c r="BK279" s="383"/>
      <c r="BL279" s="383"/>
      <c r="BM279" s="383"/>
      <c r="BN279" s="383"/>
      <c r="BO279" s="383"/>
      <c r="BP279" s="383"/>
      <c r="BQ279" s="383"/>
      <c r="BR279" s="322"/>
      <c r="BS279" s="383"/>
      <c r="BT279" s="383"/>
      <c r="BU279" s="383"/>
      <c r="BV279" s="322"/>
      <c r="BW279" s="383"/>
      <c r="BX279" s="383"/>
      <c r="BY279" s="383"/>
      <c r="BZ279" s="383"/>
      <c r="CA279" s="383"/>
      <c r="CB279" s="322"/>
    </row>
    <row r="280" ht="13.5" customHeight="1">
      <c r="A280" s="222"/>
      <c r="B280" s="35">
        <v>44613.0</v>
      </c>
      <c r="C280" s="271">
        <f t="shared" si="26"/>
        <v>0</v>
      </c>
      <c r="D280" s="260">
        <f t="shared" si="36"/>
        <v>0</v>
      </c>
      <c r="E280" s="236"/>
      <c r="F280" s="143"/>
      <c r="G280" s="143"/>
      <c r="H280" s="143"/>
      <c r="I280" s="143"/>
      <c r="J280" s="143"/>
      <c r="K280" s="143"/>
      <c r="L280" s="225"/>
      <c r="M280" s="256">
        <f t="shared" si="37"/>
        <v>0</v>
      </c>
      <c r="N280" s="236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225"/>
      <c r="AD280" s="262">
        <f t="shared" si="38"/>
        <v>0</v>
      </c>
      <c r="AE280" s="142"/>
      <c r="AF280" s="143"/>
      <c r="AG280" s="143"/>
      <c r="AH280" s="143"/>
      <c r="AI280" s="150"/>
      <c r="AJ280" s="143"/>
      <c r="AK280" s="150"/>
      <c r="AL280" s="143"/>
      <c r="AM280" s="150"/>
      <c r="AN280" s="143"/>
      <c r="AO280" s="150"/>
      <c r="AP280" s="143"/>
      <c r="AQ280" s="150"/>
      <c r="AR280" s="143"/>
      <c r="AS280" s="150"/>
      <c r="AT280" s="143"/>
      <c r="AU280" s="150"/>
      <c r="AV280" s="143"/>
      <c r="AW280" s="150"/>
      <c r="AX280" s="150"/>
      <c r="AY280" s="150"/>
      <c r="AZ280" s="143"/>
      <c r="BA280" s="150"/>
      <c r="BB280" s="150"/>
      <c r="BC280" s="150"/>
      <c r="BD280" s="143"/>
      <c r="BE280" s="150"/>
      <c r="BF280" s="150"/>
      <c r="BG280" s="150"/>
      <c r="BH280" s="150"/>
      <c r="BI280" s="150"/>
      <c r="BJ280" s="383"/>
      <c r="BK280" s="383"/>
      <c r="BL280" s="383"/>
      <c r="BM280" s="383"/>
      <c r="BN280" s="383"/>
      <c r="BO280" s="383"/>
      <c r="BP280" s="383"/>
      <c r="BQ280" s="383"/>
      <c r="BR280" s="322"/>
      <c r="BS280" s="383"/>
      <c r="BT280" s="383"/>
      <c r="BU280" s="383"/>
      <c r="BV280" s="322"/>
      <c r="BW280" s="383"/>
      <c r="BX280" s="383"/>
      <c r="BY280" s="383"/>
      <c r="BZ280" s="383"/>
      <c r="CA280" s="383"/>
      <c r="CB280" s="322"/>
    </row>
    <row r="281" ht="13.5" customHeight="1">
      <c r="A281" s="222"/>
      <c r="B281" s="35">
        <v>44614.0</v>
      </c>
      <c r="C281" s="271">
        <f t="shared" si="26"/>
        <v>0</v>
      </c>
      <c r="D281" s="260">
        <f t="shared" si="36"/>
        <v>0</v>
      </c>
      <c r="E281" s="236"/>
      <c r="F281" s="143"/>
      <c r="G281" s="143"/>
      <c r="H281" s="143"/>
      <c r="I281" s="143"/>
      <c r="J281" s="143"/>
      <c r="K281" s="143"/>
      <c r="L281" s="225"/>
      <c r="M281" s="256">
        <f t="shared" si="37"/>
        <v>0</v>
      </c>
      <c r="N281" s="236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225"/>
      <c r="AD281" s="262">
        <f t="shared" si="38"/>
        <v>0</v>
      </c>
      <c r="AE281" s="142"/>
      <c r="AF281" s="143"/>
      <c r="AG281" s="143"/>
      <c r="AH281" s="143"/>
      <c r="AI281" s="150"/>
      <c r="AJ281" s="143"/>
      <c r="AK281" s="150"/>
      <c r="AL281" s="143"/>
      <c r="AM281" s="150"/>
      <c r="AN281" s="143"/>
      <c r="AO281" s="150"/>
      <c r="AP281" s="143"/>
      <c r="AQ281" s="150"/>
      <c r="AR281" s="143"/>
      <c r="AS281" s="150"/>
      <c r="AT281" s="143"/>
      <c r="AU281" s="150"/>
      <c r="AV281" s="143"/>
      <c r="AW281" s="150"/>
      <c r="AX281" s="150"/>
      <c r="AY281" s="150"/>
      <c r="AZ281" s="143"/>
      <c r="BA281" s="150"/>
      <c r="BB281" s="150"/>
      <c r="BC281" s="150"/>
      <c r="BD281" s="143"/>
      <c r="BE281" s="150"/>
      <c r="BF281" s="150"/>
      <c r="BG281" s="150"/>
      <c r="BH281" s="150"/>
      <c r="BI281" s="150"/>
      <c r="BJ281" s="383"/>
      <c r="BK281" s="383"/>
      <c r="BL281" s="383"/>
      <c r="BM281" s="383"/>
      <c r="BN281" s="383"/>
      <c r="BO281" s="383"/>
      <c r="BP281" s="383"/>
      <c r="BQ281" s="383"/>
      <c r="BR281" s="322"/>
      <c r="BS281" s="383"/>
      <c r="BT281" s="383"/>
      <c r="BU281" s="383"/>
      <c r="BV281" s="322"/>
      <c r="BW281" s="383"/>
      <c r="BX281" s="383"/>
      <c r="BY281" s="383"/>
      <c r="BZ281" s="383"/>
      <c r="CA281" s="383"/>
      <c r="CB281" s="322"/>
    </row>
    <row r="282" ht="13.5" customHeight="1">
      <c r="A282" s="222"/>
      <c r="B282" s="35">
        <v>44615.0</v>
      </c>
      <c r="C282" s="271">
        <f t="shared" si="26"/>
        <v>0</v>
      </c>
      <c r="D282" s="260">
        <f t="shared" si="36"/>
        <v>0</v>
      </c>
      <c r="E282" s="236"/>
      <c r="F282" s="143"/>
      <c r="G282" s="143"/>
      <c r="H282" s="143"/>
      <c r="I282" s="143"/>
      <c r="J282" s="143"/>
      <c r="K282" s="143"/>
      <c r="L282" s="225"/>
      <c r="M282" s="256">
        <f t="shared" si="37"/>
        <v>0</v>
      </c>
      <c r="N282" s="236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225"/>
      <c r="AD282" s="262">
        <f t="shared" si="38"/>
        <v>0</v>
      </c>
      <c r="AE282" s="150"/>
      <c r="AF282" s="143"/>
      <c r="AG282" s="150"/>
      <c r="AH282" s="143"/>
      <c r="AI282" s="150"/>
      <c r="AJ282" s="143"/>
      <c r="AK282" s="150"/>
      <c r="AL282" s="143"/>
      <c r="AM282" s="150"/>
      <c r="AN282" s="143"/>
      <c r="AO282" s="150"/>
      <c r="AP282" s="143"/>
      <c r="AQ282" s="150"/>
      <c r="AR282" s="143"/>
      <c r="AS282" s="150"/>
      <c r="AT282" s="143"/>
      <c r="AU282" s="150"/>
      <c r="AV282" s="143"/>
      <c r="AW282" s="150"/>
      <c r="AX282" s="150"/>
      <c r="AY282" s="150"/>
      <c r="AZ282" s="143"/>
      <c r="BA282" s="150"/>
      <c r="BB282" s="150"/>
      <c r="BC282" s="150"/>
      <c r="BD282" s="143"/>
      <c r="BE282" s="150"/>
      <c r="BF282" s="150"/>
      <c r="BG282" s="150"/>
      <c r="BH282" s="150"/>
      <c r="BI282" s="150"/>
      <c r="BJ282" s="383"/>
      <c r="BK282" s="383"/>
      <c r="BL282" s="383"/>
      <c r="BM282" s="383"/>
      <c r="BN282" s="383"/>
      <c r="BO282" s="383"/>
      <c r="BP282" s="383"/>
      <c r="BQ282" s="383"/>
      <c r="BR282" s="322"/>
      <c r="BS282" s="383"/>
      <c r="BT282" s="383"/>
      <c r="BU282" s="383"/>
      <c r="BV282" s="322"/>
      <c r="BW282" s="383"/>
      <c r="BX282" s="383"/>
      <c r="BY282" s="383"/>
      <c r="BZ282" s="383"/>
      <c r="CA282" s="383"/>
      <c r="CB282" s="322"/>
    </row>
    <row r="283" ht="13.5" customHeight="1">
      <c r="A283" s="222"/>
      <c r="B283" s="32">
        <v>44616.0</v>
      </c>
      <c r="C283" s="271">
        <f t="shared" si="26"/>
        <v>44458</v>
      </c>
      <c r="D283" s="260">
        <f t="shared" si="36"/>
        <v>0</v>
      </c>
      <c r="E283" s="236"/>
      <c r="F283" s="143"/>
      <c r="G283" s="143"/>
      <c r="H283" s="143"/>
      <c r="I283" s="143"/>
      <c r="J283" s="143"/>
      <c r="K283" s="143"/>
      <c r="L283" s="225"/>
      <c r="M283" s="256">
        <f t="shared" si="37"/>
        <v>0</v>
      </c>
      <c r="N283" s="236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225"/>
      <c r="AD283" s="262">
        <f t="shared" si="38"/>
        <v>44458</v>
      </c>
      <c r="AE283" s="142" t="s">
        <v>59</v>
      </c>
      <c r="AF283" s="367">
        <v>11458.0</v>
      </c>
      <c r="AG283" s="150" t="s">
        <v>58</v>
      </c>
      <c r="AH283" s="363">
        <v>33000.0</v>
      </c>
      <c r="AI283" s="150"/>
      <c r="AJ283" s="143"/>
      <c r="AK283" s="150"/>
      <c r="AL283" s="143"/>
      <c r="AM283" s="150"/>
      <c r="AN283" s="143"/>
      <c r="AO283" s="150"/>
      <c r="AP283" s="143"/>
      <c r="AQ283" s="150"/>
      <c r="AR283" s="143"/>
      <c r="AS283" s="150"/>
      <c r="AT283" s="143"/>
      <c r="AU283" s="150"/>
      <c r="AV283" s="143"/>
      <c r="AW283" s="150"/>
      <c r="AX283" s="150"/>
      <c r="AY283" s="150"/>
      <c r="AZ283" s="143"/>
      <c r="BA283" s="150"/>
      <c r="BB283" s="150"/>
      <c r="BC283" s="150"/>
      <c r="BD283" s="143"/>
      <c r="BE283" s="150"/>
      <c r="BF283" s="150"/>
      <c r="BG283" s="150"/>
      <c r="BH283" s="150"/>
      <c r="BI283" s="150"/>
      <c r="BJ283" s="383"/>
      <c r="BK283" s="383"/>
      <c r="BL283" s="383"/>
      <c r="BM283" s="383"/>
      <c r="BN283" s="383"/>
      <c r="BO283" s="383"/>
      <c r="BP283" s="383"/>
      <c r="BQ283" s="383"/>
      <c r="BR283" s="322"/>
      <c r="BS283" s="383"/>
      <c r="BT283" s="383"/>
      <c r="BU283" s="383"/>
      <c r="BV283" s="322"/>
      <c r="BW283" s="383"/>
      <c r="BX283" s="383"/>
      <c r="BY283" s="383"/>
      <c r="BZ283" s="383"/>
      <c r="CA283" s="383"/>
      <c r="CB283" s="322"/>
    </row>
    <row r="284" ht="13.5" customHeight="1">
      <c r="A284" s="222"/>
      <c r="B284" s="32">
        <v>44617.0</v>
      </c>
      <c r="C284" s="271">
        <f t="shared" si="26"/>
        <v>220000</v>
      </c>
      <c r="D284" s="260">
        <f t="shared" si="36"/>
        <v>0</v>
      </c>
      <c r="E284" s="236"/>
      <c r="F284" s="143"/>
      <c r="G284" s="143"/>
      <c r="H284" s="143"/>
      <c r="I284" s="143"/>
      <c r="J284" s="143"/>
      <c r="K284" s="143"/>
      <c r="L284" s="225"/>
      <c r="M284" s="256">
        <f t="shared" si="37"/>
        <v>220000</v>
      </c>
      <c r="N284" s="236" t="s">
        <v>65</v>
      </c>
      <c r="O284" s="363">
        <v>220000.0</v>
      </c>
      <c r="P284" s="150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225"/>
      <c r="AD284" s="262">
        <f t="shared" si="38"/>
        <v>0</v>
      </c>
      <c r="AE284" s="150"/>
      <c r="AF284" s="143"/>
      <c r="AG284" s="150"/>
      <c r="AH284" s="152"/>
      <c r="AI284" s="143"/>
      <c r="AJ284" s="143"/>
      <c r="AK284" s="143"/>
      <c r="AL284" s="143"/>
      <c r="AM284" s="150"/>
      <c r="AN284" s="143"/>
      <c r="AO284" s="150"/>
      <c r="AP284" s="143"/>
      <c r="AQ284" s="150"/>
      <c r="AR284" s="143"/>
      <c r="AS284" s="150"/>
      <c r="AT284" s="143"/>
      <c r="AU284" s="150"/>
      <c r="AV284" s="143"/>
      <c r="AW284" s="150"/>
      <c r="AX284" s="150"/>
      <c r="AY284" s="150"/>
      <c r="AZ284" s="143"/>
      <c r="BA284" s="150"/>
      <c r="BB284" s="143"/>
      <c r="BC284" s="143"/>
      <c r="BD284" s="143"/>
      <c r="BE284" s="143"/>
      <c r="BF284" s="143"/>
      <c r="BG284" s="143"/>
      <c r="BH284" s="143"/>
      <c r="BI284" s="150"/>
      <c r="BJ284" s="322"/>
      <c r="BK284" s="383"/>
      <c r="BL284" s="322"/>
      <c r="BM284" s="383"/>
      <c r="BN284" s="322"/>
      <c r="BO284" s="383"/>
      <c r="BP284" s="322"/>
      <c r="BQ284" s="383"/>
      <c r="BR284" s="322"/>
      <c r="BS284" s="383"/>
      <c r="BT284" s="383"/>
      <c r="BU284" s="383"/>
      <c r="BV284" s="322"/>
      <c r="BW284" s="383"/>
      <c r="BX284" s="383"/>
      <c r="BY284" s="383"/>
      <c r="BZ284" s="383"/>
      <c r="CA284" s="383"/>
      <c r="CB284" s="322"/>
    </row>
    <row r="285" ht="13.5" customHeight="1">
      <c r="A285" s="222"/>
      <c r="B285" s="32">
        <v>44618.0</v>
      </c>
      <c r="C285" s="271">
        <f t="shared" si="26"/>
        <v>2159066</v>
      </c>
      <c r="D285" s="260">
        <f t="shared" si="36"/>
        <v>400110</v>
      </c>
      <c r="E285" s="236" t="s">
        <v>572</v>
      </c>
      <c r="F285" s="363">
        <v>400000.0</v>
      </c>
      <c r="G285" s="143" t="s">
        <v>676</v>
      </c>
      <c r="H285" s="363">
        <v>110.0</v>
      </c>
      <c r="I285" s="143"/>
      <c r="J285" s="143"/>
      <c r="K285" s="143"/>
      <c r="L285" s="225"/>
      <c r="M285" s="256">
        <f t="shared" si="37"/>
        <v>1546000</v>
      </c>
      <c r="N285" s="236" t="s">
        <v>66</v>
      </c>
      <c r="O285" s="363">
        <v>1546000.0</v>
      </c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225"/>
      <c r="AD285" s="262">
        <f t="shared" si="38"/>
        <v>212956</v>
      </c>
      <c r="AE285" s="150" t="s">
        <v>67</v>
      </c>
      <c r="AF285" s="363">
        <v>4400.0</v>
      </c>
      <c r="AG285" s="150" t="s">
        <v>70</v>
      </c>
      <c r="AH285" s="384">
        <v>51465.0</v>
      </c>
      <c r="AI285" s="150" t="s">
        <v>79</v>
      </c>
      <c r="AJ285" s="363">
        <v>124750.0</v>
      </c>
      <c r="AK285" s="143" t="s">
        <v>93</v>
      </c>
      <c r="AL285" s="363">
        <v>2761.0</v>
      </c>
      <c r="AM285" s="150" t="s">
        <v>543</v>
      </c>
      <c r="AN285" s="363">
        <v>3900.0</v>
      </c>
      <c r="AO285" s="150" t="s">
        <v>403</v>
      </c>
      <c r="AP285" s="363">
        <v>25680.0</v>
      </c>
      <c r="AQ285" s="150"/>
      <c r="AR285" s="143"/>
      <c r="AS285" s="150"/>
      <c r="AT285" s="143"/>
      <c r="AU285" s="150"/>
      <c r="AV285" s="143"/>
      <c r="AW285" s="150"/>
      <c r="AX285" s="143"/>
      <c r="AY285" s="150"/>
      <c r="AZ285" s="143"/>
      <c r="BA285" s="150"/>
      <c r="BB285" s="143"/>
      <c r="BC285" s="143"/>
      <c r="BD285" s="143"/>
      <c r="BE285" s="143"/>
      <c r="BF285" s="143"/>
      <c r="BG285" s="143"/>
      <c r="BH285" s="143"/>
      <c r="BI285" s="150"/>
      <c r="BJ285" s="322"/>
      <c r="BK285" s="383"/>
      <c r="BL285" s="322"/>
      <c r="BM285" s="383"/>
      <c r="BN285" s="322"/>
      <c r="BO285" s="322"/>
      <c r="BP285" s="322"/>
      <c r="BQ285" s="383"/>
      <c r="BR285" s="322"/>
      <c r="BS285" s="383"/>
      <c r="BT285" s="322"/>
      <c r="BU285" s="322"/>
      <c r="BV285" s="322"/>
      <c r="BW285" s="383"/>
      <c r="BX285" s="322"/>
      <c r="BY285" s="322"/>
      <c r="BZ285" s="322"/>
      <c r="CA285" s="322"/>
      <c r="CB285" s="322"/>
    </row>
    <row r="286" ht="13.5" customHeight="1">
      <c r="A286" s="222"/>
      <c r="B286" s="32">
        <v>44619.0</v>
      </c>
      <c r="C286" s="271">
        <f t="shared" si="26"/>
        <v>5694496</v>
      </c>
      <c r="D286" s="260">
        <f t="shared" si="36"/>
        <v>330</v>
      </c>
      <c r="E286" s="236" t="s">
        <v>501</v>
      </c>
      <c r="F286" s="363">
        <v>330.0</v>
      </c>
      <c r="G286" s="143"/>
      <c r="H286" s="143"/>
      <c r="I286" s="143"/>
      <c r="J286" s="143"/>
      <c r="K286" s="143"/>
      <c r="L286" s="225"/>
      <c r="M286" s="256">
        <f t="shared" si="37"/>
        <v>4604020</v>
      </c>
      <c r="N286" s="236" t="s">
        <v>591</v>
      </c>
      <c r="O286" s="363">
        <v>301431.0</v>
      </c>
      <c r="P286" s="143" t="s">
        <v>574</v>
      </c>
      <c r="Q286" s="363">
        <v>527703.0</v>
      </c>
      <c r="R286" s="143" t="s">
        <v>592</v>
      </c>
      <c r="S286" s="363">
        <v>83000.0</v>
      </c>
      <c r="T286" s="143" t="s">
        <v>677</v>
      </c>
      <c r="U286" s="363">
        <v>352497.0</v>
      </c>
      <c r="V286" s="143" t="s">
        <v>678</v>
      </c>
      <c r="W286" s="363">
        <v>842512.0</v>
      </c>
      <c r="X286" s="143" t="s">
        <v>526</v>
      </c>
      <c r="Y286" s="363">
        <v>26666.0</v>
      </c>
      <c r="Z286" s="143" t="s">
        <v>449</v>
      </c>
      <c r="AA286" s="363">
        <v>2470211.0</v>
      </c>
      <c r="AB286" s="143"/>
      <c r="AC286" s="225"/>
      <c r="AD286" s="262">
        <f t="shared" si="38"/>
        <v>1090146</v>
      </c>
      <c r="AE286" s="142" t="s">
        <v>89</v>
      </c>
      <c r="AF286" s="363">
        <v>419597.0</v>
      </c>
      <c r="AG286" s="143" t="s">
        <v>80</v>
      </c>
      <c r="AH286" s="363">
        <v>12980.0</v>
      </c>
      <c r="AI286" s="142" t="s">
        <v>71</v>
      </c>
      <c r="AJ286" s="363">
        <v>4620.0</v>
      </c>
      <c r="AK286" s="150" t="s">
        <v>94</v>
      </c>
      <c r="AL286" s="363">
        <v>99000.0</v>
      </c>
      <c r="AM286" s="150" t="s">
        <v>73</v>
      </c>
      <c r="AN286" s="363">
        <v>6015.0</v>
      </c>
      <c r="AO286" s="150" t="s">
        <v>74</v>
      </c>
      <c r="AP286" s="363">
        <v>27293.0</v>
      </c>
      <c r="AQ286" s="143" t="s">
        <v>75</v>
      </c>
      <c r="AR286" s="363">
        <v>58201.0</v>
      </c>
      <c r="AS286" s="150" t="s">
        <v>76</v>
      </c>
      <c r="AT286" s="363">
        <v>67440.0</v>
      </c>
      <c r="AU286" s="150" t="s">
        <v>454</v>
      </c>
      <c r="AV286" s="363">
        <v>65000.0</v>
      </c>
      <c r="AW286" s="143" t="s">
        <v>87</v>
      </c>
      <c r="AX286" s="363">
        <v>165000.0</v>
      </c>
      <c r="AY286" s="143" t="s">
        <v>88</v>
      </c>
      <c r="AZ286" s="363">
        <v>160000.0</v>
      </c>
      <c r="BA286" s="143" t="s">
        <v>679</v>
      </c>
      <c r="BB286" s="363">
        <v>5000.0</v>
      </c>
      <c r="BC286" s="143"/>
      <c r="BD286" s="143"/>
      <c r="BE286" s="143"/>
      <c r="BF286" s="143"/>
      <c r="BG286" s="150"/>
      <c r="BH286" s="143"/>
      <c r="BI286" s="143"/>
      <c r="BJ286" s="322"/>
      <c r="BK286" s="322"/>
      <c r="BL286" s="322"/>
      <c r="BM286" s="143"/>
      <c r="BN286" s="143"/>
      <c r="BO286" s="383"/>
      <c r="BP286" s="322"/>
      <c r="BQ286" s="322"/>
      <c r="BR286" s="322"/>
      <c r="BS286" s="383"/>
      <c r="BT286" s="322"/>
      <c r="BU286" s="383"/>
      <c r="BV286" s="322"/>
      <c r="BW286" s="383"/>
      <c r="BX286" s="383"/>
      <c r="BY286" s="383"/>
      <c r="BZ286" s="383"/>
      <c r="CA286" s="383"/>
      <c r="CB286" s="322"/>
    </row>
    <row r="287" ht="13.5" customHeight="1">
      <c r="A287" s="222"/>
      <c r="B287" s="35">
        <v>44620.0</v>
      </c>
      <c r="C287" s="271">
        <f t="shared" si="26"/>
        <v>0</v>
      </c>
      <c r="D287" s="260">
        <f t="shared" si="36"/>
        <v>0</v>
      </c>
      <c r="E287" s="236"/>
      <c r="F287" s="143"/>
      <c r="G287" s="143"/>
      <c r="H287" s="143"/>
      <c r="I287" s="143"/>
      <c r="J287" s="143"/>
      <c r="K287" s="143"/>
      <c r="L287" s="225"/>
      <c r="M287" s="256">
        <f t="shared" si="37"/>
        <v>0</v>
      </c>
      <c r="N287" s="224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225"/>
      <c r="AD287" s="262">
        <f t="shared" si="38"/>
        <v>0</v>
      </c>
      <c r="AE287" s="150"/>
      <c r="AF287" s="143"/>
      <c r="AG287" s="150"/>
      <c r="AH287" s="150"/>
      <c r="AI287" s="150"/>
      <c r="AJ287" s="143"/>
      <c r="AK287" s="150"/>
      <c r="AL287" s="143"/>
      <c r="AM287" s="150"/>
      <c r="AN287" s="143"/>
      <c r="AO287" s="150"/>
      <c r="AP287" s="152"/>
      <c r="AQ287" s="150"/>
      <c r="AR287" s="143"/>
      <c r="AS287" s="142"/>
      <c r="AT287" s="143"/>
      <c r="AU287" s="150"/>
      <c r="AV287" s="300"/>
      <c r="AW287" s="150"/>
      <c r="AX287" s="143"/>
      <c r="AY287" s="150"/>
      <c r="AZ287" s="143"/>
      <c r="BA287" s="143"/>
      <c r="BB287" s="143"/>
      <c r="BC287" s="143"/>
      <c r="BD287" s="143"/>
      <c r="BE287" s="143"/>
      <c r="BF287" s="143"/>
      <c r="BG287" s="150"/>
      <c r="BH287" s="143"/>
      <c r="BI287" s="143"/>
      <c r="BJ287" s="322"/>
      <c r="BK287" s="383"/>
      <c r="BL287" s="322"/>
      <c r="BM287" s="383"/>
      <c r="BN287" s="322"/>
      <c r="BO287" s="383"/>
      <c r="BP287" s="322"/>
      <c r="BQ287" s="383"/>
      <c r="BR287" s="322"/>
      <c r="BS287" s="322"/>
      <c r="BT287" s="322"/>
      <c r="BU287" s="383"/>
      <c r="BV287" s="322"/>
      <c r="BW287" s="383"/>
      <c r="BX287" s="322"/>
      <c r="BY287" s="383"/>
      <c r="BZ287" s="322"/>
      <c r="CA287" s="383"/>
      <c r="CB287" s="322"/>
    </row>
    <row r="288" ht="13.5" customHeight="1">
      <c r="A288" s="312"/>
      <c r="B288" s="344">
        <v>45351.0</v>
      </c>
      <c r="C288" s="313">
        <f t="shared" si="26"/>
        <v>0</v>
      </c>
      <c r="D288" s="314">
        <f t="shared" si="36"/>
        <v>0</v>
      </c>
      <c r="E288" s="394"/>
      <c r="F288" s="394"/>
      <c r="G288" s="427"/>
      <c r="H288" s="392"/>
      <c r="I288" s="427"/>
      <c r="J288" s="392"/>
      <c r="K288" s="392"/>
      <c r="L288" s="428"/>
      <c r="M288" s="315">
        <f t="shared" si="37"/>
        <v>0</v>
      </c>
      <c r="N288" s="429"/>
      <c r="O288" s="394"/>
      <c r="P288" s="430"/>
      <c r="Q288" s="392"/>
      <c r="R288" s="392"/>
      <c r="S288" s="392"/>
      <c r="T288" s="394"/>
      <c r="U288" s="394"/>
      <c r="V288" s="394"/>
      <c r="W288" s="394"/>
      <c r="X288" s="394"/>
      <c r="Y288" s="394"/>
      <c r="Z288" s="394"/>
      <c r="AA288" s="394"/>
      <c r="AB288" s="394"/>
      <c r="AC288" s="428"/>
      <c r="AD288" s="316">
        <f t="shared" si="38"/>
        <v>0</v>
      </c>
      <c r="AE288" s="431"/>
      <c r="AF288" s="394"/>
      <c r="AG288" s="394"/>
      <c r="AH288" s="394"/>
      <c r="AI288" s="432"/>
      <c r="AJ288" s="394"/>
      <c r="AK288" s="432"/>
      <c r="AL288" s="394"/>
      <c r="AM288" s="432"/>
      <c r="AN288" s="394"/>
      <c r="AO288" s="432"/>
      <c r="AP288" s="394"/>
      <c r="AQ288" s="394"/>
      <c r="AR288" s="394"/>
      <c r="AS288" s="432"/>
      <c r="AT288" s="394"/>
      <c r="AU288" s="432"/>
      <c r="AV288" s="394"/>
      <c r="AW288" s="394"/>
      <c r="AX288" s="394"/>
      <c r="AY288" s="394"/>
      <c r="AZ288" s="394"/>
      <c r="BA288" s="387"/>
      <c r="BB288" s="387"/>
      <c r="BC288" s="387"/>
      <c r="BD288" s="387"/>
      <c r="BE288" s="387"/>
      <c r="BF288" s="387"/>
      <c r="BG288" s="433"/>
      <c r="BH288" s="387"/>
      <c r="BI288" s="387"/>
      <c r="BJ288" s="387"/>
      <c r="BK288" s="433"/>
      <c r="BL288" s="387"/>
      <c r="BM288" s="433"/>
      <c r="BN288" s="387"/>
      <c r="BO288" s="433"/>
      <c r="BP288" s="387"/>
      <c r="BQ288" s="433"/>
      <c r="BR288" s="387"/>
      <c r="BS288" s="433"/>
      <c r="BT288" s="387"/>
      <c r="BU288" s="433"/>
      <c r="BV288" s="387"/>
      <c r="BW288" s="433"/>
      <c r="BX288" s="387"/>
      <c r="BY288" s="433"/>
      <c r="BZ288" s="387"/>
      <c r="CA288" s="433"/>
      <c r="CB288" s="387"/>
    </row>
    <row r="289" ht="13.5" customHeight="1">
      <c r="A289" s="1"/>
      <c r="B289" s="100" t="s">
        <v>20</v>
      </c>
      <c r="C289" s="105">
        <f t="shared" si="26"/>
        <v>113879657</v>
      </c>
      <c r="D289" s="278">
        <f>SUM(D260:D288)</f>
        <v>32159183</v>
      </c>
      <c r="E289" s="246"/>
      <c r="F289" s="183"/>
      <c r="G289" s="183"/>
      <c r="H289" s="183"/>
      <c r="I289" s="183"/>
      <c r="J289" s="183"/>
      <c r="K289" s="183"/>
      <c r="L289" s="247"/>
      <c r="M289" s="249">
        <f>SUM(M260:M288)</f>
        <v>74888206</v>
      </c>
      <c r="N289" s="246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247"/>
      <c r="AD289" s="249">
        <f>SUM(AD260:AD288)</f>
        <v>6832268</v>
      </c>
      <c r="AE289" s="198"/>
      <c r="AF289" s="183"/>
      <c r="AG289" s="183"/>
      <c r="AH289" s="183"/>
      <c r="AI289" s="184"/>
      <c r="AJ289" s="183"/>
      <c r="AK289" s="184"/>
      <c r="AL289" s="183"/>
      <c r="AM289" s="184"/>
      <c r="AN289" s="183"/>
      <c r="AO289" s="184"/>
      <c r="AP289" s="183"/>
      <c r="AQ289" s="184"/>
      <c r="AR289" s="183"/>
      <c r="AS289" s="184"/>
      <c r="AT289" s="183"/>
      <c r="AU289" s="184"/>
      <c r="AV289" s="183"/>
      <c r="AW289" s="184"/>
      <c r="AX289" s="184"/>
      <c r="AY289" s="184"/>
      <c r="AZ289" s="183"/>
      <c r="BA289" s="184"/>
      <c r="BB289" s="184"/>
      <c r="BC289" s="184"/>
      <c r="BD289" s="183"/>
      <c r="BE289" s="184"/>
      <c r="BF289" s="184"/>
      <c r="BG289" s="184"/>
      <c r="BH289" s="184"/>
      <c r="BI289" s="184"/>
      <c r="BJ289" s="250"/>
      <c r="BK289" s="250"/>
      <c r="BL289" s="250"/>
      <c r="BM289" s="250"/>
      <c r="BN289" s="250"/>
      <c r="BO289" s="250"/>
      <c r="BP289" s="250"/>
      <c r="BQ289" s="250"/>
      <c r="BR289" s="251"/>
      <c r="BS289" s="250"/>
      <c r="BT289" s="250"/>
      <c r="BU289" s="250"/>
      <c r="BV289" s="251"/>
      <c r="BW289" s="250"/>
      <c r="BX289" s="250"/>
      <c r="BY289" s="250"/>
      <c r="BZ289" s="250"/>
      <c r="CA289" s="250"/>
      <c r="CB289" s="251"/>
    </row>
    <row r="290" ht="13.5" customHeight="1">
      <c r="A290" s="222"/>
      <c r="B290" s="329">
        <v>44621.0</v>
      </c>
      <c r="C290" s="307">
        <f t="shared" si="26"/>
        <v>2063063</v>
      </c>
      <c r="D290" s="253">
        <f t="shared" ref="D290:D320" si="39">F290+H290+J290+L290</f>
        <v>2063063</v>
      </c>
      <c r="E290" s="254" t="s">
        <v>680</v>
      </c>
      <c r="F290" s="366">
        <v>32575.0</v>
      </c>
      <c r="G290" s="163" t="s">
        <v>681</v>
      </c>
      <c r="H290" s="366">
        <v>386306.0</v>
      </c>
      <c r="I290" s="163" t="s">
        <v>681</v>
      </c>
      <c r="J290" s="366">
        <v>1643852.0</v>
      </c>
      <c r="K290" s="163" t="s">
        <v>682</v>
      </c>
      <c r="L290" s="404">
        <v>330.0</v>
      </c>
      <c r="M290" s="256">
        <f t="shared" ref="M290:M320" si="40">O290+Q290+S290+U290+W290+Y290+AA290+AC290</f>
        <v>0</v>
      </c>
      <c r="N290" s="254"/>
      <c r="O290" s="163"/>
      <c r="P290" s="163"/>
      <c r="Q290" s="163"/>
      <c r="R290" s="163"/>
      <c r="S290" s="163"/>
      <c r="T290" s="163"/>
      <c r="U290" s="163"/>
      <c r="V290" s="163"/>
      <c r="W290" s="163"/>
      <c r="X290" s="163"/>
      <c r="Y290" s="163"/>
      <c r="Z290" s="163"/>
      <c r="AA290" s="163"/>
      <c r="AB290" s="163"/>
      <c r="AC290" s="255"/>
      <c r="AD290" s="308">
        <f t="shared" ref="AD290:AD320" si="41">AF290+AH290+AJ290+AL290+AN290+AP290+AR290+AT290+AV290+AX290+AZ290+BB290+BD290+BF290+BH290+BJ290+BL290+BN290+BP290+BR290+BT290+BV290+BX290+BZ290+CB290+CD290</f>
        <v>0</v>
      </c>
      <c r="AE290" s="142"/>
      <c r="AF290" s="143"/>
      <c r="AG290" s="143"/>
      <c r="AH290" s="143"/>
      <c r="AI290" s="150"/>
      <c r="AJ290" s="143"/>
      <c r="AK290" s="150"/>
      <c r="AL290" s="143"/>
      <c r="AM290" s="150"/>
      <c r="AN290" s="143"/>
      <c r="AO290" s="150"/>
      <c r="AP290" s="143"/>
      <c r="AQ290" s="150"/>
      <c r="AR290" s="143"/>
      <c r="AS290" s="150"/>
      <c r="AT290" s="143"/>
      <c r="AU290" s="150"/>
      <c r="AV290" s="143"/>
      <c r="AW290" s="150"/>
      <c r="AX290" s="150"/>
      <c r="AY290" s="150"/>
      <c r="AZ290" s="143"/>
      <c r="BA290" s="150"/>
      <c r="BB290" s="150"/>
      <c r="BC290" s="150"/>
      <c r="BD290" s="143"/>
      <c r="BE290" s="150"/>
      <c r="BF290" s="143"/>
      <c r="BG290" s="143"/>
      <c r="BH290" s="143"/>
      <c r="BI290" s="150"/>
      <c r="BJ290" s="322"/>
      <c r="BK290" s="383"/>
      <c r="BL290" s="322"/>
      <c r="BM290" s="383"/>
      <c r="BN290" s="322"/>
      <c r="BO290" s="383"/>
      <c r="BP290" s="322"/>
      <c r="BQ290" s="322"/>
      <c r="BR290" s="322"/>
      <c r="BS290" s="383"/>
      <c r="BT290" s="322"/>
      <c r="BU290" s="383"/>
      <c r="BV290" s="322"/>
      <c r="BW290" s="383"/>
      <c r="BX290" s="322"/>
      <c r="BY290" s="383"/>
      <c r="BZ290" s="322"/>
      <c r="CA290" s="322"/>
      <c r="CB290" s="322"/>
    </row>
    <row r="291" ht="13.5" customHeight="1">
      <c r="A291" s="222"/>
      <c r="B291" s="32">
        <v>45353.0</v>
      </c>
      <c r="C291" s="271">
        <f t="shared" si="26"/>
        <v>3820484</v>
      </c>
      <c r="D291" s="260">
        <f t="shared" si="39"/>
        <v>3041868</v>
      </c>
      <c r="E291" s="236" t="s">
        <v>84</v>
      </c>
      <c r="F291" s="363">
        <v>93972.0</v>
      </c>
      <c r="G291" s="143" t="s">
        <v>90</v>
      </c>
      <c r="H291" s="363">
        <v>147630.0</v>
      </c>
      <c r="I291" s="143" t="s">
        <v>83</v>
      </c>
      <c r="J291" s="363">
        <v>515540.0</v>
      </c>
      <c r="K291" s="143" t="s">
        <v>81</v>
      </c>
      <c r="L291" s="385">
        <v>2284726.0</v>
      </c>
      <c r="M291" s="256">
        <f t="shared" si="40"/>
        <v>122300</v>
      </c>
      <c r="N291" s="236" t="s">
        <v>683</v>
      </c>
      <c r="O291" s="363">
        <f>122300</f>
        <v>122300</v>
      </c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225"/>
      <c r="AD291" s="262">
        <f t="shared" si="41"/>
        <v>656316</v>
      </c>
      <c r="AE291" s="150" t="s">
        <v>46</v>
      </c>
      <c r="AF291" s="363">
        <v>71976.0</v>
      </c>
      <c r="AG291" s="150" t="s">
        <v>85</v>
      </c>
      <c r="AH291" s="363">
        <v>582140.0</v>
      </c>
      <c r="AI291" s="164" t="s">
        <v>398</v>
      </c>
      <c r="AJ291" s="367">
        <v>2200.0</v>
      </c>
      <c r="AK291" s="167"/>
      <c r="AL291" s="167"/>
      <c r="AM291" s="164"/>
      <c r="AN291" s="167"/>
      <c r="AO291" s="167"/>
      <c r="AP291" s="167"/>
      <c r="AQ291" s="150"/>
      <c r="AR291" s="143"/>
      <c r="AS291" s="150"/>
      <c r="AT291" s="143"/>
      <c r="AU291" s="150"/>
      <c r="AV291" s="143"/>
      <c r="AW291" s="150"/>
      <c r="AX291" s="150"/>
      <c r="AY291" s="150"/>
      <c r="AZ291" s="143"/>
      <c r="BA291" s="150"/>
      <c r="BB291" s="150"/>
      <c r="BC291" s="150"/>
      <c r="BD291" s="143"/>
      <c r="BE291" s="150"/>
      <c r="BF291" s="150"/>
      <c r="BG291" s="150"/>
      <c r="BH291" s="150"/>
      <c r="BI291" s="150"/>
      <c r="BJ291" s="383"/>
      <c r="BK291" s="383"/>
      <c r="BL291" s="383"/>
      <c r="BM291" s="383"/>
      <c r="BN291" s="383"/>
      <c r="BO291" s="383"/>
      <c r="BP291" s="383"/>
      <c r="BQ291" s="383"/>
      <c r="BR291" s="322"/>
      <c r="BS291" s="383"/>
      <c r="BT291" s="383"/>
      <c r="BU291" s="383"/>
      <c r="BV291" s="322"/>
      <c r="BW291" s="383"/>
      <c r="BX291" s="383"/>
      <c r="BY291" s="383"/>
      <c r="BZ291" s="383"/>
      <c r="CA291" s="383"/>
      <c r="CB291" s="322"/>
    </row>
    <row r="292" ht="13.5" customHeight="1">
      <c r="A292" s="222"/>
      <c r="B292" s="32">
        <v>44623.0</v>
      </c>
      <c r="C292" s="271">
        <f t="shared" si="26"/>
        <v>0</v>
      </c>
      <c r="D292" s="260">
        <f t="shared" si="39"/>
        <v>0</v>
      </c>
      <c r="E292" s="236"/>
      <c r="F292" s="143"/>
      <c r="G292" s="143"/>
      <c r="H292" s="143"/>
      <c r="I292" s="143"/>
      <c r="J292" s="143"/>
      <c r="K292" s="143"/>
      <c r="L292" s="225"/>
      <c r="M292" s="256">
        <f t="shared" si="40"/>
        <v>0</v>
      </c>
      <c r="N292" s="236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225"/>
      <c r="AD292" s="262">
        <f t="shared" si="41"/>
        <v>0</v>
      </c>
      <c r="AE292" s="142"/>
      <c r="AF292" s="143"/>
      <c r="AG292" s="150"/>
      <c r="AH292" s="143"/>
      <c r="AI292" s="150"/>
      <c r="AJ292" s="143"/>
      <c r="AK292" s="150"/>
      <c r="AL292" s="143"/>
      <c r="AM292" s="150"/>
      <c r="AN292" s="143"/>
      <c r="AO292" s="150"/>
      <c r="AP292" s="143"/>
      <c r="AQ292" s="150"/>
      <c r="AR292" s="143"/>
      <c r="AS292" s="150"/>
      <c r="AT292" s="143"/>
      <c r="AU292" s="150"/>
      <c r="AV292" s="143"/>
      <c r="AW292" s="150"/>
      <c r="AX292" s="150"/>
      <c r="AY292" s="150"/>
      <c r="AZ292" s="143"/>
      <c r="BA292" s="150"/>
      <c r="BB292" s="150"/>
      <c r="BC292" s="150"/>
      <c r="BD292" s="143"/>
      <c r="BE292" s="150"/>
      <c r="BF292" s="150"/>
      <c r="BG292" s="150"/>
      <c r="BH292" s="150"/>
      <c r="BI292" s="150"/>
      <c r="BJ292" s="383"/>
      <c r="BK292" s="383"/>
      <c r="BL292" s="383"/>
      <c r="BM292" s="383"/>
      <c r="BN292" s="383"/>
      <c r="BO292" s="383"/>
      <c r="BP292" s="383"/>
      <c r="BQ292" s="383"/>
      <c r="BR292" s="322"/>
      <c r="BS292" s="383"/>
      <c r="BT292" s="383"/>
      <c r="BU292" s="383"/>
      <c r="BV292" s="322"/>
      <c r="BW292" s="383"/>
      <c r="BX292" s="383"/>
      <c r="BY292" s="383"/>
      <c r="BZ292" s="383"/>
      <c r="CA292" s="383"/>
      <c r="CB292" s="322"/>
    </row>
    <row r="293" ht="13.5" customHeight="1">
      <c r="A293" s="222"/>
      <c r="B293" s="32">
        <v>45355.0</v>
      </c>
      <c r="C293" s="271">
        <f t="shared" si="26"/>
        <v>141240</v>
      </c>
      <c r="D293" s="260">
        <f t="shared" si="39"/>
        <v>0</v>
      </c>
      <c r="E293" s="236"/>
      <c r="F293" s="143"/>
      <c r="G293" s="143"/>
      <c r="H293" s="143"/>
      <c r="I293" s="143"/>
      <c r="J293" s="143"/>
      <c r="K293" s="143"/>
      <c r="L293" s="225"/>
      <c r="M293" s="256">
        <f t="shared" si="40"/>
        <v>0</v>
      </c>
      <c r="N293" s="236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225"/>
      <c r="AD293" s="262">
        <f t="shared" si="41"/>
        <v>141240</v>
      </c>
      <c r="AE293" s="142" t="s">
        <v>632</v>
      </c>
      <c r="AF293" s="363">
        <v>53240.0</v>
      </c>
      <c r="AG293" s="150" t="s">
        <v>684</v>
      </c>
      <c r="AH293" s="363">
        <v>88000.0</v>
      </c>
      <c r="AI293" s="150"/>
      <c r="AJ293" s="143"/>
      <c r="AK293" s="150"/>
      <c r="AL293" s="143"/>
      <c r="AM293" s="150"/>
      <c r="AN293" s="143"/>
      <c r="AO293" s="226"/>
      <c r="AP293" s="143"/>
      <c r="AQ293" s="150"/>
      <c r="AR293" s="143"/>
      <c r="AS293" s="150"/>
      <c r="AT293" s="143"/>
      <c r="AU293" s="150"/>
      <c r="AV293" s="143"/>
      <c r="AW293" s="150"/>
      <c r="AX293" s="150"/>
      <c r="AY293" s="150"/>
      <c r="AZ293" s="143"/>
      <c r="BA293" s="150"/>
      <c r="BB293" s="150"/>
      <c r="BC293" s="150"/>
      <c r="BD293" s="143"/>
      <c r="BE293" s="150"/>
      <c r="BF293" s="150"/>
      <c r="BG293" s="150"/>
      <c r="BH293" s="150"/>
      <c r="BI293" s="150"/>
      <c r="BJ293" s="383"/>
      <c r="BK293" s="383"/>
      <c r="BL293" s="383"/>
      <c r="BM293" s="383"/>
      <c r="BN293" s="383"/>
      <c r="BO293" s="383"/>
      <c r="BP293" s="383"/>
      <c r="BQ293" s="383"/>
      <c r="BR293" s="322"/>
      <c r="BS293" s="383"/>
      <c r="BT293" s="383"/>
      <c r="BU293" s="383"/>
      <c r="BV293" s="322"/>
      <c r="BW293" s="383"/>
      <c r="BX293" s="383"/>
      <c r="BY293" s="383"/>
      <c r="BZ293" s="383"/>
      <c r="CA293" s="383"/>
      <c r="CB293" s="322"/>
    </row>
    <row r="294" ht="13.5" customHeight="1">
      <c r="A294" s="222"/>
      <c r="B294" s="32">
        <v>45356.0</v>
      </c>
      <c r="C294" s="271">
        <f t="shared" si="26"/>
        <v>80085</v>
      </c>
      <c r="D294" s="260">
        <f t="shared" si="39"/>
        <v>0</v>
      </c>
      <c r="E294" s="236"/>
      <c r="F294" s="143"/>
      <c r="G294" s="143"/>
      <c r="H294" s="143"/>
      <c r="I294" s="143"/>
      <c r="J294" s="143"/>
      <c r="K294" s="143"/>
      <c r="L294" s="225"/>
      <c r="M294" s="256">
        <f t="shared" si="40"/>
        <v>0</v>
      </c>
      <c r="N294" s="236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225"/>
      <c r="AD294" s="262">
        <f t="shared" si="41"/>
        <v>80085</v>
      </c>
      <c r="AE294" s="142" t="s">
        <v>403</v>
      </c>
      <c r="AF294" s="363">
        <v>80085.0</v>
      </c>
      <c r="AG294" s="150"/>
      <c r="AH294" s="143"/>
      <c r="AI294" s="150"/>
      <c r="AJ294" s="143"/>
      <c r="AK294" s="150"/>
      <c r="AL294" s="143"/>
      <c r="AM294" s="150"/>
      <c r="AN294" s="143"/>
      <c r="AO294" s="150"/>
      <c r="AP294" s="143"/>
      <c r="AQ294" s="150"/>
      <c r="AR294" s="143"/>
      <c r="AS294" s="150"/>
      <c r="AT294" s="143"/>
      <c r="AU294" s="150"/>
      <c r="AV294" s="143"/>
      <c r="AW294" s="150"/>
      <c r="AX294" s="150"/>
      <c r="AY294" s="150"/>
      <c r="AZ294" s="143"/>
      <c r="BA294" s="150"/>
      <c r="BB294" s="150"/>
      <c r="BC294" s="150"/>
      <c r="BD294" s="143"/>
      <c r="BE294" s="150"/>
      <c r="BF294" s="150"/>
      <c r="BG294" s="150"/>
      <c r="BH294" s="150"/>
      <c r="BI294" s="150"/>
      <c r="BJ294" s="383"/>
      <c r="BK294" s="383"/>
      <c r="BL294" s="383"/>
      <c r="BM294" s="383"/>
      <c r="BN294" s="383"/>
      <c r="BO294" s="383"/>
      <c r="BP294" s="383"/>
      <c r="BQ294" s="383"/>
      <c r="BR294" s="322"/>
      <c r="BS294" s="383"/>
      <c r="BT294" s="383"/>
      <c r="BU294" s="383"/>
      <c r="BV294" s="322"/>
      <c r="BW294" s="383"/>
      <c r="BX294" s="383"/>
      <c r="BY294" s="383"/>
      <c r="BZ294" s="383"/>
      <c r="CA294" s="383"/>
      <c r="CB294" s="322"/>
    </row>
    <row r="295" ht="13.5" customHeight="1">
      <c r="A295" s="222"/>
      <c r="B295" s="32">
        <v>45357.0</v>
      </c>
      <c r="C295" s="271">
        <f t="shared" si="26"/>
        <v>100110</v>
      </c>
      <c r="D295" s="260">
        <f t="shared" si="39"/>
        <v>100110</v>
      </c>
      <c r="E295" s="236" t="s">
        <v>676</v>
      </c>
      <c r="F295" s="363">
        <v>110.0</v>
      </c>
      <c r="G295" s="143" t="s">
        <v>685</v>
      </c>
      <c r="H295" s="363">
        <v>100000.0</v>
      </c>
      <c r="I295" s="143"/>
      <c r="J295" s="143"/>
      <c r="K295" s="143"/>
      <c r="L295" s="225"/>
      <c r="M295" s="256">
        <f t="shared" si="40"/>
        <v>0</v>
      </c>
      <c r="N295" s="236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225"/>
      <c r="AD295" s="262">
        <f t="shared" si="41"/>
        <v>0</v>
      </c>
      <c r="AE295" s="142"/>
      <c r="AF295" s="143"/>
      <c r="AG295" s="150"/>
      <c r="AH295" s="143"/>
      <c r="AI295" s="150"/>
      <c r="AJ295" s="143"/>
      <c r="AK295" s="150"/>
      <c r="AL295" s="143"/>
      <c r="AM295" s="150"/>
      <c r="AN295" s="143"/>
      <c r="AO295" s="150"/>
      <c r="AP295" s="143"/>
      <c r="AQ295" s="150"/>
      <c r="AR295" s="143"/>
      <c r="AS295" s="150"/>
      <c r="AT295" s="143"/>
      <c r="AU295" s="150"/>
      <c r="AV295" s="143"/>
      <c r="AW295" s="150"/>
      <c r="AX295" s="143"/>
      <c r="AY295" s="150"/>
      <c r="AZ295" s="143"/>
      <c r="BA295" s="150"/>
      <c r="BB295" s="150"/>
      <c r="BC295" s="150"/>
      <c r="BD295" s="143"/>
      <c r="BE295" s="150"/>
      <c r="BF295" s="150"/>
      <c r="BG295" s="150"/>
      <c r="BH295" s="150"/>
      <c r="BI295" s="150"/>
      <c r="BJ295" s="383"/>
      <c r="BK295" s="383"/>
      <c r="BL295" s="383"/>
      <c r="BM295" s="383"/>
      <c r="BN295" s="383"/>
      <c r="BO295" s="383"/>
      <c r="BP295" s="383"/>
      <c r="BQ295" s="383"/>
      <c r="BR295" s="322"/>
      <c r="BS295" s="383"/>
      <c r="BT295" s="383"/>
      <c r="BU295" s="383"/>
      <c r="BV295" s="322"/>
      <c r="BW295" s="383"/>
      <c r="BX295" s="383"/>
      <c r="BY295" s="383"/>
      <c r="BZ295" s="383"/>
      <c r="CA295" s="383"/>
      <c r="CB295" s="322"/>
    </row>
    <row r="296" ht="13.5" customHeight="1">
      <c r="A296" s="222"/>
      <c r="B296" s="35">
        <v>45358.0</v>
      </c>
      <c r="C296" s="271">
        <f t="shared" si="26"/>
        <v>0</v>
      </c>
      <c r="D296" s="260">
        <f t="shared" si="39"/>
        <v>0</v>
      </c>
      <c r="E296" s="236"/>
      <c r="F296" s="143"/>
      <c r="G296" s="143"/>
      <c r="H296" s="143"/>
      <c r="I296" s="143"/>
      <c r="J296" s="143"/>
      <c r="K296" s="143"/>
      <c r="L296" s="225"/>
      <c r="M296" s="256">
        <f t="shared" si="40"/>
        <v>0</v>
      </c>
      <c r="N296" s="236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225"/>
      <c r="AD296" s="262">
        <f t="shared" si="41"/>
        <v>0</v>
      </c>
      <c r="AE296" s="142"/>
      <c r="AF296" s="143"/>
      <c r="AG296" s="150"/>
      <c r="AH296" s="143"/>
      <c r="AI296" s="142"/>
      <c r="AJ296" s="143"/>
      <c r="AK296" s="150"/>
      <c r="AL296" s="143"/>
      <c r="AM296" s="150"/>
      <c r="AN296" s="143"/>
      <c r="AO296" s="143"/>
      <c r="AP296" s="143"/>
      <c r="AQ296" s="150"/>
      <c r="AR296" s="143"/>
      <c r="AS296" s="150"/>
      <c r="AT296" s="143"/>
      <c r="AU296" s="150"/>
      <c r="AV296" s="143"/>
      <c r="AW296" s="150"/>
      <c r="AX296" s="150"/>
      <c r="AY296" s="150"/>
      <c r="AZ296" s="143"/>
      <c r="BA296" s="150"/>
      <c r="BB296" s="150"/>
      <c r="BC296" s="150"/>
      <c r="BD296" s="143"/>
      <c r="BE296" s="150"/>
      <c r="BF296" s="150"/>
      <c r="BG296" s="150"/>
      <c r="BH296" s="150"/>
      <c r="BI296" s="150"/>
      <c r="BJ296" s="383"/>
      <c r="BK296" s="383"/>
      <c r="BL296" s="383"/>
      <c r="BM296" s="383"/>
      <c r="BN296" s="383"/>
      <c r="BO296" s="383"/>
      <c r="BP296" s="383"/>
      <c r="BQ296" s="383"/>
      <c r="BR296" s="322"/>
      <c r="BS296" s="383"/>
      <c r="BT296" s="383"/>
      <c r="BU296" s="383"/>
      <c r="BV296" s="322"/>
      <c r="BW296" s="383"/>
      <c r="BX296" s="383"/>
      <c r="BY296" s="383"/>
      <c r="BZ296" s="383"/>
      <c r="CA296" s="383"/>
      <c r="CB296" s="322"/>
    </row>
    <row r="297" ht="13.5" customHeight="1">
      <c r="A297" s="222"/>
      <c r="B297" s="35">
        <v>45359.0</v>
      </c>
      <c r="C297" s="271">
        <f t="shared" si="26"/>
        <v>0</v>
      </c>
      <c r="D297" s="260">
        <f t="shared" si="39"/>
        <v>0</v>
      </c>
      <c r="E297" s="236"/>
      <c r="F297" s="143"/>
      <c r="G297" s="143"/>
      <c r="H297" s="143"/>
      <c r="I297" s="143"/>
      <c r="J297" s="143"/>
      <c r="K297" s="143"/>
      <c r="L297" s="225"/>
      <c r="M297" s="256">
        <f t="shared" si="40"/>
        <v>0</v>
      </c>
      <c r="N297" s="236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225"/>
      <c r="AD297" s="262">
        <f t="shared" si="41"/>
        <v>0</v>
      </c>
      <c r="AE297" s="142"/>
      <c r="AF297" s="143"/>
      <c r="AG297" s="150"/>
      <c r="AH297" s="143"/>
      <c r="AI297" s="143"/>
      <c r="AJ297" s="143"/>
      <c r="AK297" s="150"/>
      <c r="AL297" s="143"/>
      <c r="AM297" s="150"/>
      <c r="AN297" s="143"/>
      <c r="AO297" s="150"/>
      <c r="AP297" s="143"/>
      <c r="AQ297" s="150"/>
      <c r="AR297" s="143"/>
      <c r="AS297" s="150"/>
      <c r="AT297" s="143"/>
      <c r="AU297" s="150"/>
      <c r="AV297" s="143"/>
      <c r="AW297" s="150"/>
      <c r="AX297" s="150"/>
      <c r="AY297" s="150"/>
      <c r="AZ297" s="143"/>
      <c r="BA297" s="150"/>
      <c r="BB297" s="143"/>
      <c r="BC297" s="150"/>
      <c r="BD297" s="143"/>
      <c r="BE297" s="150"/>
      <c r="BF297" s="150"/>
      <c r="BG297" s="150"/>
      <c r="BH297" s="150"/>
      <c r="BI297" s="150"/>
      <c r="BJ297" s="383"/>
      <c r="BK297" s="383"/>
      <c r="BL297" s="383"/>
      <c r="BM297" s="383"/>
      <c r="BN297" s="383"/>
      <c r="BO297" s="383"/>
      <c r="BP297" s="383"/>
      <c r="BQ297" s="383"/>
      <c r="BR297" s="322"/>
      <c r="BS297" s="383"/>
      <c r="BT297" s="383"/>
      <c r="BU297" s="383"/>
      <c r="BV297" s="322"/>
      <c r="BW297" s="383"/>
      <c r="BX297" s="383"/>
      <c r="BY297" s="383"/>
      <c r="BZ297" s="383"/>
      <c r="CA297" s="383"/>
      <c r="CB297" s="322"/>
    </row>
    <row r="298" ht="13.5" customHeight="1">
      <c r="A298" s="222"/>
      <c r="B298" s="32">
        <v>45360.0</v>
      </c>
      <c r="C298" s="271">
        <f t="shared" si="26"/>
        <v>11000</v>
      </c>
      <c r="D298" s="260">
        <f t="shared" si="39"/>
        <v>11000</v>
      </c>
      <c r="E298" s="236" t="s">
        <v>405</v>
      </c>
      <c r="F298" s="363">
        <v>1210.0</v>
      </c>
      <c r="G298" s="143" t="s">
        <v>686</v>
      </c>
      <c r="H298" s="363">
        <v>3850.0</v>
      </c>
      <c r="I298" s="143" t="s">
        <v>687</v>
      </c>
      <c r="J298" s="363">
        <v>2310.0</v>
      </c>
      <c r="K298" s="143" t="s">
        <v>688</v>
      </c>
      <c r="L298" s="385">
        <v>3630.0</v>
      </c>
      <c r="M298" s="256">
        <f t="shared" si="40"/>
        <v>0</v>
      </c>
      <c r="N298" s="236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225"/>
      <c r="AD298" s="262">
        <f t="shared" si="41"/>
        <v>0</v>
      </c>
      <c r="AE298" s="150"/>
      <c r="AF298" s="143"/>
      <c r="AG298" s="150"/>
      <c r="AH298" s="143"/>
      <c r="AI298" s="150"/>
      <c r="AJ298" s="143"/>
      <c r="AK298" s="150"/>
      <c r="AL298" s="143"/>
      <c r="AM298" s="150"/>
      <c r="AN298" s="143"/>
      <c r="AO298" s="150"/>
      <c r="AP298" s="143"/>
      <c r="AQ298" s="150"/>
      <c r="AR298" s="143"/>
      <c r="AS298" s="150"/>
      <c r="AT298" s="143"/>
      <c r="AU298" s="150"/>
      <c r="AV298" s="143"/>
      <c r="AW298" s="150"/>
      <c r="AX298" s="150"/>
      <c r="AY298" s="150"/>
      <c r="AZ298" s="143"/>
      <c r="BA298" s="150"/>
      <c r="BB298" s="143"/>
      <c r="BC298" s="150"/>
      <c r="BD298" s="143"/>
      <c r="BE298" s="150"/>
      <c r="BF298" s="150"/>
      <c r="BG298" s="150"/>
      <c r="BH298" s="150"/>
      <c r="BI298" s="150"/>
      <c r="BJ298" s="383"/>
      <c r="BK298" s="383"/>
      <c r="BL298" s="383"/>
      <c r="BM298" s="383"/>
      <c r="BN298" s="383"/>
      <c r="BO298" s="383"/>
      <c r="BP298" s="383"/>
      <c r="BQ298" s="383"/>
      <c r="BR298" s="322"/>
      <c r="BS298" s="383"/>
      <c r="BT298" s="383"/>
      <c r="BU298" s="383"/>
      <c r="BV298" s="322"/>
      <c r="BW298" s="383"/>
      <c r="BX298" s="383"/>
      <c r="BY298" s="383"/>
      <c r="BZ298" s="383"/>
      <c r="CA298" s="383"/>
      <c r="CB298" s="322"/>
    </row>
    <row r="299" ht="13.5" customHeight="1">
      <c r="A299" s="222"/>
      <c r="B299" s="32">
        <v>45361.0</v>
      </c>
      <c r="C299" s="271">
        <f t="shared" si="26"/>
        <v>4817283</v>
      </c>
      <c r="D299" s="260">
        <f t="shared" si="39"/>
        <v>30460</v>
      </c>
      <c r="E299" s="236" t="s">
        <v>689</v>
      </c>
      <c r="F299" s="363">
        <v>10000.0</v>
      </c>
      <c r="G299" s="143" t="s">
        <v>464</v>
      </c>
      <c r="H299" s="363">
        <v>1650.0</v>
      </c>
      <c r="I299" s="143" t="s">
        <v>465</v>
      </c>
      <c r="J299" s="363">
        <v>2530.0</v>
      </c>
      <c r="K299" s="143" t="s">
        <v>495</v>
      </c>
      <c r="L299" s="385">
        <v>16280.0</v>
      </c>
      <c r="M299" s="256">
        <f t="shared" si="40"/>
        <v>0</v>
      </c>
      <c r="N299" s="236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225"/>
      <c r="AD299" s="262">
        <f t="shared" si="41"/>
        <v>4786823</v>
      </c>
      <c r="AE299" s="150" t="s">
        <v>473</v>
      </c>
      <c r="AF299" s="363">
        <v>700000.0</v>
      </c>
      <c r="AG299" s="150" t="s">
        <v>690</v>
      </c>
      <c r="AH299" s="363">
        <v>442919.0</v>
      </c>
      <c r="AI299" s="150" t="s">
        <v>52</v>
      </c>
      <c r="AJ299" s="363">
        <v>989959.0</v>
      </c>
      <c r="AK299" s="150" t="s">
        <v>53</v>
      </c>
      <c r="AL299" s="363">
        <v>913495.0</v>
      </c>
      <c r="AM299" s="150" t="s">
        <v>50</v>
      </c>
      <c r="AN299" s="363">
        <v>100000.0</v>
      </c>
      <c r="AO299" s="150" t="s">
        <v>54</v>
      </c>
      <c r="AP299" s="363">
        <v>14600.0</v>
      </c>
      <c r="AQ299" s="150" t="s">
        <v>56</v>
      </c>
      <c r="AR299" s="363">
        <v>444969.0</v>
      </c>
      <c r="AS299" s="150" t="s">
        <v>55</v>
      </c>
      <c r="AT299" s="363">
        <v>1103809.0</v>
      </c>
      <c r="AU299" s="150" t="s">
        <v>417</v>
      </c>
      <c r="AV299" s="363">
        <v>4272.0</v>
      </c>
      <c r="AW299" s="143" t="s">
        <v>49</v>
      </c>
      <c r="AX299" s="363">
        <v>72800.0</v>
      </c>
      <c r="AY299" s="143"/>
      <c r="AZ299" s="143"/>
      <c r="BA299" s="150"/>
      <c r="BB299" s="143"/>
      <c r="BC299" s="143"/>
      <c r="BD299" s="143"/>
      <c r="BE299" s="150"/>
      <c r="BF299" s="150"/>
      <c r="BG299" s="150"/>
      <c r="BH299" s="150"/>
      <c r="BI299" s="150"/>
      <c r="BJ299" s="383"/>
      <c r="BK299" s="383"/>
      <c r="BL299" s="383"/>
      <c r="BM299" s="383"/>
      <c r="BN299" s="383"/>
      <c r="BO299" s="383"/>
      <c r="BP299" s="383"/>
      <c r="BQ299" s="383"/>
      <c r="BR299" s="322"/>
      <c r="BS299" s="383"/>
      <c r="BT299" s="383"/>
      <c r="BU299" s="383"/>
      <c r="BV299" s="322"/>
      <c r="BW299" s="383"/>
      <c r="BX299" s="383"/>
      <c r="BY299" s="383"/>
      <c r="BZ299" s="383"/>
      <c r="CA299" s="383"/>
      <c r="CB299" s="322"/>
    </row>
    <row r="300" ht="13.5" customHeight="1">
      <c r="A300" s="222"/>
      <c r="B300" s="32">
        <v>45362.0</v>
      </c>
      <c r="C300" s="271">
        <f t="shared" si="26"/>
        <v>0</v>
      </c>
      <c r="D300" s="260">
        <f t="shared" si="39"/>
        <v>0</v>
      </c>
      <c r="E300" s="317"/>
      <c r="F300" s="143"/>
      <c r="G300" s="143"/>
      <c r="H300" s="143"/>
      <c r="I300" s="143"/>
      <c r="J300" s="143"/>
      <c r="K300" s="143"/>
      <c r="L300" s="225"/>
      <c r="M300" s="256">
        <f t="shared" si="40"/>
        <v>0</v>
      </c>
      <c r="N300" s="236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225"/>
      <c r="AD300" s="262">
        <f t="shared" si="41"/>
        <v>0</v>
      </c>
      <c r="AE300" s="150"/>
      <c r="AF300" s="143"/>
      <c r="AG300" s="142"/>
      <c r="AH300" s="143"/>
      <c r="AI300" s="150"/>
      <c r="AJ300" s="143"/>
      <c r="AK300" s="150"/>
      <c r="AL300" s="143"/>
      <c r="AM300" s="150"/>
      <c r="AN300" s="143"/>
      <c r="AO300" s="150"/>
      <c r="AP300" s="143"/>
      <c r="AQ300" s="150"/>
      <c r="AR300" s="143"/>
      <c r="AS300" s="150"/>
      <c r="AT300" s="143"/>
      <c r="AU300" s="150"/>
      <c r="AV300" s="143"/>
      <c r="AW300" s="150"/>
      <c r="AX300" s="143"/>
      <c r="AY300" s="150"/>
      <c r="AZ300" s="143"/>
      <c r="BA300" s="150"/>
      <c r="BB300" s="143"/>
      <c r="BC300" s="150"/>
      <c r="BD300" s="143"/>
      <c r="BE300" s="150"/>
      <c r="BF300" s="143"/>
      <c r="BG300" s="143"/>
      <c r="BH300" s="143"/>
      <c r="BI300" s="143"/>
      <c r="BJ300" s="322"/>
      <c r="BK300" s="383"/>
      <c r="BL300" s="322"/>
      <c r="BM300" s="322"/>
      <c r="BN300" s="322"/>
      <c r="BO300" s="322"/>
      <c r="BP300" s="322"/>
      <c r="BQ300" s="383"/>
      <c r="BR300" s="383"/>
      <c r="BS300" s="383"/>
      <c r="BT300" s="322"/>
      <c r="BU300" s="383"/>
      <c r="BV300" s="383"/>
      <c r="BW300" s="383"/>
      <c r="BX300" s="383"/>
      <c r="BY300" s="383"/>
      <c r="BZ300" s="322"/>
      <c r="CA300" s="383"/>
      <c r="CB300" s="322"/>
    </row>
    <row r="301" ht="13.5" customHeight="1">
      <c r="A301" s="222"/>
      <c r="B301" s="32">
        <v>45363.0</v>
      </c>
      <c r="C301" s="271">
        <f t="shared" si="26"/>
        <v>17182485</v>
      </c>
      <c r="D301" s="260">
        <f t="shared" si="39"/>
        <v>100660</v>
      </c>
      <c r="E301" s="236" t="s">
        <v>640</v>
      </c>
      <c r="F301" s="363">
        <v>660.0</v>
      </c>
      <c r="G301" s="143" t="s">
        <v>691</v>
      </c>
      <c r="H301" s="363">
        <v>100000.0</v>
      </c>
      <c r="I301" s="143"/>
      <c r="J301" s="143"/>
      <c r="K301" s="143"/>
      <c r="L301" s="225"/>
      <c r="M301" s="256">
        <f t="shared" si="40"/>
        <v>17008400</v>
      </c>
      <c r="N301" s="236" t="s">
        <v>692</v>
      </c>
      <c r="O301" s="363">
        <v>1.70084E7</v>
      </c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225"/>
      <c r="AD301" s="262">
        <f t="shared" si="41"/>
        <v>73425</v>
      </c>
      <c r="AE301" s="142" t="s">
        <v>403</v>
      </c>
      <c r="AF301" s="363">
        <v>73425.0</v>
      </c>
      <c r="AG301" s="150"/>
      <c r="AH301" s="143"/>
      <c r="AI301" s="143"/>
      <c r="AJ301" s="143"/>
      <c r="AK301" s="143"/>
      <c r="AL301" s="143"/>
      <c r="AM301" s="143"/>
      <c r="AN301" s="143"/>
      <c r="AO301" s="143"/>
      <c r="AP301" s="143"/>
      <c r="AQ301" s="150"/>
      <c r="AR301" s="143"/>
      <c r="AS301" s="143"/>
      <c r="AT301" s="143"/>
      <c r="AU301" s="143"/>
      <c r="AV301" s="143"/>
      <c r="AW301" s="150"/>
      <c r="AX301" s="150"/>
      <c r="AY301" s="150"/>
      <c r="AZ301" s="143"/>
      <c r="BA301" s="143"/>
      <c r="BB301" s="143"/>
      <c r="BC301" s="143"/>
      <c r="BD301" s="143"/>
      <c r="BE301" s="150"/>
      <c r="BF301" s="143"/>
      <c r="BG301" s="150"/>
      <c r="BH301" s="143"/>
      <c r="BI301" s="150"/>
      <c r="BJ301" s="322"/>
      <c r="BK301" s="383"/>
      <c r="BL301" s="322"/>
      <c r="BM301" s="383"/>
      <c r="BN301" s="322"/>
      <c r="BO301" s="383"/>
      <c r="BP301" s="322"/>
      <c r="BQ301" s="383"/>
      <c r="BR301" s="322"/>
      <c r="BS301" s="383"/>
      <c r="BT301" s="322"/>
      <c r="BU301" s="383"/>
      <c r="BV301" s="322"/>
      <c r="BW301" s="383"/>
      <c r="BX301" s="322"/>
      <c r="BY301" s="383"/>
      <c r="BZ301" s="322"/>
      <c r="CA301" s="383"/>
      <c r="CB301" s="322"/>
    </row>
    <row r="302" ht="13.5" customHeight="1">
      <c r="A302" s="222"/>
      <c r="B302" s="32">
        <v>45364.0</v>
      </c>
      <c r="C302" s="271">
        <f t="shared" si="26"/>
        <v>0</v>
      </c>
      <c r="D302" s="260">
        <f t="shared" si="39"/>
        <v>0</v>
      </c>
      <c r="E302" s="236"/>
      <c r="F302" s="143"/>
      <c r="G302" s="143"/>
      <c r="H302" s="143"/>
      <c r="I302" s="143"/>
      <c r="J302" s="143"/>
      <c r="K302" s="143"/>
      <c r="L302" s="225"/>
      <c r="M302" s="256">
        <f t="shared" si="40"/>
        <v>0</v>
      </c>
      <c r="N302" s="236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225"/>
      <c r="AD302" s="262">
        <f t="shared" si="41"/>
        <v>0</v>
      </c>
      <c r="AE302" s="142"/>
      <c r="AF302" s="143"/>
      <c r="AG302" s="150"/>
      <c r="AH302" s="143"/>
      <c r="AI302" s="150"/>
      <c r="AJ302" s="143"/>
      <c r="AK302" s="150"/>
      <c r="AL302" s="143"/>
      <c r="AM302" s="150"/>
      <c r="AN302" s="143"/>
      <c r="AO302" s="150"/>
      <c r="AP302" s="143"/>
      <c r="AQ302" s="150"/>
      <c r="AR302" s="143"/>
      <c r="AS302" s="150"/>
      <c r="AT302" s="143"/>
      <c r="AU302" s="150"/>
      <c r="AV302" s="143"/>
      <c r="AW302" s="150"/>
      <c r="AX302" s="143"/>
      <c r="AY302" s="150"/>
      <c r="AZ302" s="143"/>
      <c r="BA302" s="150"/>
      <c r="BB302" s="150"/>
      <c r="BC302" s="150"/>
      <c r="BD302" s="143"/>
      <c r="BE302" s="150"/>
      <c r="BF302" s="150"/>
      <c r="BG302" s="150"/>
      <c r="BH302" s="150"/>
      <c r="BI302" s="150"/>
      <c r="BJ302" s="383"/>
      <c r="BK302" s="383"/>
      <c r="BL302" s="383"/>
      <c r="BM302" s="383"/>
      <c r="BN302" s="383"/>
      <c r="BO302" s="383"/>
      <c r="BP302" s="383"/>
      <c r="BQ302" s="383"/>
      <c r="BR302" s="322"/>
      <c r="BS302" s="383"/>
      <c r="BT302" s="383"/>
      <c r="BU302" s="383"/>
      <c r="BV302" s="322"/>
      <c r="BW302" s="383"/>
      <c r="BX302" s="383"/>
      <c r="BY302" s="383"/>
      <c r="BZ302" s="383"/>
      <c r="CA302" s="383"/>
      <c r="CB302" s="322"/>
    </row>
    <row r="303" ht="13.5" customHeight="1">
      <c r="A303" s="222"/>
      <c r="B303" s="35">
        <v>45365.0</v>
      </c>
      <c r="C303" s="271">
        <f t="shared" si="26"/>
        <v>0</v>
      </c>
      <c r="D303" s="260">
        <f t="shared" si="39"/>
        <v>0</v>
      </c>
      <c r="E303" s="236"/>
      <c r="F303" s="143"/>
      <c r="G303" s="143"/>
      <c r="H303" s="143"/>
      <c r="I303" s="143"/>
      <c r="J303" s="143"/>
      <c r="K303" s="143"/>
      <c r="L303" s="225"/>
      <c r="M303" s="256">
        <f t="shared" si="40"/>
        <v>0</v>
      </c>
      <c r="N303" s="236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225"/>
      <c r="AD303" s="262">
        <f t="shared" si="41"/>
        <v>0</v>
      </c>
      <c r="AE303" s="142"/>
      <c r="AF303" s="143"/>
      <c r="AG303" s="142"/>
      <c r="AH303" s="143"/>
      <c r="AI303" s="142"/>
      <c r="AJ303" s="143"/>
      <c r="AK303" s="143"/>
      <c r="AL303" s="143"/>
      <c r="AM303" s="143"/>
      <c r="AN303" s="143"/>
      <c r="AO303" s="143"/>
      <c r="AP303" s="143"/>
      <c r="AQ303" s="150"/>
      <c r="AR303" s="143"/>
      <c r="AS303" s="143"/>
      <c r="AT303" s="143"/>
      <c r="AU303" s="143"/>
      <c r="AV303" s="143"/>
      <c r="AW303" s="150"/>
      <c r="AX303" s="150"/>
      <c r="AY303" s="150"/>
      <c r="AZ303" s="143"/>
      <c r="BA303" s="150"/>
      <c r="BB303" s="150"/>
      <c r="BC303" s="150"/>
      <c r="BD303" s="143"/>
      <c r="BE303" s="150"/>
      <c r="BF303" s="143"/>
      <c r="BG303" s="150"/>
      <c r="BH303" s="143"/>
      <c r="BI303" s="150"/>
      <c r="BJ303" s="322"/>
      <c r="BK303" s="383"/>
      <c r="BL303" s="322"/>
      <c r="BM303" s="383"/>
      <c r="BN303" s="322"/>
      <c r="BO303" s="383"/>
      <c r="BP303" s="322"/>
      <c r="BQ303" s="383"/>
      <c r="BR303" s="322"/>
      <c r="BS303" s="383"/>
      <c r="BT303" s="383"/>
      <c r="BU303" s="383"/>
      <c r="BV303" s="322"/>
      <c r="BW303" s="383"/>
      <c r="BX303" s="383"/>
      <c r="BY303" s="383"/>
      <c r="BZ303" s="383"/>
      <c r="CA303" s="383"/>
      <c r="CB303" s="322"/>
    </row>
    <row r="304" ht="13.5" customHeight="1">
      <c r="A304" s="222"/>
      <c r="B304" s="35">
        <v>45366.0</v>
      </c>
      <c r="C304" s="271">
        <f t="shared" si="26"/>
        <v>0</v>
      </c>
      <c r="D304" s="260">
        <f t="shared" si="39"/>
        <v>0</v>
      </c>
      <c r="E304" s="236"/>
      <c r="F304" s="143"/>
      <c r="G304" s="143"/>
      <c r="H304" s="143"/>
      <c r="I304" s="143"/>
      <c r="J304" s="143"/>
      <c r="K304" s="143"/>
      <c r="L304" s="225"/>
      <c r="M304" s="256">
        <f t="shared" si="40"/>
        <v>0</v>
      </c>
      <c r="N304" s="236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225"/>
      <c r="AD304" s="262">
        <f t="shared" si="41"/>
        <v>0</v>
      </c>
      <c r="AE304" s="142"/>
      <c r="AF304" s="143"/>
      <c r="AG304" s="150"/>
      <c r="AH304" s="143"/>
      <c r="AI304" s="150"/>
      <c r="AJ304" s="143"/>
      <c r="AK304" s="150"/>
      <c r="AL304" s="143"/>
      <c r="AM304" s="150"/>
      <c r="AN304" s="143"/>
      <c r="AO304" s="150"/>
      <c r="AP304" s="143"/>
      <c r="AQ304" s="150"/>
      <c r="AR304" s="143"/>
      <c r="AS304" s="150"/>
      <c r="AT304" s="143"/>
      <c r="AU304" s="150"/>
      <c r="AV304" s="143"/>
      <c r="AW304" s="150"/>
      <c r="AX304" s="150"/>
      <c r="AY304" s="150"/>
      <c r="AZ304" s="143"/>
      <c r="BA304" s="150"/>
      <c r="BB304" s="150"/>
      <c r="BC304" s="150"/>
      <c r="BD304" s="143"/>
      <c r="BE304" s="150"/>
      <c r="BF304" s="150"/>
      <c r="BG304" s="150"/>
      <c r="BH304" s="150"/>
      <c r="BI304" s="150"/>
      <c r="BJ304" s="383"/>
      <c r="BK304" s="383"/>
      <c r="BL304" s="383"/>
      <c r="BM304" s="383"/>
      <c r="BN304" s="383"/>
      <c r="BO304" s="383"/>
      <c r="BP304" s="383"/>
      <c r="BQ304" s="383"/>
      <c r="BR304" s="322"/>
      <c r="BS304" s="383"/>
      <c r="BT304" s="383"/>
      <c r="BU304" s="383"/>
      <c r="BV304" s="322"/>
      <c r="BW304" s="383"/>
      <c r="BX304" s="383"/>
      <c r="BY304" s="383"/>
      <c r="BZ304" s="383"/>
      <c r="CA304" s="383"/>
      <c r="CB304" s="322"/>
    </row>
    <row r="305" ht="13.5" customHeight="1">
      <c r="A305" s="222"/>
      <c r="B305" s="32">
        <v>45367.0</v>
      </c>
      <c r="C305" s="271">
        <f t="shared" si="26"/>
        <v>15915</v>
      </c>
      <c r="D305" s="260">
        <f t="shared" si="39"/>
        <v>0</v>
      </c>
      <c r="E305" s="236"/>
      <c r="F305" s="143"/>
      <c r="G305" s="143"/>
      <c r="H305" s="143"/>
      <c r="I305" s="143"/>
      <c r="J305" s="143"/>
      <c r="K305" s="143"/>
      <c r="L305" s="225"/>
      <c r="M305" s="256">
        <f t="shared" si="40"/>
        <v>0</v>
      </c>
      <c r="N305" s="236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225"/>
      <c r="AD305" s="262">
        <f t="shared" si="41"/>
        <v>15915</v>
      </c>
      <c r="AE305" s="142" t="s">
        <v>403</v>
      </c>
      <c r="AF305" s="363">
        <v>15915.0</v>
      </c>
      <c r="AG305" s="150"/>
      <c r="AH305" s="143"/>
      <c r="AI305" s="150"/>
      <c r="AJ305" s="143"/>
      <c r="AK305" s="150"/>
      <c r="AL305" s="143"/>
      <c r="AM305" s="150"/>
      <c r="AN305" s="143"/>
      <c r="AO305" s="150"/>
      <c r="AP305" s="143"/>
      <c r="AQ305" s="150"/>
      <c r="AR305" s="143"/>
      <c r="AS305" s="150"/>
      <c r="AT305" s="143"/>
      <c r="AU305" s="150"/>
      <c r="AV305" s="143"/>
      <c r="AW305" s="150"/>
      <c r="AX305" s="150"/>
      <c r="AY305" s="150"/>
      <c r="AZ305" s="143"/>
      <c r="BA305" s="150"/>
      <c r="BB305" s="150"/>
      <c r="BC305" s="150"/>
      <c r="BD305" s="143"/>
      <c r="BE305" s="150"/>
      <c r="BF305" s="150"/>
      <c r="BG305" s="150"/>
      <c r="BH305" s="150"/>
      <c r="BI305" s="150"/>
      <c r="BJ305" s="383"/>
      <c r="BK305" s="383"/>
      <c r="BL305" s="383"/>
      <c r="BM305" s="383"/>
      <c r="BN305" s="383"/>
      <c r="BO305" s="383"/>
      <c r="BP305" s="383"/>
      <c r="BQ305" s="383"/>
      <c r="BR305" s="322"/>
      <c r="BS305" s="383"/>
      <c r="BT305" s="383"/>
      <c r="BU305" s="383"/>
      <c r="BV305" s="322"/>
      <c r="BW305" s="383"/>
      <c r="BX305" s="383"/>
      <c r="BY305" s="383"/>
      <c r="BZ305" s="383"/>
      <c r="CA305" s="383"/>
      <c r="CB305" s="322"/>
    </row>
    <row r="306" ht="13.5" customHeight="1">
      <c r="A306" s="222"/>
      <c r="B306" s="32">
        <v>45368.0</v>
      </c>
      <c r="C306" s="271">
        <f t="shared" si="26"/>
        <v>0</v>
      </c>
      <c r="D306" s="260">
        <f t="shared" si="39"/>
        <v>0</v>
      </c>
      <c r="E306" s="236"/>
      <c r="F306" s="143"/>
      <c r="G306" s="143"/>
      <c r="H306" s="143"/>
      <c r="I306" s="143"/>
      <c r="J306" s="143"/>
      <c r="K306" s="143"/>
      <c r="L306" s="225"/>
      <c r="M306" s="256">
        <f t="shared" si="40"/>
        <v>0</v>
      </c>
      <c r="N306" s="236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225"/>
      <c r="AD306" s="262">
        <f t="shared" si="41"/>
        <v>0</v>
      </c>
      <c r="AE306" s="142"/>
      <c r="AF306" s="143"/>
      <c r="AG306" s="150"/>
      <c r="AH306" s="143"/>
      <c r="AI306" s="150"/>
      <c r="AJ306" s="143"/>
      <c r="AK306" s="150"/>
      <c r="AL306" s="143"/>
      <c r="AM306" s="150"/>
      <c r="AN306" s="143"/>
      <c r="AO306" s="150"/>
      <c r="AP306" s="143"/>
      <c r="AQ306" s="150"/>
      <c r="AR306" s="143"/>
      <c r="AS306" s="150"/>
      <c r="AT306" s="143"/>
      <c r="AU306" s="150"/>
      <c r="AV306" s="143"/>
      <c r="AW306" s="150"/>
      <c r="AX306" s="150"/>
      <c r="AY306" s="150"/>
      <c r="AZ306" s="143"/>
      <c r="BA306" s="150"/>
      <c r="BB306" s="150"/>
      <c r="BC306" s="150"/>
      <c r="BD306" s="143"/>
      <c r="BE306" s="150"/>
      <c r="BF306" s="150"/>
      <c r="BG306" s="150"/>
      <c r="BH306" s="150"/>
      <c r="BI306" s="150"/>
      <c r="BJ306" s="383"/>
      <c r="BK306" s="383"/>
      <c r="BL306" s="383"/>
      <c r="BM306" s="383"/>
      <c r="BN306" s="383"/>
      <c r="BO306" s="383"/>
      <c r="BP306" s="383"/>
      <c r="BQ306" s="383"/>
      <c r="BR306" s="322"/>
      <c r="BS306" s="383"/>
      <c r="BT306" s="383"/>
      <c r="BU306" s="383"/>
      <c r="BV306" s="322"/>
      <c r="BW306" s="383"/>
      <c r="BX306" s="383"/>
      <c r="BY306" s="383"/>
      <c r="BZ306" s="383"/>
      <c r="CA306" s="383"/>
      <c r="CB306" s="322"/>
    </row>
    <row r="307" ht="13.5" customHeight="1">
      <c r="A307" s="222"/>
      <c r="B307" s="32">
        <v>45369.0</v>
      </c>
      <c r="C307" s="271">
        <f t="shared" si="26"/>
        <v>1100</v>
      </c>
      <c r="D307" s="260">
        <f t="shared" si="39"/>
        <v>1100</v>
      </c>
      <c r="E307" s="236" t="s">
        <v>640</v>
      </c>
      <c r="F307" s="363">
        <v>1100.0</v>
      </c>
      <c r="G307" s="143"/>
      <c r="H307" s="143"/>
      <c r="I307" s="143"/>
      <c r="J307" s="143"/>
      <c r="K307" s="143"/>
      <c r="L307" s="225"/>
      <c r="M307" s="256">
        <f t="shared" si="40"/>
        <v>0</v>
      </c>
      <c r="N307" s="236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225"/>
      <c r="AD307" s="262">
        <f t="shared" si="41"/>
        <v>0</v>
      </c>
      <c r="AE307" s="142"/>
      <c r="AF307" s="143"/>
      <c r="AG307" s="150"/>
      <c r="AH307" s="143"/>
      <c r="AI307" s="150"/>
      <c r="AJ307" s="143"/>
      <c r="AK307" s="150"/>
      <c r="AL307" s="143"/>
      <c r="AM307" s="150"/>
      <c r="AN307" s="143"/>
      <c r="AO307" s="150"/>
      <c r="AP307" s="143"/>
      <c r="AQ307" s="150"/>
      <c r="AR307" s="143"/>
      <c r="AS307" s="150"/>
      <c r="AT307" s="143"/>
      <c r="AU307" s="150"/>
      <c r="AV307" s="143"/>
      <c r="AW307" s="150"/>
      <c r="AX307" s="150"/>
      <c r="AY307" s="150"/>
      <c r="AZ307" s="143"/>
      <c r="BA307" s="150"/>
      <c r="BB307" s="150"/>
      <c r="BC307" s="150"/>
      <c r="BD307" s="143"/>
      <c r="BE307" s="150"/>
      <c r="BF307" s="150"/>
      <c r="BG307" s="150"/>
      <c r="BH307" s="150"/>
      <c r="BI307" s="150"/>
      <c r="BJ307" s="383"/>
      <c r="BK307" s="383"/>
      <c r="BL307" s="383"/>
      <c r="BM307" s="383"/>
      <c r="BN307" s="383"/>
      <c r="BO307" s="383"/>
      <c r="BP307" s="383"/>
      <c r="BQ307" s="383"/>
      <c r="BR307" s="322"/>
      <c r="BS307" s="383"/>
      <c r="BT307" s="383"/>
      <c r="BU307" s="383"/>
      <c r="BV307" s="322"/>
      <c r="BW307" s="383"/>
      <c r="BX307" s="383"/>
      <c r="BY307" s="383"/>
      <c r="BZ307" s="383"/>
      <c r="CA307" s="383"/>
      <c r="CB307" s="322"/>
    </row>
    <row r="308" ht="13.5" customHeight="1">
      <c r="A308" s="222"/>
      <c r="B308" s="32">
        <v>45370.0</v>
      </c>
      <c r="C308" s="271">
        <f t="shared" si="26"/>
        <v>0</v>
      </c>
      <c r="D308" s="260">
        <f t="shared" si="39"/>
        <v>0</v>
      </c>
      <c r="E308" s="236"/>
      <c r="F308" s="143"/>
      <c r="G308" s="143"/>
      <c r="H308" s="143"/>
      <c r="I308" s="143"/>
      <c r="J308" s="143"/>
      <c r="K308" s="143"/>
      <c r="L308" s="225"/>
      <c r="M308" s="256">
        <f t="shared" si="40"/>
        <v>0</v>
      </c>
      <c r="N308" s="236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225"/>
      <c r="AD308" s="262">
        <f t="shared" si="41"/>
        <v>0</v>
      </c>
      <c r="AE308" s="142"/>
      <c r="AF308" s="143"/>
      <c r="AG308" s="150"/>
      <c r="AH308" s="143"/>
      <c r="AI308" s="150"/>
      <c r="AJ308" s="143"/>
      <c r="AK308" s="150"/>
      <c r="AL308" s="143"/>
      <c r="AM308" s="150"/>
      <c r="AN308" s="143"/>
      <c r="AO308" s="150"/>
      <c r="AP308" s="143"/>
      <c r="AQ308" s="150"/>
      <c r="AR308" s="143"/>
      <c r="AS308" s="150"/>
      <c r="AT308" s="143"/>
      <c r="AU308" s="150"/>
      <c r="AV308" s="143"/>
      <c r="AW308" s="150"/>
      <c r="AX308" s="150"/>
      <c r="AY308" s="150"/>
      <c r="AZ308" s="143"/>
      <c r="BA308" s="150"/>
      <c r="BB308" s="150"/>
      <c r="BC308" s="150"/>
      <c r="BD308" s="143"/>
      <c r="BE308" s="150"/>
      <c r="BF308" s="150"/>
      <c r="BG308" s="150"/>
      <c r="BH308" s="150"/>
      <c r="BI308" s="150"/>
      <c r="BJ308" s="383"/>
      <c r="BK308" s="383"/>
      <c r="BL308" s="383"/>
      <c r="BM308" s="383"/>
      <c r="BN308" s="383"/>
      <c r="BO308" s="383"/>
      <c r="BP308" s="383"/>
      <c r="BQ308" s="383"/>
      <c r="BR308" s="322"/>
      <c r="BS308" s="383"/>
      <c r="BT308" s="383"/>
      <c r="BU308" s="383"/>
      <c r="BV308" s="322"/>
      <c r="BW308" s="383"/>
      <c r="BX308" s="383"/>
      <c r="BY308" s="383"/>
      <c r="BZ308" s="383"/>
      <c r="CA308" s="383"/>
      <c r="CB308" s="322"/>
    </row>
    <row r="309" ht="13.5" customHeight="1">
      <c r="A309" s="222"/>
      <c r="B309" s="35">
        <v>45371.0</v>
      </c>
      <c r="C309" s="271">
        <f t="shared" si="26"/>
        <v>0</v>
      </c>
      <c r="D309" s="260">
        <f t="shared" si="39"/>
        <v>0</v>
      </c>
      <c r="E309" s="236"/>
      <c r="F309" s="143"/>
      <c r="G309" s="143"/>
      <c r="H309" s="143"/>
      <c r="I309" s="143"/>
      <c r="J309" s="143"/>
      <c r="K309" s="143"/>
      <c r="L309" s="225"/>
      <c r="M309" s="256">
        <f t="shared" si="40"/>
        <v>0</v>
      </c>
      <c r="N309" s="236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225"/>
      <c r="AD309" s="262">
        <f t="shared" si="41"/>
        <v>0</v>
      </c>
      <c r="AE309" s="142"/>
      <c r="AF309" s="143"/>
      <c r="AG309" s="150"/>
      <c r="AH309" s="143"/>
      <c r="AI309" s="150"/>
      <c r="AJ309" s="143"/>
      <c r="AK309" s="150"/>
      <c r="AL309" s="143"/>
      <c r="AM309" s="150"/>
      <c r="AN309" s="143"/>
      <c r="AO309" s="150"/>
      <c r="AP309" s="143"/>
      <c r="AQ309" s="150"/>
      <c r="AR309" s="143"/>
      <c r="AS309" s="150"/>
      <c r="AT309" s="143"/>
      <c r="AU309" s="150"/>
      <c r="AV309" s="143"/>
      <c r="AW309" s="150"/>
      <c r="AX309" s="150"/>
      <c r="AY309" s="150"/>
      <c r="AZ309" s="143"/>
      <c r="BA309" s="150"/>
      <c r="BB309" s="150"/>
      <c r="BC309" s="150"/>
      <c r="BD309" s="143"/>
      <c r="BE309" s="150"/>
      <c r="BF309" s="150"/>
      <c r="BG309" s="150"/>
      <c r="BH309" s="150"/>
      <c r="BI309" s="150"/>
      <c r="BJ309" s="383"/>
      <c r="BK309" s="383"/>
      <c r="BL309" s="383"/>
      <c r="BM309" s="383"/>
      <c r="BN309" s="383"/>
      <c r="BO309" s="383"/>
      <c r="BP309" s="383"/>
      <c r="BQ309" s="383"/>
      <c r="BR309" s="322"/>
      <c r="BS309" s="383"/>
      <c r="BT309" s="383"/>
      <c r="BU309" s="383"/>
      <c r="BV309" s="322"/>
      <c r="BW309" s="383"/>
      <c r="BX309" s="383"/>
      <c r="BY309" s="383"/>
      <c r="BZ309" s="383"/>
      <c r="CA309" s="383"/>
      <c r="CB309" s="322"/>
    </row>
    <row r="310" ht="13.5" customHeight="1">
      <c r="A310" s="222"/>
      <c r="B310" s="35">
        <v>45372.0</v>
      </c>
      <c r="C310" s="271">
        <f t="shared" si="26"/>
        <v>0</v>
      </c>
      <c r="D310" s="260">
        <f t="shared" si="39"/>
        <v>0</v>
      </c>
      <c r="E310" s="236"/>
      <c r="F310" s="143"/>
      <c r="G310" s="143"/>
      <c r="H310" s="143"/>
      <c r="I310" s="143"/>
      <c r="J310" s="143"/>
      <c r="K310" s="143"/>
      <c r="L310" s="225"/>
      <c r="M310" s="256">
        <f t="shared" si="40"/>
        <v>0</v>
      </c>
      <c r="N310" s="236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225"/>
      <c r="AD310" s="262">
        <f t="shared" si="41"/>
        <v>0</v>
      </c>
      <c r="AE310" s="142"/>
      <c r="AF310" s="143"/>
      <c r="AG310" s="143"/>
      <c r="AH310" s="143"/>
      <c r="AI310" s="150"/>
      <c r="AJ310" s="143"/>
      <c r="AK310" s="150"/>
      <c r="AL310" s="143"/>
      <c r="AM310" s="150"/>
      <c r="AN310" s="143"/>
      <c r="AO310" s="150"/>
      <c r="AP310" s="143"/>
      <c r="AQ310" s="150"/>
      <c r="AR310" s="143"/>
      <c r="AS310" s="150"/>
      <c r="AT310" s="143"/>
      <c r="AU310" s="150"/>
      <c r="AV310" s="143"/>
      <c r="AW310" s="150"/>
      <c r="AX310" s="150"/>
      <c r="AY310" s="150"/>
      <c r="AZ310" s="143"/>
      <c r="BA310" s="150"/>
      <c r="BB310" s="150"/>
      <c r="BC310" s="150"/>
      <c r="BD310" s="143"/>
      <c r="BE310" s="150"/>
      <c r="BF310" s="150"/>
      <c r="BG310" s="150"/>
      <c r="BH310" s="150"/>
      <c r="BI310" s="150"/>
      <c r="BJ310" s="383"/>
      <c r="BK310" s="383"/>
      <c r="BL310" s="383"/>
      <c r="BM310" s="383"/>
      <c r="BN310" s="383"/>
      <c r="BO310" s="383"/>
      <c r="BP310" s="383"/>
      <c r="BQ310" s="383"/>
      <c r="BR310" s="322"/>
      <c r="BS310" s="383"/>
      <c r="BT310" s="383"/>
      <c r="BU310" s="383"/>
      <c r="BV310" s="322"/>
      <c r="BW310" s="383"/>
      <c r="BX310" s="383"/>
      <c r="BY310" s="383"/>
      <c r="BZ310" s="383"/>
      <c r="CA310" s="383"/>
      <c r="CB310" s="322"/>
    </row>
    <row r="311" ht="13.5" customHeight="1">
      <c r="A311" s="222"/>
      <c r="B311" s="35">
        <v>45373.0</v>
      </c>
      <c r="C311" s="271">
        <f t="shared" si="26"/>
        <v>0</v>
      </c>
      <c r="D311" s="260">
        <f t="shared" si="39"/>
        <v>0</v>
      </c>
      <c r="E311" s="236"/>
      <c r="F311" s="143"/>
      <c r="G311" s="143"/>
      <c r="H311" s="143"/>
      <c r="I311" s="143"/>
      <c r="J311" s="143"/>
      <c r="K311" s="143"/>
      <c r="L311" s="225"/>
      <c r="M311" s="256">
        <f t="shared" si="40"/>
        <v>0</v>
      </c>
      <c r="N311" s="236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225"/>
      <c r="AD311" s="262">
        <f t="shared" si="41"/>
        <v>0</v>
      </c>
      <c r="AE311" s="142"/>
      <c r="AF311" s="143"/>
      <c r="AG311" s="143"/>
      <c r="AH311" s="143"/>
      <c r="AI311" s="150"/>
      <c r="AJ311" s="143"/>
      <c r="AK311" s="150"/>
      <c r="AL311" s="143"/>
      <c r="AM311" s="150"/>
      <c r="AN311" s="143"/>
      <c r="AO311" s="150"/>
      <c r="AP311" s="143"/>
      <c r="AQ311" s="150"/>
      <c r="AR311" s="143"/>
      <c r="AS311" s="150"/>
      <c r="AT311" s="143"/>
      <c r="AU311" s="150"/>
      <c r="AV311" s="143"/>
      <c r="AW311" s="150"/>
      <c r="AX311" s="150"/>
      <c r="AY311" s="150"/>
      <c r="AZ311" s="143"/>
      <c r="BA311" s="150"/>
      <c r="BB311" s="150"/>
      <c r="BC311" s="150"/>
      <c r="BD311" s="143"/>
      <c r="BE311" s="150"/>
      <c r="BF311" s="150"/>
      <c r="BG311" s="150"/>
      <c r="BH311" s="150"/>
      <c r="BI311" s="150"/>
      <c r="BJ311" s="383"/>
      <c r="BK311" s="383"/>
      <c r="BL311" s="383"/>
      <c r="BM311" s="383"/>
      <c r="BN311" s="383"/>
      <c r="BO311" s="383"/>
      <c r="BP311" s="383"/>
      <c r="BQ311" s="383"/>
      <c r="BR311" s="322"/>
      <c r="BS311" s="383"/>
      <c r="BT311" s="383"/>
      <c r="BU311" s="383"/>
      <c r="BV311" s="322"/>
      <c r="BW311" s="383"/>
      <c r="BX311" s="383"/>
      <c r="BY311" s="383"/>
      <c r="BZ311" s="383"/>
      <c r="CA311" s="383"/>
      <c r="CB311" s="322"/>
    </row>
    <row r="312" ht="13.5" customHeight="1">
      <c r="A312" s="222"/>
      <c r="B312" s="32">
        <v>45374.0</v>
      </c>
      <c r="C312" s="271">
        <f t="shared" si="26"/>
        <v>319095</v>
      </c>
      <c r="D312" s="260">
        <f t="shared" si="39"/>
        <v>660</v>
      </c>
      <c r="E312" s="236" t="s">
        <v>501</v>
      </c>
      <c r="F312" s="363">
        <v>660.0</v>
      </c>
      <c r="G312" s="143"/>
      <c r="H312" s="143"/>
      <c r="I312" s="143"/>
      <c r="J312" s="143"/>
      <c r="K312" s="143"/>
      <c r="L312" s="225"/>
      <c r="M312" s="256">
        <f t="shared" si="40"/>
        <v>177300</v>
      </c>
      <c r="N312" s="236" t="s">
        <v>64</v>
      </c>
      <c r="O312" s="363">
        <v>55000.0</v>
      </c>
      <c r="P312" s="143" t="s">
        <v>683</v>
      </c>
      <c r="Q312" s="363">
        <v>122300.0</v>
      </c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225"/>
      <c r="AD312" s="262">
        <f t="shared" si="41"/>
        <v>141135</v>
      </c>
      <c r="AE312" s="150" t="s">
        <v>58</v>
      </c>
      <c r="AF312" s="363">
        <v>33000.0</v>
      </c>
      <c r="AG312" s="150" t="s">
        <v>59</v>
      </c>
      <c r="AH312" s="363">
        <v>15243.0</v>
      </c>
      <c r="AI312" s="150" t="s">
        <v>63</v>
      </c>
      <c r="AJ312" s="363">
        <v>55862.0</v>
      </c>
      <c r="AK312" s="150" t="s">
        <v>403</v>
      </c>
      <c r="AL312" s="363">
        <v>31830.0</v>
      </c>
      <c r="AM312" s="150" t="s">
        <v>693</v>
      </c>
      <c r="AN312" s="363">
        <v>5200.0</v>
      </c>
      <c r="AO312" s="150"/>
      <c r="AP312" s="143"/>
      <c r="AQ312" s="150"/>
      <c r="AR312" s="143"/>
      <c r="AS312" s="150"/>
      <c r="AT312" s="143"/>
      <c r="AU312" s="150"/>
      <c r="AV312" s="143"/>
      <c r="AW312" s="150"/>
      <c r="AX312" s="150"/>
      <c r="AY312" s="150"/>
      <c r="AZ312" s="143"/>
      <c r="BA312" s="150"/>
      <c r="BB312" s="150"/>
      <c r="BC312" s="150"/>
      <c r="BD312" s="143"/>
      <c r="BE312" s="150"/>
      <c r="BF312" s="150"/>
      <c r="BG312" s="150"/>
      <c r="BH312" s="150"/>
      <c r="BI312" s="150"/>
      <c r="BJ312" s="383"/>
      <c r="BK312" s="383"/>
      <c r="BL312" s="383"/>
      <c r="BM312" s="383"/>
      <c r="BN312" s="383"/>
      <c r="BO312" s="383"/>
      <c r="BP312" s="383"/>
      <c r="BQ312" s="383"/>
      <c r="BR312" s="322"/>
      <c r="BS312" s="383"/>
      <c r="BT312" s="383"/>
      <c r="BU312" s="383"/>
      <c r="BV312" s="322"/>
      <c r="BW312" s="383"/>
      <c r="BX312" s="383"/>
      <c r="BY312" s="383"/>
      <c r="BZ312" s="383"/>
      <c r="CA312" s="383"/>
      <c r="CB312" s="322"/>
    </row>
    <row r="313" ht="13.5" customHeight="1">
      <c r="A313" s="222"/>
      <c r="B313" s="32">
        <v>45375.0</v>
      </c>
      <c r="C313" s="271">
        <f t="shared" si="26"/>
        <v>0</v>
      </c>
      <c r="D313" s="260">
        <f t="shared" si="39"/>
        <v>0</v>
      </c>
      <c r="E313" s="236"/>
      <c r="F313" s="143"/>
      <c r="G313" s="143"/>
      <c r="H313" s="143"/>
      <c r="I313" s="143"/>
      <c r="J313" s="143"/>
      <c r="K313" s="143"/>
      <c r="L313" s="225"/>
      <c r="M313" s="256">
        <f t="shared" si="40"/>
        <v>0</v>
      </c>
      <c r="N313" s="236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225"/>
      <c r="AD313" s="262">
        <f t="shared" si="41"/>
        <v>0</v>
      </c>
      <c r="AE313" s="142"/>
      <c r="AF313" s="167"/>
      <c r="AG313" s="150"/>
      <c r="AH313" s="143"/>
      <c r="AI313" s="150"/>
      <c r="AJ313" s="143"/>
      <c r="AK313" s="150"/>
      <c r="AL313" s="143"/>
      <c r="AM313" s="150"/>
      <c r="AN313" s="143"/>
      <c r="AO313" s="150"/>
      <c r="AP313" s="143"/>
      <c r="AQ313" s="150"/>
      <c r="AR313" s="143"/>
      <c r="AS313" s="150"/>
      <c r="AT313" s="143"/>
      <c r="AU313" s="150"/>
      <c r="AV313" s="143"/>
      <c r="AW313" s="150"/>
      <c r="AX313" s="150"/>
      <c r="AY313" s="150"/>
      <c r="AZ313" s="143"/>
      <c r="BA313" s="150"/>
      <c r="BB313" s="150"/>
      <c r="BC313" s="150"/>
      <c r="BD313" s="143"/>
      <c r="BE313" s="150"/>
      <c r="BF313" s="150"/>
      <c r="BG313" s="150"/>
      <c r="BH313" s="150"/>
      <c r="BI313" s="150"/>
      <c r="BJ313" s="383"/>
      <c r="BK313" s="383"/>
      <c r="BL313" s="383"/>
      <c r="BM313" s="383"/>
      <c r="BN313" s="383"/>
      <c r="BO313" s="383"/>
      <c r="BP313" s="383"/>
      <c r="BQ313" s="383"/>
      <c r="BR313" s="322"/>
      <c r="BS313" s="383"/>
      <c r="BT313" s="383"/>
      <c r="BU313" s="383"/>
      <c r="BV313" s="322"/>
      <c r="BW313" s="383"/>
      <c r="BX313" s="383"/>
      <c r="BY313" s="383"/>
      <c r="BZ313" s="383"/>
      <c r="CA313" s="383"/>
      <c r="CB313" s="322"/>
    </row>
    <row r="314" ht="13.5" customHeight="1">
      <c r="A314" s="222"/>
      <c r="B314" s="32">
        <v>45376.0</v>
      </c>
      <c r="C314" s="271">
        <f t="shared" si="26"/>
        <v>2237000</v>
      </c>
      <c r="D314" s="260">
        <f t="shared" si="39"/>
        <v>0</v>
      </c>
      <c r="E314" s="236"/>
      <c r="F314" s="143"/>
      <c r="G314" s="143"/>
      <c r="H314" s="143"/>
      <c r="I314" s="143"/>
      <c r="J314" s="143"/>
      <c r="K314" s="143"/>
      <c r="L314" s="225"/>
      <c r="M314" s="256">
        <f t="shared" si="40"/>
        <v>2237000</v>
      </c>
      <c r="N314" s="224" t="s">
        <v>65</v>
      </c>
      <c r="O314" s="363">
        <v>220000.0</v>
      </c>
      <c r="P314" s="143" t="s">
        <v>66</v>
      </c>
      <c r="Q314" s="363">
        <v>2017000.0</v>
      </c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225"/>
      <c r="AD314" s="262">
        <f t="shared" si="41"/>
        <v>0</v>
      </c>
      <c r="AE314" s="150"/>
      <c r="AF314" s="143"/>
      <c r="AG314" s="150"/>
      <c r="AH314" s="152"/>
      <c r="AI314" s="143"/>
      <c r="AJ314" s="143"/>
      <c r="AK314" s="143"/>
      <c r="AL314" s="143"/>
      <c r="AM314" s="150"/>
      <c r="AN314" s="143"/>
      <c r="AO314" s="150"/>
      <c r="AP314" s="143"/>
      <c r="AQ314" s="150"/>
      <c r="AR314" s="143"/>
      <c r="AS314" s="150"/>
      <c r="AT314" s="143"/>
      <c r="AU314" s="150"/>
      <c r="AV314" s="143"/>
      <c r="AW314" s="150"/>
      <c r="AX314" s="150"/>
      <c r="AY314" s="150"/>
      <c r="AZ314" s="143"/>
      <c r="BA314" s="150"/>
      <c r="BB314" s="143"/>
      <c r="BC314" s="143"/>
      <c r="BD314" s="143"/>
      <c r="BE314" s="150"/>
      <c r="BF314" s="150"/>
      <c r="BG314" s="150"/>
      <c r="BH314" s="150"/>
      <c r="BI314" s="150"/>
      <c r="BJ314" s="383"/>
      <c r="BK314" s="383"/>
      <c r="BL314" s="383"/>
      <c r="BM314" s="383"/>
      <c r="BN314" s="383"/>
      <c r="BO314" s="383"/>
      <c r="BP314" s="383"/>
      <c r="BQ314" s="383"/>
      <c r="BR314" s="322"/>
      <c r="BS314" s="383"/>
      <c r="BT314" s="383"/>
      <c r="BU314" s="383"/>
      <c r="BV314" s="322"/>
      <c r="BW314" s="383"/>
      <c r="BX314" s="383"/>
      <c r="BY314" s="383"/>
      <c r="BZ314" s="383"/>
      <c r="CA314" s="383"/>
      <c r="CB314" s="322"/>
    </row>
    <row r="315" ht="13.5" customHeight="1">
      <c r="A315" s="222"/>
      <c r="B315" s="32">
        <v>45377.0</v>
      </c>
      <c r="C315" s="271">
        <f t="shared" si="26"/>
        <v>186590</v>
      </c>
      <c r="D315" s="260">
        <f t="shared" si="39"/>
        <v>0</v>
      </c>
      <c r="E315" s="236"/>
      <c r="F315" s="143"/>
      <c r="G315" s="143"/>
      <c r="H315" s="143"/>
      <c r="I315" s="143"/>
      <c r="J315" s="143"/>
      <c r="K315" s="143"/>
      <c r="L315" s="225"/>
      <c r="M315" s="256">
        <f t="shared" si="40"/>
        <v>0</v>
      </c>
      <c r="N315" s="236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225"/>
      <c r="AD315" s="262">
        <f t="shared" si="41"/>
        <v>186590</v>
      </c>
      <c r="AE315" s="150" t="s">
        <v>70</v>
      </c>
      <c r="AF315" s="363">
        <v>44261.0</v>
      </c>
      <c r="AG315" s="150" t="s">
        <v>79</v>
      </c>
      <c r="AH315" s="384">
        <v>124750.0</v>
      </c>
      <c r="AI315" s="150" t="s">
        <v>72</v>
      </c>
      <c r="AJ315" s="363">
        <v>3679.0</v>
      </c>
      <c r="AK315" s="143" t="s">
        <v>543</v>
      </c>
      <c r="AL315" s="363">
        <v>3900.0</v>
      </c>
      <c r="AM315" s="150" t="s">
        <v>694</v>
      </c>
      <c r="AN315" s="363">
        <v>10000.0</v>
      </c>
      <c r="AO315" s="150"/>
      <c r="AP315" s="143"/>
      <c r="AQ315" s="150"/>
      <c r="AR315" s="143"/>
      <c r="AS315" s="150"/>
      <c r="AT315" s="143"/>
      <c r="AU315" s="150"/>
      <c r="AV315" s="143"/>
      <c r="AW315" s="150"/>
      <c r="AX315" s="143"/>
      <c r="AY315" s="150"/>
      <c r="AZ315" s="143"/>
      <c r="BA315" s="150"/>
      <c r="BB315" s="143"/>
      <c r="BC315" s="143"/>
      <c r="BD315" s="143"/>
      <c r="BE315" s="150"/>
      <c r="BF315" s="150"/>
      <c r="BG315" s="150"/>
      <c r="BH315" s="150"/>
      <c r="BI315" s="150"/>
      <c r="BJ315" s="383"/>
      <c r="BK315" s="383"/>
      <c r="BL315" s="383"/>
      <c r="BM315" s="383"/>
      <c r="BN315" s="383"/>
      <c r="BO315" s="383"/>
      <c r="BP315" s="383"/>
      <c r="BQ315" s="383"/>
      <c r="BR315" s="322"/>
      <c r="BS315" s="383"/>
      <c r="BT315" s="383"/>
      <c r="BU315" s="383"/>
      <c r="BV315" s="322"/>
      <c r="BW315" s="383"/>
      <c r="BX315" s="383"/>
      <c r="BY315" s="383"/>
      <c r="BZ315" s="383"/>
      <c r="CA315" s="383"/>
      <c r="CB315" s="322"/>
    </row>
    <row r="316" ht="13.5" customHeight="1">
      <c r="A316" s="222"/>
      <c r="B316" s="32">
        <v>45378.0</v>
      </c>
      <c r="C316" s="271">
        <f t="shared" si="26"/>
        <v>8341549</v>
      </c>
      <c r="D316" s="260">
        <f t="shared" si="39"/>
        <v>8000000</v>
      </c>
      <c r="E316" s="236" t="s">
        <v>695</v>
      </c>
      <c r="F316" s="363">
        <v>8000000.0</v>
      </c>
      <c r="G316" s="143"/>
      <c r="H316" s="143"/>
      <c r="I316" s="143"/>
      <c r="J316" s="143"/>
      <c r="K316" s="143"/>
      <c r="L316" s="225"/>
      <c r="M316" s="256">
        <f t="shared" si="40"/>
        <v>0</v>
      </c>
      <c r="N316" s="236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225"/>
      <c r="AD316" s="262">
        <f t="shared" si="41"/>
        <v>341549</v>
      </c>
      <c r="AE316" s="142" t="s">
        <v>696</v>
      </c>
      <c r="AF316" s="363">
        <f>33000*2</f>
        <v>66000</v>
      </c>
      <c r="AG316" s="143" t="s">
        <v>77</v>
      </c>
      <c r="AH316" s="363">
        <v>99000.0</v>
      </c>
      <c r="AI316" s="142" t="s">
        <v>71</v>
      </c>
      <c r="AJ316" s="363">
        <v>4620.0</v>
      </c>
      <c r="AK316" s="150" t="s">
        <v>76</v>
      </c>
      <c r="AL316" s="363">
        <v>67440.0</v>
      </c>
      <c r="AM316" s="150" t="s">
        <v>73</v>
      </c>
      <c r="AN316" s="363">
        <v>6015.0</v>
      </c>
      <c r="AO316" s="150" t="s">
        <v>74</v>
      </c>
      <c r="AP316" s="363">
        <v>27293.0</v>
      </c>
      <c r="AQ316" s="143" t="s">
        <v>75</v>
      </c>
      <c r="AR316" s="363">
        <v>58201.0</v>
      </c>
      <c r="AS316" s="150" t="s">
        <v>80</v>
      </c>
      <c r="AT316" s="363">
        <v>12980.0</v>
      </c>
      <c r="AU316" s="150"/>
      <c r="AV316" s="143"/>
      <c r="AW316" s="143"/>
      <c r="AX316" s="143"/>
      <c r="AY316" s="143"/>
      <c r="AZ316" s="143"/>
      <c r="BA316" s="143"/>
      <c r="BB316" s="143"/>
      <c r="BC316" s="143"/>
      <c r="BD316" s="143"/>
      <c r="BE316" s="150"/>
      <c r="BF316" s="150"/>
      <c r="BG316" s="150"/>
      <c r="BH316" s="150"/>
      <c r="BI316" s="150"/>
      <c r="BJ316" s="383"/>
      <c r="BK316" s="383"/>
      <c r="BL316" s="383"/>
      <c r="BM316" s="383"/>
      <c r="BN316" s="383"/>
      <c r="BO316" s="383"/>
      <c r="BP316" s="383"/>
      <c r="BQ316" s="383"/>
      <c r="BR316" s="322"/>
      <c r="BS316" s="383"/>
      <c r="BT316" s="383"/>
      <c r="BU316" s="383"/>
      <c r="BV316" s="322"/>
      <c r="BW316" s="383"/>
      <c r="BX316" s="383"/>
      <c r="BY316" s="383"/>
      <c r="BZ316" s="383"/>
      <c r="CA316" s="383"/>
      <c r="CB316" s="322"/>
    </row>
    <row r="317" ht="13.5" customHeight="1">
      <c r="A317" s="222"/>
      <c r="B317" s="35">
        <v>45379.0</v>
      </c>
      <c r="C317" s="271">
        <f t="shared" si="26"/>
        <v>0</v>
      </c>
      <c r="D317" s="260">
        <f t="shared" si="39"/>
        <v>0</v>
      </c>
      <c r="E317" s="236"/>
      <c r="F317" s="143"/>
      <c r="G317" s="143"/>
      <c r="H317" s="143"/>
      <c r="I317" s="143"/>
      <c r="J317" s="143"/>
      <c r="K317" s="143"/>
      <c r="L317" s="225"/>
      <c r="M317" s="256">
        <f t="shared" si="40"/>
        <v>0</v>
      </c>
      <c r="N317" s="236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225"/>
      <c r="AD317" s="262">
        <f t="shared" si="41"/>
        <v>0</v>
      </c>
      <c r="AE317" s="150"/>
      <c r="AF317" s="143"/>
      <c r="AG317" s="150"/>
      <c r="AH317" s="150"/>
      <c r="AI317" s="150"/>
      <c r="AJ317" s="143"/>
      <c r="AK317" s="150"/>
      <c r="AL317" s="143"/>
      <c r="AM317" s="150"/>
      <c r="AN317" s="143"/>
      <c r="AO317" s="150"/>
      <c r="AP317" s="152"/>
      <c r="AQ317" s="150"/>
      <c r="AR317" s="143"/>
      <c r="AS317" s="142"/>
      <c r="AT317" s="143"/>
      <c r="AU317" s="150"/>
      <c r="AV317" s="300"/>
      <c r="AW317" s="150"/>
      <c r="AX317" s="143"/>
      <c r="AY317" s="150"/>
      <c r="AZ317" s="143"/>
      <c r="BA317" s="143"/>
      <c r="BB317" s="143"/>
      <c r="BC317" s="143"/>
      <c r="BD317" s="143"/>
      <c r="BE317" s="150"/>
      <c r="BF317" s="143"/>
      <c r="BG317" s="143"/>
      <c r="BH317" s="143"/>
      <c r="BI317" s="150"/>
      <c r="BJ317" s="322"/>
      <c r="BK317" s="322"/>
      <c r="BL317" s="322"/>
      <c r="BM317" s="322"/>
      <c r="BN317" s="322"/>
      <c r="BO317" s="322"/>
      <c r="BP317" s="322"/>
      <c r="BQ317" s="322"/>
      <c r="BR317" s="322"/>
      <c r="BS317" s="322"/>
      <c r="BT317" s="322"/>
      <c r="BU317" s="322"/>
      <c r="BV317" s="322"/>
      <c r="BW317" s="383"/>
      <c r="BX317" s="383"/>
      <c r="BY317" s="383"/>
      <c r="BZ317" s="383"/>
      <c r="CA317" s="383"/>
      <c r="CB317" s="322"/>
    </row>
    <row r="318" ht="13.5" customHeight="1">
      <c r="A318" s="222"/>
      <c r="B318" s="35">
        <v>45380.0</v>
      </c>
      <c r="C318" s="271">
        <f t="shared" si="26"/>
        <v>2143733</v>
      </c>
      <c r="D318" s="260">
        <f t="shared" si="39"/>
        <v>2143733</v>
      </c>
      <c r="E318" s="273" t="s">
        <v>697</v>
      </c>
      <c r="F318" s="381">
        <v>1764948.0</v>
      </c>
      <c r="G318" s="143" t="s">
        <v>697</v>
      </c>
      <c r="H318" s="363">
        <v>378785.0</v>
      </c>
      <c r="I318" s="268"/>
      <c r="J318" s="167"/>
      <c r="K318" s="167"/>
      <c r="L318" s="225"/>
      <c r="M318" s="256">
        <f t="shared" si="40"/>
        <v>0</v>
      </c>
      <c r="N318" s="236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225"/>
      <c r="AD318" s="262">
        <f t="shared" si="41"/>
        <v>0</v>
      </c>
      <c r="AE318" s="150"/>
      <c r="AF318" s="143"/>
      <c r="AG318" s="143"/>
      <c r="AH318" s="143"/>
      <c r="AI318" s="150"/>
      <c r="AJ318" s="143"/>
      <c r="AK318" s="150"/>
      <c r="AL318" s="143"/>
      <c r="AM318" s="150"/>
      <c r="AN318" s="143"/>
      <c r="AO318" s="150"/>
      <c r="AP318" s="143"/>
      <c r="AQ318" s="143"/>
      <c r="AR318" s="143"/>
      <c r="AS318" s="150"/>
      <c r="AT318" s="143"/>
      <c r="AU318" s="150"/>
      <c r="AV318" s="143"/>
      <c r="AW318" s="143"/>
      <c r="AX318" s="143"/>
      <c r="AY318" s="143"/>
      <c r="AZ318" s="143"/>
      <c r="BA318" s="143"/>
      <c r="BB318" s="143"/>
      <c r="BC318" s="143"/>
      <c r="BD318" s="143"/>
      <c r="BE318" s="143"/>
      <c r="BF318" s="143"/>
      <c r="BG318" s="143"/>
      <c r="BH318" s="143"/>
      <c r="BI318" s="150"/>
      <c r="BJ318" s="322"/>
      <c r="BK318" s="383"/>
      <c r="BL318" s="322"/>
      <c r="BM318" s="383"/>
      <c r="BN318" s="322"/>
      <c r="BO318" s="322"/>
      <c r="BP318" s="322"/>
      <c r="BQ318" s="383"/>
      <c r="BR318" s="322"/>
      <c r="BS318" s="383"/>
      <c r="BT318" s="322"/>
      <c r="BU318" s="322"/>
      <c r="BV318" s="322"/>
      <c r="BW318" s="383"/>
      <c r="BX318" s="322"/>
      <c r="BY318" s="322"/>
      <c r="BZ318" s="322"/>
      <c r="CA318" s="322"/>
      <c r="CB318" s="322"/>
    </row>
    <row r="319" ht="13.5" customHeight="1">
      <c r="A319" s="222"/>
      <c r="B319" s="32">
        <v>45381.0</v>
      </c>
      <c r="C319" s="271">
        <f t="shared" si="26"/>
        <v>4480656</v>
      </c>
      <c r="D319" s="272">
        <f t="shared" si="39"/>
        <v>656399</v>
      </c>
      <c r="E319" s="236" t="s">
        <v>501</v>
      </c>
      <c r="F319" s="363">
        <v>1100.0</v>
      </c>
      <c r="G319" s="143" t="s">
        <v>698</v>
      </c>
      <c r="H319" s="363">
        <v>33698.0</v>
      </c>
      <c r="I319" s="143" t="s">
        <v>699</v>
      </c>
      <c r="J319" s="363">
        <v>517560.0</v>
      </c>
      <c r="K319" s="143" t="s">
        <v>700</v>
      </c>
      <c r="L319" s="385">
        <v>104041.0</v>
      </c>
      <c r="M319" s="256">
        <f t="shared" si="40"/>
        <v>3174853</v>
      </c>
      <c r="N319" s="236" t="s">
        <v>701</v>
      </c>
      <c r="O319" s="363">
        <v>1178403.0</v>
      </c>
      <c r="P319" s="143" t="s">
        <v>449</v>
      </c>
      <c r="Q319" s="363">
        <v>1996450.0</v>
      </c>
      <c r="R319" s="143"/>
      <c r="S319" s="143"/>
      <c r="T319" s="143"/>
      <c r="U319" s="143"/>
      <c r="V319" s="167"/>
      <c r="W319" s="167"/>
      <c r="X319" s="167"/>
      <c r="Y319" s="167"/>
      <c r="Z319" s="167"/>
      <c r="AA319" s="167"/>
      <c r="AB319" s="167"/>
      <c r="AC319" s="276"/>
      <c r="AD319" s="310">
        <f t="shared" si="41"/>
        <v>649404</v>
      </c>
      <c r="AE319" s="200" t="s">
        <v>87</v>
      </c>
      <c r="AF319" s="366">
        <v>165000.0</v>
      </c>
      <c r="AG319" s="162" t="s">
        <v>88</v>
      </c>
      <c r="AH319" s="366">
        <v>160000.0</v>
      </c>
      <c r="AI319" s="163" t="s">
        <v>89</v>
      </c>
      <c r="AJ319" s="366">
        <v>324404.0</v>
      </c>
      <c r="AK319" s="163"/>
      <c r="AL319" s="163"/>
      <c r="AM319" s="163"/>
      <c r="AN319" s="163"/>
      <c r="AO319" s="163"/>
      <c r="AP319" s="163"/>
      <c r="AQ319" s="162"/>
      <c r="AR319" s="163"/>
      <c r="AS319" s="163"/>
      <c r="AT319" s="163"/>
      <c r="AU319" s="163"/>
      <c r="AV319" s="163"/>
      <c r="AW319" s="163"/>
      <c r="AX319" s="163"/>
      <c r="AY319" s="163"/>
      <c r="AZ319" s="163"/>
      <c r="BA319" s="163"/>
      <c r="BB319" s="163"/>
      <c r="BC319" s="163"/>
      <c r="BD319" s="163"/>
      <c r="BE319" s="150"/>
      <c r="BF319" s="143"/>
      <c r="BG319" s="143"/>
      <c r="BH319" s="143"/>
      <c r="BI319" s="150"/>
      <c r="BJ319" s="322"/>
      <c r="BK319" s="383"/>
      <c r="BL319" s="322"/>
      <c r="BM319" s="383"/>
      <c r="BN319" s="322"/>
      <c r="BO319" s="383"/>
      <c r="BP319" s="322"/>
      <c r="BQ319" s="322"/>
      <c r="BR319" s="322"/>
      <c r="BS319" s="383"/>
      <c r="BT319" s="322"/>
      <c r="BU319" s="383"/>
      <c r="BV319" s="322"/>
      <c r="BW319" s="383"/>
      <c r="BX319" s="322"/>
      <c r="BY319" s="383"/>
      <c r="BZ319" s="322"/>
      <c r="CA319" s="383"/>
      <c r="CB319" s="322"/>
    </row>
    <row r="320" ht="13.5" customHeight="1">
      <c r="A320" s="222"/>
      <c r="B320" s="36">
        <v>45382.0</v>
      </c>
      <c r="C320" s="271">
        <f t="shared" si="26"/>
        <v>5857514</v>
      </c>
      <c r="D320" s="272">
        <f t="shared" si="39"/>
        <v>2470488</v>
      </c>
      <c r="E320" s="236" t="s">
        <v>83</v>
      </c>
      <c r="F320" s="363">
        <v>391779.0</v>
      </c>
      <c r="G320" s="268" t="s">
        <v>83</v>
      </c>
      <c r="H320" s="367">
        <v>1699552.0</v>
      </c>
      <c r="I320" s="268" t="s">
        <v>90</v>
      </c>
      <c r="J320" s="367">
        <v>149842.0</v>
      </c>
      <c r="K320" s="143" t="s">
        <v>91</v>
      </c>
      <c r="L320" s="385">
        <v>229315.0</v>
      </c>
      <c r="M320" s="256">
        <f t="shared" si="40"/>
        <v>2917206</v>
      </c>
      <c r="N320" s="275" t="s">
        <v>591</v>
      </c>
      <c r="O320" s="363">
        <v>300947.0</v>
      </c>
      <c r="P320" s="151" t="s">
        <v>574</v>
      </c>
      <c r="Q320" s="367">
        <v>280042.0</v>
      </c>
      <c r="R320" s="167" t="s">
        <v>592</v>
      </c>
      <c r="S320" s="367">
        <v>83000.0</v>
      </c>
      <c r="T320" s="167" t="s">
        <v>593</v>
      </c>
      <c r="U320" s="367">
        <v>351939.0</v>
      </c>
      <c r="V320" s="167" t="s">
        <v>702</v>
      </c>
      <c r="W320" s="367">
        <v>1725224.0</v>
      </c>
      <c r="X320" s="167" t="s">
        <v>703</v>
      </c>
      <c r="Y320" s="367">
        <v>176054.0</v>
      </c>
      <c r="Z320" s="167"/>
      <c r="AA320" s="167"/>
      <c r="AB320" s="167"/>
      <c r="AC320" s="276"/>
      <c r="AD320" s="303">
        <f t="shared" si="41"/>
        <v>469820</v>
      </c>
      <c r="AE320" s="142" t="s">
        <v>85</v>
      </c>
      <c r="AF320" s="363">
        <v>467620.0</v>
      </c>
      <c r="AG320" s="150" t="s">
        <v>704</v>
      </c>
      <c r="AH320" s="363">
        <v>2200.0</v>
      </c>
      <c r="AI320" s="143"/>
      <c r="AJ320" s="143"/>
      <c r="AK320" s="143"/>
      <c r="AL320" s="143"/>
      <c r="AM320" s="206"/>
      <c r="AN320" s="206"/>
      <c r="AO320" s="206"/>
      <c r="AP320" s="206"/>
      <c r="AQ320" s="206"/>
      <c r="AR320" s="206"/>
      <c r="AS320" s="206"/>
      <c r="AT320" s="206"/>
      <c r="AU320" s="238"/>
      <c r="AV320" s="206"/>
      <c r="AW320" s="238"/>
      <c r="AX320" s="206"/>
      <c r="AY320" s="238"/>
      <c r="AZ320" s="206"/>
      <c r="BA320" s="206"/>
      <c r="BB320" s="206"/>
      <c r="BC320" s="206"/>
      <c r="BD320" s="206"/>
      <c r="BE320" s="206"/>
      <c r="BF320" s="206"/>
      <c r="BG320" s="238"/>
      <c r="BH320" s="206"/>
      <c r="BI320" s="206"/>
      <c r="BJ320" s="422"/>
      <c r="BK320" s="416"/>
      <c r="BL320" s="422"/>
      <c r="BM320" s="416"/>
      <c r="BN320" s="422"/>
      <c r="BO320" s="416"/>
      <c r="BP320" s="422"/>
      <c r="BQ320" s="416"/>
      <c r="BR320" s="422"/>
      <c r="BS320" s="416"/>
      <c r="BT320" s="422"/>
      <c r="BU320" s="416"/>
      <c r="BV320" s="422"/>
      <c r="BW320" s="416"/>
      <c r="BX320" s="422"/>
      <c r="BY320" s="416"/>
      <c r="BZ320" s="422"/>
      <c r="CA320" s="416"/>
      <c r="CB320" s="422"/>
    </row>
    <row r="321" ht="13.5" customHeight="1">
      <c r="A321" s="1"/>
      <c r="B321" s="100" t="s">
        <v>21</v>
      </c>
      <c r="C321" s="105">
        <f t="shared" si="26"/>
        <v>51798902</v>
      </c>
      <c r="D321" s="278">
        <f>SUM(D290:D320)</f>
        <v>18619541</v>
      </c>
      <c r="E321" s="246"/>
      <c r="F321" s="183"/>
      <c r="G321" s="183"/>
      <c r="H321" s="183"/>
      <c r="I321" s="183"/>
      <c r="J321" s="183"/>
      <c r="K321" s="183"/>
      <c r="L321" s="247"/>
      <c r="M321" s="248">
        <f>SUM(M290:M320)</f>
        <v>25637059</v>
      </c>
      <c r="N321" s="246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247"/>
      <c r="AD321" s="249">
        <f>SUM(AD290:AD320)</f>
        <v>7542302</v>
      </c>
      <c r="AE321" s="198"/>
      <c r="AF321" s="183"/>
      <c r="AG321" s="183"/>
      <c r="AH321" s="183"/>
      <c r="AI321" s="184"/>
      <c r="AJ321" s="183"/>
      <c r="AK321" s="184"/>
      <c r="AL321" s="183"/>
      <c r="AM321" s="184"/>
      <c r="AN321" s="183"/>
      <c r="AO321" s="184"/>
      <c r="AP321" s="183"/>
      <c r="AQ321" s="184"/>
      <c r="AR321" s="183"/>
      <c r="AS321" s="184"/>
      <c r="AT321" s="183"/>
      <c r="AU321" s="184"/>
      <c r="AV321" s="183"/>
      <c r="AW321" s="184"/>
      <c r="AX321" s="184"/>
      <c r="AY321" s="184"/>
      <c r="AZ321" s="183"/>
      <c r="BA321" s="184"/>
      <c r="BB321" s="184"/>
      <c r="BC321" s="184"/>
      <c r="BD321" s="183"/>
      <c r="BE321" s="184"/>
      <c r="BF321" s="184"/>
      <c r="BG321" s="184"/>
      <c r="BH321" s="184"/>
      <c r="BI321" s="184"/>
      <c r="BJ321" s="250"/>
      <c r="BK321" s="250"/>
      <c r="BL321" s="250"/>
      <c r="BM321" s="250"/>
      <c r="BN321" s="250"/>
      <c r="BO321" s="250"/>
      <c r="BP321" s="250"/>
      <c r="BQ321" s="250"/>
      <c r="BR321" s="251"/>
      <c r="BS321" s="250"/>
      <c r="BT321" s="250"/>
      <c r="BU321" s="250"/>
      <c r="BV321" s="251"/>
      <c r="BW321" s="250"/>
      <c r="BX321" s="250"/>
      <c r="BY321" s="250"/>
      <c r="BZ321" s="250"/>
      <c r="CA321" s="250"/>
      <c r="CB321" s="251"/>
    </row>
    <row r="322" ht="13.5" customHeight="1">
      <c r="A322" s="222"/>
      <c r="B322" s="22">
        <v>45383.0</v>
      </c>
      <c r="C322" s="307">
        <f t="shared" si="26"/>
        <v>10757167</v>
      </c>
      <c r="D322" s="253">
        <f t="shared" ref="D322:D351" si="42">F322+H322+J322+L322</f>
        <v>0</v>
      </c>
      <c r="E322" s="268"/>
      <c r="F322" s="167"/>
      <c r="G322" s="268"/>
      <c r="H322" s="167"/>
      <c r="I322" s="167"/>
      <c r="J322" s="134"/>
      <c r="K322" s="196"/>
      <c r="L322" s="255"/>
      <c r="M322" s="256">
        <f t="shared" ref="M322:M351" si="43">O322+Q322+S322+U322+W322+Y322+AA322+AC322</f>
        <v>10757167</v>
      </c>
      <c r="N322" s="257" t="s">
        <v>705</v>
      </c>
      <c r="O322" s="363">
        <v>1.0757167E7</v>
      </c>
      <c r="P322" s="163"/>
      <c r="Q322" s="163"/>
      <c r="R322" s="163"/>
      <c r="S322" s="163"/>
      <c r="T322" s="163"/>
      <c r="U322" s="163"/>
      <c r="V322" s="163"/>
      <c r="W322" s="163"/>
      <c r="X322" s="163"/>
      <c r="Y322" s="163"/>
      <c r="Z322" s="163"/>
      <c r="AA322" s="163"/>
      <c r="AB322" s="163"/>
      <c r="AC322" s="255"/>
      <c r="AD322" s="308">
        <f t="shared" ref="AD322:AD351" si="44">AF322+AH322+AJ322+AL322+AN322+AP322+AR322+AT322+AV322+AX322+AZ322+BB322+BD322+BF322+BH322+BJ322+BL322+BN322+BP322+BR322+BT322+BV322+BX322+BZ322+CB322+CD322</f>
        <v>0</v>
      </c>
      <c r="AE322" s="142"/>
      <c r="AF322" s="143"/>
      <c r="AG322" s="143"/>
      <c r="AH322" s="143"/>
      <c r="AI322" s="150"/>
      <c r="AJ322" s="143"/>
      <c r="AK322" s="150"/>
      <c r="AL322" s="143"/>
      <c r="AM322" s="150"/>
      <c r="AN322" s="143"/>
      <c r="AO322" s="150"/>
      <c r="AP322" s="143"/>
      <c r="AQ322" s="150"/>
      <c r="AR322" s="143"/>
      <c r="AS322" s="150"/>
      <c r="AT322" s="143"/>
      <c r="AU322" s="150"/>
      <c r="AV322" s="143"/>
      <c r="AW322" s="150"/>
      <c r="AX322" s="150"/>
      <c r="AY322" s="150"/>
      <c r="AZ322" s="143"/>
      <c r="BA322" s="150"/>
      <c r="BB322" s="150"/>
      <c r="BC322" s="150"/>
      <c r="BD322" s="143"/>
      <c r="BE322" s="143"/>
      <c r="BF322" s="143"/>
      <c r="BG322" s="150"/>
      <c r="BH322" s="143"/>
      <c r="BI322" s="143"/>
      <c r="BJ322" s="322"/>
      <c r="BK322" s="383"/>
      <c r="BL322" s="322"/>
      <c r="BM322" s="383"/>
      <c r="BN322" s="322"/>
      <c r="BO322" s="383"/>
      <c r="BP322" s="322"/>
      <c r="BQ322" s="383"/>
      <c r="BR322" s="322"/>
      <c r="BS322" s="322"/>
      <c r="BT322" s="322"/>
      <c r="BU322" s="383"/>
      <c r="BV322" s="322"/>
      <c r="BW322" s="383"/>
      <c r="BX322" s="322"/>
      <c r="BY322" s="383"/>
      <c r="BZ322" s="322"/>
      <c r="CA322" s="383"/>
      <c r="CB322" s="322"/>
    </row>
    <row r="323" ht="13.5" customHeight="1">
      <c r="A323" s="222"/>
      <c r="B323" s="32">
        <v>45384.0</v>
      </c>
      <c r="C323" s="271">
        <f t="shared" si="26"/>
        <v>103111</v>
      </c>
      <c r="D323" s="260">
        <f t="shared" si="42"/>
        <v>0</v>
      </c>
      <c r="E323" s="236"/>
      <c r="F323" s="143"/>
      <c r="G323" s="143"/>
      <c r="H323" s="143"/>
      <c r="I323" s="143"/>
      <c r="J323" s="143"/>
      <c r="K323" s="143"/>
      <c r="L323" s="225"/>
      <c r="M323" s="256">
        <f t="shared" si="43"/>
        <v>0</v>
      </c>
      <c r="N323" s="236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225"/>
      <c r="AD323" s="262">
        <f t="shared" si="44"/>
        <v>103111</v>
      </c>
      <c r="AE323" s="150" t="s">
        <v>46</v>
      </c>
      <c r="AF323" s="363">
        <v>82196.0</v>
      </c>
      <c r="AG323" s="150" t="s">
        <v>403</v>
      </c>
      <c r="AH323" s="363">
        <v>15915.0</v>
      </c>
      <c r="AI323" s="164" t="s">
        <v>661</v>
      </c>
      <c r="AJ323" s="367">
        <v>5000.0</v>
      </c>
      <c r="AK323" s="167"/>
      <c r="AL323" s="167"/>
      <c r="AM323" s="164"/>
      <c r="AN323" s="167"/>
      <c r="AO323" s="167"/>
      <c r="AP323" s="167"/>
      <c r="AQ323" s="150"/>
      <c r="AR323" s="143"/>
      <c r="AS323" s="150"/>
      <c r="AT323" s="143"/>
      <c r="AU323" s="150"/>
      <c r="AV323" s="143"/>
      <c r="AW323" s="150"/>
      <c r="AX323" s="150"/>
      <c r="AY323" s="150"/>
      <c r="AZ323" s="143"/>
      <c r="BA323" s="150"/>
      <c r="BB323" s="150"/>
      <c r="BC323" s="150"/>
      <c r="BD323" s="143"/>
      <c r="BE323" s="150"/>
      <c r="BF323" s="150"/>
      <c r="BG323" s="150"/>
      <c r="BH323" s="150"/>
      <c r="BI323" s="150"/>
      <c r="BJ323" s="383"/>
      <c r="BK323" s="383"/>
      <c r="BL323" s="383"/>
      <c r="BM323" s="383"/>
      <c r="BN323" s="383"/>
      <c r="BO323" s="383"/>
      <c r="BP323" s="383"/>
      <c r="BQ323" s="383"/>
      <c r="BR323" s="322"/>
      <c r="BS323" s="383"/>
      <c r="BT323" s="383"/>
      <c r="BU323" s="383"/>
      <c r="BV323" s="322"/>
      <c r="BW323" s="383"/>
      <c r="BX323" s="383"/>
      <c r="BY323" s="383"/>
      <c r="BZ323" s="383"/>
      <c r="CA323" s="383"/>
      <c r="CB323" s="322"/>
    </row>
    <row r="324" ht="13.5" customHeight="1">
      <c r="A324" s="222"/>
      <c r="B324" s="32">
        <v>45385.0</v>
      </c>
      <c r="C324" s="271">
        <f t="shared" si="26"/>
        <v>252980</v>
      </c>
      <c r="D324" s="260">
        <f t="shared" si="42"/>
        <v>0</v>
      </c>
      <c r="E324" s="236"/>
      <c r="F324" s="143"/>
      <c r="G324" s="143"/>
      <c r="H324" s="143"/>
      <c r="I324" s="143"/>
      <c r="J324" s="143"/>
      <c r="K324" s="143"/>
      <c r="L324" s="225"/>
      <c r="M324" s="256">
        <f t="shared" si="43"/>
        <v>223500</v>
      </c>
      <c r="N324" s="236" t="s">
        <v>706</v>
      </c>
      <c r="O324" s="363">
        <v>223500.0</v>
      </c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225"/>
      <c r="AD324" s="262">
        <f t="shared" si="44"/>
        <v>29480</v>
      </c>
      <c r="AE324" s="142" t="s">
        <v>92</v>
      </c>
      <c r="AF324" s="363">
        <v>29480.0</v>
      </c>
      <c r="AG324" s="150"/>
      <c r="AH324" s="143"/>
      <c r="AI324" s="150"/>
      <c r="AJ324" s="143"/>
      <c r="AK324" s="150"/>
      <c r="AL324" s="143"/>
      <c r="AM324" s="150"/>
      <c r="AN324" s="143"/>
      <c r="AO324" s="150"/>
      <c r="AP324" s="143"/>
      <c r="AQ324" s="150"/>
      <c r="AR324" s="143"/>
      <c r="AS324" s="150"/>
      <c r="AT324" s="143"/>
      <c r="AU324" s="150"/>
      <c r="AV324" s="143"/>
      <c r="AW324" s="150"/>
      <c r="AX324" s="150"/>
      <c r="AY324" s="150"/>
      <c r="AZ324" s="143"/>
      <c r="BA324" s="150"/>
      <c r="BB324" s="150"/>
      <c r="BC324" s="150"/>
      <c r="BD324" s="143"/>
      <c r="BE324" s="150"/>
      <c r="BF324" s="150"/>
      <c r="BG324" s="150"/>
      <c r="BH324" s="150"/>
      <c r="BI324" s="150"/>
      <c r="BJ324" s="383"/>
      <c r="BK324" s="383"/>
      <c r="BL324" s="383"/>
      <c r="BM324" s="383"/>
      <c r="BN324" s="383"/>
      <c r="BO324" s="383"/>
      <c r="BP324" s="383"/>
      <c r="BQ324" s="383"/>
      <c r="BR324" s="322"/>
      <c r="BS324" s="383"/>
      <c r="BT324" s="383"/>
      <c r="BU324" s="383"/>
      <c r="BV324" s="322"/>
      <c r="BW324" s="383"/>
      <c r="BX324" s="383"/>
      <c r="BY324" s="383"/>
      <c r="BZ324" s="383"/>
      <c r="CA324" s="383"/>
      <c r="CB324" s="322"/>
    </row>
    <row r="325" ht="13.5" customHeight="1">
      <c r="A325" s="222"/>
      <c r="B325" s="35">
        <v>45386.0</v>
      </c>
      <c r="C325" s="271">
        <f t="shared" si="26"/>
        <v>0</v>
      </c>
      <c r="D325" s="260">
        <f t="shared" si="42"/>
        <v>0</v>
      </c>
      <c r="E325" s="236"/>
      <c r="F325" s="143"/>
      <c r="G325" s="143"/>
      <c r="H325" s="143"/>
      <c r="I325" s="143"/>
      <c r="J325" s="143"/>
      <c r="K325" s="143"/>
      <c r="L325" s="225"/>
      <c r="M325" s="256">
        <f t="shared" si="43"/>
        <v>0</v>
      </c>
      <c r="N325" s="236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225"/>
      <c r="AD325" s="262">
        <f t="shared" si="44"/>
        <v>0</v>
      </c>
      <c r="AE325" s="142"/>
      <c r="AF325" s="143"/>
      <c r="AG325" s="150"/>
      <c r="AH325" s="143"/>
      <c r="AI325" s="150"/>
      <c r="AJ325" s="143"/>
      <c r="AK325" s="150"/>
      <c r="AL325" s="143"/>
      <c r="AM325" s="150"/>
      <c r="AN325" s="143"/>
      <c r="AO325" s="226"/>
      <c r="AP325" s="143"/>
      <c r="AQ325" s="150"/>
      <c r="AR325" s="143"/>
      <c r="AS325" s="150"/>
      <c r="AT325" s="143"/>
      <c r="AU325" s="150"/>
      <c r="AV325" s="143"/>
      <c r="AW325" s="150"/>
      <c r="AX325" s="150"/>
      <c r="AY325" s="150"/>
      <c r="AZ325" s="143"/>
      <c r="BA325" s="150"/>
      <c r="BB325" s="150"/>
      <c r="BC325" s="150"/>
      <c r="BD325" s="143"/>
      <c r="BE325" s="150"/>
      <c r="BF325" s="150"/>
      <c r="BG325" s="150"/>
      <c r="BH325" s="150"/>
      <c r="BI325" s="150"/>
      <c r="BJ325" s="383"/>
      <c r="BK325" s="383"/>
      <c r="BL325" s="383"/>
      <c r="BM325" s="383"/>
      <c r="BN325" s="383"/>
      <c r="BO325" s="383"/>
      <c r="BP325" s="383"/>
      <c r="BQ325" s="383"/>
      <c r="BR325" s="322"/>
      <c r="BS325" s="383"/>
      <c r="BT325" s="383"/>
      <c r="BU325" s="383"/>
      <c r="BV325" s="322"/>
      <c r="BW325" s="383"/>
      <c r="BX325" s="383"/>
      <c r="BY325" s="383"/>
      <c r="BZ325" s="383"/>
      <c r="CA325" s="383"/>
      <c r="CB325" s="322"/>
    </row>
    <row r="326" ht="13.5" customHeight="1">
      <c r="A326" s="222"/>
      <c r="B326" s="35">
        <v>45387.0</v>
      </c>
      <c r="C326" s="271">
        <f t="shared" si="26"/>
        <v>0</v>
      </c>
      <c r="D326" s="260">
        <f t="shared" si="42"/>
        <v>0</v>
      </c>
      <c r="E326" s="236"/>
      <c r="F326" s="143"/>
      <c r="G326" s="143"/>
      <c r="H326" s="143"/>
      <c r="I326" s="143"/>
      <c r="J326" s="143"/>
      <c r="K326" s="143"/>
      <c r="L326" s="225"/>
      <c r="M326" s="256">
        <f t="shared" si="43"/>
        <v>0</v>
      </c>
      <c r="N326" s="236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225"/>
      <c r="AD326" s="262">
        <f t="shared" si="44"/>
        <v>0</v>
      </c>
      <c r="AE326" s="142"/>
      <c r="AF326" s="143"/>
      <c r="AG326" s="150"/>
      <c r="AH326" s="143"/>
      <c r="AI326" s="150"/>
      <c r="AJ326" s="143"/>
      <c r="AK326" s="150"/>
      <c r="AL326" s="143"/>
      <c r="AM326" s="150"/>
      <c r="AN326" s="143"/>
      <c r="AO326" s="150"/>
      <c r="AP326" s="143"/>
      <c r="AQ326" s="150"/>
      <c r="AR326" s="143"/>
      <c r="AS326" s="150"/>
      <c r="AT326" s="143"/>
      <c r="AU326" s="150"/>
      <c r="AV326" s="143"/>
      <c r="AW326" s="150"/>
      <c r="AX326" s="150"/>
      <c r="AY326" s="150"/>
      <c r="AZ326" s="143"/>
      <c r="BA326" s="150"/>
      <c r="BB326" s="150"/>
      <c r="BC326" s="150"/>
      <c r="BD326" s="143"/>
      <c r="BE326" s="150"/>
      <c r="BF326" s="150"/>
      <c r="BG326" s="150"/>
      <c r="BH326" s="150"/>
      <c r="BI326" s="150"/>
      <c r="BJ326" s="383"/>
      <c r="BK326" s="383"/>
      <c r="BL326" s="383"/>
      <c r="BM326" s="383"/>
      <c r="BN326" s="383"/>
      <c r="BO326" s="383"/>
      <c r="BP326" s="383"/>
      <c r="BQ326" s="383"/>
      <c r="BR326" s="322"/>
      <c r="BS326" s="383"/>
      <c r="BT326" s="383"/>
      <c r="BU326" s="383"/>
      <c r="BV326" s="322"/>
      <c r="BW326" s="383"/>
      <c r="BX326" s="383"/>
      <c r="BY326" s="383"/>
      <c r="BZ326" s="383"/>
      <c r="CA326" s="383"/>
      <c r="CB326" s="322"/>
    </row>
    <row r="327" ht="13.5" customHeight="1">
      <c r="A327" s="222"/>
      <c r="B327" s="32">
        <v>45388.0</v>
      </c>
      <c r="C327" s="271">
        <f t="shared" si="26"/>
        <v>160800</v>
      </c>
      <c r="D327" s="260">
        <f t="shared" si="42"/>
        <v>0</v>
      </c>
      <c r="E327" s="236"/>
      <c r="F327" s="143"/>
      <c r="G327" s="143"/>
      <c r="H327" s="143"/>
      <c r="I327" s="143"/>
      <c r="J327" s="143"/>
      <c r="K327" s="143"/>
      <c r="L327" s="225"/>
      <c r="M327" s="256">
        <f t="shared" si="43"/>
        <v>0</v>
      </c>
      <c r="N327" s="236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225"/>
      <c r="AD327" s="262">
        <f t="shared" si="44"/>
        <v>160800</v>
      </c>
      <c r="AE327" s="142" t="s">
        <v>48</v>
      </c>
      <c r="AF327" s="363">
        <v>88000.0</v>
      </c>
      <c r="AG327" s="150" t="s">
        <v>49</v>
      </c>
      <c r="AH327" s="363">
        <v>72800.0</v>
      </c>
      <c r="AI327" s="150"/>
      <c r="AJ327" s="143"/>
      <c r="AK327" s="150"/>
      <c r="AL327" s="143"/>
      <c r="AM327" s="150"/>
      <c r="AN327" s="143"/>
      <c r="AO327" s="150"/>
      <c r="AP327" s="143"/>
      <c r="AQ327" s="150"/>
      <c r="AR327" s="143"/>
      <c r="AS327" s="150"/>
      <c r="AT327" s="143"/>
      <c r="AU327" s="150"/>
      <c r="AV327" s="143"/>
      <c r="AW327" s="150"/>
      <c r="AX327" s="143"/>
      <c r="AY327" s="150"/>
      <c r="AZ327" s="143"/>
      <c r="BA327" s="150"/>
      <c r="BB327" s="150"/>
      <c r="BC327" s="150"/>
      <c r="BD327" s="143"/>
      <c r="BE327" s="150"/>
      <c r="BF327" s="150"/>
      <c r="BG327" s="150"/>
      <c r="BH327" s="150"/>
      <c r="BI327" s="150"/>
      <c r="BJ327" s="383"/>
      <c r="BK327" s="383"/>
      <c r="BL327" s="383"/>
      <c r="BM327" s="383"/>
      <c r="BN327" s="383"/>
      <c r="BO327" s="383"/>
      <c r="BP327" s="383"/>
      <c r="BQ327" s="383"/>
      <c r="BR327" s="322"/>
      <c r="BS327" s="383"/>
      <c r="BT327" s="383"/>
      <c r="BU327" s="383"/>
      <c r="BV327" s="322"/>
      <c r="BW327" s="383"/>
      <c r="BX327" s="383"/>
      <c r="BY327" s="383"/>
      <c r="BZ327" s="383"/>
      <c r="CA327" s="383"/>
      <c r="CB327" s="322"/>
    </row>
    <row r="328" ht="13.5" customHeight="1">
      <c r="A328" s="222"/>
      <c r="B328" s="32">
        <v>45389.0</v>
      </c>
      <c r="C328" s="271">
        <f t="shared" si="26"/>
        <v>1210</v>
      </c>
      <c r="D328" s="260">
        <f t="shared" si="42"/>
        <v>1210</v>
      </c>
      <c r="E328" s="236" t="s">
        <v>707</v>
      </c>
      <c r="F328" s="363">
        <v>1210.0</v>
      </c>
      <c r="G328" s="143"/>
      <c r="H328" s="143"/>
      <c r="I328" s="143"/>
      <c r="J328" s="143"/>
      <c r="K328" s="143"/>
      <c r="L328" s="225"/>
      <c r="M328" s="256">
        <f t="shared" si="43"/>
        <v>0</v>
      </c>
      <c r="N328" s="236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225"/>
      <c r="AD328" s="262">
        <f t="shared" si="44"/>
        <v>0</v>
      </c>
      <c r="AE328" s="142"/>
      <c r="AF328" s="143"/>
      <c r="AG328" s="150"/>
      <c r="AH328" s="143"/>
      <c r="AI328" s="142"/>
      <c r="AJ328" s="143"/>
      <c r="AK328" s="150"/>
      <c r="AL328" s="143"/>
      <c r="AM328" s="150"/>
      <c r="AN328" s="143"/>
      <c r="AO328" s="143"/>
      <c r="AP328" s="143"/>
      <c r="AQ328" s="150"/>
      <c r="AR328" s="143"/>
      <c r="AS328" s="150"/>
      <c r="AT328" s="143"/>
      <c r="AU328" s="150"/>
      <c r="AV328" s="143"/>
      <c r="AW328" s="150"/>
      <c r="AX328" s="150"/>
      <c r="AY328" s="150"/>
      <c r="AZ328" s="143"/>
      <c r="BA328" s="150"/>
      <c r="BB328" s="150"/>
      <c r="BC328" s="150"/>
      <c r="BD328" s="143"/>
      <c r="BE328" s="150"/>
      <c r="BF328" s="150"/>
      <c r="BG328" s="150"/>
      <c r="BH328" s="150"/>
      <c r="BI328" s="150"/>
      <c r="BJ328" s="383"/>
      <c r="BK328" s="383"/>
      <c r="BL328" s="383"/>
      <c r="BM328" s="383"/>
      <c r="BN328" s="383"/>
      <c r="BO328" s="383"/>
      <c r="BP328" s="383"/>
      <c r="BQ328" s="383"/>
      <c r="BR328" s="322"/>
      <c r="BS328" s="383"/>
      <c r="BT328" s="383"/>
      <c r="BU328" s="383"/>
      <c r="BV328" s="322"/>
      <c r="BW328" s="383"/>
      <c r="BX328" s="383"/>
      <c r="BY328" s="383"/>
      <c r="BZ328" s="383"/>
      <c r="CA328" s="383"/>
      <c r="CB328" s="322"/>
    </row>
    <row r="329" ht="13.5" customHeight="1">
      <c r="A329" s="222"/>
      <c r="B329" s="32">
        <v>45390.0</v>
      </c>
      <c r="C329" s="271">
        <f t="shared" si="26"/>
        <v>0</v>
      </c>
      <c r="D329" s="260">
        <f t="shared" si="42"/>
        <v>0</v>
      </c>
      <c r="E329" s="236"/>
      <c r="F329" s="143"/>
      <c r="G329" s="143"/>
      <c r="H329" s="143"/>
      <c r="I329" s="143"/>
      <c r="J329" s="143"/>
      <c r="K329" s="143"/>
      <c r="L329" s="225"/>
      <c r="M329" s="256">
        <f t="shared" si="43"/>
        <v>0</v>
      </c>
      <c r="N329" s="236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225"/>
      <c r="AD329" s="262">
        <f t="shared" si="44"/>
        <v>0</v>
      </c>
      <c r="AE329" s="142"/>
      <c r="AF329" s="143"/>
      <c r="AG329" s="150"/>
      <c r="AH329" s="143"/>
      <c r="AI329" s="143"/>
      <c r="AJ329" s="143"/>
      <c r="AK329" s="150"/>
      <c r="AL329" s="143"/>
      <c r="AM329" s="150"/>
      <c r="AN329" s="143"/>
      <c r="AO329" s="150"/>
      <c r="AP329" s="143"/>
      <c r="AQ329" s="150"/>
      <c r="AR329" s="143"/>
      <c r="AS329" s="150"/>
      <c r="AT329" s="143"/>
      <c r="AU329" s="150"/>
      <c r="AV329" s="143"/>
      <c r="AW329" s="150"/>
      <c r="AX329" s="150"/>
      <c r="AY329" s="150"/>
      <c r="AZ329" s="143"/>
      <c r="BA329" s="150"/>
      <c r="BB329" s="143"/>
      <c r="BC329" s="150"/>
      <c r="BD329" s="143"/>
      <c r="BE329" s="150"/>
      <c r="BF329" s="150"/>
      <c r="BG329" s="150"/>
      <c r="BH329" s="150"/>
      <c r="BI329" s="150"/>
      <c r="BJ329" s="383"/>
      <c r="BK329" s="383"/>
      <c r="BL329" s="383"/>
      <c r="BM329" s="383"/>
      <c r="BN329" s="383"/>
      <c r="BO329" s="383"/>
      <c r="BP329" s="383"/>
      <c r="BQ329" s="383"/>
      <c r="BR329" s="322"/>
      <c r="BS329" s="383"/>
      <c r="BT329" s="383"/>
      <c r="BU329" s="383"/>
      <c r="BV329" s="322"/>
      <c r="BW329" s="383"/>
      <c r="BX329" s="383"/>
      <c r="BY329" s="383"/>
      <c r="BZ329" s="383"/>
      <c r="CA329" s="383"/>
      <c r="CB329" s="322"/>
    </row>
    <row r="330" ht="13.5" customHeight="1">
      <c r="A330" s="222"/>
      <c r="B330" s="32">
        <v>45391.0</v>
      </c>
      <c r="C330" s="271">
        <f t="shared" si="26"/>
        <v>162475</v>
      </c>
      <c r="D330" s="260">
        <f t="shared" si="42"/>
        <v>4730</v>
      </c>
      <c r="E330" s="236" t="s">
        <v>708</v>
      </c>
      <c r="F330" s="363">
        <v>440.0</v>
      </c>
      <c r="G330" s="143" t="s">
        <v>709</v>
      </c>
      <c r="H330" s="363">
        <v>3850.0</v>
      </c>
      <c r="I330" s="143" t="s">
        <v>710</v>
      </c>
      <c r="J330" s="363">
        <v>440.0</v>
      </c>
      <c r="K330" s="143"/>
      <c r="L330" s="225"/>
      <c r="M330" s="256">
        <f t="shared" si="43"/>
        <v>110000</v>
      </c>
      <c r="N330" s="236" t="s">
        <v>711</v>
      </c>
      <c r="O330" s="363">
        <v>110000.0</v>
      </c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225"/>
      <c r="AD330" s="262">
        <f t="shared" si="44"/>
        <v>47745</v>
      </c>
      <c r="AE330" s="150" t="s">
        <v>403</v>
      </c>
      <c r="AF330" s="363">
        <v>47745.0</v>
      </c>
      <c r="AG330" s="150"/>
      <c r="AH330" s="143"/>
      <c r="AI330" s="150"/>
      <c r="AJ330" s="143"/>
      <c r="AK330" s="150"/>
      <c r="AL330" s="143"/>
      <c r="AM330" s="150"/>
      <c r="AN330" s="143"/>
      <c r="AO330" s="150"/>
      <c r="AP330" s="143"/>
      <c r="AQ330" s="150"/>
      <c r="AR330" s="143"/>
      <c r="AS330" s="150"/>
      <c r="AT330" s="143"/>
      <c r="AU330" s="150"/>
      <c r="AV330" s="143"/>
      <c r="AW330" s="150"/>
      <c r="AX330" s="150"/>
      <c r="AY330" s="150"/>
      <c r="AZ330" s="143"/>
      <c r="BA330" s="150"/>
      <c r="BB330" s="143"/>
      <c r="BC330" s="150"/>
      <c r="BD330" s="143"/>
      <c r="BE330" s="150"/>
      <c r="BF330" s="150"/>
      <c r="BG330" s="150"/>
      <c r="BH330" s="150"/>
      <c r="BI330" s="150"/>
      <c r="BJ330" s="383"/>
      <c r="BK330" s="383"/>
      <c r="BL330" s="383"/>
      <c r="BM330" s="383"/>
      <c r="BN330" s="383"/>
      <c r="BO330" s="383"/>
      <c r="BP330" s="383"/>
      <c r="BQ330" s="383"/>
      <c r="BR330" s="322"/>
      <c r="BS330" s="383"/>
      <c r="BT330" s="383"/>
      <c r="BU330" s="383"/>
      <c r="BV330" s="322"/>
      <c r="BW330" s="383"/>
      <c r="BX330" s="383"/>
      <c r="BY330" s="383"/>
      <c r="BZ330" s="383"/>
      <c r="CA330" s="383"/>
      <c r="CB330" s="322"/>
    </row>
    <row r="331" ht="13.5" customHeight="1">
      <c r="A331" s="222"/>
      <c r="B331" s="32">
        <v>45392.0</v>
      </c>
      <c r="C331" s="271">
        <f t="shared" si="26"/>
        <v>3511784</v>
      </c>
      <c r="D331" s="260">
        <f t="shared" si="42"/>
        <v>19195</v>
      </c>
      <c r="E331" s="236" t="s">
        <v>712</v>
      </c>
      <c r="F331" s="363">
        <v>3630.0</v>
      </c>
      <c r="G331" s="143" t="s">
        <v>464</v>
      </c>
      <c r="H331" s="363">
        <v>1650.0</v>
      </c>
      <c r="I331" s="143" t="s">
        <v>465</v>
      </c>
      <c r="J331" s="363">
        <v>2530.0</v>
      </c>
      <c r="K331" s="143" t="s">
        <v>495</v>
      </c>
      <c r="L331" s="385">
        <v>11385.0</v>
      </c>
      <c r="M331" s="256">
        <f t="shared" si="43"/>
        <v>0</v>
      </c>
      <c r="N331" s="236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225"/>
      <c r="AD331" s="262">
        <f t="shared" si="44"/>
        <v>3492589</v>
      </c>
      <c r="AE331" s="142" t="s">
        <v>713</v>
      </c>
      <c r="AF331" s="363">
        <v>515000.0</v>
      </c>
      <c r="AG331" s="150" t="s">
        <v>51</v>
      </c>
      <c r="AH331" s="363">
        <v>177132.0</v>
      </c>
      <c r="AI331" s="142" t="s">
        <v>52</v>
      </c>
      <c r="AJ331" s="363">
        <v>593649.0</v>
      </c>
      <c r="AK331" s="150" t="s">
        <v>53</v>
      </c>
      <c r="AL331" s="363">
        <v>455500.0</v>
      </c>
      <c r="AM331" s="150" t="s">
        <v>50</v>
      </c>
      <c r="AN331" s="363">
        <v>100000.0</v>
      </c>
      <c r="AO331" s="150" t="s">
        <v>54</v>
      </c>
      <c r="AP331" s="363">
        <v>14600.0</v>
      </c>
      <c r="AQ331" s="150" t="s">
        <v>55</v>
      </c>
      <c r="AR331" s="363">
        <v>1123735.0</v>
      </c>
      <c r="AS331" s="143" t="s">
        <v>56</v>
      </c>
      <c r="AT331" s="363">
        <v>512973.0</v>
      </c>
      <c r="AU331" s="143"/>
      <c r="AV331" s="143"/>
      <c r="AW331" s="143"/>
      <c r="AX331" s="143"/>
      <c r="AY331" s="143"/>
      <c r="AZ331" s="143"/>
      <c r="BA331" s="150"/>
      <c r="BB331" s="143"/>
      <c r="BC331" s="143"/>
      <c r="BD331" s="143"/>
      <c r="BE331" s="150"/>
      <c r="BF331" s="150"/>
      <c r="BG331" s="150"/>
      <c r="BH331" s="150"/>
      <c r="BI331" s="150"/>
      <c r="BJ331" s="383"/>
      <c r="BK331" s="383"/>
      <c r="BL331" s="383"/>
      <c r="BM331" s="383"/>
      <c r="BN331" s="383"/>
      <c r="BO331" s="383"/>
      <c r="BP331" s="383"/>
      <c r="BQ331" s="383"/>
      <c r="BR331" s="322"/>
      <c r="BS331" s="383"/>
      <c r="BT331" s="383"/>
      <c r="BU331" s="383"/>
      <c r="BV331" s="322"/>
      <c r="BW331" s="383"/>
      <c r="BX331" s="383"/>
      <c r="BY331" s="383"/>
      <c r="BZ331" s="383"/>
      <c r="CA331" s="383"/>
      <c r="CB331" s="322"/>
    </row>
    <row r="332" ht="13.5" customHeight="1">
      <c r="A332" s="222"/>
      <c r="B332" s="35">
        <v>45393.0</v>
      </c>
      <c r="C332" s="271">
        <f t="shared" si="26"/>
        <v>0</v>
      </c>
      <c r="D332" s="260">
        <f t="shared" si="42"/>
        <v>0</v>
      </c>
      <c r="E332" s="236"/>
      <c r="F332" s="143"/>
      <c r="G332" s="143"/>
      <c r="H332" s="143"/>
      <c r="I332" s="143"/>
      <c r="J332" s="143"/>
      <c r="K332" s="143"/>
      <c r="L332" s="225"/>
      <c r="M332" s="256">
        <f t="shared" si="43"/>
        <v>0</v>
      </c>
      <c r="N332" s="236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225"/>
      <c r="AD332" s="262">
        <f t="shared" si="44"/>
        <v>0</v>
      </c>
      <c r="AE332" s="150"/>
      <c r="AF332" s="143"/>
      <c r="AG332" s="142"/>
      <c r="AH332" s="143"/>
      <c r="AI332" s="150"/>
      <c r="AJ332" s="143"/>
      <c r="AK332" s="150"/>
      <c r="AL332" s="143"/>
      <c r="AM332" s="150"/>
      <c r="AN332" s="143"/>
      <c r="AO332" s="150"/>
      <c r="AP332" s="143"/>
      <c r="AQ332" s="150"/>
      <c r="AR332" s="143"/>
      <c r="AS332" s="150"/>
      <c r="AT332" s="143"/>
      <c r="AU332" s="150"/>
      <c r="AV332" s="143"/>
      <c r="AW332" s="150"/>
      <c r="AX332" s="143"/>
      <c r="AY332" s="150"/>
      <c r="AZ332" s="143"/>
      <c r="BA332" s="150"/>
      <c r="BB332" s="143"/>
      <c r="BC332" s="150"/>
      <c r="BD332" s="143"/>
      <c r="BE332" s="150"/>
      <c r="BF332" s="150"/>
      <c r="BG332" s="150"/>
      <c r="BH332" s="150"/>
      <c r="BI332" s="150"/>
      <c r="BJ332" s="383"/>
      <c r="BK332" s="383"/>
      <c r="BL332" s="383"/>
      <c r="BM332" s="383"/>
      <c r="BN332" s="383"/>
      <c r="BO332" s="383"/>
      <c r="BP332" s="383"/>
      <c r="BQ332" s="383"/>
      <c r="BR332" s="322"/>
      <c r="BS332" s="383"/>
      <c r="BT332" s="383"/>
      <c r="BU332" s="383"/>
      <c r="BV332" s="322"/>
      <c r="BW332" s="383"/>
      <c r="BX332" s="383"/>
      <c r="BY332" s="383"/>
      <c r="BZ332" s="383"/>
      <c r="CA332" s="383"/>
      <c r="CB332" s="322"/>
    </row>
    <row r="333" ht="13.5" customHeight="1">
      <c r="A333" s="222"/>
      <c r="B333" s="35">
        <v>45394.0</v>
      </c>
      <c r="C333" s="271">
        <f t="shared" si="26"/>
        <v>0</v>
      </c>
      <c r="D333" s="260">
        <f t="shared" si="42"/>
        <v>0</v>
      </c>
      <c r="E333" s="236"/>
      <c r="F333" s="143"/>
      <c r="G333" s="143"/>
      <c r="H333" s="143"/>
      <c r="I333" s="143"/>
      <c r="J333" s="143"/>
      <c r="K333" s="143"/>
      <c r="L333" s="225"/>
      <c r="M333" s="256">
        <f t="shared" si="43"/>
        <v>0</v>
      </c>
      <c r="N333" s="236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225"/>
      <c r="AD333" s="262">
        <f t="shared" si="44"/>
        <v>0</v>
      </c>
      <c r="AE333" s="142"/>
      <c r="AF333" s="143"/>
      <c r="AG333" s="150"/>
      <c r="AH333" s="143"/>
      <c r="AI333" s="143"/>
      <c r="AJ333" s="143"/>
      <c r="AK333" s="143"/>
      <c r="AL333" s="143"/>
      <c r="AM333" s="143"/>
      <c r="AN333" s="143"/>
      <c r="AO333" s="143"/>
      <c r="AP333" s="143"/>
      <c r="AQ333" s="150"/>
      <c r="AR333" s="143"/>
      <c r="AS333" s="143"/>
      <c r="AT333" s="143"/>
      <c r="AU333" s="143"/>
      <c r="AV333" s="143"/>
      <c r="AW333" s="150"/>
      <c r="AX333" s="150"/>
      <c r="AY333" s="150"/>
      <c r="AZ333" s="143"/>
      <c r="BA333" s="143"/>
      <c r="BB333" s="143"/>
      <c r="BC333" s="143"/>
      <c r="BD333" s="143"/>
      <c r="BE333" s="150"/>
      <c r="BF333" s="143"/>
      <c r="BG333" s="150"/>
      <c r="BH333" s="143"/>
      <c r="BI333" s="150"/>
      <c r="BJ333" s="322"/>
      <c r="BK333" s="383"/>
      <c r="BL333" s="322"/>
      <c r="BM333" s="383"/>
      <c r="BN333" s="322"/>
      <c r="BO333" s="383"/>
      <c r="BP333" s="322"/>
      <c r="BQ333" s="322"/>
      <c r="BR333" s="322"/>
      <c r="BS333" s="383"/>
      <c r="BT333" s="383"/>
      <c r="BU333" s="383"/>
      <c r="BV333" s="322"/>
      <c r="BW333" s="383"/>
      <c r="BX333" s="383"/>
      <c r="BY333" s="383"/>
      <c r="BZ333" s="383"/>
      <c r="CA333" s="383"/>
      <c r="CB333" s="322"/>
    </row>
    <row r="334" ht="13.5" customHeight="1">
      <c r="A334" s="222"/>
      <c r="B334" s="32">
        <v>45395.0</v>
      </c>
      <c r="C334" s="271">
        <f t="shared" si="26"/>
        <v>29700</v>
      </c>
      <c r="D334" s="260">
        <f t="shared" si="42"/>
        <v>0</v>
      </c>
      <c r="E334" s="236"/>
      <c r="F334" s="143"/>
      <c r="G334" s="143"/>
      <c r="H334" s="143"/>
      <c r="I334" s="143"/>
      <c r="J334" s="143"/>
      <c r="K334" s="143"/>
      <c r="L334" s="225"/>
      <c r="M334" s="256">
        <f t="shared" si="43"/>
        <v>7100</v>
      </c>
      <c r="N334" s="236" t="s">
        <v>714</v>
      </c>
      <c r="O334" s="363">
        <v>7100.0</v>
      </c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225"/>
      <c r="AD334" s="262">
        <f t="shared" si="44"/>
        <v>22600</v>
      </c>
      <c r="AE334" s="164" t="s">
        <v>715</v>
      </c>
      <c r="AF334" s="367">
        <v>5000.0</v>
      </c>
      <c r="AG334" s="164" t="s">
        <v>716</v>
      </c>
      <c r="AH334" s="367">
        <v>5000.0</v>
      </c>
      <c r="AI334" s="150" t="s">
        <v>717</v>
      </c>
      <c r="AJ334" s="363">
        <v>11500.0</v>
      </c>
      <c r="AK334" s="150" t="s">
        <v>718</v>
      </c>
      <c r="AL334" s="363">
        <v>1100.0</v>
      </c>
      <c r="AM334" s="150"/>
      <c r="AN334" s="143"/>
      <c r="AO334" s="150"/>
      <c r="AP334" s="143"/>
      <c r="AQ334" s="150"/>
      <c r="AR334" s="143"/>
      <c r="AS334" s="150"/>
      <c r="AT334" s="143"/>
      <c r="AU334" s="150"/>
      <c r="AV334" s="143"/>
      <c r="AW334" s="150"/>
      <c r="AX334" s="143"/>
      <c r="AY334" s="150"/>
      <c r="AZ334" s="143"/>
      <c r="BA334" s="150"/>
      <c r="BB334" s="150"/>
      <c r="BC334" s="150"/>
      <c r="BD334" s="143"/>
      <c r="BE334" s="150"/>
      <c r="BF334" s="143"/>
      <c r="BG334" s="150"/>
      <c r="BH334" s="143"/>
      <c r="BI334" s="150"/>
      <c r="BJ334" s="322"/>
      <c r="BK334" s="383"/>
      <c r="BL334" s="322"/>
      <c r="BM334" s="383"/>
      <c r="BN334" s="322"/>
      <c r="BO334" s="383"/>
      <c r="BP334" s="322"/>
      <c r="BQ334" s="383"/>
      <c r="BR334" s="322"/>
      <c r="BS334" s="383"/>
      <c r="BT334" s="322"/>
      <c r="BU334" s="383"/>
      <c r="BV334" s="322"/>
      <c r="BW334" s="383"/>
      <c r="BX334" s="322"/>
      <c r="BY334" s="383"/>
      <c r="BZ334" s="322"/>
      <c r="CA334" s="383"/>
      <c r="CB334" s="322"/>
    </row>
    <row r="335" ht="13.5" customHeight="1">
      <c r="A335" s="222"/>
      <c r="B335" s="32">
        <v>45396.0</v>
      </c>
      <c r="C335" s="271">
        <f t="shared" si="26"/>
        <v>0</v>
      </c>
      <c r="D335" s="260">
        <f t="shared" si="42"/>
        <v>0</v>
      </c>
      <c r="E335" s="236"/>
      <c r="F335" s="143"/>
      <c r="G335" s="143"/>
      <c r="H335" s="143"/>
      <c r="I335" s="143"/>
      <c r="J335" s="143"/>
      <c r="K335" s="143"/>
      <c r="L335" s="225"/>
      <c r="M335" s="256">
        <f t="shared" si="43"/>
        <v>0</v>
      </c>
      <c r="N335" s="236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225"/>
      <c r="AD335" s="262">
        <f t="shared" si="44"/>
        <v>0</v>
      </c>
      <c r="AE335" s="142"/>
      <c r="AF335" s="143"/>
      <c r="AG335" s="142"/>
      <c r="AH335" s="143"/>
      <c r="AI335" s="142"/>
      <c r="AJ335" s="143"/>
      <c r="AK335" s="143"/>
      <c r="AL335" s="143"/>
      <c r="AM335" s="143"/>
      <c r="AN335" s="143"/>
      <c r="AO335" s="143"/>
      <c r="AP335" s="143"/>
      <c r="AQ335" s="150"/>
      <c r="AR335" s="143"/>
      <c r="AS335" s="143"/>
      <c r="AT335" s="143"/>
      <c r="AU335" s="143"/>
      <c r="AV335" s="143"/>
      <c r="AW335" s="150"/>
      <c r="AX335" s="150"/>
      <c r="AY335" s="150"/>
      <c r="AZ335" s="143"/>
      <c r="BA335" s="150"/>
      <c r="BB335" s="150"/>
      <c r="BC335" s="150"/>
      <c r="BD335" s="143"/>
      <c r="BE335" s="150"/>
      <c r="BF335" s="143"/>
      <c r="BG335" s="143"/>
      <c r="BH335" s="143"/>
      <c r="BI335" s="143"/>
      <c r="BJ335" s="322"/>
      <c r="BK335" s="383"/>
      <c r="BL335" s="383"/>
      <c r="BM335" s="383"/>
      <c r="BN335" s="383"/>
      <c r="BO335" s="383"/>
      <c r="BP335" s="383"/>
      <c r="BQ335" s="383"/>
      <c r="BR335" s="322"/>
      <c r="BS335" s="383"/>
      <c r="BT335" s="383"/>
      <c r="BU335" s="383"/>
      <c r="BV335" s="322"/>
      <c r="BW335" s="383"/>
      <c r="BX335" s="383"/>
      <c r="BY335" s="383"/>
      <c r="BZ335" s="383"/>
      <c r="CA335" s="383"/>
      <c r="CB335" s="322"/>
    </row>
    <row r="336" ht="13.5" customHeight="1">
      <c r="A336" s="222"/>
      <c r="B336" s="32">
        <v>45397.0</v>
      </c>
      <c r="C336" s="271">
        <f t="shared" si="26"/>
        <v>0</v>
      </c>
      <c r="D336" s="260">
        <f t="shared" si="42"/>
        <v>0</v>
      </c>
      <c r="E336" s="236"/>
      <c r="F336" s="143"/>
      <c r="G336" s="143"/>
      <c r="H336" s="143"/>
      <c r="I336" s="143"/>
      <c r="J336" s="143"/>
      <c r="K336" s="143"/>
      <c r="L336" s="225"/>
      <c r="M336" s="256">
        <f t="shared" si="43"/>
        <v>0</v>
      </c>
      <c r="N336" s="236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225"/>
      <c r="AD336" s="262">
        <f t="shared" si="44"/>
        <v>0</v>
      </c>
      <c r="AE336" s="142"/>
      <c r="AF336" s="143"/>
      <c r="AG336" s="150"/>
      <c r="AH336" s="143"/>
      <c r="AI336" s="150"/>
      <c r="AJ336" s="143"/>
      <c r="AK336" s="150"/>
      <c r="AL336" s="143"/>
      <c r="AM336" s="150"/>
      <c r="AN336" s="143"/>
      <c r="AO336" s="150"/>
      <c r="AP336" s="143"/>
      <c r="AQ336" s="150"/>
      <c r="AR336" s="143"/>
      <c r="AS336" s="150"/>
      <c r="AT336" s="143"/>
      <c r="AU336" s="150"/>
      <c r="AV336" s="143"/>
      <c r="AW336" s="150"/>
      <c r="AX336" s="150"/>
      <c r="AY336" s="150"/>
      <c r="AZ336" s="143"/>
      <c r="BA336" s="150"/>
      <c r="BB336" s="150"/>
      <c r="BC336" s="150"/>
      <c r="BD336" s="143"/>
      <c r="BE336" s="150"/>
      <c r="BF336" s="143"/>
      <c r="BG336" s="150"/>
      <c r="BH336" s="143"/>
      <c r="BI336" s="150"/>
      <c r="BJ336" s="322"/>
      <c r="BK336" s="383"/>
      <c r="BL336" s="322"/>
      <c r="BM336" s="383"/>
      <c r="BN336" s="322"/>
      <c r="BO336" s="383"/>
      <c r="BP336" s="322"/>
      <c r="BQ336" s="383"/>
      <c r="BR336" s="322"/>
      <c r="BS336" s="383"/>
      <c r="BT336" s="383"/>
      <c r="BU336" s="383"/>
      <c r="BV336" s="322"/>
      <c r="BW336" s="383"/>
      <c r="BX336" s="383"/>
      <c r="BY336" s="383"/>
      <c r="BZ336" s="383"/>
      <c r="CA336" s="383"/>
      <c r="CB336" s="322"/>
    </row>
    <row r="337" ht="13.5" customHeight="1">
      <c r="A337" s="222"/>
      <c r="B337" s="32">
        <v>45398.0</v>
      </c>
      <c r="C337" s="271">
        <f t="shared" si="26"/>
        <v>8070740</v>
      </c>
      <c r="D337" s="260">
        <f t="shared" si="42"/>
        <v>0</v>
      </c>
      <c r="E337" s="236"/>
      <c r="F337" s="143"/>
      <c r="G337" s="143"/>
      <c r="H337" s="143"/>
      <c r="I337" s="143"/>
      <c r="J337" s="143"/>
      <c r="K337" s="143"/>
      <c r="L337" s="225"/>
      <c r="M337" s="256">
        <f t="shared" si="43"/>
        <v>7954245</v>
      </c>
      <c r="N337" s="236" t="s">
        <v>719</v>
      </c>
      <c r="O337" s="363">
        <v>7954245.0</v>
      </c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225"/>
      <c r="AD337" s="262">
        <f t="shared" si="44"/>
        <v>116495</v>
      </c>
      <c r="AE337" s="142" t="s">
        <v>403</v>
      </c>
      <c r="AF337" s="363">
        <v>16495.0</v>
      </c>
      <c r="AG337" s="150" t="s">
        <v>720</v>
      </c>
      <c r="AH337" s="363">
        <v>100000.0</v>
      </c>
      <c r="AI337" s="150"/>
      <c r="AJ337" s="143"/>
      <c r="AK337" s="150"/>
      <c r="AL337" s="143"/>
      <c r="AM337" s="150"/>
      <c r="AN337" s="143"/>
      <c r="AO337" s="150"/>
      <c r="AP337" s="143"/>
      <c r="AQ337" s="150"/>
      <c r="AR337" s="143"/>
      <c r="AS337" s="150"/>
      <c r="AT337" s="143"/>
      <c r="AU337" s="150"/>
      <c r="AV337" s="143"/>
      <c r="AW337" s="150"/>
      <c r="AX337" s="150"/>
      <c r="AY337" s="150"/>
      <c r="AZ337" s="143"/>
      <c r="BA337" s="150"/>
      <c r="BB337" s="150"/>
      <c r="BC337" s="150"/>
      <c r="BD337" s="143"/>
      <c r="BE337" s="150"/>
      <c r="BF337" s="150"/>
      <c r="BG337" s="150"/>
      <c r="BH337" s="150"/>
      <c r="BI337" s="150"/>
      <c r="BJ337" s="383"/>
      <c r="BK337" s="383"/>
      <c r="BL337" s="383"/>
      <c r="BM337" s="383"/>
      <c r="BN337" s="383"/>
      <c r="BO337" s="383"/>
      <c r="BP337" s="383"/>
      <c r="BQ337" s="383"/>
      <c r="BR337" s="322"/>
      <c r="BS337" s="383"/>
      <c r="BT337" s="383"/>
      <c r="BU337" s="383"/>
      <c r="BV337" s="322"/>
      <c r="BW337" s="383"/>
      <c r="BX337" s="383"/>
      <c r="BY337" s="383"/>
      <c r="BZ337" s="383"/>
      <c r="CA337" s="383"/>
      <c r="CB337" s="322"/>
    </row>
    <row r="338" ht="13.5" customHeight="1">
      <c r="A338" s="222"/>
      <c r="B338" s="32">
        <v>45399.0</v>
      </c>
      <c r="C338" s="271">
        <f t="shared" si="26"/>
        <v>39553</v>
      </c>
      <c r="D338" s="260">
        <f t="shared" si="42"/>
        <v>0</v>
      </c>
      <c r="E338" s="236"/>
      <c r="F338" s="143"/>
      <c r="G338" s="143"/>
      <c r="H338" s="143"/>
      <c r="I338" s="143"/>
      <c r="J338" s="143"/>
      <c r="K338" s="143"/>
      <c r="L338" s="225"/>
      <c r="M338" s="256">
        <f t="shared" si="43"/>
        <v>0</v>
      </c>
      <c r="N338" s="236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225"/>
      <c r="AD338" s="262">
        <f t="shared" si="44"/>
        <v>39553</v>
      </c>
      <c r="AE338" s="142" t="s">
        <v>63</v>
      </c>
      <c r="AF338" s="363">
        <v>39553.0</v>
      </c>
      <c r="AG338" s="150"/>
      <c r="AH338" s="143"/>
      <c r="AI338" s="150"/>
      <c r="AJ338" s="143"/>
      <c r="AK338" s="150"/>
      <c r="AL338" s="143"/>
      <c r="AM338" s="150"/>
      <c r="AN338" s="143"/>
      <c r="AO338" s="150"/>
      <c r="AP338" s="143"/>
      <c r="AQ338" s="150"/>
      <c r="AR338" s="143"/>
      <c r="AS338" s="150"/>
      <c r="AT338" s="143"/>
      <c r="AU338" s="150"/>
      <c r="AV338" s="143"/>
      <c r="AW338" s="150"/>
      <c r="AX338" s="150"/>
      <c r="AY338" s="150"/>
      <c r="AZ338" s="143"/>
      <c r="BA338" s="150"/>
      <c r="BB338" s="150"/>
      <c r="BC338" s="150"/>
      <c r="BD338" s="143"/>
      <c r="BE338" s="150"/>
      <c r="BF338" s="150"/>
      <c r="BG338" s="150"/>
      <c r="BH338" s="150"/>
      <c r="BI338" s="150"/>
      <c r="BJ338" s="383"/>
      <c r="BK338" s="383"/>
      <c r="BL338" s="383"/>
      <c r="BM338" s="383"/>
      <c r="BN338" s="383"/>
      <c r="BO338" s="383"/>
      <c r="BP338" s="383"/>
      <c r="BQ338" s="383"/>
      <c r="BR338" s="322"/>
      <c r="BS338" s="383"/>
      <c r="BT338" s="383"/>
      <c r="BU338" s="383"/>
      <c r="BV338" s="322"/>
      <c r="BW338" s="383"/>
      <c r="BX338" s="383"/>
      <c r="BY338" s="383"/>
      <c r="BZ338" s="383"/>
      <c r="CA338" s="383"/>
      <c r="CB338" s="322"/>
    </row>
    <row r="339" ht="13.5" customHeight="1">
      <c r="A339" s="222"/>
      <c r="B339" s="35">
        <v>45400.0</v>
      </c>
      <c r="C339" s="271">
        <f t="shared" si="26"/>
        <v>0</v>
      </c>
      <c r="D339" s="260">
        <f t="shared" si="42"/>
        <v>0</v>
      </c>
      <c r="E339" s="236"/>
      <c r="F339" s="143"/>
      <c r="G339" s="143"/>
      <c r="H339" s="143"/>
      <c r="I339" s="143"/>
      <c r="J339" s="143"/>
      <c r="K339" s="143"/>
      <c r="L339" s="225"/>
      <c r="M339" s="256">
        <f t="shared" si="43"/>
        <v>0</v>
      </c>
      <c r="N339" s="236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225"/>
      <c r="AD339" s="262">
        <f t="shared" si="44"/>
        <v>0</v>
      </c>
      <c r="AE339" s="142"/>
      <c r="AF339" s="143"/>
      <c r="AG339" s="150"/>
      <c r="AH339" s="143"/>
      <c r="AI339" s="150"/>
      <c r="AJ339" s="143"/>
      <c r="AK339" s="150"/>
      <c r="AL339" s="143"/>
      <c r="AM339" s="150"/>
      <c r="AN339" s="143"/>
      <c r="AO339" s="150"/>
      <c r="AP339" s="143"/>
      <c r="AQ339" s="150"/>
      <c r="AR339" s="143"/>
      <c r="AS339" s="150"/>
      <c r="AT339" s="143"/>
      <c r="AU339" s="150"/>
      <c r="AV339" s="143"/>
      <c r="AW339" s="150"/>
      <c r="AX339" s="150"/>
      <c r="AY339" s="150"/>
      <c r="AZ339" s="143"/>
      <c r="BA339" s="150"/>
      <c r="BB339" s="150"/>
      <c r="BC339" s="150"/>
      <c r="BD339" s="143"/>
      <c r="BE339" s="150"/>
      <c r="BF339" s="150"/>
      <c r="BG339" s="150"/>
      <c r="BH339" s="150"/>
      <c r="BI339" s="150"/>
      <c r="BJ339" s="383"/>
      <c r="BK339" s="383"/>
      <c r="BL339" s="383"/>
      <c r="BM339" s="383"/>
      <c r="BN339" s="383"/>
      <c r="BO339" s="383"/>
      <c r="BP339" s="383"/>
      <c r="BQ339" s="383"/>
      <c r="BR339" s="322"/>
      <c r="BS339" s="383"/>
      <c r="BT339" s="383"/>
      <c r="BU339" s="383"/>
      <c r="BV339" s="322"/>
      <c r="BW339" s="383"/>
      <c r="BX339" s="383"/>
      <c r="BY339" s="383"/>
      <c r="BZ339" s="383"/>
      <c r="CA339" s="383"/>
      <c r="CB339" s="322"/>
    </row>
    <row r="340" ht="13.5" customHeight="1">
      <c r="A340" s="222"/>
      <c r="B340" s="35">
        <v>45401.0</v>
      </c>
      <c r="C340" s="271">
        <f t="shared" si="26"/>
        <v>0</v>
      </c>
      <c r="D340" s="260">
        <f t="shared" si="42"/>
        <v>0</v>
      </c>
      <c r="E340" s="236"/>
      <c r="F340" s="143"/>
      <c r="G340" s="143"/>
      <c r="H340" s="143"/>
      <c r="I340" s="143"/>
      <c r="J340" s="143"/>
      <c r="K340" s="143"/>
      <c r="L340" s="225"/>
      <c r="M340" s="256">
        <f t="shared" si="43"/>
        <v>0</v>
      </c>
      <c r="N340" s="236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225"/>
      <c r="AD340" s="262">
        <f t="shared" si="44"/>
        <v>0</v>
      </c>
      <c r="AE340" s="142"/>
      <c r="AF340" s="143"/>
      <c r="AG340" s="150"/>
      <c r="AH340" s="143"/>
      <c r="AI340" s="150"/>
      <c r="AJ340" s="143"/>
      <c r="AK340" s="150"/>
      <c r="AL340" s="143"/>
      <c r="AM340" s="150"/>
      <c r="AN340" s="143"/>
      <c r="AO340" s="150"/>
      <c r="AP340" s="143"/>
      <c r="AQ340" s="150"/>
      <c r="AR340" s="143"/>
      <c r="AS340" s="150"/>
      <c r="AT340" s="143"/>
      <c r="AU340" s="150"/>
      <c r="AV340" s="143"/>
      <c r="AW340" s="150"/>
      <c r="AX340" s="150"/>
      <c r="AY340" s="150"/>
      <c r="AZ340" s="143"/>
      <c r="BA340" s="150"/>
      <c r="BB340" s="150"/>
      <c r="BC340" s="150"/>
      <c r="BD340" s="143"/>
      <c r="BE340" s="150"/>
      <c r="BF340" s="150"/>
      <c r="BG340" s="150"/>
      <c r="BH340" s="150"/>
      <c r="BI340" s="150"/>
      <c r="BJ340" s="383"/>
      <c r="BK340" s="383"/>
      <c r="BL340" s="383"/>
      <c r="BM340" s="383"/>
      <c r="BN340" s="383"/>
      <c r="BO340" s="383"/>
      <c r="BP340" s="383"/>
      <c r="BQ340" s="383"/>
      <c r="BR340" s="322"/>
      <c r="BS340" s="383"/>
      <c r="BT340" s="383"/>
      <c r="BU340" s="383"/>
      <c r="BV340" s="322"/>
      <c r="BW340" s="383"/>
      <c r="BX340" s="383"/>
      <c r="BY340" s="383"/>
      <c r="BZ340" s="383"/>
      <c r="CA340" s="383"/>
      <c r="CB340" s="322"/>
    </row>
    <row r="341" ht="13.5" customHeight="1">
      <c r="A341" s="222"/>
      <c r="B341" s="32">
        <v>45402.0</v>
      </c>
      <c r="C341" s="271">
        <f t="shared" si="26"/>
        <v>1337175</v>
      </c>
      <c r="D341" s="260">
        <f t="shared" si="42"/>
        <v>151100</v>
      </c>
      <c r="E341" s="236" t="s">
        <v>640</v>
      </c>
      <c r="F341" s="363">
        <v>1100.0</v>
      </c>
      <c r="G341" s="143" t="s">
        <v>645</v>
      </c>
      <c r="H341" s="363">
        <v>150000.0</v>
      </c>
      <c r="I341" s="143"/>
      <c r="J341" s="143"/>
      <c r="K341" s="143"/>
      <c r="L341" s="225"/>
      <c r="M341" s="256">
        <f t="shared" si="43"/>
        <v>0</v>
      </c>
      <c r="N341" s="236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225"/>
      <c r="AD341" s="262">
        <f t="shared" si="44"/>
        <v>1186075</v>
      </c>
      <c r="AE341" s="142" t="s">
        <v>60</v>
      </c>
      <c r="AF341" s="363">
        <v>3630.0</v>
      </c>
      <c r="AG341" s="150" t="s">
        <v>61</v>
      </c>
      <c r="AH341" s="363">
        <v>4521.0</v>
      </c>
      <c r="AI341" s="150" t="s">
        <v>62</v>
      </c>
      <c r="AJ341" s="363">
        <v>11374.0</v>
      </c>
      <c r="AK341" s="150" t="s">
        <v>721</v>
      </c>
      <c r="AL341" s="363">
        <v>1650.0</v>
      </c>
      <c r="AM341" s="143" t="s">
        <v>722</v>
      </c>
      <c r="AN341" s="363">
        <v>1164900.0</v>
      </c>
      <c r="AO341" s="150"/>
      <c r="AP341" s="143"/>
      <c r="AQ341" s="150"/>
      <c r="AR341" s="143"/>
      <c r="AS341" s="150"/>
      <c r="AT341" s="143"/>
      <c r="AU341" s="150"/>
      <c r="AV341" s="143"/>
      <c r="AW341" s="150"/>
      <c r="AX341" s="150"/>
      <c r="AY341" s="150"/>
      <c r="AZ341" s="143"/>
      <c r="BA341" s="150"/>
      <c r="BB341" s="150"/>
      <c r="BC341" s="150"/>
      <c r="BD341" s="143"/>
      <c r="BE341" s="150"/>
      <c r="BF341" s="150"/>
      <c r="BG341" s="150"/>
      <c r="BH341" s="150"/>
      <c r="BI341" s="150"/>
      <c r="BJ341" s="383"/>
      <c r="BK341" s="383"/>
      <c r="BL341" s="383"/>
      <c r="BM341" s="383"/>
      <c r="BN341" s="383"/>
      <c r="BO341" s="383"/>
      <c r="BP341" s="383"/>
      <c r="BQ341" s="383"/>
      <c r="BR341" s="322"/>
      <c r="BS341" s="383"/>
      <c r="BT341" s="383"/>
      <c r="BU341" s="383"/>
      <c r="BV341" s="322"/>
      <c r="BW341" s="383"/>
      <c r="BX341" s="383"/>
      <c r="BY341" s="383"/>
      <c r="BZ341" s="383"/>
      <c r="CA341" s="383"/>
      <c r="CB341" s="322"/>
    </row>
    <row r="342" ht="13.5" customHeight="1">
      <c r="A342" s="222"/>
      <c r="B342" s="32">
        <v>45403.0</v>
      </c>
      <c r="C342" s="271">
        <f t="shared" si="26"/>
        <v>0</v>
      </c>
      <c r="D342" s="260">
        <f t="shared" si="42"/>
        <v>0</v>
      </c>
      <c r="E342" s="236"/>
      <c r="F342" s="143"/>
      <c r="G342" s="143"/>
      <c r="H342" s="143"/>
      <c r="I342" s="143"/>
      <c r="J342" s="143"/>
      <c r="K342" s="143"/>
      <c r="L342" s="225"/>
      <c r="M342" s="256">
        <f t="shared" si="43"/>
        <v>0</v>
      </c>
      <c r="N342" s="236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225"/>
      <c r="AD342" s="262">
        <f t="shared" si="44"/>
        <v>0</v>
      </c>
      <c r="AE342" s="142"/>
      <c r="AF342" s="143"/>
      <c r="AG342" s="143"/>
      <c r="AH342" s="143"/>
      <c r="AI342" s="150"/>
      <c r="AJ342" s="143"/>
      <c r="AK342" s="150"/>
      <c r="AL342" s="143"/>
      <c r="AM342" s="150"/>
      <c r="AN342" s="143"/>
      <c r="AO342" s="150"/>
      <c r="AP342" s="143"/>
      <c r="AQ342" s="150"/>
      <c r="AR342" s="143"/>
      <c r="AS342" s="150"/>
      <c r="AT342" s="143"/>
      <c r="AU342" s="150"/>
      <c r="AV342" s="143"/>
      <c r="AW342" s="150"/>
      <c r="AX342" s="150"/>
      <c r="AY342" s="150"/>
      <c r="AZ342" s="143"/>
      <c r="BA342" s="150"/>
      <c r="BB342" s="150"/>
      <c r="BC342" s="150"/>
      <c r="BD342" s="143"/>
      <c r="BE342" s="150"/>
      <c r="BF342" s="150"/>
      <c r="BG342" s="150"/>
      <c r="BH342" s="150"/>
      <c r="BI342" s="150"/>
      <c r="BJ342" s="383"/>
      <c r="BK342" s="383"/>
      <c r="BL342" s="383"/>
      <c r="BM342" s="383"/>
      <c r="BN342" s="383"/>
      <c r="BO342" s="383"/>
      <c r="BP342" s="383"/>
      <c r="BQ342" s="383"/>
      <c r="BR342" s="322"/>
      <c r="BS342" s="383"/>
      <c r="BT342" s="383"/>
      <c r="BU342" s="383"/>
      <c r="BV342" s="322"/>
      <c r="BW342" s="383"/>
      <c r="BX342" s="383"/>
      <c r="BY342" s="383"/>
      <c r="BZ342" s="383"/>
      <c r="CA342" s="383"/>
      <c r="CB342" s="322"/>
    </row>
    <row r="343" ht="13.5" customHeight="1">
      <c r="A343" s="222"/>
      <c r="B343" s="32">
        <v>45404.0</v>
      </c>
      <c r="C343" s="271">
        <f t="shared" si="26"/>
        <v>0</v>
      </c>
      <c r="D343" s="260">
        <f t="shared" si="42"/>
        <v>0</v>
      </c>
      <c r="E343" s="236"/>
      <c r="F343" s="143"/>
      <c r="G343" s="143"/>
      <c r="H343" s="143"/>
      <c r="I343" s="143"/>
      <c r="J343" s="143"/>
      <c r="K343" s="143"/>
      <c r="L343" s="225"/>
      <c r="M343" s="256">
        <f t="shared" si="43"/>
        <v>0</v>
      </c>
      <c r="N343" s="236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225"/>
      <c r="AD343" s="262">
        <f t="shared" si="44"/>
        <v>0</v>
      </c>
      <c r="AE343" s="142"/>
      <c r="AF343" s="143"/>
      <c r="AG343" s="143"/>
      <c r="AH343" s="143"/>
      <c r="AI343" s="150"/>
      <c r="AJ343" s="143"/>
      <c r="AK343" s="150"/>
      <c r="AL343" s="143"/>
      <c r="AM343" s="150"/>
      <c r="AN343" s="143"/>
      <c r="AO343" s="150"/>
      <c r="AP343" s="143"/>
      <c r="AQ343" s="150"/>
      <c r="AR343" s="143"/>
      <c r="AS343" s="150"/>
      <c r="AT343" s="143"/>
      <c r="AU343" s="150"/>
      <c r="AV343" s="143"/>
      <c r="AW343" s="150"/>
      <c r="AX343" s="150"/>
      <c r="AY343" s="150"/>
      <c r="AZ343" s="143"/>
      <c r="BA343" s="150"/>
      <c r="BB343" s="150"/>
      <c r="BC343" s="150"/>
      <c r="BD343" s="143"/>
      <c r="BE343" s="150"/>
      <c r="BF343" s="150"/>
      <c r="BG343" s="150"/>
      <c r="BH343" s="150"/>
      <c r="BI343" s="150"/>
      <c r="BJ343" s="383"/>
      <c r="BK343" s="383"/>
      <c r="BL343" s="383"/>
      <c r="BM343" s="383"/>
      <c r="BN343" s="383"/>
      <c r="BO343" s="383"/>
      <c r="BP343" s="383"/>
      <c r="BQ343" s="383"/>
      <c r="BR343" s="322"/>
      <c r="BS343" s="383"/>
      <c r="BT343" s="383"/>
      <c r="BU343" s="383"/>
      <c r="BV343" s="322"/>
      <c r="BW343" s="383"/>
      <c r="BX343" s="383"/>
      <c r="BY343" s="383"/>
      <c r="BZ343" s="383"/>
      <c r="CA343" s="383"/>
      <c r="CB343" s="322"/>
    </row>
    <row r="344" ht="13.5" customHeight="1">
      <c r="A344" s="222"/>
      <c r="B344" s="32">
        <v>45405.0</v>
      </c>
      <c r="C344" s="271">
        <f t="shared" si="26"/>
        <v>92905</v>
      </c>
      <c r="D344" s="260">
        <f t="shared" si="42"/>
        <v>0</v>
      </c>
      <c r="E344" s="236"/>
      <c r="F344" s="143"/>
      <c r="G344" s="143"/>
      <c r="H344" s="143"/>
      <c r="I344" s="143"/>
      <c r="J344" s="143"/>
      <c r="K344" s="143"/>
      <c r="L344" s="225"/>
      <c r="M344" s="256">
        <f t="shared" si="43"/>
        <v>0</v>
      </c>
      <c r="N344" s="236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225"/>
      <c r="AD344" s="262">
        <f t="shared" si="44"/>
        <v>92905</v>
      </c>
      <c r="AE344" s="150" t="s">
        <v>59</v>
      </c>
      <c r="AF344" s="363">
        <v>12160.0</v>
      </c>
      <c r="AG344" s="142" t="s">
        <v>58</v>
      </c>
      <c r="AH344" s="363">
        <v>33000.0</v>
      </c>
      <c r="AI344" s="150" t="s">
        <v>403</v>
      </c>
      <c r="AJ344" s="363">
        <v>47745.0</v>
      </c>
      <c r="AK344" s="150"/>
      <c r="AL344" s="143"/>
      <c r="AM344" s="150"/>
      <c r="AN344" s="143"/>
      <c r="AO344" s="150"/>
      <c r="AP344" s="143"/>
      <c r="AQ344" s="150"/>
      <c r="AR344" s="143"/>
      <c r="AS344" s="150"/>
      <c r="AT344" s="143"/>
      <c r="AU344" s="150"/>
      <c r="AV344" s="143"/>
      <c r="AW344" s="150"/>
      <c r="AX344" s="150"/>
      <c r="AY344" s="150"/>
      <c r="AZ344" s="143"/>
      <c r="BA344" s="150"/>
      <c r="BB344" s="150"/>
      <c r="BC344" s="150"/>
      <c r="BD344" s="143"/>
      <c r="BE344" s="150"/>
      <c r="BF344" s="150"/>
      <c r="BG344" s="150"/>
      <c r="BH344" s="150"/>
      <c r="BI344" s="150"/>
      <c r="BJ344" s="383"/>
      <c r="BK344" s="383"/>
      <c r="BL344" s="383"/>
      <c r="BM344" s="383"/>
      <c r="BN344" s="383"/>
      <c r="BO344" s="383"/>
      <c r="BP344" s="383"/>
      <c r="BQ344" s="383"/>
      <c r="BR344" s="322"/>
      <c r="BS344" s="383"/>
      <c r="BT344" s="383"/>
      <c r="BU344" s="383"/>
      <c r="BV344" s="322"/>
      <c r="BW344" s="383"/>
      <c r="BX344" s="383"/>
      <c r="BY344" s="383"/>
      <c r="BZ344" s="383"/>
      <c r="CA344" s="383"/>
      <c r="CB344" s="322"/>
    </row>
    <row r="345" ht="13.5" customHeight="1">
      <c r="A345" s="222"/>
      <c r="B345" s="32">
        <v>45406.0</v>
      </c>
      <c r="C345" s="271">
        <f t="shared" si="26"/>
        <v>825330</v>
      </c>
      <c r="D345" s="260">
        <f t="shared" si="42"/>
        <v>330</v>
      </c>
      <c r="E345" s="236" t="s">
        <v>501</v>
      </c>
      <c r="F345" s="363">
        <v>330.0</v>
      </c>
      <c r="G345" s="143"/>
      <c r="H345" s="143"/>
      <c r="I345" s="143"/>
      <c r="J345" s="143"/>
      <c r="K345" s="143"/>
      <c r="L345" s="225"/>
      <c r="M345" s="256">
        <f t="shared" si="43"/>
        <v>825000</v>
      </c>
      <c r="N345" s="236" t="s">
        <v>64</v>
      </c>
      <c r="O345" s="363">
        <v>55000.0</v>
      </c>
      <c r="P345" s="150" t="s">
        <v>65</v>
      </c>
      <c r="Q345" s="363">
        <v>220000.0</v>
      </c>
      <c r="R345" s="143" t="s">
        <v>66</v>
      </c>
      <c r="S345" s="363">
        <v>550000.0</v>
      </c>
      <c r="T345" s="143"/>
      <c r="U345" s="143"/>
      <c r="V345" s="143"/>
      <c r="W345" s="143"/>
      <c r="X345" s="143"/>
      <c r="Y345" s="143"/>
      <c r="Z345" s="143"/>
      <c r="AA345" s="143"/>
      <c r="AB345" s="143"/>
      <c r="AC345" s="225"/>
      <c r="AD345" s="262">
        <f t="shared" si="44"/>
        <v>0</v>
      </c>
      <c r="AE345" s="150"/>
      <c r="AF345" s="143"/>
      <c r="AG345" s="150"/>
      <c r="AH345" s="143"/>
      <c r="AI345" s="150"/>
      <c r="AJ345" s="143"/>
      <c r="AK345" s="150"/>
      <c r="AL345" s="143"/>
      <c r="AM345" s="150"/>
      <c r="AN345" s="143"/>
      <c r="AO345" s="150"/>
      <c r="AP345" s="143"/>
      <c r="AQ345" s="150"/>
      <c r="AR345" s="143"/>
      <c r="AS345" s="150"/>
      <c r="AT345" s="143"/>
      <c r="AU345" s="150"/>
      <c r="AV345" s="143"/>
      <c r="AW345" s="150"/>
      <c r="AX345" s="150"/>
      <c r="AY345" s="150"/>
      <c r="AZ345" s="143"/>
      <c r="BA345" s="150"/>
      <c r="BB345" s="150"/>
      <c r="BC345" s="150"/>
      <c r="BD345" s="143"/>
      <c r="BE345" s="150"/>
      <c r="BF345" s="150"/>
      <c r="BG345" s="150"/>
      <c r="BH345" s="150"/>
      <c r="BI345" s="150"/>
      <c r="BJ345" s="383"/>
      <c r="BK345" s="383"/>
      <c r="BL345" s="383"/>
      <c r="BM345" s="383"/>
      <c r="BN345" s="383"/>
      <c r="BO345" s="383"/>
      <c r="BP345" s="383"/>
      <c r="BQ345" s="383"/>
      <c r="BR345" s="322"/>
      <c r="BS345" s="383"/>
      <c r="BT345" s="383"/>
      <c r="BU345" s="383"/>
      <c r="BV345" s="322"/>
      <c r="BW345" s="383"/>
      <c r="BX345" s="383"/>
      <c r="BY345" s="383"/>
      <c r="BZ345" s="383"/>
      <c r="CA345" s="383"/>
      <c r="CB345" s="322"/>
    </row>
    <row r="346" ht="13.5" customHeight="1">
      <c r="A346" s="222"/>
      <c r="B346" s="35">
        <v>45407.0</v>
      </c>
      <c r="C346" s="271">
        <f t="shared" si="26"/>
        <v>0</v>
      </c>
      <c r="D346" s="260">
        <f t="shared" si="42"/>
        <v>0</v>
      </c>
      <c r="E346" s="236"/>
      <c r="F346" s="152"/>
      <c r="G346" s="151"/>
      <c r="H346" s="143"/>
      <c r="I346" s="143"/>
      <c r="J346" s="143"/>
      <c r="K346" s="143"/>
      <c r="L346" s="225"/>
      <c r="M346" s="256">
        <f t="shared" si="43"/>
        <v>0</v>
      </c>
      <c r="N346" s="236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225"/>
      <c r="AD346" s="262">
        <f t="shared" si="44"/>
        <v>0</v>
      </c>
      <c r="AE346" s="150"/>
      <c r="AF346" s="143"/>
      <c r="AG346" s="150"/>
      <c r="AH346" s="152"/>
      <c r="AI346" s="143"/>
      <c r="AJ346" s="143"/>
      <c r="AK346" s="143"/>
      <c r="AL346" s="143"/>
      <c r="AM346" s="150"/>
      <c r="AN346" s="143"/>
      <c r="AO346" s="150"/>
      <c r="AP346" s="143"/>
      <c r="AQ346" s="150"/>
      <c r="AR346" s="143"/>
      <c r="AS346" s="150"/>
      <c r="AT346" s="143"/>
      <c r="AU346" s="150"/>
      <c r="AV346" s="143"/>
      <c r="AW346" s="150"/>
      <c r="AX346" s="150"/>
      <c r="AY346" s="150"/>
      <c r="AZ346" s="143"/>
      <c r="BA346" s="150"/>
      <c r="BB346" s="143"/>
      <c r="BC346" s="143"/>
      <c r="BD346" s="143"/>
      <c r="BE346" s="150"/>
      <c r="BF346" s="150"/>
      <c r="BG346" s="150"/>
      <c r="BH346" s="150"/>
      <c r="BI346" s="150"/>
      <c r="BJ346" s="383"/>
      <c r="BK346" s="383"/>
      <c r="BL346" s="383"/>
      <c r="BM346" s="383"/>
      <c r="BN346" s="383"/>
      <c r="BO346" s="383"/>
      <c r="BP346" s="383"/>
      <c r="BQ346" s="383"/>
      <c r="BR346" s="322"/>
      <c r="BS346" s="383"/>
      <c r="BT346" s="383"/>
      <c r="BU346" s="383"/>
      <c r="BV346" s="322"/>
      <c r="BW346" s="383"/>
      <c r="BX346" s="383"/>
      <c r="BY346" s="383"/>
      <c r="BZ346" s="383"/>
      <c r="CA346" s="383"/>
      <c r="CB346" s="322"/>
    </row>
    <row r="347" ht="13.5" customHeight="1">
      <c r="A347" s="222"/>
      <c r="B347" s="35">
        <v>45408.0</v>
      </c>
      <c r="C347" s="271">
        <f t="shared" si="26"/>
        <v>0</v>
      </c>
      <c r="D347" s="260">
        <f t="shared" si="42"/>
        <v>0</v>
      </c>
      <c r="E347" s="236"/>
      <c r="F347" s="143"/>
      <c r="G347" s="143"/>
      <c r="H347" s="143"/>
      <c r="I347" s="143"/>
      <c r="J347" s="143"/>
      <c r="K347" s="143"/>
      <c r="L347" s="225"/>
      <c r="M347" s="256">
        <f t="shared" si="43"/>
        <v>0</v>
      </c>
      <c r="N347" s="236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225"/>
      <c r="AD347" s="262">
        <f t="shared" si="44"/>
        <v>0</v>
      </c>
      <c r="AE347" s="150"/>
      <c r="AF347" s="143"/>
      <c r="AG347" s="150"/>
      <c r="AH347" s="150"/>
      <c r="AI347" s="150"/>
      <c r="AJ347" s="143"/>
      <c r="AK347" s="143"/>
      <c r="AL347" s="143"/>
      <c r="AM347" s="150"/>
      <c r="AN347" s="143"/>
      <c r="AO347" s="150"/>
      <c r="AP347" s="143"/>
      <c r="AQ347" s="150"/>
      <c r="AR347" s="143"/>
      <c r="AS347" s="150"/>
      <c r="AT347" s="143"/>
      <c r="AU347" s="150"/>
      <c r="AV347" s="143"/>
      <c r="AW347" s="150"/>
      <c r="AX347" s="143"/>
      <c r="AY347" s="150"/>
      <c r="AZ347" s="143"/>
      <c r="BA347" s="150"/>
      <c r="BB347" s="143"/>
      <c r="BC347" s="143"/>
      <c r="BD347" s="143"/>
      <c r="BE347" s="150"/>
      <c r="BF347" s="150"/>
      <c r="BG347" s="150"/>
      <c r="BH347" s="150"/>
      <c r="BI347" s="150"/>
      <c r="BJ347" s="383"/>
      <c r="BK347" s="383"/>
      <c r="BL347" s="383"/>
      <c r="BM347" s="383"/>
      <c r="BN347" s="383"/>
      <c r="BO347" s="383"/>
      <c r="BP347" s="383"/>
      <c r="BQ347" s="383"/>
      <c r="BR347" s="322"/>
      <c r="BS347" s="383"/>
      <c r="BT347" s="383"/>
      <c r="BU347" s="383"/>
      <c r="BV347" s="322"/>
      <c r="BW347" s="383"/>
      <c r="BX347" s="383"/>
      <c r="BY347" s="383"/>
      <c r="BZ347" s="383"/>
      <c r="CA347" s="383"/>
      <c r="CB347" s="322"/>
    </row>
    <row r="348" ht="13.5" customHeight="1">
      <c r="A348" s="222"/>
      <c r="B348" s="32">
        <v>45409.0</v>
      </c>
      <c r="C348" s="271">
        <f t="shared" si="26"/>
        <v>8172628</v>
      </c>
      <c r="D348" s="260">
        <f t="shared" si="42"/>
        <v>283559</v>
      </c>
      <c r="E348" s="236" t="s">
        <v>723</v>
      </c>
      <c r="F348" s="363">
        <v>283559.0</v>
      </c>
      <c r="G348" s="143"/>
      <c r="H348" s="143"/>
      <c r="I348" s="143"/>
      <c r="J348" s="143"/>
      <c r="K348" s="143"/>
      <c r="L348" s="225"/>
      <c r="M348" s="256">
        <f t="shared" si="43"/>
        <v>7330000</v>
      </c>
      <c r="N348" s="236" t="s">
        <v>68</v>
      </c>
      <c r="O348" s="363">
        <v>200000.0</v>
      </c>
      <c r="P348" s="143" t="s">
        <v>724</v>
      </c>
      <c r="Q348" s="363">
        <v>7130000.0</v>
      </c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225"/>
      <c r="AD348" s="262">
        <f t="shared" si="44"/>
        <v>559069</v>
      </c>
      <c r="AE348" s="142" t="s">
        <v>69</v>
      </c>
      <c r="AF348" s="363">
        <f>33000</f>
        <v>33000</v>
      </c>
      <c r="AG348" s="143" t="s">
        <v>70</v>
      </c>
      <c r="AH348" s="363">
        <v>93408.0</v>
      </c>
      <c r="AI348" s="142" t="s">
        <v>71</v>
      </c>
      <c r="AJ348" s="363">
        <v>4620.0</v>
      </c>
      <c r="AK348" s="150" t="s">
        <v>72</v>
      </c>
      <c r="AL348" s="363">
        <v>2602.0</v>
      </c>
      <c r="AM348" s="150" t="s">
        <v>73</v>
      </c>
      <c r="AN348" s="363">
        <v>6015.0</v>
      </c>
      <c r="AO348" s="150" t="s">
        <v>74</v>
      </c>
      <c r="AP348" s="363">
        <v>27293.0</v>
      </c>
      <c r="AQ348" s="143" t="s">
        <v>75</v>
      </c>
      <c r="AR348" s="363">
        <v>58201.0</v>
      </c>
      <c r="AS348" s="150" t="s">
        <v>76</v>
      </c>
      <c r="AT348" s="363">
        <v>67440.0</v>
      </c>
      <c r="AU348" s="150" t="s">
        <v>94</v>
      </c>
      <c r="AV348" s="363">
        <v>99000.0</v>
      </c>
      <c r="AW348" s="143" t="s">
        <v>514</v>
      </c>
      <c r="AX348" s="363">
        <v>3900.0</v>
      </c>
      <c r="AY348" s="143" t="s">
        <v>79</v>
      </c>
      <c r="AZ348" s="363">
        <v>140710.0</v>
      </c>
      <c r="BA348" s="143" t="s">
        <v>550</v>
      </c>
      <c r="BB348" s="363">
        <v>18480.0</v>
      </c>
      <c r="BC348" s="143" t="s">
        <v>67</v>
      </c>
      <c r="BD348" s="363">
        <v>4400.0</v>
      </c>
      <c r="BE348" s="150"/>
      <c r="BF348" s="150"/>
      <c r="BG348" s="150"/>
      <c r="BH348" s="150"/>
      <c r="BI348" s="150"/>
      <c r="BJ348" s="383"/>
      <c r="BK348" s="383"/>
      <c r="BL348" s="383"/>
      <c r="BM348" s="383"/>
      <c r="BN348" s="383"/>
      <c r="BO348" s="383"/>
      <c r="BP348" s="383"/>
      <c r="BQ348" s="383"/>
      <c r="BR348" s="322"/>
      <c r="BS348" s="383"/>
      <c r="BT348" s="383"/>
      <c r="BU348" s="383"/>
      <c r="BV348" s="322"/>
      <c r="BW348" s="383"/>
      <c r="BX348" s="383"/>
      <c r="BY348" s="383"/>
      <c r="BZ348" s="383"/>
      <c r="CA348" s="383"/>
      <c r="CB348" s="322"/>
    </row>
    <row r="349" ht="13.5" customHeight="1">
      <c r="A349" s="222"/>
      <c r="B349" s="32">
        <v>45410.0</v>
      </c>
      <c r="C349" s="271">
        <f t="shared" si="26"/>
        <v>2103794</v>
      </c>
      <c r="D349" s="260">
        <f t="shared" si="42"/>
        <v>2103794</v>
      </c>
      <c r="E349" s="236" t="s">
        <v>725</v>
      </c>
      <c r="F349" s="363">
        <v>389243.0</v>
      </c>
      <c r="G349" s="143" t="s">
        <v>725</v>
      </c>
      <c r="H349" s="363">
        <v>1677726.0</v>
      </c>
      <c r="I349" s="143" t="s">
        <v>726</v>
      </c>
      <c r="J349" s="363">
        <v>35945.0</v>
      </c>
      <c r="K349" s="143" t="s">
        <v>727</v>
      </c>
      <c r="L349" s="385">
        <v>880.0</v>
      </c>
      <c r="M349" s="256">
        <f t="shared" si="43"/>
        <v>0</v>
      </c>
      <c r="N349" s="236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225"/>
      <c r="AD349" s="262">
        <f t="shared" si="44"/>
        <v>0</v>
      </c>
      <c r="AE349" s="150"/>
      <c r="AF349" s="143"/>
      <c r="AG349" s="150"/>
      <c r="AH349" s="150"/>
      <c r="AI349" s="150"/>
      <c r="AJ349" s="143"/>
      <c r="AK349" s="150"/>
      <c r="AL349" s="143"/>
      <c r="AM349" s="150"/>
      <c r="AN349" s="143"/>
      <c r="AO349" s="150"/>
      <c r="AP349" s="152"/>
      <c r="AQ349" s="150"/>
      <c r="AR349" s="143"/>
      <c r="AS349" s="142"/>
      <c r="AT349" s="143"/>
      <c r="AU349" s="150"/>
      <c r="AV349" s="300"/>
      <c r="AW349" s="150"/>
      <c r="AX349" s="143"/>
      <c r="AY349" s="150"/>
      <c r="AZ349" s="143"/>
      <c r="BA349" s="143"/>
      <c r="BB349" s="143"/>
      <c r="BC349" s="143"/>
      <c r="BD349" s="143"/>
      <c r="BE349" s="150"/>
      <c r="BF349" s="150"/>
      <c r="BG349" s="150"/>
      <c r="BH349" s="150"/>
      <c r="BI349" s="150"/>
      <c r="BJ349" s="383"/>
      <c r="BK349" s="383"/>
      <c r="BL349" s="383"/>
      <c r="BM349" s="383"/>
      <c r="BN349" s="383"/>
      <c r="BO349" s="383"/>
      <c r="BP349" s="383"/>
      <c r="BQ349" s="383"/>
      <c r="BR349" s="322"/>
      <c r="BS349" s="383"/>
      <c r="BT349" s="383"/>
      <c r="BU349" s="383"/>
      <c r="BV349" s="322"/>
      <c r="BW349" s="383"/>
      <c r="BX349" s="383"/>
      <c r="BY349" s="383"/>
      <c r="BZ349" s="383"/>
      <c r="CA349" s="383"/>
      <c r="CB349" s="322"/>
    </row>
    <row r="350" ht="13.5" customHeight="1">
      <c r="A350" s="222"/>
      <c r="B350" s="35">
        <v>45411.0</v>
      </c>
      <c r="C350" s="271">
        <f t="shared" si="26"/>
        <v>2007143</v>
      </c>
      <c r="D350" s="260">
        <f t="shared" si="42"/>
        <v>2007143</v>
      </c>
      <c r="E350" s="143" t="s">
        <v>728</v>
      </c>
      <c r="F350" s="363">
        <v>100684.0</v>
      </c>
      <c r="G350" s="143" t="s">
        <v>729</v>
      </c>
      <c r="H350" s="363">
        <v>148835.0</v>
      </c>
      <c r="I350" s="143" t="s">
        <v>723</v>
      </c>
      <c r="J350" s="363">
        <v>14000.0</v>
      </c>
      <c r="K350" s="143" t="s">
        <v>730</v>
      </c>
      <c r="L350" s="385">
        <v>1743624.0</v>
      </c>
      <c r="M350" s="256">
        <f t="shared" si="43"/>
        <v>0</v>
      </c>
      <c r="N350" s="236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225"/>
      <c r="AD350" s="262">
        <f t="shared" si="44"/>
        <v>0</v>
      </c>
      <c r="AE350" s="142"/>
      <c r="AF350" s="143"/>
      <c r="AG350" s="143"/>
      <c r="AH350" s="143"/>
      <c r="AI350" s="150"/>
      <c r="AJ350" s="143"/>
      <c r="AK350" s="150"/>
      <c r="AL350" s="143"/>
      <c r="AM350" s="150"/>
      <c r="AN350" s="143"/>
      <c r="AO350" s="150"/>
      <c r="AP350" s="143"/>
      <c r="AQ350" s="143"/>
      <c r="AR350" s="143"/>
      <c r="AS350" s="150"/>
      <c r="AT350" s="143"/>
      <c r="AU350" s="150"/>
      <c r="AV350" s="143"/>
      <c r="AW350" s="143"/>
      <c r="AX350" s="143"/>
      <c r="AY350" s="143"/>
      <c r="AZ350" s="143"/>
      <c r="BA350" s="143"/>
      <c r="BB350" s="143"/>
      <c r="BC350" s="143"/>
      <c r="BD350" s="143"/>
      <c r="BE350" s="150"/>
      <c r="BF350" s="143"/>
      <c r="BG350" s="143"/>
      <c r="BH350" s="143"/>
      <c r="BI350" s="150"/>
      <c r="BJ350" s="322"/>
      <c r="BK350" s="383"/>
      <c r="BL350" s="322"/>
      <c r="BM350" s="383"/>
      <c r="BN350" s="322"/>
      <c r="BO350" s="383"/>
      <c r="BP350" s="322"/>
      <c r="BQ350" s="383"/>
      <c r="BR350" s="322"/>
      <c r="BS350" s="383"/>
      <c r="BT350" s="383"/>
      <c r="BU350" s="383"/>
      <c r="BV350" s="322"/>
      <c r="BW350" s="383"/>
      <c r="BX350" s="383"/>
      <c r="BY350" s="383"/>
      <c r="BZ350" s="383"/>
      <c r="CA350" s="383"/>
      <c r="CB350" s="322"/>
    </row>
    <row r="351" ht="13.5" customHeight="1">
      <c r="A351" s="222"/>
      <c r="B351" s="36">
        <v>45412.0</v>
      </c>
      <c r="C351" s="271">
        <f t="shared" si="26"/>
        <v>68413140</v>
      </c>
      <c r="D351" s="272">
        <f t="shared" si="42"/>
        <v>54112376</v>
      </c>
      <c r="E351" s="236" t="s">
        <v>83</v>
      </c>
      <c r="F351" s="363">
        <v>516251.0</v>
      </c>
      <c r="G351" s="268" t="s">
        <v>81</v>
      </c>
      <c r="H351" s="367">
        <v>374208.0</v>
      </c>
      <c r="I351" s="268" t="s">
        <v>731</v>
      </c>
      <c r="J351" s="367">
        <v>5.3E7</v>
      </c>
      <c r="K351" s="143" t="s">
        <v>91</v>
      </c>
      <c r="L351" s="385">
        <v>221917.0</v>
      </c>
      <c r="M351" s="256">
        <f t="shared" si="43"/>
        <v>12931539</v>
      </c>
      <c r="N351" s="275" t="s">
        <v>591</v>
      </c>
      <c r="O351" s="363">
        <v>300464.0</v>
      </c>
      <c r="P351" s="151" t="s">
        <v>574</v>
      </c>
      <c r="Q351" s="367">
        <v>462877.0</v>
      </c>
      <c r="R351" s="167" t="s">
        <v>592</v>
      </c>
      <c r="S351" s="367">
        <v>83000.0</v>
      </c>
      <c r="T351" s="167" t="s">
        <v>593</v>
      </c>
      <c r="U351" s="367">
        <v>351382.0</v>
      </c>
      <c r="V351" s="167" t="s">
        <v>732</v>
      </c>
      <c r="W351" s="367">
        <v>829173.0</v>
      </c>
      <c r="X351" s="167" t="s">
        <v>703</v>
      </c>
      <c r="Y351" s="367">
        <v>174947.0</v>
      </c>
      <c r="Z351" s="167" t="s">
        <v>733</v>
      </c>
      <c r="AA351" s="367">
        <f>8000000+700000</f>
        <v>8700000</v>
      </c>
      <c r="AB351" s="167" t="s">
        <v>449</v>
      </c>
      <c r="AC351" s="400">
        <v>2029696.0</v>
      </c>
      <c r="AD351" s="310">
        <f t="shared" si="44"/>
        <v>1369225</v>
      </c>
      <c r="AE351" s="142" t="s">
        <v>85</v>
      </c>
      <c r="AF351" s="363">
        <v>464760.0</v>
      </c>
      <c r="AG351" s="150" t="s">
        <v>86</v>
      </c>
      <c r="AH351" s="363">
        <v>2200.0</v>
      </c>
      <c r="AI351" s="143" t="s">
        <v>87</v>
      </c>
      <c r="AJ351" s="363">
        <v>165000.0</v>
      </c>
      <c r="AK351" s="143" t="s">
        <v>88</v>
      </c>
      <c r="AL351" s="363">
        <v>160000.0</v>
      </c>
      <c r="AM351" s="143" t="s">
        <v>89</v>
      </c>
      <c r="AN351" s="363">
        <v>436245.0</v>
      </c>
      <c r="AO351" s="143" t="s">
        <v>734</v>
      </c>
      <c r="AP351" s="363">
        <v>66000.0</v>
      </c>
      <c r="AQ351" s="143" t="s">
        <v>735</v>
      </c>
      <c r="AR351" s="363">
        <v>17000.0</v>
      </c>
      <c r="AS351" s="143" t="s">
        <v>403</v>
      </c>
      <c r="AT351" s="363">
        <v>58020.0</v>
      </c>
      <c r="AU351" s="150"/>
      <c r="AV351" s="143"/>
      <c r="AW351" s="150"/>
      <c r="AX351" s="143"/>
      <c r="AY351" s="150"/>
      <c r="AZ351" s="143"/>
      <c r="BA351" s="143"/>
      <c r="BB351" s="143"/>
      <c r="BC351" s="143"/>
      <c r="BD351" s="143"/>
      <c r="BE351" s="206"/>
      <c r="BF351" s="206"/>
      <c r="BG351" s="238"/>
      <c r="BH351" s="206"/>
      <c r="BI351" s="206"/>
      <c r="BJ351" s="422"/>
      <c r="BK351" s="416"/>
      <c r="BL351" s="422"/>
      <c r="BM351" s="416"/>
      <c r="BN351" s="422"/>
      <c r="BO351" s="416"/>
      <c r="BP351" s="422"/>
      <c r="BQ351" s="416"/>
      <c r="BR351" s="422"/>
      <c r="BS351" s="416"/>
      <c r="BT351" s="422"/>
      <c r="BU351" s="416"/>
      <c r="BV351" s="422"/>
      <c r="BW351" s="416"/>
      <c r="BX351" s="422"/>
      <c r="BY351" s="416"/>
      <c r="BZ351" s="422"/>
      <c r="CA351" s="416"/>
      <c r="CB351" s="422"/>
    </row>
    <row r="352" ht="13.5" customHeight="1">
      <c r="A352" s="1"/>
      <c r="B352" s="100" t="s">
        <v>22</v>
      </c>
      <c r="C352" s="105">
        <f t="shared" si="26"/>
        <v>106041635</v>
      </c>
      <c r="D352" s="278">
        <f>SUM(D322:D351)</f>
        <v>58683437</v>
      </c>
      <c r="E352" s="246"/>
      <c r="F352" s="183"/>
      <c r="G352" s="183"/>
      <c r="H352" s="183"/>
      <c r="I352" s="183"/>
      <c r="J352" s="183"/>
      <c r="K352" s="183"/>
      <c r="L352" s="247"/>
      <c r="M352" s="306">
        <f>SUM(M322:M351)</f>
        <v>40138551</v>
      </c>
      <c r="N352" s="246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247"/>
      <c r="AD352" s="249">
        <f>SUM(AD322:AD351)</f>
        <v>7219647</v>
      </c>
      <c r="AE352" s="198"/>
      <c r="AF352" s="183"/>
      <c r="AG352" s="183"/>
      <c r="AH352" s="183"/>
      <c r="AI352" s="184"/>
      <c r="AJ352" s="183"/>
      <c r="AK352" s="184"/>
      <c r="AL352" s="183"/>
      <c r="AM352" s="184"/>
      <c r="AN352" s="183"/>
      <c r="AO352" s="184"/>
      <c r="AP352" s="183"/>
      <c r="AQ352" s="184"/>
      <c r="AR352" s="183"/>
      <c r="AS352" s="184"/>
      <c r="AT352" s="183"/>
      <c r="AU352" s="184"/>
      <c r="AV352" s="183"/>
      <c r="AW352" s="184"/>
      <c r="AX352" s="184"/>
      <c r="AY352" s="184"/>
      <c r="AZ352" s="183"/>
      <c r="BA352" s="184"/>
      <c r="BB352" s="184"/>
      <c r="BC352" s="184"/>
      <c r="BD352" s="183"/>
      <c r="BE352" s="184"/>
      <c r="BF352" s="184"/>
      <c r="BG352" s="184"/>
      <c r="BH352" s="184"/>
      <c r="BI352" s="184"/>
      <c r="BJ352" s="250"/>
      <c r="BK352" s="250"/>
      <c r="BL352" s="250"/>
      <c r="BM352" s="250"/>
      <c r="BN352" s="250"/>
      <c r="BO352" s="250"/>
      <c r="BP352" s="250"/>
      <c r="BQ352" s="250"/>
      <c r="BR352" s="251"/>
      <c r="BS352" s="250"/>
      <c r="BT352" s="250"/>
      <c r="BU352" s="250"/>
      <c r="BV352" s="251"/>
      <c r="BW352" s="250"/>
      <c r="BX352" s="250"/>
      <c r="BY352" s="250"/>
      <c r="BZ352" s="250"/>
      <c r="CA352" s="250"/>
      <c r="CB352" s="251"/>
    </row>
    <row r="353" ht="13.5" customHeight="1">
      <c r="A353" s="222"/>
      <c r="B353" s="22">
        <v>45413.0</v>
      </c>
      <c r="C353" s="307">
        <f t="shared" si="26"/>
        <v>0</v>
      </c>
      <c r="D353" s="253">
        <f t="shared" ref="D353:D383" si="45">F353+H353+J353+L353</f>
        <v>0</v>
      </c>
      <c r="E353" s="254"/>
      <c r="F353" s="163"/>
      <c r="G353" s="163"/>
      <c r="H353" s="163"/>
      <c r="I353" s="163"/>
      <c r="J353" s="163"/>
      <c r="K353" s="163"/>
      <c r="L353" s="255"/>
      <c r="M353" s="256">
        <f t="shared" ref="M353:M383" si="46">O353+Q353+S353+U353+W353+Y353+AA353+AC353</f>
        <v>0</v>
      </c>
      <c r="N353" s="254"/>
      <c r="O353" s="163"/>
      <c r="P353" s="163"/>
      <c r="Q353" s="163"/>
      <c r="R353" s="163"/>
      <c r="S353" s="163"/>
      <c r="T353" s="163"/>
      <c r="U353" s="163"/>
      <c r="V353" s="163"/>
      <c r="W353" s="163"/>
      <c r="X353" s="163"/>
      <c r="Y353" s="163"/>
      <c r="Z353" s="163"/>
      <c r="AA353" s="163"/>
      <c r="AB353" s="163"/>
      <c r="AC353" s="255"/>
      <c r="AD353" s="308">
        <f t="shared" ref="AD353:AD383" si="47">AF353+AH353+AJ353+AL353+AN353+AP353+AR353+AT353+AV353+AX353+AZ353+BB353+BD353+BF353+BH353+BJ353+BL353+BN353+BP353+BR353+BT353+BV353+BX353+BZ353+CB353+CD353</f>
        <v>0</v>
      </c>
      <c r="AE353" s="142"/>
      <c r="AF353" s="143"/>
      <c r="AG353" s="143"/>
      <c r="AH353" s="143"/>
      <c r="AI353" s="150"/>
      <c r="AJ353" s="143"/>
      <c r="AK353" s="150"/>
      <c r="AL353" s="143"/>
      <c r="AM353" s="150"/>
      <c r="AN353" s="143"/>
      <c r="AO353" s="150"/>
      <c r="AP353" s="143"/>
      <c r="AQ353" s="150"/>
      <c r="AR353" s="143"/>
      <c r="AS353" s="150"/>
      <c r="AT353" s="143"/>
      <c r="AU353" s="150"/>
      <c r="AV353" s="143"/>
      <c r="AW353" s="150"/>
      <c r="AX353" s="150"/>
      <c r="AY353" s="150"/>
      <c r="AZ353" s="143"/>
      <c r="BA353" s="150"/>
      <c r="BB353" s="150"/>
      <c r="BC353" s="150"/>
      <c r="BD353" s="143"/>
      <c r="BE353" s="143"/>
      <c r="BF353" s="143"/>
      <c r="BG353" s="143"/>
      <c r="BH353" s="143"/>
      <c r="BI353" s="150"/>
      <c r="BJ353" s="322"/>
      <c r="BK353" s="383"/>
      <c r="BL353" s="322"/>
      <c r="BM353" s="383"/>
      <c r="BN353" s="322"/>
      <c r="BO353" s="383"/>
      <c r="BP353" s="383"/>
      <c r="BQ353" s="383"/>
      <c r="BR353" s="322"/>
      <c r="BS353" s="383"/>
      <c r="BT353" s="383"/>
      <c r="BU353" s="383"/>
      <c r="BV353" s="322"/>
      <c r="BW353" s="383"/>
      <c r="BX353" s="383"/>
      <c r="BY353" s="383"/>
      <c r="BZ353" s="383"/>
      <c r="CA353" s="383"/>
      <c r="CB353" s="322"/>
    </row>
    <row r="354" ht="13.5" customHeight="1">
      <c r="A354" s="222"/>
      <c r="B354" s="35">
        <v>45414.0</v>
      </c>
      <c r="C354" s="271">
        <f t="shared" si="26"/>
        <v>0</v>
      </c>
      <c r="D354" s="260">
        <f t="shared" si="45"/>
        <v>0</v>
      </c>
      <c r="E354" s="236"/>
      <c r="F354" s="143"/>
      <c r="G354" s="143"/>
      <c r="H354" s="143"/>
      <c r="I354" s="143"/>
      <c r="J354" s="143"/>
      <c r="K354" s="143"/>
      <c r="L354" s="225"/>
      <c r="M354" s="256">
        <f t="shared" si="46"/>
        <v>0</v>
      </c>
      <c r="N354" s="236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225"/>
      <c r="AD354" s="262">
        <f t="shared" si="47"/>
        <v>0</v>
      </c>
      <c r="AE354" s="150"/>
      <c r="AF354" s="143"/>
      <c r="AG354" s="150"/>
      <c r="AH354" s="143"/>
      <c r="AI354" s="164"/>
      <c r="AJ354" s="167"/>
      <c r="AK354" s="167"/>
      <c r="AL354" s="167"/>
      <c r="AM354" s="164"/>
      <c r="AN354" s="167"/>
      <c r="AO354" s="167"/>
      <c r="AP354" s="167"/>
      <c r="AQ354" s="150"/>
      <c r="AR354" s="143"/>
      <c r="AS354" s="150"/>
      <c r="AT354" s="143"/>
      <c r="AU354" s="150"/>
      <c r="AV354" s="143"/>
      <c r="AW354" s="150"/>
      <c r="AX354" s="150"/>
      <c r="AY354" s="150"/>
      <c r="AZ354" s="143"/>
      <c r="BA354" s="150"/>
      <c r="BB354" s="150"/>
      <c r="BC354" s="150"/>
      <c r="BD354" s="143"/>
      <c r="BE354" s="150"/>
      <c r="BF354" s="143"/>
      <c r="BG354" s="143"/>
      <c r="BH354" s="143"/>
      <c r="BI354" s="150"/>
      <c r="BJ354" s="322"/>
      <c r="BK354" s="383"/>
      <c r="BL354" s="322"/>
      <c r="BM354" s="383"/>
      <c r="BN354" s="322"/>
      <c r="BO354" s="383"/>
      <c r="BP354" s="322"/>
      <c r="BQ354" s="322"/>
      <c r="BR354" s="322"/>
      <c r="BS354" s="383"/>
      <c r="BT354" s="322"/>
      <c r="BU354" s="383"/>
      <c r="BV354" s="322"/>
      <c r="BW354" s="383"/>
      <c r="BX354" s="322"/>
      <c r="BY354" s="383"/>
      <c r="BZ354" s="322"/>
      <c r="CA354" s="383"/>
      <c r="CB354" s="322"/>
    </row>
    <row r="355" ht="13.5" customHeight="1">
      <c r="A355" s="222"/>
      <c r="B355" s="35">
        <v>45415.0</v>
      </c>
      <c r="C355" s="271">
        <f t="shared" si="26"/>
        <v>0</v>
      </c>
      <c r="D355" s="260">
        <f t="shared" si="45"/>
        <v>0</v>
      </c>
      <c r="E355" s="236"/>
      <c r="F355" s="143"/>
      <c r="G355" s="143"/>
      <c r="H355" s="143"/>
      <c r="I355" s="143"/>
      <c r="J355" s="143"/>
      <c r="K355" s="143"/>
      <c r="L355" s="225"/>
      <c r="M355" s="256">
        <f t="shared" si="46"/>
        <v>0</v>
      </c>
      <c r="N355" s="236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225"/>
      <c r="AD355" s="262">
        <f t="shared" si="47"/>
        <v>0</v>
      </c>
      <c r="AE355" s="142"/>
      <c r="AF355" s="143"/>
      <c r="AG355" s="150"/>
      <c r="AH355" s="143"/>
      <c r="AI355" s="150"/>
      <c r="AJ355" s="143"/>
      <c r="AK355" s="167"/>
      <c r="AL355" s="167"/>
      <c r="AM355" s="150"/>
      <c r="AN355" s="143"/>
      <c r="AO355" s="150"/>
      <c r="AP355" s="143"/>
      <c r="AQ355" s="150"/>
      <c r="AR355" s="143"/>
      <c r="AS355" s="150"/>
      <c r="AT355" s="143"/>
      <c r="AU355" s="150"/>
      <c r="AV355" s="143"/>
      <c r="AW355" s="150"/>
      <c r="AX355" s="150"/>
      <c r="AY355" s="150"/>
      <c r="AZ355" s="143"/>
      <c r="BA355" s="150"/>
      <c r="BB355" s="150"/>
      <c r="BC355" s="150"/>
      <c r="BD355" s="143"/>
      <c r="BE355" s="150"/>
      <c r="BF355" s="143"/>
      <c r="BG355" s="143"/>
      <c r="BH355" s="143"/>
      <c r="BI355" s="150"/>
      <c r="BJ355" s="322"/>
      <c r="BK355" s="383"/>
      <c r="BL355" s="322"/>
      <c r="BM355" s="383"/>
      <c r="BN355" s="322"/>
      <c r="BO355" s="383"/>
      <c r="BP355" s="322"/>
      <c r="BQ355" s="322"/>
      <c r="BR355" s="322"/>
      <c r="BS355" s="383"/>
      <c r="BT355" s="322"/>
      <c r="BU355" s="383"/>
      <c r="BV355" s="322"/>
      <c r="BW355" s="383"/>
      <c r="BX355" s="322"/>
      <c r="BY355" s="383"/>
      <c r="BZ355" s="322"/>
      <c r="CA355" s="322"/>
      <c r="CB355" s="322"/>
    </row>
    <row r="356" ht="13.5" customHeight="1">
      <c r="A356" s="222"/>
      <c r="B356" s="35">
        <v>45416.0</v>
      </c>
      <c r="C356" s="271">
        <f t="shared" si="26"/>
        <v>0</v>
      </c>
      <c r="D356" s="260">
        <f t="shared" si="45"/>
        <v>0</v>
      </c>
      <c r="E356" s="236"/>
      <c r="F356" s="143"/>
      <c r="G356" s="143"/>
      <c r="H356" s="143"/>
      <c r="I356" s="143"/>
      <c r="J356" s="143"/>
      <c r="K356" s="143"/>
      <c r="L356" s="225"/>
      <c r="M356" s="256">
        <f t="shared" si="46"/>
        <v>0</v>
      </c>
      <c r="N356" s="236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225"/>
      <c r="AD356" s="262">
        <f t="shared" si="47"/>
        <v>0</v>
      </c>
      <c r="AE356" s="142"/>
      <c r="AF356" s="143"/>
      <c r="AG356" s="150"/>
      <c r="AH356" s="143"/>
      <c r="AI356" s="150"/>
      <c r="AJ356" s="143"/>
      <c r="AK356" s="150"/>
      <c r="AL356" s="143"/>
      <c r="AM356" s="150"/>
      <c r="AN356" s="143"/>
      <c r="AO356" s="226"/>
      <c r="AP356" s="143"/>
      <c r="AQ356" s="150"/>
      <c r="AR356" s="143"/>
      <c r="AS356" s="150"/>
      <c r="AT356" s="143"/>
      <c r="AU356" s="150"/>
      <c r="AV356" s="143"/>
      <c r="AW356" s="150"/>
      <c r="AX356" s="150"/>
      <c r="AY356" s="150"/>
      <c r="AZ356" s="143"/>
      <c r="BA356" s="150"/>
      <c r="BB356" s="150"/>
      <c r="BC356" s="150"/>
      <c r="BD356" s="143"/>
      <c r="BE356" s="150"/>
      <c r="BF356" s="150"/>
      <c r="BG356" s="150"/>
      <c r="BH356" s="150"/>
      <c r="BI356" s="150"/>
      <c r="BJ356" s="383"/>
      <c r="BK356" s="383"/>
      <c r="BL356" s="383"/>
      <c r="BM356" s="383"/>
      <c r="BN356" s="383"/>
      <c r="BO356" s="383"/>
      <c r="BP356" s="383"/>
      <c r="BQ356" s="383"/>
      <c r="BR356" s="322"/>
      <c r="BS356" s="383"/>
      <c r="BT356" s="383"/>
      <c r="BU356" s="383"/>
      <c r="BV356" s="322"/>
      <c r="BW356" s="383"/>
      <c r="BX356" s="383"/>
      <c r="BY356" s="383"/>
      <c r="BZ356" s="383"/>
      <c r="CA356" s="383"/>
      <c r="CB356" s="322"/>
    </row>
    <row r="357" ht="13.5" customHeight="1">
      <c r="A357" s="222"/>
      <c r="B357" s="35">
        <v>45417.0</v>
      </c>
      <c r="C357" s="271">
        <f t="shared" si="26"/>
        <v>0</v>
      </c>
      <c r="D357" s="260">
        <f t="shared" si="45"/>
        <v>0</v>
      </c>
      <c r="E357" s="236"/>
      <c r="F357" s="143"/>
      <c r="G357" s="143"/>
      <c r="H357" s="143"/>
      <c r="I357" s="143"/>
      <c r="J357" s="143"/>
      <c r="K357" s="143"/>
      <c r="L357" s="225"/>
      <c r="M357" s="256">
        <f t="shared" si="46"/>
        <v>0</v>
      </c>
      <c r="N357" s="236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225"/>
      <c r="AD357" s="262">
        <f t="shared" si="47"/>
        <v>0</v>
      </c>
      <c r="AE357" s="142"/>
      <c r="AF357" s="143"/>
      <c r="AG357" s="150"/>
      <c r="AH357" s="143"/>
      <c r="AI357" s="150"/>
      <c r="AJ357" s="143"/>
      <c r="AK357" s="150"/>
      <c r="AL357" s="143"/>
      <c r="AM357" s="150"/>
      <c r="AN357" s="143"/>
      <c r="AO357" s="150"/>
      <c r="AP357" s="143"/>
      <c r="AQ357" s="150"/>
      <c r="AR357" s="143"/>
      <c r="AS357" s="150"/>
      <c r="AT357" s="143"/>
      <c r="AU357" s="150"/>
      <c r="AV357" s="143"/>
      <c r="AW357" s="150"/>
      <c r="AX357" s="150"/>
      <c r="AY357" s="150"/>
      <c r="AZ357" s="143"/>
      <c r="BA357" s="150"/>
      <c r="BB357" s="150"/>
      <c r="BC357" s="150"/>
      <c r="BD357" s="143"/>
      <c r="BE357" s="150"/>
      <c r="BF357" s="150"/>
      <c r="BG357" s="150"/>
      <c r="BH357" s="150"/>
      <c r="BI357" s="150"/>
      <c r="BJ357" s="383"/>
      <c r="BK357" s="383"/>
      <c r="BL357" s="383"/>
      <c r="BM357" s="383"/>
      <c r="BN357" s="383"/>
      <c r="BO357" s="383"/>
      <c r="BP357" s="383"/>
      <c r="BQ357" s="383"/>
      <c r="BR357" s="322"/>
      <c r="BS357" s="383"/>
      <c r="BT357" s="383"/>
      <c r="BU357" s="383"/>
      <c r="BV357" s="322"/>
      <c r="BW357" s="383"/>
      <c r="BX357" s="383"/>
      <c r="BY357" s="383"/>
      <c r="BZ357" s="383"/>
      <c r="CA357" s="383"/>
      <c r="CB357" s="322"/>
    </row>
    <row r="358" ht="13.5" customHeight="1">
      <c r="A358" s="222"/>
      <c r="B358" s="35">
        <v>45418.0</v>
      </c>
      <c r="C358" s="271">
        <f t="shared" si="26"/>
        <v>0</v>
      </c>
      <c r="D358" s="260">
        <f t="shared" si="45"/>
        <v>0</v>
      </c>
      <c r="E358" s="236"/>
      <c r="F358" s="143"/>
      <c r="G358" s="143"/>
      <c r="H358" s="143"/>
      <c r="I358" s="143"/>
      <c r="J358" s="143"/>
      <c r="K358" s="143"/>
      <c r="L358" s="225"/>
      <c r="M358" s="256">
        <f t="shared" si="46"/>
        <v>0</v>
      </c>
      <c r="N358" s="236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225"/>
      <c r="AD358" s="262">
        <f t="shared" si="47"/>
        <v>0</v>
      </c>
      <c r="AE358" s="142"/>
      <c r="AF358" s="143"/>
      <c r="AG358" s="150"/>
      <c r="AH358" s="143"/>
      <c r="AI358" s="150"/>
      <c r="AJ358" s="143"/>
      <c r="AK358" s="150"/>
      <c r="AL358" s="143"/>
      <c r="AM358" s="150"/>
      <c r="AN358" s="143"/>
      <c r="AO358" s="150"/>
      <c r="AP358" s="143"/>
      <c r="AQ358" s="150"/>
      <c r="AR358" s="143"/>
      <c r="AS358" s="150"/>
      <c r="AT358" s="143"/>
      <c r="AU358" s="150"/>
      <c r="AV358" s="143"/>
      <c r="AW358" s="150"/>
      <c r="AX358" s="143"/>
      <c r="AY358" s="150"/>
      <c r="AZ358" s="143"/>
      <c r="BA358" s="150"/>
      <c r="BB358" s="150"/>
      <c r="BC358" s="150"/>
      <c r="BD358" s="143"/>
      <c r="BE358" s="150"/>
      <c r="BF358" s="150"/>
      <c r="BG358" s="150"/>
      <c r="BH358" s="150"/>
      <c r="BI358" s="150"/>
      <c r="BJ358" s="383"/>
      <c r="BK358" s="383"/>
      <c r="BL358" s="383"/>
      <c r="BM358" s="383"/>
      <c r="BN358" s="383"/>
      <c r="BO358" s="383"/>
      <c r="BP358" s="383"/>
      <c r="BQ358" s="383"/>
      <c r="BR358" s="322"/>
      <c r="BS358" s="383"/>
      <c r="BT358" s="383"/>
      <c r="BU358" s="383"/>
      <c r="BV358" s="322"/>
      <c r="BW358" s="383"/>
      <c r="BX358" s="383"/>
      <c r="BY358" s="383"/>
      <c r="BZ358" s="383"/>
      <c r="CA358" s="383"/>
      <c r="CB358" s="322"/>
    </row>
    <row r="359" ht="13.5" customHeight="1">
      <c r="A359" s="222"/>
      <c r="B359" s="32">
        <v>45419.0</v>
      </c>
      <c r="C359" s="271">
        <f t="shared" si="26"/>
        <v>525226</v>
      </c>
      <c r="D359" s="260">
        <f t="shared" si="45"/>
        <v>1210</v>
      </c>
      <c r="E359" s="236" t="s">
        <v>707</v>
      </c>
      <c r="F359" s="363">
        <v>1210.0</v>
      </c>
      <c r="G359" s="143"/>
      <c r="H359" s="143"/>
      <c r="I359" s="143"/>
      <c r="J359" s="143"/>
      <c r="K359" s="143"/>
      <c r="L359" s="225"/>
      <c r="M359" s="256">
        <f t="shared" si="46"/>
        <v>0</v>
      </c>
      <c r="N359" s="236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225"/>
      <c r="AD359" s="262">
        <f t="shared" si="47"/>
        <v>524016</v>
      </c>
      <c r="AE359" s="142" t="s">
        <v>736</v>
      </c>
      <c r="AF359" s="363">
        <v>195360.0</v>
      </c>
      <c r="AG359" s="150" t="s">
        <v>48</v>
      </c>
      <c r="AH359" s="363">
        <v>88000.0</v>
      </c>
      <c r="AI359" s="142" t="s">
        <v>737</v>
      </c>
      <c r="AJ359" s="363">
        <v>106480.0</v>
      </c>
      <c r="AK359" s="150" t="s">
        <v>46</v>
      </c>
      <c r="AL359" s="363">
        <v>134176.0</v>
      </c>
      <c r="AM359" s="150"/>
      <c r="AN359" s="143"/>
      <c r="AO359" s="143"/>
      <c r="AP359" s="143"/>
      <c r="AQ359" s="150"/>
      <c r="AR359" s="143"/>
      <c r="AS359" s="150"/>
      <c r="AT359" s="143"/>
      <c r="AU359" s="150"/>
      <c r="AV359" s="143"/>
      <c r="AW359" s="150"/>
      <c r="AX359" s="150"/>
      <c r="AY359" s="150"/>
      <c r="AZ359" s="143"/>
      <c r="BA359" s="150"/>
      <c r="BB359" s="150"/>
      <c r="BC359" s="150"/>
      <c r="BD359" s="143"/>
      <c r="BE359" s="150"/>
      <c r="BF359" s="150"/>
      <c r="BG359" s="150"/>
      <c r="BH359" s="150"/>
      <c r="BI359" s="150"/>
      <c r="BJ359" s="383"/>
      <c r="BK359" s="383"/>
      <c r="BL359" s="383"/>
      <c r="BM359" s="383"/>
      <c r="BN359" s="383"/>
      <c r="BO359" s="383"/>
      <c r="BP359" s="383"/>
      <c r="BQ359" s="383"/>
      <c r="BR359" s="322"/>
      <c r="BS359" s="383"/>
      <c r="BT359" s="383"/>
      <c r="BU359" s="383"/>
      <c r="BV359" s="322"/>
      <c r="BW359" s="383"/>
      <c r="BX359" s="383"/>
      <c r="BY359" s="383"/>
      <c r="BZ359" s="383"/>
      <c r="CA359" s="383"/>
      <c r="CB359" s="322"/>
    </row>
    <row r="360" ht="13.5" customHeight="1">
      <c r="A360" s="222"/>
      <c r="B360" s="32">
        <v>45420.0</v>
      </c>
      <c r="C360" s="271">
        <f t="shared" si="26"/>
        <v>7846547</v>
      </c>
      <c r="D360" s="260">
        <f t="shared" si="45"/>
        <v>0</v>
      </c>
      <c r="E360" s="236"/>
      <c r="F360" s="143"/>
      <c r="G360" s="143"/>
      <c r="H360" s="143"/>
      <c r="I360" s="143"/>
      <c r="J360" s="143"/>
      <c r="K360" s="143"/>
      <c r="L360" s="225"/>
      <c r="M360" s="256">
        <f t="shared" si="46"/>
        <v>7500000</v>
      </c>
      <c r="N360" s="236" t="s">
        <v>738</v>
      </c>
      <c r="O360" s="363">
        <v>7500000.0</v>
      </c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225"/>
      <c r="AD360" s="262">
        <f t="shared" si="47"/>
        <v>346547</v>
      </c>
      <c r="AE360" s="142" t="s">
        <v>50</v>
      </c>
      <c r="AF360" s="363">
        <v>100000.0</v>
      </c>
      <c r="AG360" s="150" t="s">
        <v>54</v>
      </c>
      <c r="AH360" s="363">
        <v>14600.0</v>
      </c>
      <c r="AI360" s="143" t="s">
        <v>739</v>
      </c>
      <c r="AJ360" s="363">
        <v>134685.0</v>
      </c>
      <c r="AK360" s="150" t="s">
        <v>740</v>
      </c>
      <c r="AL360" s="363">
        <v>29650.0</v>
      </c>
      <c r="AM360" s="150" t="s">
        <v>49</v>
      </c>
      <c r="AN360" s="363">
        <v>63000.0</v>
      </c>
      <c r="AO360" s="150" t="s">
        <v>741</v>
      </c>
      <c r="AP360" s="363">
        <v>4612.0</v>
      </c>
      <c r="AQ360" s="150"/>
      <c r="AR360" s="143"/>
      <c r="AS360" s="150"/>
      <c r="AT360" s="143"/>
      <c r="AU360" s="150"/>
      <c r="AV360" s="143"/>
      <c r="AW360" s="150"/>
      <c r="AX360" s="150"/>
      <c r="AY360" s="150"/>
      <c r="AZ360" s="143"/>
      <c r="BA360" s="150"/>
      <c r="BB360" s="143"/>
      <c r="BC360" s="150"/>
      <c r="BD360" s="143"/>
      <c r="BE360" s="150"/>
      <c r="BF360" s="150"/>
      <c r="BG360" s="150"/>
      <c r="BH360" s="150"/>
      <c r="BI360" s="150"/>
      <c r="BJ360" s="383"/>
      <c r="BK360" s="383"/>
      <c r="BL360" s="383"/>
      <c r="BM360" s="383"/>
      <c r="BN360" s="383"/>
      <c r="BO360" s="383"/>
      <c r="BP360" s="383"/>
      <c r="BQ360" s="383"/>
      <c r="BR360" s="322"/>
      <c r="BS360" s="383"/>
      <c r="BT360" s="383"/>
      <c r="BU360" s="383"/>
      <c r="BV360" s="322"/>
      <c r="BW360" s="383"/>
      <c r="BX360" s="383"/>
      <c r="BY360" s="383"/>
      <c r="BZ360" s="383"/>
      <c r="CA360" s="383"/>
      <c r="CB360" s="322"/>
    </row>
    <row r="361" ht="13.5" customHeight="1">
      <c r="A361" s="222"/>
      <c r="B361" s="35">
        <v>45421.0</v>
      </c>
      <c r="C361" s="271">
        <f t="shared" si="26"/>
        <v>0</v>
      </c>
      <c r="D361" s="260">
        <f t="shared" si="45"/>
        <v>0</v>
      </c>
      <c r="E361" s="236"/>
      <c r="F361" s="143"/>
      <c r="G361" s="143"/>
      <c r="H361" s="143"/>
      <c r="I361" s="143"/>
      <c r="J361" s="143"/>
      <c r="K361" s="143"/>
      <c r="L361" s="225"/>
      <c r="M361" s="256">
        <f t="shared" si="46"/>
        <v>0</v>
      </c>
      <c r="N361" s="236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225"/>
      <c r="AD361" s="262">
        <f t="shared" si="47"/>
        <v>0</v>
      </c>
      <c r="AE361" s="142"/>
      <c r="AF361" s="143"/>
      <c r="AG361" s="150"/>
      <c r="AH361" s="143"/>
      <c r="AI361" s="143"/>
      <c r="AJ361" s="143"/>
      <c r="AK361" s="150"/>
      <c r="AL361" s="143"/>
      <c r="AM361" s="150"/>
      <c r="AN361" s="143"/>
      <c r="AO361" s="150"/>
      <c r="AP361" s="143"/>
      <c r="AQ361" s="150"/>
      <c r="AR361" s="143"/>
      <c r="AS361" s="150"/>
      <c r="AT361" s="143"/>
      <c r="AU361" s="150"/>
      <c r="AV361" s="143"/>
      <c r="AW361" s="150"/>
      <c r="AX361" s="150"/>
      <c r="AY361" s="150"/>
      <c r="AZ361" s="143"/>
      <c r="BA361" s="150"/>
      <c r="BB361" s="143"/>
      <c r="BC361" s="150"/>
      <c r="BD361" s="143"/>
      <c r="BE361" s="150"/>
      <c r="BF361" s="150"/>
      <c r="BG361" s="150"/>
      <c r="BH361" s="150"/>
      <c r="BI361" s="150"/>
      <c r="BJ361" s="383"/>
      <c r="BK361" s="383"/>
      <c r="BL361" s="383"/>
      <c r="BM361" s="383"/>
      <c r="BN361" s="383"/>
      <c r="BO361" s="383"/>
      <c r="BP361" s="383"/>
      <c r="BQ361" s="383"/>
      <c r="BR361" s="322"/>
      <c r="BS361" s="383"/>
      <c r="BT361" s="383"/>
      <c r="BU361" s="383"/>
      <c r="BV361" s="322"/>
      <c r="BW361" s="383"/>
      <c r="BX361" s="383"/>
      <c r="BY361" s="383"/>
      <c r="BZ361" s="383"/>
      <c r="CA361" s="383"/>
      <c r="CB361" s="322"/>
    </row>
    <row r="362" ht="13.5" customHeight="1">
      <c r="A362" s="222"/>
      <c r="B362" s="35">
        <v>45422.0</v>
      </c>
      <c r="C362" s="271">
        <f t="shared" si="26"/>
        <v>4510</v>
      </c>
      <c r="D362" s="260">
        <f t="shared" si="45"/>
        <v>4510</v>
      </c>
      <c r="E362" s="236" t="s">
        <v>742</v>
      </c>
      <c r="F362" s="363">
        <v>3850.0</v>
      </c>
      <c r="G362" s="143" t="s">
        <v>743</v>
      </c>
      <c r="H362" s="363">
        <v>660.0</v>
      </c>
      <c r="I362" s="143"/>
      <c r="J362" s="143"/>
      <c r="K362" s="143"/>
      <c r="L362" s="225"/>
      <c r="M362" s="256">
        <f t="shared" si="46"/>
        <v>0</v>
      </c>
      <c r="N362" s="236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225"/>
      <c r="AD362" s="262">
        <f t="shared" si="47"/>
        <v>0</v>
      </c>
      <c r="AE362" s="142"/>
      <c r="AF362" s="143"/>
      <c r="AG362" s="150"/>
      <c r="AH362" s="143"/>
      <c r="AI362" s="143"/>
      <c r="AJ362" s="143"/>
      <c r="AK362" s="150"/>
      <c r="AL362" s="143"/>
      <c r="AM362" s="150"/>
      <c r="AN362" s="143"/>
      <c r="AO362" s="150"/>
      <c r="AP362" s="143"/>
      <c r="AQ362" s="142"/>
      <c r="AR362" s="143"/>
      <c r="AS362" s="150"/>
      <c r="AT362" s="143"/>
      <c r="AU362" s="150"/>
      <c r="AV362" s="143"/>
      <c r="AW362" s="143"/>
      <c r="AX362" s="143"/>
      <c r="AY362" s="143"/>
      <c r="AZ362" s="143"/>
      <c r="BA362" s="150"/>
      <c r="BB362" s="143"/>
      <c r="BC362" s="143"/>
      <c r="BD362" s="143"/>
      <c r="BE362" s="150"/>
      <c r="BF362" s="150"/>
      <c r="BG362" s="150"/>
      <c r="BH362" s="150"/>
      <c r="BI362" s="150"/>
      <c r="BJ362" s="383"/>
      <c r="BK362" s="383"/>
      <c r="BL362" s="383"/>
      <c r="BM362" s="383"/>
      <c r="BN362" s="383"/>
      <c r="BO362" s="383"/>
      <c r="BP362" s="383"/>
      <c r="BQ362" s="383"/>
      <c r="BR362" s="322"/>
      <c r="BS362" s="383"/>
      <c r="BT362" s="383"/>
      <c r="BU362" s="383"/>
      <c r="BV362" s="322"/>
      <c r="BW362" s="383"/>
      <c r="BX362" s="383"/>
      <c r="BY362" s="383"/>
      <c r="BZ362" s="383"/>
      <c r="CA362" s="383"/>
      <c r="CB362" s="322"/>
    </row>
    <row r="363" ht="13.5" customHeight="1">
      <c r="A363" s="222"/>
      <c r="B363" s="32">
        <v>45423.0</v>
      </c>
      <c r="C363" s="271">
        <f t="shared" si="26"/>
        <v>3578222</v>
      </c>
      <c r="D363" s="260">
        <f t="shared" si="45"/>
        <v>22935</v>
      </c>
      <c r="E363" s="236" t="s">
        <v>744</v>
      </c>
      <c r="F363" s="363">
        <v>3630.0</v>
      </c>
      <c r="G363" s="143" t="s">
        <v>464</v>
      </c>
      <c r="H363" s="363">
        <v>1650.0</v>
      </c>
      <c r="I363" s="143" t="s">
        <v>465</v>
      </c>
      <c r="J363" s="363">
        <v>2530.0</v>
      </c>
      <c r="K363" s="143" t="s">
        <v>495</v>
      </c>
      <c r="L363" s="385">
        <v>15125.0</v>
      </c>
      <c r="M363" s="256">
        <f t="shared" si="46"/>
        <v>0</v>
      </c>
      <c r="N363" s="236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225"/>
      <c r="AD363" s="262">
        <f t="shared" si="47"/>
        <v>3555287</v>
      </c>
      <c r="AE363" s="150" t="s">
        <v>51</v>
      </c>
      <c r="AF363" s="363">
        <v>201235.0</v>
      </c>
      <c r="AG363" s="150" t="s">
        <v>52</v>
      </c>
      <c r="AH363" s="363">
        <v>489101.0</v>
      </c>
      <c r="AI363" s="150" t="s">
        <v>53</v>
      </c>
      <c r="AJ363" s="363">
        <v>699439.0</v>
      </c>
      <c r="AK363" s="150" t="s">
        <v>55</v>
      </c>
      <c r="AL363" s="363">
        <v>974994.0</v>
      </c>
      <c r="AM363" s="150" t="s">
        <v>56</v>
      </c>
      <c r="AN363" s="363">
        <v>452018.0</v>
      </c>
      <c r="AO363" s="150" t="s">
        <v>57</v>
      </c>
      <c r="AP363" s="363">
        <f>600000+128500</f>
        <v>728500</v>
      </c>
      <c r="AQ363" s="150" t="s">
        <v>745</v>
      </c>
      <c r="AR363" s="363">
        <v>10000.0</v>
      </c>
      <c r="AS363" s="150"/>
      <c r="AT363" s="143"/>
      <c r="AU363" s="150"/>
      <c r="AV363" s="143"/>
      <c r="AW363" s="150"/>
      <c r="AX363" s="143"/>
      <c r="AY363" s="150"/>
      <c r="AZ363" s="143"/>
      <c r="BA363" s="150"/>
      <c r="BB363" s="143"/>
      <c r="BC363" s="150"/>
      <c r="BD363" s="143"/>
      <c r="BE363" s="150"/>
      <c r="BF363" s="150"/>
      <c r="BG363" s="150"/>
      <c r="BH363" s="150"/>
      <c r="BI363" s="150"/>
      <c r="BJ363" s="383"/>
      <c r="BK363" s="383"/>
      <c r="BL363" s="383"/>
      <c r="BM363" s="383"/>
      <c r="BN363" s="383"/>
      <c r="BO363" s="383"/>
      <c r="BP363" s="383"/>
      <c r="BQ363" s="383"/>
      <c r="BR363" s="322"/>
      <c r="BS363" s="383"/>
      <c r="BT363" s="383"/>
      <c r="BU363" s="383"/>
      <c r="BV363" s="322"/>
      <c r="BW363" s="383"/>
      <c r="BX363" s="383"/>
      <c r="BY363" s="383"/>
      <c r="BZ363" s="383"/>
      <c r="CA363" s="383"/>
      <c r="CB363" s="322"/>
    </row>
    <row r="364" ht="13.5" customHeight="1">
      <c r="A364" s="222"/>
      <c r="B364" s="32">
        <v>45424.0</v>
      </c>
      <c r="C364" s="271">
        <f t="shared" si="26"/>
        <v>0</v>
      </c>
      <c r="D364" s="260">
        <f t="shared" si="45"/>
        <v>0</v>
      </c>
      <c r="E364" s="236"/>
      <c r="F364" s="143"/>
      <c r="G364" s="143"/>
      <c r="H364" s="143"/>
      <c r="I364" s="143"/>
      <c r="J364" s="143"/>
      <c r="K364" s="143"/>
      <c r="L364" s="225"/>
      <c r="M364" s="256">
        <f t="shared" si="46"/>
        <v>0</v>
      </c>
      <c r="N364" s="236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225"/>
      <c r="AD364" s="262">
        <f t="shared" si="47"/>
        <v>0</v>
      </c>
      <c r="AE364" s="142"/>
      <c r="AF364" s="143"/>
      <c r="AG364" s="150"/>
      <c r="AH364" s="143"/>
      <c r="AI364" s="143"/>
      <c r="AJ364" s="143"/>
      <c r="AK364" s="143"/>
      <c r="AL364" s="143"/>
      <c r="AM364" s="143"/>
      <c r="AN364" s="143"/>
      <c r="AO364" s="143"/>
      <c r="AP364" s="143"/>
      <c r="AQ364" s="150"/>
      <c r="AR364" s="143"/>
      <c r="AS364" s="150"/>
      <c r="AT364" s="143"/>
      <c r="AU364" s="150"/>
      <c r="AV364" s="143"/>
      <c r="AW364" s="150"/>
      <c r="AX364" s="150"/>
      <c r="AY364" s="150"/>
      <c r="AZ364" s="143"/>
      <c r="BA364" s="143"/>
      <c r="BB364" s="143"/>
      <c r="BC364" s="143"/>
      <c r="BD364" s="143"/>
      <c r="BE364" s="150"/>
      <c r="BF364" s="143"/>
      <c r="BG364" s="150"/>
      <c r="BH364" s="143"/>
      <c r="BI364" s="150"/>
      <c r="BJ364" s="322"/>
      <c r="BK364" s="383"/>
      <c r="BL364" s="322"/>
      <c r="BM364" s="383"/>
      <c r="BN364" s="322"/>
      <c r="BO364" s="383"/>
      <c r="BP364" s="322"/>
      <c r="BQ364" s="383"/>
      <c r="BR364" s="322"/>
      <c r="BS364" s="383"/>
      <c r="BT364" s="383"/>
      <c r="BU364" s="383"/>
      <c r="BV364" s="322"/>
      <c r="BW364" s="383"/>
      <c r="BX364" s="383"/>
      <c r="BY364" s="383"/>
      <c r="BZ364" s="383"/>
      <c r="CA364" s="383"/>
      <c r="CB364" s="322"/>
    </row>
    <row r="365" ht="13.5" customHeight="1">
      <c r="A365" s="222"/>
      <c r="B365" s="32">
        <v>45425.0</v>
      </c>
      <c r="C365" s="271">
        <f t="shared" si="26"/>
        <v>0</v>
      </c>
      <c r="D365" s="260">
        <f t="shared" si="45"/>
        <v>0</v>
      </c>
      <c r="E365" s="236"/>
      <c r="F365" s="143"/>
      <c r="G365" s="143"/>
      <c r="H365" s="143"/>
      <c r="I365" s="143"/>
      <c r="J365" s="143"/>
      <c r="K365" s="143"/>
      <c r="L365" s="225"/>
      <c r="M365" s="256">
        <f t="shared" si="46"/>
        <v>0</v>
      </c>
      <c r="N365" s="236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225"/>
      <c r="AD365" s="262">
        <f t="shared" si="47"/>
        <v>0</v>
      </c>
      <c r="AE365" s="142"/>
      <c r="AF365" s="143"/>
      <c r="AG365" s="150"/>
      <c r="AH365" s="143"/>
      <c r="AI365" s="150"/>
      <c r="AJ365" s="143"/>
      <c r="AK365" s="150"/>
      <c r="AL365" s="143"/>
      <c r="AM365" s="150"/>
      <c r="AN365" s="143"/>
      <c r="AO365" s="150"/>
      <c r="AP365" s="143"/>
      <c r="AQ365" s="150"/>
      <c r="AR365" s="143"/>
      <c r="AS365" s="150"/>
      <c r="AT365" s="143"/>
      <c r="AU365" s="150"/>
      <c r="AV365" s="143"/>
      <c r="AW365" s="150"/>
      <c r="AX365" s="143"/>
      <c r="AY365" s="150"/>
      <c r="AZ365" s="143"/>
      <c r="BA365" s="150"/>
      <c r="BB365" s="150"/>
      <c r="BC365" s="150"/>
      <c r="BD365" s="143"/>
      <c r="BE365" s="150"/>
      <c r="BF365" s="143"/>
      <c r="BG365" s="143"/>
      <c r="BH365" s="143"/>
      <c r="BI365" s="143"/>
      <c r="BJ365" s="322"/>
      <c r="BK365" s="383"/>
      <c r="BL365" s="322"/>
      <c r="BM365" s="383"/>
      <c r="BN365" s="322"/>
      <c r="BO365" s="383"/>
      <c r="BP365" s="322"/>
      <c r="BQ365" s="383"/>
      <c r="BR365" s="322"/>
      <c r="BS365" s="322"/>
      <c r="BT365" s="322"/>
      <c r="BU365" s="383"/>
      <c r="BV365" s="322"/>
      <c r="BW365" s="383"/>
      <c r="BX365" s="322"/>
      <c r="BY365" s="383"/>
      <c r="BZ365" s="322"/>
      <c r="CA365" s="383"/>
      <c r="CB365" s="322"/>
    </row>
    <row r="366" ht="13.5" customHeight="1">
      <c r="A366" s="222"/>
      <c r="B366" s="32">
        <v>45426.0</v>
      </c>
      <c r="C366" s="271">
        <f t="shared" si="26"/>
        <v>73425</v>
      </c>
      <c r="D366" s="260">
        <f t="shared" si="45"/>
        <v>0</v>
      </c>
      <c r="E366" s="236"/>
      <c r="F366" s="143"/>
      <c r="G366" s="143"/>
      <c r="H366" s="143"/>
      <c r="I366" s="143"/>
      <c r="J366" s="143"/>
      <c r="K366" s="143"/>
      <c r="L366" s="225"/>
      <c r="M366" s="256">
        <f t="shared" si="46"/>
        <v>0</v>
      </c>
      <c r="N366" s="236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225"/>
      <c r="AD366" s="262">
        <f t="shared" si="47"/>
        <v>73425</v>
      </c>
      <c r="AE366" s="142" t="s">
        <v>403</v>
      </c>
      <c r="AF366" s="363">
        <v>73425.0</v>
      </c>
      <c r="AG366" s="142"/>
      <c r="AH366" s="143"/>
      <c r="AI366" s="142"/>
      <c r="AJ366" s="143"/>
      <c r="AK366" s="143"/>
      <c r="AL366" s="143"/>
      <c r="AM366" s="143"/>
      <c r="AN366" s="143"/>
      <c r="AO366" s="143"/>
      <c r="AP366" s="143"/>
      <c r="AQ366" s="150"/>
      <c r="AR366" s="143"/>
      <c r="AS366" s="143"/>
      <c r="AT366" s="143"/>
      <c r="AU366" s="143"/>
      <c r="AV366" s="143"/>
      <c r="AW366" s="150"/>
      <c r="AX366" s="150"/>
      <c r="AY366" s="150"/>
      <c r="AZ366" s="143"/>
      <c r="BA366" s="150"/>
      <c r="BB366" s="150"/>
      <c r="BC366" s="150"/>
      <c r="BD366" s="143"/>
      <c r="BE366" s="150"/>
      <c r="BF366" s="150"/>
      <c r="BG366" s="150"/>
      <c r="BH366" s="150"/>
      <c r="BI366" s="150"/>
      <c r="BJ366" s="383"/>
      <c r="BK366" s="383"/>
      <c r="BL366" s="383"/>
      <c r="BM366" s="383"/>
      <c r="BN366" s="383"/>
      <c r="BO366" s="383"/>
      <c r="BP366" s="383"/>
      <c r="BQ366" s="383"/>
      <c r="BR366" s="322"/>
      <c r="BS366" s="383"/>
      <c r="BT366" s="383"/>
      <c r="BU366" s="383"/>
      <c r="BV366" s="322"/>
      <c r="BW366" s="383"/>
      <c r="BX366" s="383"/>
      <c r="BY366" s="383"/>
      <c r="BZ366" s="383"/>
      <c r="CA366" s="383"/>
      <c r="CB366" s="322"/>
    </row>
    <row r="367" ht="13.5" customHeight="1">
      <c r="A367" s="222"/>
      <c r="B367" s="32">
        <v>45427.0</v>
      </c>
      <c r="C367" s="271">
        <f t="shared" si="26"/>
        <v>0</v>
      </c>
      <c r="D367" s="260">
        <f t="shared" si="45"/>
        <v>0</v>
      </c>
      <c r="E367" s="236"/>
      <c r="F367" s="143"/>
      <c r="G367" s="143"/>
      <c r="H367" s="143"/>
      <c r="I367" s="143"/>
      <c r="J367" s="143"/>
      <c r="K367" s="143"/>
      <c r="L367" s="225"/>
      <c r="M367" s="256">
        <f t="shared" si="46"/>
        <v>0</v>
      </c>
      <c r="N367" s="236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225"/>
      <c r="AD367" s="262">
        <f t="shared" si="47"/>
        <v>0</v>
      </c>
      <c r="AE367" s="142"/>
      <c r="AF367" s="143"/>
      <c r="AG367" s="150"/>
      <c r="AH367" s="143"/>
      <c r="AI367" s="150"/>
      <c r="AJ367" s="143"/>
      <c r="AK367" s="150"/>
      <c r="AL367" s="143"/>
      <c r="AM367" s="150"/>
      <c r="AN367" s="143"/>
      <c r="AO367" s="150"/>
      <c r="AP367" s="143"/>
      <c r="AQ367" s="150"/>
      <c r="AR367" s="143"/>
      <c r="AS367" s="150"/>
      <c r="AT367" s="143"/>
      <c r="AU367" s="150"/>
      <c r="AV367" s="143"/>
      <c r="AW367" s="150"/>
      <c r="AX367" s="150"/>
      <c r="AY367" s="150"/>
      <c r="AZ367" s="143"/>
      <c r="BA367" s="150"/>
      <c r="BB367" s="150"/>
      <c r="BC367" s="150"/>
      <c r="BD367" s="143"/>
      <c r="BE367" s="150"/>
      <c r="BF367" s="143"/>
      <c r="BG367" s="150"/>
      <c r="BH367" s="143"/>
      <c r="BI367" s="150"/>
      <c r="BJ367" s="322"/>
      <c r="BK367" s="383"/>
      <c r="BL367" s="322"/>
      <c r="BM367" s="383"/>
      <c r="BN367" s="322"/>
      <c r="BO367" s="383"/>
      <c r="BP367" s="322"/>
      <c r="BQ367" s="383"/>
      <c r="BR367" s="322"/>
      <c r="BS367" s="383"/>
      <c r="BT367" s="383"/>
      <c r="BU367" s="383"/>
      <c r="BV367" s="322"/>
      <c r="BW367" s="383"/>
      <c r="BX367" s="383"/>
      <c r="BY367" s="383"/>
      <c r="BZ367" s="383"/>
      <c r="CA367" s="383"/>
      <c r="CB367" s="322"/>
    </row>
    <row r="368" ht="13.5" customHeight="1">
      <c r="A368" s="222"/>
      <c r="B368" s="35">
        <v>45428.0</v>
      </c>
      <c r="C368" s="271">
        <f t="shared" si="26"/>
        <v>0</v>
      </c>
      <c r="D368" s="260">
        <f t="shared" si="45"/>
        <v>0</v>
      </c>
      <c r="E368" s="236"/>
      <c r="F368" s="143"/>
      <c r="G368" s="143"/>
      <c r="H368" s="143"/>
      <c r="I368" s="143"/>
      <c r="J368" s="143"/>
      <c r="K368" s="143"/>
      <c r="L368" s="225"/>
      <c r="M368" s="256">
        <f t="shared" si="46"/>
        <v>0</v>
      </c>
      <c r="N368" s="236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225"/>
      <c r="AD368" s="262">
        <f t="shared" si="47"/>
        <v>0</v>
      </c>
      <c r="AE368" s="142"/>
      <c r="AF368" s="143"/>
      <c r="AG368" s="150"/>
      <c r="AH368" s="143"/>
      <c r="AI368" s="150"/>
      <c r="AJ368" s="143"/>
      <c r="AK368" s="150"/>
      <c r="AL368" s="143"/>
      <c r="AM368" s="150"/>
      <c r="AN368" s="143"/>
      <c r="AO368" s="150"/>
      <c r="AP368" s="143"/>
      <c r="AQ368" s="150"/>
      <c r="AR368" s="143"/>
      <c r="AS368" s="150"/>
      <c r="AT368" s="143"/>
      <c r="AU368" s="150"/>
      <c r="AV368" s="143"/>
      <c r="AW368" s="150"/>
      <c r="AX368" s="150"/>
      <c r="AY368" s="150"/>
      <c r="AZ368" s="143"/>
      <c r="BA368" s="150"/>
      <c r="BB368" s="150"/>
      <c r="BC368" s="150"/>
      <c r="BD368" s="143"/>
      <c r="BE368" s="150"/>
      <c r="BF368" s="150"/>
      <c r="BG368" s="150"/>
      <c r="BH368" s="150"/>
      <c r="BI368" s="150"/>
      <c r="BJ368" s="383"/>
      <c r="BK368" s="383"/>
      <c r="BL368" s="383"/>
      <c r="BM368" s="383"/>
      <c r="BN368" s="383"/>
      <c r="BO368" s="383"/>
      <c r="BP368" s="383"/>
      <c r="BQ368" s="383"/>
      <c r="BR368" s="322"/>
      <c r="BS368" s="383"/>
      <c r="BT368" s="383"/>
      <c r="BU368" s="383"/>
      <c r="BV368" s="322"/>
      <c r="BW368" s="383"/>
      <c r="BX368" s="383"/>
      <c r="BY368" s="383"/>
      <c r="BZ368" s="383"/>
      <c r="CA368" s="383"/>
      <c r="CB368" s="322"/>
    </row>
    <row r="369" ht="13.5" customHeight="1">
      <c r="A369" s="222"/>
      <c r="B369" s="35">
        <v>45429.0</v>
      </c>
      <c r="C369" s="271">
        <f t="shared" si="26"/>
        <v>0</v>
      </c>
      <c r="D369" s="260">
        <f t="shared" si="45"/>
        <v>0</v>
      </c>
      <c r="E369" s="236"/>
      <c r="F369" s="143"/>
      <c r="G369" s="143"/>
      <c r="H369" s="143"/>
      <c r="I369" s="143"/>
      <c r="J369" s="143"/>
      <c r="K369" s="143"/>
      <c r="L369" s="225"/>
      <c r="M369" s="256">
        <f t="shared" si="46"/>
        <v>0</v>
      </c>
      <c r="N369" s="236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225"/>
      <c r="AD369" s="262">
        <f t="shared" si="47"/>
        <v>0</v>
      </c>
      <c r="AE369" s="142"/>
      <c r="AF369" s="143"/>
      <c r="AG369" s="150"/>
      <c r="AH369" s="143"/>
      <c r="AI369" s="150"/>
      <c r="AJ369" s="143"/>
      <c r="AK369" s="150"/>
      <c r="AL369" s="143"/>
      <c r="AM369" s="150"/>
      <c r="AN369" s="143"/>
      <c r="AO369" s="150"/>
      <c r="AP369" s="143"/>
      <c r="AQ369" s="150"/>
      <c r="AR369" s="143"/>
      <c r="AS369" s="150"/>
      <c r="AT369" s="143"/>
      <c r="AU369" s="150"/>
      <c r="AV369" s="143"/>
      <c r="AW369" s="150"/>
      <c r="AX369" s="150"/>
      <c r="AY369" s="150"/>
      <c r="AZ369" s="143"/>
      <c r="BA369" s="150"/>
      <c r="BB369" s="150"/>
      <c r="BC369" s="150"/>
      <c r="BD369" s="143"/>
      <c r="BE369" s="150"/>
      <c r="BF369" s="150"/>
      <c r="BG369" s="150"/>
      <c r="BH369" s="150"/>
      <c r="BI369" s="150"/>
      <c r="BJ369" s="383"/>
      <c r="BK369" s="383"/>
      <c r="BL369" s="383"/>
      <c r="BM369" s="383"/>
      <c r="BN369" s="383"/>
      <c r="BO369" s="383"/>
      <c r="BP369" s="383"/>
      <c r="BQ369" s="383"/>
      <c r="BR369" s="322"/>
      <c r="BS369" s="383"/>
      <c r="BT369" s="383"/>
      <c r="BU369" s="383"/>
      <c r="BV369" s="322"/>
      <c r="BW369" s="383"/>
      <c r="BX369" s="383"/>
      <c r="BY369" s="383"/>
      <c r="BZ369" s="383"/>
      <c r="CA369" s="383"/>
      <c r="CB369" s="322"/>
    </row>
    <row r="370" ht="13.5" customHeight="1">
      <c r="A370" s="222"/>
      <c r="B370" s="32">
        <v>45430.0</v>
      </c>
      <c r="C370" s="271">
        <f t="shared" si="26"/>
        <v>0</v>
      </c>
      <c r="D370" s="260">
        <f t="shared" si="45"/>
        <v>0</v>
      </c>
      <c r="E370" s="236"/>
      <c r="F370" s="143"/>
      <c r="G370" s="143"/>
      <c r="H370" s="143"/>
      <c r="I370" s="143"/>
      <c r="J370" s="143"/>
      <c r="K370" s="143"/>
      <c r="L370" s="225"/>
      <c r="M370" s="256">
        <f t="shared" si="46"/>
        <v>0</v>
      </c>
      <c r="N370" s="236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225"/>
      <c r="AD370" s="262">
        <f t="shared" si="47"/>
        <v>0</v>
      </c>
      <c r="AE370" s="142"/>
      <c r="AF370" s="143"/>
      <c r="AG370" s="150"/>
      <c r="AH370" s="143"/>
      <c r="AI370" s="150"/>
      <c r="AJ370" s="143"/>
      <c r="AK370" s="150"/>
      <c r="AL370" s="143"/>
      <c r="AM370" s="150"/>
      <c r="AN370" s="143"/>
      <c r="AO370" s="150"/>
      <c r="AP370" s="143"/>
      <c r="AQ370" s="150"/>
      <c r="AR370" s="143"/>
      <c r="AS370" s="150"/>
      <c r="AT370" s="143"/>
      <c r="AU370" s="150"/>
      <c r="AV370" s="143"/>
      <c r="AW370" s="150"/>
      <c r="AX370" s="150"/>
      <c r="AY370" s="150"/>
      <c r="AZ370" s="143"/>
      <c r="BA370" s="150"/>
      <c r="BB370" s="150"/>
      <c r="BC370" s="150"/>
      <c r="BD370" s="143"/>
      <c r="BE370" s="150"/>
      <c r="BF370" s="150"/>
      <c r="BG370" s="150"/>
      <c r="BH370" s="150"/>
      <c r="BI370" s="150"/>
      <c r="BJ370" s="383"/>
      <c r="BK370" s="383"/>
      <c r="BL370" s="383"/>
      <c r="BM370" s="383"/>
      <c r="BN370" s="383"/>
      <c r="BO370" s="383"/>
      <c r="BP370" s="383"/>
      <c r="BQ370" s="383"/>
      <c r="BR370" s="322"/>
      <c r="BS370" s="383"/>
      <c r="BT370" s="383"/>
      <c r="BU370" s="383"/>
      <c r="BV370" s="322"/>
      <c r="BW370" s="383"/>
      <c r="BX370" s="383"/>
      <c r="BY370" s="383"/>
      <c r="BZ370" s="383"/>
      <c r="CA370" s="383"/>
      <c r="CB370" s="322"/>
    </row>
    <row r="371" ht="13.5" customHeight="1">
      <c r="A371" s="222"/>
      <c r="B371" s="32">
        <v>45431.0</v>
      </c>
      <c r="C371" s="271">
        <f t="shared" si="26"/>
        <v>0</v>
      </c>
      <c r="D371" s="260">
        <f t="shared" si="45"/>
        <v>0</v>
      </c>
      <c r="E371" s="236"/>
      <c r="F371" s="143"/>
      <c r="G371" s="143"/>
      <c r="H371" s="143"/>
      <c r="I371" s="143"/>
      <c r="J371" s="143"/>
      <c r="K371" s="143"/>
      <c r="L371" s="225"/>
      <c r="M371" s="256">
        <f t="shared" si="46"/>
        <v>0</v>
      </c>
      <c r="N371" s="236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225"/>
      <c r="AD371" s="262">
        <f t="shared" si="47"/>
        <v>0</v>
      </c>
      <c r="AE371" s="142"/>
      <c r="AF371" s="143"/>
      <c r="AG371" s="150"/>
      <c r="AH371" s="143"/>
      <c r="AI371" s="150"/>
      <c r="AJ371" s="143"/>
      <c r="AK371" s="150"/>
      <c r="AL371" s="143"/>
      <c r="AM371" s="150"/>
      <c r="AN371" s="143"/>
      <c r="AO371" s="150"/>
      <c r="AP371" s="143"/>
      <c r="AQ371" s="150"/>
      <c r="AR371" s="143"/>
      <c r="AS371" s="150"/>
      <c r="AT371" s="143"/>
      <c r="AU371" s="150"/>
      <c r="AV371" s="143"/>
      <c r="AW371" s="150"/>
      <c r="AX371" s="150"/>
      <c r="AY371" s="150"/>
      <c r="AZ371" s="143"/>
      <c r="BA371" s="150"/>
      <c r="BB371" s="150"/>
      <c r="BC371" s="150"/>
      <c r="BD371" s="143"/>
      <c r="BE371" s="150"/>
      <c r="BF371" s="150"/>
      <c r="BG371" s="150"/>
      <c r="BH371" s="150"/>
      <c r="BI371" s="150"/>
      <c r="BJ371" s="383"/>
      <c r="BK371" s="383"/>
      <c r="BL371" s="383"/>
      <c r="BM371" s="383"/>
      <c r="BN371" s="383"/>
      <c r="BO371" s="383"/>
      <c r="BP371" s="383"/>
      <c r="BQ371" s="383"/>
      <c r="BR371" s="322"/>
      <c r="BS371" s="383"/>
      <c r="BT371" s="383"/>
      <c r="BU371" s="383"/>
      <c r="BV371" s="322"/>
      <c r="BW371" s="383"/>
      <c r="BX371" s="383"/>
      <c r="BY371" s="383"/>
      <c r="BZ371" s="383"/>
      <c r="CA371" s="383"/>
      <c r="CB371" s="322"/>
    </row>
    <row r="372" ht="13.5" customHeight="1">
      <c r="A372" s="222"/>
      <c r="B372" s="32">
        <v>45432.0</v>
      </c>
      <c r="C372" s="271">
        <f t="shared" si="26"/>
        <v>0</v>
      </c>
      <c r="D372" s="260">
        <f t="shared" si="45"/>
        <v>0</v>
      </c>
      <c r="E372" s="236"/>
      <c r="F372" s="143"/>
      <c r="G372" s="143"/>
      <c r="H372" s="143"/>
      <c r="I372" s="143"/>
      <c r="J372" s="143"/>
      <c r="K372" s="143"/>
      <c r="L372" s="225"/>
      <c r="M372" s="256">
        <f t="shared" si="46"/>
        <v>0</v>
      </c>
      <c r="N372" s="236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225"/>
      <c r="AD372" s="262">
        <f t="shared" si="47"/>
        <v>0</v>
      </c>
      <c r="AE372" s="142"/>
      <c r="AF372" s="143"/>
      <c r="AG372" s="150"/>
      <c r="AH372" s="143"/>
      <c r="AI372" s="150"/>
      <c r="AJ372" s="143"/>
      <c r="AK372" s="150"/>
      <c r="AL372" s="143"/>
      <c r="AM372" s="150"/>
      <c r="AN372" s="143"/>
      <c r="AO372" s="150"/>
      <c r="AP372" s="143"/>
      <c r="AQ372" s="150"/>
      <c r="AR372" s="143"/>
      <c r="AS372" s="150"/>
      <c r="AT372" s="143"/>
      <c r="AU372" s="150"/>
      <c r="AV372" s="143"/>
      <c r="AW372" s="150"/>
      <c r="AX372" s="150"/>
      <c r="AY372" s="150"/>
      <c r="AZ372" s="143"/>
      <c r="BA372" s="150"/>
      <c r="BB372" s="150"/>
      <c r="BC372" s="150"/>
      <c r="BD372" s="143"/>
      <c r="BE372" s="150"/>
      <c r="BF372" s="150"/>
      <c r="BG372" s="150"/>
      <c r="BH372" s="150"/>
      <c r="BI372" s="150"/>
      <c r="BJ372" s="383"/>
      <c r="BK372" s="383"/>
      <c r="BL372" s="383"/>
      <c r="BM372" s="383"/>
      <c r="BN372" s="383"/>
      <c r="BO372" s="383"/>
      <c r="BP372" s="383"/>
      <c r="BQ372" s="383"/>
      <c r="BR372" s="322"/>
      <c r="BS372" s="383"/>
      <c r="BT372" s="383"/>
      <c r="BU372" s="383"/>
      <c r="BV372" s="322"/>
      <c r="BW372" s="383"/>
      <c r="BX372" s="383"/>
      <c r="BY372" s="383"/>
      <c r="BZ372" s="383"/>
      <c r="CA372" s="383"/>
      <c r="CB372" s="322"/>
    </row>
    <row r="373" ht="13.5" customHeight="1">
      <c r="A373" s="222"/>
      <c r="B373" s="32">
        <v>45433.0</v>
      </c>
      <c r="C373" s="271">
        <f t="shared" si="26"/>
        <v>0</v>
      </c>
      <c r="D373" s="260">
        <f t="shared" si="45"/>
        <v>0</v>
      </c>
      <c r="E373" s="236"/>
      <c r="F373" s="143"/>
      <c r="G373" s="143"/>
      <c r="H373" s="143"/>
      <c r="I373" s="143"/>
      <c r="J373" s="143"/>
      <c r="K373" s="143"/>
      <c r="L373" s="225"/>
      <c r="M373" s="256">
        <f t="shared" si="46"/>
        <v>0</v>
      </c>
      <c r="N373" s="236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225"/>
      <c r="AD373" s="262">
        <f t="shared" si="47"/>
        <v>0</v>
      </c>
      <c r="AE373" s="142"/>
      <c r="AF373" s="143"/>
      <c r="AG373" s="143"/>
      <c r="AH373" s="143"/>
      <c r="AI373" s="150"/>
      <c r="AJ373" s="143"/>
      <c r="AK373" s="150"/>
      <c r="AL373" s="143"/>
      <c r="AM373" s="150"/>
      <c r="AN373" s="143"/>
      <c r="AO373" s="150"/>
      <c r="AP373" s="143"/>
      <c r="AQ373" s="150"/>
      <c r="AR373" s="143"/>
      <c r="AS373" s="150"/>
      <c r="AT373" s="143"/>
      <c r="AU373" s="150"/>
      <c r="AV373" s="143"/>
      <c r="AW373" s="150"/>
      <c r="AX373" s="150"/>
      <c r="AY373" s="150"/>
      <c r="AZ373" s="143"/>
      <c r="BA373" s="150"/>
      <c r="BB373" s="150"/>
      <c r="BC373" s="150"/>
      <c r="BD373" s="143"/>
      <c r="BE373" s="150"/>
      <c r="BF373" s="150"/>
      <c r="BG373" s="150"/>
      <c r="BH373" s="150"/>
      <c r="BI373" s="150"/>
      <c r="BJ373" s="383"/>
      <c r="BK373" s="383"/>
      <c r="BL373" s="383"/>
      <c r="BM373" s="383"/>
      <c r="BN373" s="383"/>
      <c r="BO373" s="383"/>
      <c r="BP373" s="383"/>
      <c r="BQ373" s="383"/>
      <c r="BR373" s="322"/>
      <c r="BS373" s="383"/>
      <c r="BT373" s="383"/>
      <c r="BU373" s="383"/>
      <c r="BV373" s="322"/>
      <c r="BW373" s="383"/>
      <c r="BX373" s="383"/>
      <c r="BY373" s="383"/>
      <c r="BZ373" s="383"/>
      <c r="CA373" s="383"/>
      <c r="CB373" s="322"/>
    </row>
    <row r="374" ht="13.5" customHeight="1">
      <c r="A374" s="222"/>
      <c r="B374" s="32">
        <v>45434.0</v>
      </c>
      <c r="C374" s="271">
        <f t="shared" si="26"/>
        <v>33000</v>
      </c>
      <c r="D374" s="260">
        <f t="shared" si="45"/>
        <v>0</v>
      </c>
      <c r="E374" s="236"/>
      <c r="F374" s="143"/>
      <c r="G374" s="143"/>
      <c r="H374" s="143"/>
      <c r="I374" s="143"/>
      <c r="J374" s="143"/>
      <c r="K374" s="143"/>
      <c r="L374" s="225"/>
      <c r="M374" s="256">
        <f t="shared" si="46"/>
        <v>0</v>
      </c>
      <c r="N374" s="236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225"/>
      <c r="AD374" s="262">
        <f t="shared" si="47"/>
        <v>33000</v>
      </c>
      <c r="AE374" s="142" t="s">
        <v>58</v>
      </c>
      <c r="AF374" s="143">
        <v>33000.0</v>
      </c>
      <c r="AG374" s="143"/>
      <c r="AH374" s="143"/>
      <c r="AI374" s="150"/>
      <c r="AJ374" s="143"/>
      <c r="AK374" s="150"/>
      <c r="AL374" s="143"/>
      <c r="AM374" s="150"/>
      <c r="AN374" s="143"/>
      <c r="AO374" s="150"/>
      <c r="AP374" s="143"/>
      <c r="AQ374" s="150"/>
      <c r="AR374" s="143"/>
      <c r="AS374" s="150"/>
      <c r="AT374" s="143"/>
      <c r="AU374" s="150"/>
      <c r="AV374" s="143"/>
      <c r="AW374" s="150"/>
      <c r="AX374" s="150"/>
      <c r="AY374" s="150"/>
      <c r="AZ374" s="143"/>
      <c r="BA374" s="150"/>
      <c r="BB374" s="150"/>
      <c r="BC374" s="150"/>
      <c r="BD374" s="143"/>
      <c r="BE374" s="150"/>
      <c r="BF374" s="150"/>
      <c r="BG374" s="150"/>
      <c r="BH374" s="150"/>
      <c r="BI374" s="150"/>
      <c r="BJ374" s="383"/>
      <c r="BK374" s="383"/>
      <c r="BL374" s="383"/>
      <c r="BM374" s="383"/>
      <c r="BN374" s="383"/>
      <c r="BO374" s="383"/>
      <c r="BP374" s="383"/>
      <c r="BQ374" s="383"/>
      <c r="BR374" s="322"/>
      <c r="BS374" s="383"/>
      <c r="BT374" s="383"/>
      <c r="BU374" s="383"/>
      <c r="BV374" s="322"/>
      <c r="BW374" s="383"/>
      <c r="BX374" s="383"/>
      <c r="BY374" s="383"/>
      <c r="BZ374" s="383"/>
      <c r="CA374" s="383"/>
      <c r="CB374" s="322"/>
    </row>
    <row r="375" ht="13.5" customHeight="1">
      <c r="A375" s="222"/>
      <c r="B375" s="35">
        <v>45435.0</v>
      </c>
      <c r="C375" s="271">
        <f t="shared" si="26"/>
        <v>0</v>
      </c>
      <c r="D375" s="260">
        <f t="shared" si="45"/>
        <v>0</v>
      </c>
      <c r="E375" s="236"/>
      <c r="F375" s="143"/>
      <c r="G375" s="143"/>
      <c r="H375" s="143"/>
      <c r="I375" s="143"/>
      <c r="J375" s="143"/>
      <c r="K375" s="143"/>
      <c r="L375" s="225"/>
      <c r="M375" s="256">
        <f t="shared" si="46"/>
        <v>0</v>
      </c>
      <c r="N375" s="236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225"/>
      <c r="AD375" s="262">
        <f t="shared" si="47"/>
        <v>0</v>
      </c>
      <c r="AE375" s="150"/>
      <c r="AF375" s="143"/>
      <c r="AG375" s="150"/>
      <c r="AH375" s="143"/>
      <c r="AI375" s="150"/>
      <c r="AJ375" s="143"/>
      <c r="AK375" s="150"/>
      <c r="AL375" s="143"/>
      <c r="AM375" s="150"/>
      <c r="AN375" s="143"/>
      <c r="AO375" s="150"/>
      <c r="AP375" s="143"/>
      <c r="AQ375" s="150"/>
      <c r="AR375" s="143"/>
      <c r="AS375" s="150"/>
      <c r="AT375" s="143"/>
      <c r="AU375" s="150"/>
      <c r="AV375" s="143"/>
      <c r="AW375" s="150"/>
      <c r="AX375" s="150"/>
      <c r="AY375" s="150"/>
      <c r="AZ375" s="143"/>
      <c r="BA375" s="150"/>
      <c r="BB375" s="150"/>
      <c r="BC375" s="150"/>
      <c r="BD375" s="143"/>
      <c r="BE375" s="150"/>
      <c r="BF375" s="150"/>
      <c r="BG375" s="150"/>
      <c r="BH375" s="150"/>
      <c r="BI375" s="150"/>
      <c r="BJ375" s="383"/>
      <c r="BK375" s="383"/>
      <c r="BL375" s="383"/>
      <c r="BM375" s="383"/>
      <c r="BN375" s="383"/>
      <c r="BO375" s="383"/>
      <c r="BP375" s="383"/>
      <c r="BQ375" s="383"/>
      <c r="BR375" s="322"/>
      <c r="BS375" s="383"/>
      <c r="BT375" s="383"/>
      <c r="BU375" s="383"/>
      <c r="BV375" s="322"/>
      <c r="BW375" s="383"/>
      <c r="BX375" s="383"/>
      <c r="BY375" s="383"/>
      <c r="BZ375" s="383"/>
      <c r="CA375" s="383"/>
      <c r="CB375" s="322"/>
    </row>
    <row r="376" ht="13.5" customHeight="1">
      <c r="A376" s="222"/>
      <c r="B376" s="35">
        <v>45436.0</v>
      </c>
      <c r="C376" s="271">
        <f t="shared" si="26"/>
        <v>0</v>
      </c>
      <c r="D376" s="260">
        <f t="shared" si="45"/>
        <v>0</v>
      </c>
      <c r="E376" s="236"/>
      <c r="F376" s="143"/>
      <c r="G376" s="143"/>
      <c r="H376" s="143"/>
      <c r="I376" s="143"/>
      <c r="J376" s="143"/>
      <c r="K376" s="143"/>
      <c r="L376" s="225"/>
      <c r="M376" s="256">
        <f t="shared" si="46"/>
        <v>0</v>
      </c>
      <c r="N376" s="236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225"/>
      <c r="AD376" s="262">
        <f t="shared" si="47"/>
        <v>0</v>
      </c>
      <c r="AE376" s="142"/>
      <c r="AF376" s="167"/>
      <c r="AG376" s="150"/>
      <c r="AH376" s="143"/>
      <c r="AI376" s="150"/>
      <c r="AJ376" s="143"/>
      <c r="AK376" s="150"/>
      <c r="AL376" s="143"/>
      <c r="AM376" s="150"/>
      <c r="AN376" s="143"/>
      <c r="AO376" s="150"/>
      <c r="AP376" s="143"/>
      <c r="AQ376" s="150"/>
      <c r="AR376" s="143"/>
      <c r="AS376" s="150"/>
      <c r="AT376" s="143"/>
      <c r="AU376" s="150"/>
      <c r="AV376" s="143"/>
      <c r="AW376" s="150"/>
      <c r="AX376" s="150"/>
      <c r="AY376" s="150"/>
      <c r="AZ376" s="143"/>
      <c r="BA376" s="150"/>
      <c r="BB376" s="150"/>
      <c r="BC376" s="150"/>
      <c r="BD376" s="143"/>
      <c r="BE376" s="150"/>
      <c r="BF376" s="150"/>
      <c r="BG376" s="150"/>
      <c r="BH376" s="150"/>
      <c r="BI376" s="150"/>
      <c r="BJ376" s="383"/>
      <c r="BK376" s="383"/>
      <c r="BL376" s="383"/>
      <c r="BM376" s="383"/>
      <c r="BN376" s="383"/>
      <c r="BO376" s="383"/>
      <c r="BP376" s="383"/>
      <c r="BQ376" s="383"/>
      <c r="BR376" s="322"/>
      <c r="BS376" s="383"/>
      <c r="BT376" s="383"/>
      <c r="BU376" s="383"/>
      <c r="BV376" s="322"/>
      <c r="BW376" s="383"/>
      <c r="BX376" s="383"/>
      <c r="BY376" s="383"/>
      <c r="BZ376" s="383"/>
      <c r="CA376" s="383"/>
      <c r="CB376" s="322"/>
    </row>
    <row r="377" ht="13.5" customHeight="1">
      <c r="A377" s="222"/>
      <c r="B377" s="32">
        <v>45437.0</v>
      </c>
      <c r="C377" s="271">
        <f t="shared" si="26"/>
        <v>2147490</v>
      </c>
      <c r="D377" s="260">
        <f t="shared" si="45"/>
        <v>0</v>
      </c>
      <c r="E377" s="236"/>
      <c r="F377" s="143"/>
      <c r="G377" s="143"/>
      <c r="H377" s="143"/>
      <c r="I377" s="143"/>
      <c r="J377" s="143"/>
      <c r="K377" s="143"/>
      <c r="L377" s="225"/>
      <c r="M377" s="256">
        <f t="shared" si="46"/>
        <v>2075000</v>
      </c>
      <c r="N377" s="236" t="s">
        <v>64</v>
      </c>
      <c r="O377" s="143">
        <v>55000.0</v>
      </c>
      <c r="P377" s="150" t="s">
        <v>65</v>
      </c>
      <c r="Q377" s="143">
        <v>220000.0</v>
      </c>
      <c r="R377" s="143" t="s">
        <v>66</v>
      </c>
      <c r="S377" s="143">
        <v>1600000.0</v>
      </c>
      <c r="T377" s="143" t="s">
        <v>68</v>
      </c>
      <c r="U377" s="143">
        <v>200000.0</v>
      </c>
      <c r="V377" s="143"/>
      <c r="W377" s="143"/>
      <c r="X377" s="143"/>
      <c r="Y377" s="143"/>
      <c r="Z377" s="143"/>
      <c r="AA377" s="143"/>
      <c r="AB377" s="143"/>
      <c r="AC377" s="225"/>
      <c r="AD377" s="262">
        <f t="shared" si="47"/>
        <v>72490</v>
      </c>
      <c r="AE377" s="150" t="s">
        <v>63</v>
      </c>
      <c r="AF377" s="279">
        <v>52258.0</v>
      </c>
      <c r="AG377" s="150" t="s">
        <v>59</v>
      </c>
      <c r="AH377" s="152">
        <v>20232.0</v>
      </c>
      <c r="AI377" s="143"/>
      <c r="AJ377" s="143"/>
      <c r="AK377" s="143"/>
      <c r="AL377" s="143"/>
      <c r="AM377" s="150"/>
      <c r="AN377" s="143"/>
      <c r="AO377" s="150"/>
      <c r="AP377" s="143"/>
      <c r="AQ377" s="150"/>
      <c r="AR377" s="143"/>
      <c r="AS377" s="150"/>
      <c r="AT377" s="143"/>
      <c r="AU377" s="150"/>
      <c r="AV377" s="143"/>
      <c r="AW377" s="150"/>
      <c r="AX377" s="150"/>
      <c r="AY377" s="150"/>
      <c r="AZ377" s="143"/>
      <c r="BA377" s="150"/>
      <c r="BB377" s="143"/>
      <c r="BC377" s="143"/>
      <c r="BD377" s="143"/>
      <c r="BE377" s="150"/>
      <c r="BF377" s="150"/>
      <c r="BG377" s="150"/>
      <c r="BH377" s="150"/>
      <c r="BI377" s="150"/>
      <c r="BJ377" s="383"/>
      <c r="BK377" s="383"/>
      <c r="BL377" s="383"/>
      <c r="BM377" s="383"/>
      <c r="BN377" s="383"/>
      <c r="BO377" s="383"/>
      <c r="BP377" s="383"/>
      <c r="BQ377" s="383"/>
      <c r="BR377" s="322"/>
      <c r="BS377" s="383"/>
      <c r="BT377" s="383"/>
      <c r="BU377" s="383"/>
      <c r="BV377" s="322"/>
      <c r="BW377" s="383"/>
      <c r="BX377" s="383"/>
      <c r="BY377" s="383"/>
      <c r="BZ377" s="383"/>
      <c r="CA377" s="383"/>
      <c r="CB377" s="322"/>
    </row>
    <row r="378" ht="13.5" customHeight="1">
      <c r="A378" s="222"/>
      <c r="B378" s="32">
        <v>45438.0</v>
      </c>
      <c r="C378" s="271">
        <f t="shared" si="26"/>
        <v>0</v>
      </c>
      <c r="D378" s="260">
        <f t="shared" si="45"/>
        <v>0</v>
      </c>
      <c r="E378" s="236"/>
      <c r="F378" s="143"/>
      <c r="G378" s="143"/>
      <c r="H378" s="143"/>
      <c r="I378" s="143"/>
      <c r="J378" s="143"/>
      <c r="K378" s="143"/>
      <c r="L378" s="225"/>
      <c r="M378" s="256">
        <f t="shared" si="46"/>
        <v>0</v>
      </c>
      <c r="N378" s="236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225"/>
      <c r="AD378" s="262">
        <f t="shared" si="47"/>
        <v>0</v>
      </c>
      <c r="AE378" s="150"/>
      <c r="AF378" s="143"/>
      <c r="AG378" s="150"/>
      <c r="AH378" s="150"/>
      <c r="AI378" s="150"/>
      <c r="AJ378" s="143"/>
      <c r="AK378" s="143"/>
      <c r="AL378" s="143"/>
      <c r="AM378" s="150"/>
      <c r="AN378" s="143"/>
      <c r="AO378" s="150"/>
      <c r="AP378" s="143"/>
      <c r="AQ378" s="150"/>
      <c r="AR378" s="143"/>
      <c r="AS378" s="150"/>
      <c r="AT378" s="143"/>
      <c r="AU378" s="150"/>
      <c r="AV378" s="143"/>
      <c r="AW378" s="150"/>
      <c r="AX378" s="143"/>
      <c r="AY378" s="150"/>
      <c r="AZ378" s="143"/>
      <c r="BA378" s="150"/>
      <c r="BB378" s="143"/>
      <c r="BC378" s="143"/>
      <c r="BD378" s="143"/>
      <c r="BE378" s="150"/>
      <c r="BF378" s="150"/>
      <c r="BG378" s="150"/>
      <c r="BH378" s="150"/>
      <c r="BI378" s="150"/>
      <c r="BJ378" s="383"/>
      <c r="BK378" s="383"/>
      <c r="BL378" s="383"/>
      <c r="BM378" s="383"/>
      <c r="BN378" s="383"/>
      <c r="BO378" s="383"/>
      <c r="BP378" s="383"/>
      <c r="BQ378" s="383"/>
      <c r="BR378" s="322"/>
      <c r="BS378" s="383"/>
      <c r="BT378" s="383"/>
      <c r="BU378" s="383"/>
      <c r="BV378" s="322"/>
      <c r="BW378" s="383"/>
      <c r="BX378" s="383"/>
      <c r="BY378" s="383"/>
      <c r="BZ378" s="383"/>
      <c r="CA378" s="383"/>
      <c r="CB378" s="322"/>
    </row>
    <row r="379" ht="13.5" customHeight="1">
      <c r="A379" s="222"/>
      <c r="B379" s="32">
        <v>45439.0</v>
      </c>
      <c r="C379" s="271">
        <f t="shared" si="26"/>
        <v>531428</v>
      </c>
      <c r="D379" s="260">
        <f t="shared" si="45"/>
        <v>0</v>
      </c>
      <c r="E379" s="236"/>
      <c r="F379" s="143"/>
      <c r="G379" s="143"/>
      <c r="H379" s="143"/>
      <c r="I379" s="143"/>
      <c r="J379" s="143"/>
      <c r="K379" s="143"/>
      <c r="L379" s="225"/>
      <c r="M379" s="256">
        <f t="shared" si="46"/>
        <v>0</v>
      </c>
      <c r="N379" s="236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225"/>
      <c r="AD379" s="262">
        <f t="shared" si="47"/>
        <v>531428</v>
      </c>
      <c r="AE379" s="142" t="s">
        <v>696</v>
      </c>
      <c r="AF379" s="143">
        <f>33000</f>
        <v>33000</v>
      </c>
      <c r="AG379" s="143" t="s">
        <v>70</v>
      </c>
      <c r="AH379" s="279">
        <v>44360.0</v>
      </c>
      <c r="AI379" s="142" t="s">
        <v>71</v>
      </c>
      <c r="AJ379" s="143">
        <v>4620.0</v>
      </c>
      <c r="AK379" s="150" t="s">
        <v>93</v>
      </c>
      <c r="AL379" s="143">
        <v>1829.0</v>
      </c>
      <c r="AM379" s="150" t="s">
        <v>73</v>
      </c>
      <c r="AN379" s="143">
        <v>6015.0</v>
      </c>
      <c r="AO379" s="150" t="s">
        <v>74</v>
      </c>
      <c r="AP379" s="143">
        <v>27293.0</v>
      </c>
      <c r="AQ379" s="143" t="s">
        <v>75</v>
      </c>
      <c r="AR379" s="143">
        <v>58201.0</v>
      </c>
      <c r="AS379" s="150" t="s">
        <v>76</v>
      </c>
      <c r="AT379" s="143">
        <v>67440.0</v>
      </c>
      <c r="AU379" s="150" t="s">
        <v>94</v>
      </c>
      <c r="AV379" s="143">
        <v>99000.0</v>
      </c>
      <c r="AW379" s="143" t="s">
        <v>427</v>
      </c>
      <c r="AX379" s="143">
        <v>3900.0</v>
      </c>
      <c r="AY379" s="143" t="s">
        <v>79</v>
      </c>
      <c r="AZ379" s="143">
        <v>172790.0</v>
      </c>
      <c r="BA379" s="143" t="s">
        <v>550</v>
      </c>
      <c r="BB379" s="143">
        <v>12980.0</v>
      </c>
      <c r="BC379" s="143"/>
      <c r="BD379" s="143"/>
      <c r="BE379" s="150"/>
      <c r="BF379" s="150"/>
      <c r="BG379" s="150"/>
      <c r="BH379" s="150"/>
      <c r="BI379" s="150"/>
      <c r="BJ379" s="383"/>
      <c r="BK379" s="383"/>
      <c r="BL379" s="383"/>
      <c r="BM379" s="383"/>
      <c r="BN379" s="383"/>
      <c r="BO379" s="383"/>
      <c r="BP379" s="383"/>
      <c r="BQ379" s="383"/>
      <c r="BR379" s="322"/>
      <c r="BS379" s="383"/>
      <c r="BT379" s="383"/>
      <c r="BU379" s="383"/>
      <c r="BV379" s="322"/>
      <c r="BW379" s="383"/>
      <c r="BX379" s="383"/>
      <c r="BY379" s="383"/>
      <c r="BZ379" s="383"/>
      <c r="CA379" s="383"/>
      <c r="CB379" s="322"/>
    </row>
    <row r="380" ht="13.5" customHeight="1">
      <c r="A380" s="222"/>
      <c r="B380" s="32">
        <v>45440.0</v>
      </c>
      <c r="C380" s="271">
        <f t="shared" si="26"/>
        <v>0</v>
      </c>
      <c r="D380" s="260">
        <f t="shared" si="45"/>
        <v>0</v>
      </c>
      <c r="E380" s="236"/>
      <c r="F380" s="143"/>
      <c r="G380" s="143"/>
      <c r="H380" s="143"/>
      <c r="I380" s="143"/>
      <c r="J380" s="143"/>
      <c r="K380" s="143"/>
      <c r="L380" s="225"/>
      <c r="M380" s="256">
        <f t="shared" si="46"/>
        <v>0</v>
      </c>
      <c r="N380" s="236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225"/>
      <c r="AD380" s="262">
        <f t="shared" si="47"/>
        <v>0</v>
      </c>
      <c r="AE380" s="150"/>
      <c r="AF380" s="143"/>
      <c r="AG380" s="150"/>
      <c r="AH380" s="150"/>
      <c r="AI380" s="150"/>
      <c r="AJ380" s="143"/>
      <c r="AK380" s="150"/>
      <c r="AL380" s="143"/>
      <c r="AM380" s="150"/>
      <c r="AN380" s="143"/>
      <c r="AO380" s="150"/>
      <c r="AP380" s="152"/>
      <c r="AQ380" s="150"/>
      <c r="AR380" s="143"/>
      <c r="AS380" s="142"/>
      <c r="AT380" s="143"/>
      <c r="AU380" s="150"/>
      <c r="AV380" s="300"/>
      <c r="AW380" s="150"/>
      <c r="AX380" s="143"/>
      <c r="AY380" s="150"/>
      <c r="AZ380" s="143"/>
      <c r="BA380" s="143"/>
      <c r="BB380" s="143"/>
      <c r="BC380" s="143"/>
      <c r="BD380" s="143"/>
      <c r="BE380" s="150"/>
      <c r="BF380" s="150"/>
      <c r="BG380" s="150"/>
      <c r="BH380" s="150"/>
      <c r="BI380" s="150"/>
      <c r="BJ380" s="383"/>
      <c r="BK380" s="383"/>
      <c r="BL380" s="383"/>
      <c r="BM380" s="383"/>
      <c r="BN380" s="383"/>
      <c r="BO380" s="383"/>
      <c r="BP380" s="383"/>
      <c r="BQ380" s="383"/>
      <c r="BR380" s="322"/>
      <c r="BS380" s="383"/>
      <c r="BT380" s="383"/>
      <c r="BU380" s="383"/>
      <c r="BV380" s="322"/>
      <c r="BW380" s="383"/>
      <c r="BX380" s="383"/>
      <c r="BY380" s="383"/>
      <c r="BZ380" s="383"/>
      <c r="CA380" s="383"/>
      <c r="CB380" s="322"/>
    </row>
    <row r="381" ht="13.5" customHeight="1">
      <c r="A381" s="222"/>
      <c r="B381" s="32">
        <v>45441.0</v>
      </c>
      <c r="C381" s="271">
        <f t="shared" si="26"/>
        <v>26675216</v>
      </c>
      <c r="D381" s="260">
        <f t="shared" si="45"/>
        <v>7000000</v>
      </c>
      <c r="E381" s="236" t="s">
        <v>746</v>
      </c>
      <c r="F381" s="143">
        <v>7000000.0</v>
      </c>
      <c r="G381" s="143"/>
      <c r="H381" s="143"/>
      <c r="I381" s="143"/>
      <c r="J381" s="143"/>
      <c r="K381" s="143"/>
      <c r="L381" s="225"/>
      <c r="M381" s="256">
        <f t="shared" si="46"/>
        <v>14450000</v>
      </c>
      <c r="N381" s="236" t="s">
        <v>747</v>
      </c>
      <c r="O381" s="263">
        <v>3000000.0</v>
      </c>
      <c r="P381" s="143" t="s">
        <v>748</v>
      </c>
      <c r="Q381" s="143">
        <v>1.145E7</v>
      </c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225"/>
      <c r="AD381" s="262">
        <f t="shared" si="47"/>
        <v>5225216</v>
      </c>
      <c r="AE381" s="142" t="s">
        <v>86</v>
      </c>
      <c r="AF381" s="143">
        <v>2200.0</v>
      </c>
      <c r="AG381" s="143" t="s">
        <v>87</v>
      </c>
      <c r="AH381" s="143">
        <v>165000.0</v>
      </c>
      <c r="AI381" s="150" t="s">
        <v>88</v>
      </c>
      <c r="AJ381" s="143">
        <v>160000.0</v>
      </c>
      <c r="AK381" s="150" t="s">
        <v>89</v>
      </c>
      <c r="AL381" s="263">
        <v>332236.0</v>
      </c>
      <c r="AM381" s="150" t="s">
        <v>749</v>
      </c>
      <c r="AN381" s="143">
        <v>1076240.0</v>
      </c>
      <c r="AO381" s="150" t="s">
        <v>750</v>
      </c>
      <c r="AP381" s="143">
        <v>3489540.0</v>
      </c>
      <c r="AQ381" s="143"/>
      <c r="AR381" s="143"/>
      <c r="AS381" s="150"/>
      <c r="AT381" s="143"/>
      <c r="AU381" s="150"/>
      <c r="AV381" s="143"/>
      <c r="AW381" s="143"/>
      <c r="AX381" s="143"/>
      <c r="AY381" s="143"/>
      <c r="AZ381" s="143"/>
      <c r="BA381" s="143"/>
      <c r="BB381" s="143"/>
      <c r="BC381" s="143"/>
      <c r="BD381" s="143"/>
      <c r="BE381" s="143"/>
      <c r="BF381" s="143"/>
      <c r="BG381" s="143"/>
      <c r="BH381" s="143"/>
      <c r="BI381" s="150"/>
      <c r="BJ381" s="322"/>
      <c r="BK381" s="383"/>
      <c r="BL381" s="322"/>
      <c r="BM381" s="383"/>
      <c r="BN381" s="322"/>
      <c r="BO381" s="383"/>
      <c r="BP381" s="322"/>
      <c r="BQ381" s="383"/>
      <c r="BR381" s="322"/>
      <c r="BS381" s="383"/>
      <c r="BT381" s="383"/>
      <c r="BU381" s="383"/>
      <c r="BV381" s="322"/>
      <c r="BW381" s="383"/>
      <c r="BX381" s="383"/>
      <c r="BY381" s="383"/>
      <c r="BZ381" s="383"/>
      <c r="CA381" s="383"/>
      <c r="CB381" s="322"/>
    </row>
    <row r="382" ht="13.5" customHeight="1">
      <c r="A382" s="222"/>
      <c r="B382" s="35">
        <v>45442.0</v>
      </c>
      <c r="C382" s="271">
        <f t="shared" si="26"/>
        <v>0</v>
      </c>
      <c r="D382" s="272">
        <f t="shared" si="45"/>
        <v>0</v>
      </c>
      <c r="E382" s="236"/>
      <c r="F382" s="143"/>
      <c r="G382" s="143"/>
      <c r="H382" s="143"/>
      <c r="I382" s="143"/>
      <c r="J382" s="143"/>
      <c r="K382" s="143"/>
      <c r="L382" s="225"/>
      <c r="M382" s="256">
        <f t="shared" si="46"/>
        <v>0</v>
      </c>
      <c r="N382" s="236"/>
      <c r="O382" s="143"/>
      <c r="P382" s="143"/>
      <c r="Q382" s="143"/>
      <c r="R382" s="143"/>
      <c r="S382" s="143"/>
      <c r="T382" s="143"/>
      <c r="U382" s="143"/>
      <c r="V382" s="167"/>
      <c r="W382" s="167"/>
      <c r="X382" s="167"/>
      <c r="Y382" s="167"/>
      <c r="Z382" s="167"/>
      <c r="AA382" s="167"/>
      <c r="AB382" s="167"/>
      <c r="AC382" s="276"/>
      <c r="AD382" s="310">
        <f t="shared" si="47"/>
        <v>0</v>
      </c>
      <c r="AE382" s="150"/>
      <c r="AF382" s="143"/>
      <c r="AG382" s="150"/>
      <c r="AH382" s="150"/>
      <c r="AI382" s="150"/>
      <c r="AJ382" s="143"/>
      <c r="AK382" s="143"/>
      <c r="AL382" s="143"/>
      <c r="AM382" s="150"/>
      <c r="AN382" s="143"/>
      <c r="AO382" s="150"/>
      <c r="AP382" s="143"/>
      <c r="AQ382" s="143"/>
      <c r="AR382" s="143"/>
      <c r="AS382" s="143"/>
      <c r="AT382" s="143"/>
      <c r="AU382" s="143"/>
      <c r="AV382" s="143"/>
      <c r="AW382" s="143"/>
      <c r="AX382" s="143"/>
      <c r="AY382" s="150"/>
      <c r="AZ382" s="143"/>
      <c r="BA382" s="150"/>
      <c r="BB382" s="143"/>
      <c r="BC382" s="143"/>
      <c r="BD382" s="143"/>
      <c r="BE382" s="143"/>
      <c r="BF382" s="143"/>
      <c r="BG382" s="143"/>
      <c r="BH382" s="143"/>
      <c r="BI382" s="150"/>
      <c r="BJ382" s="322"/>
      <c r="BK382" s="383"/>
      <c r="BL382" s="322"/>
      <c r="BM382" s="383"/>
      <c r="BN382" s="322"/>
      <c r="BO382" s="322"/>
      <c r="BP382" s="322"/>
      <c r="BQ382" s="383"/>
      <c r="BR382" s="322"/>
      <c r="BS382" s="383"/>
      <c r="BT382" s="322"/>
      <c r="BU382" s="322"/>
      <c r="BV382" s="322"/>
      <c r="BW382" s="383"/>
      <c r="BX382" s="322"/>
      <c r="BY382" s="322"/>
      <c r="BZ382" s="322"/>
      <c r="CA382" s="322"/>
      <c r="CB382" s="322"/>
    </row>
    <row r="383" ht="13.5" customHeight="1">
      <c r="A383" s="222"/>
      <c r="B383" s="332">
        <v>45443.0</v>
      </c>
      <c r="C383" s="271">
        <f t="shared" si="26"/>
        <v>7479778</v>
      </c>
      <c r="D383" s="272">
        <f t="shared" si="45"/>
        <v>5296034</v>
      </c>
      <c r="E383" s="236" t="s">
        <v>751</v>
      </c>
      <c r="F383" s="143">
        <v>3479000.0</v>
      </c>
      <c r="G383" s="268" t="s">
        <v>752</v>
      </c>
      <c r="H383" s="167">
        <v>1438302.0</v>
      </c>
      <c r="I383" s="268" t="s">
        <v>90</v>
      </c>
      <c r="J383" s="167">
        <v>149417.0</v>
      </c>
      <c r="K383" s="143" t="s">
        <v>91</v>
      </c>
      <c r="L383" s="225">
        <v>229315.0</v>
      </c>
      <c r="M383" s="256">
        <f t="shared" si="46"/>
        <v>2183744</v>
      </c>
      <c r="N383" s="275" t="s">
        <v>591</v>
      </c>
      <c r="O383" s="143">
        <v>299980.0</v>
      </c>
      <c r="P383" s="151" t="s">
        <v>574</v>
      </c>
      <c r="Q383" s="403">
        <v>280042.0</v>
      </c>
      <c r="R383" s="167" t="s">
        <v>592</v>
      </c>
      <c r="S383" s="167">
        <v>65000.0</v>
      </c>
      <c r="T383" s="167" t="s">
        <v>593</v>
      </c>
      <c r="U383" s="167">
        <v>350824.0</v>
      </c>
      <c r="V383" s="167" t="s">
        <v>445</v>
      </c>
      <c r="W383" s="167">
        <v>37763.0</v>
      </c>
      <c r="X383" s="167" t="s">
        <v>703</v>
      </c>
      <c r="Y383" s="167">
        <v>177265.0</v>
      </c>
      <c r="Z383" s="167"/>
      <c r="AA383" s="167"/>
      <c r="AB383" s="167" t="s">
        <v>449</v>
      </c>
      <c r="AC383" s="434">
        <v>972870.0</v>
      </c>
      <c r="AD383" s="303">
        <f t="shared" si="47"/>
        <v>0</v>
      </c>
      <c r="AE383" s="142"/>
      <c r="AF383" s="143"/>
      <c r="AG383" s="150"/>
      <c r="AH383" s="143"/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50"/>
      <c r="AV383" s="143"/>
      <c r="AW383" s="150"/>
      <c r="AX383" s="143"/>
      <c r="AY383" s="150"/>
      <c r="AZ383" s="143"/>
      <c r="BA383" s="143"/>
      <c r="BB383" s="143"/>
      <c r="BC383" s="143"/>
      <c r="BD383" s="143"/>
      <c r="BE383" s="206"/>
      <c r="BF383" s="206"/>
      <c r="BG383" s="238"/>
      <c r="BH383" s="206"/>
      <c r="BI383" s="206"/>
      <c r="BJ383" s="422"/>
      <c r="BK383" s="416"/>
      <c r="BL383" s="422"/>
      <c r="BM383" s="416"/>
      <c r="BN383" s="422"/>
      <c r="BO383" s="416"/>
      <c r="BP383" s="422"/>
      <c r="BQ383" s="416"/>
      <c r="BR383" s="422"/>
      <c r="BS383" s="416"/>
      <c r="BT383" s="422"/>
      <c r="BU383" s="416"/>
      <c r="BV383" s="422"/>
      <c r="BW383" s="416"/>
      <c r="BX383" s="422"/>
      <c r="BY383" s="416"/>
      <c r="BZ383" s="422"/>
      <c r="CA383" s="416"/>
      <c r="CB383" s="422"/>
    </row>
    <row r="384" ht="13.5" customHeight="1">
      <c r="A384" s="1"/>
      <c r="B384" s="100" t="s">
        <v>97</v>
      </c>
      <c r="C384" s="105">
        <f t="shared" si="26"/>
        <v>48894842</v>
      </c>
      <c r="D384" s="278">
        <f>SUM(D353:D383)</f>
        <v>12324689</v>
      </c>
      <c r="E384" s="246"/>
      <c r="F384" s="183"/>
      <c r="G384" s="183"/>
      <c r="H384" s="183"/>
      <c r="I384" s="183"/>
      <c r="J384" s="183"/>
      <c r="K384" s="183"/>
      <c r="L384" s="247"/>
      <c r="M384" s="248">
        <f>SUM(M353:M383)</f>
        <v>26208744</v>
      </c>
      <c r="N384" s="246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247"/>
      <c r="AD384" s="249">
        <f>SUM(AD353:AD383)</f>
        <v>10361409</v>
      </c>
      <c r="AE384" s="198"/>
      <c r="AF384" s="183"/>
      <c r="AG384" s="183"/>
      <c r="AH384" s="183"/>
      <c r="AI384" s="184"/>
      <c r="AJ384" s="183"/>
      <c r="AK384" s="184"/>
      <c r="AL384" s="183"/>
      <c r="AM384" s="184"/>
      <c r="AN384" s="183"/>
      <c r="AO384" s="184"/>
      <c r="AP384" s="183"/>
      <c r="AQ384" s="184"/>
      <c r="AR384" s="183"/>
      <c r="AS384" s="184"/>
      <c r="AT384" s="183"/>
      <c r="AU384" s="184"/>
      <c r="AV384" s="183"/>
      <c r="AW384" s="184"/>
      <c r="AX384" s="184"/>
      <c r="AY384" s="184"/>
      <c r="AZ384" s="183"/>
      <c r="BA384" s="184"/>
      <c r="BB384" s="184"/>
      <c r="BC384" s="184"/>
      <c r="BD384" s="183"/>
      <c r="BE384" s="184"/>
      <c r="BF384" s="184"/>
      <c r="BG384" s="184"/>
      <c r="BH384" s="184"/>
      <c r="BI384" s="184"/>
      <c r="BJ384" s="250"/>
      <c r="BK384" s="250"/>
      <c r="BL384" s="250"/>
      <c r="BM384" s="250"/>
      <c r="BN384" s="250"/>
      <c r="BO384" s="250"/>
      <c r="BP384" s="250"/>
      <c r="BQ384" s="250"/>
      <c r="BR384" s="251"/>
      <c r="BS384" s="250"/>
      <c r="BT384" s="250"/>
      <c r="BU384" s="250"/>
      <c r="BV384" s="251"/>
      <c r="BW384" s="250"/>
      <c r="BX384" s="250"/>
      <c r="BY384" s="250"/>
      <c r="BZ384" s="250"/>
      <c r="CA384" s="250"/>
      <c r="CB384" s="251"/>
    </row>
    <row r="385" ht="13.5" customHeight="1">
      <c r="A385" s="1"/>
      <c r="B385" s="20"/>
      <c r="C385" s="318"/>
      <c r="D385" s="318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20"/>
      <c r="R385" s="319"/>
      <c r="S385" s="319"/>
      <c r="T385" s="319"/>
      <c r="U385" s="319"/>
      <c r="V385" s="319"/>
      <c r="W385" s="319"/>
      <c r="X385" s="319"/>
      <c r="Y385" s="319"/>
      <c r="Z385" s="319"/>
      <c r="AA385" s="319"/>
      <c r="AB385" s="319"/>
      <c r="AC385" s="319"/>
      <c r="AD385" s="319"/>
      <c r="AE385" s="319"/>
      <c r="AF385" s="319"/>
      <c r="AG385" s="319"/>
      <c r="AH385" s="319"/>
      <c r="AI385" s="319"/>
      <c r="AJ385" s="319"/>
      <c r="AK385" s="319"/>
      <c r="AL385" s="319"/>
      <c r="AM385" s="319"/>
      <c r="AN385" s="319"/>
      <c r="AO385" s="319"/>
      <c r="AP385" s="319"/>
      <c r="AQ385" s="319"/>
      <c r="AR385" s="319"/>
      <c r="AS385" s="319"/>
      <c r="AT385" s="319"/>
      <c r="AU385" s="319"/>
      <c r="AV385" s="319"/>
      <c r="AW385" s="319"/>
      <c r="AX385" s="319"/>
      <c r="AY385" s="319"/>
      <c r="AZ385" s="319"/>
      <c r="BA385" s="319"/>
      <c r="BB385" s="319"/>
      <c r="BC385" s="319"/>
      <c r="BD385" s="319"/>
      <c r="BE385" s="319"/>
      <c r="BF385" s="319"/>
      <c r="BG385" s="319"/>
      <c r="BH385" s="319"/>
      <c r="BI385" s="319"/>
      <c r="BJ385" s="318"/>
      <c r="BK385" s="318"/>
      <c r="BL385" s="318"/>
      <c r="BM385" s="318"/>
      <c r="BN385" s="318"/>
      <c r="BO385" s="318"/>
      <c r="BP385" s="318"/>
      <c r="BQ385" s="318"/>
      <c r="BR385" s="318"/>
      <c r="BS385" s="318"/>
      <c r="BT385" s="318"/>
      <c r="BU385" s="318"/>
      <c r="BV385" s="318"/>
      <c r="BW385" s="318"/>
      <c r="BX385" s="318"/>
      <c r="BY385" s="318"/>
      <c r="BZ385" s="318"/>
      <c r="CA385" s="318"/>
      <c r="CB385" s="318"/>
    </row>
    <row r="386" ht="13.5" customHeight="1">
      <c r="A386" s="1"/>
      <c r="B386" s="20"/>
      <c r="C386" s="318"/>
      <c r="D386" s="318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20"/>
      <c r="R386" s="319"/>
      <c r="S386" s="319"/>
      <c r="T386" s="319"/>
      <c r="U386" s="319"/>
      <c r="V386" s="319"/>
      <c r="W386" s="319"/>
      <c r="X386" s="319"/>
      <c r="Y386" s="319"/>
      <c r="Z386" s="319"/>
      <c r="AA386" s="319"/>
      <c r="AB386" s="319"/>
      <c r="AC386" s="319"/>
      <c r="AD386" s="319"/>
      <c r="AE386" s="319"/>
      <c r="AF386" s="319"/>
      <c r="AG386" s="319"/>
      <c r="AH386" s="319"/>
      <c r="AI386" s="319"/>
      <c r="AJ386" s="319"/>
      <c r="AK386" s="319"/>
      <c r="AL386" s="319"/>
      <c r="AM386" s="319"/>
      <c r="AN386" s="319"/>
      <c r="AO386" s="319"/>
      <c r="AP386" s="319"/>
      <c r="AQ386" s="319"/>
      <c r="AR386" s="319"/>
      <c r="AS386" s="319"/>
      <c r="AT386" s="319"/>
      <c r="AU386" s="319"/>
      <c r="AV386" s="319"/>
      <c r="AW386" s="319"/>
      <c r="AX386" s="319"/>
      <c r="AY386" s="319"/>
      <c r="AZ386" s="319"/>
      <c r="BA386" s="319"/>
      <c r="BB386" s="319"/>
      <c r="BC386" s="319"/>
      <c r="BD386" s="319"/>
      <c r="BE386" s="319"/>
      <c r="BF386" s="319"/>
      <c r="BG386" s="319"/>
      <c r="BH386" s="319"/>
      <c r="BI386" s="319"/>
      <c r="BJ386" s="318"/>
      <c r="BK386" s="318"/>
      <c r="BL386" s="318"/>
      <c r="BM386" s="318"/>
      <c r="BN386" s="318"/>
      <c r="BO386" s="318"/>
      <c r="BP386" s="318"/>
      <c r="BQ386" s="318"/>
      <c r="BR386" s="318"/>
      <c r="BS386" s="318"/>
      <c r="BT386" s="318"/>
      <c r="BU386" s="318"/>
      <c r="BV386" s="318"/>
      <c r="BW386" s="318"/>
      <c r="BX386" s="318"/>
      <c r="BY386" s="318"/>
      <c r="BZ386" s="318"/>
      <c r="CA386" s="318"/>
      <c r="CB386" s="318"/>
    </row>
    <row r="387" ht="21.0" customHeight="1">
      <c r="A387" s="1"/>
      <c r="B387" s="20"/>
      <c r="C387" s="318"/>
      <c r="D387" s="318"/>
      <c r="E387" s="318" t="s">
        <v>98</v>
      </c>
      <c r="F387" s="318"/>
      <c r="G387" s="318"/>
      <c r="H387" s="318"/>
      <c r="I387" s="318"/>
      <c r="J387" s="319"/>
      <c r="K387" s="319"/>
      <c r="L387" s="319"/>
      <c r="M387" s="319"/>
      <c r="N387" s="319"/>
      <c r="O387" s="319"/>
      <c r="P387" s="319"/>
      <c r="Q387" s="320"/>
      <c r="R387" s="319"/>
      <c r="S387" s="319"/>
      <c r="T387" s="319"/>
      <c r="U387" s="319"/>
      <c r="V387" s="319"/>
      <c r="W387" s="319"/>
      <c r="X387" s="319"/>
      <c r="Y387" s="319"/>
      <c r="Z387" s="319"/>
      <c r="AA387" s="319" t="s">
        <v>99</v>
      </c>
      <c r="AB387" s="319"/>
      <c r="AC387" s="319"/>
      <c r="AD387" s="319"/>
      <c r="AE387" s="319"/>
      <c r="AF387" s="319"/>
      <c r="AG387" s="319"/>
      <c r="AH387" s="319"/>
      <c r="AI387" s="319"/>
      <c r="AJ387" s="319"/>
      <c r="AK387" s="319"/>
      <c r="AL387" s="319"/>
      <c r="AM387" s="319"/>
      <c r="AN387" s="319"/>
      <c r="AO387" s="319"/>
      <c r="AP387" s="319"/>
      <c r="AQ387" s="319"/>
      <c r="AR387" s="319"/>
      <c r="AS387" s="319"/>
      <c r="AT387" s="319"/>
      <c r="AU387" s="319"/>
      <c r="AV387" s="319"/>
      <c r="AW387" s="319"/>
      <c r="AX387" s="319"/>
      <c r="AY387" s="319"/>
      <c r="AZ387" s="319"/>
      <c r="BA387" s="319"/>
      <c r="BB387" s="319"/>
      <c r="BC387" s="319"/>
      <c r="BD387" s="319"/>
      <c r="BE387" s="319"/>
      <c r="BF387" s="319"/>
      <c r="BG387" s="319"/>
      <c r="BH387" s="319"/>
      <c r="BI387" s="319"/>
      <c r="BJ387" s="318"/>
      <c r="BK387" s="318"/>
      <c r="BL387" s="318"/>
      <c r="BM387" s="318"/>
      <c r="BN387" s="318"/>
      <c r="BO387" s="318"/>
      <c r="BP387" s="318"/>
      <c r="BQ387" s="318"/>
      <c r="BR387" s="318"/>
      <c r="BS387" s="318"/>
      <c r="BT387" s="318"/>
      <c r="BU387" s="318"/>
      <c r="BV387" s="318"/>
      <c r="BW387" s="318"/>
      <c r="BX387" s="318"/>
      <c r="BY387" s="318"/>
      <c r="BZ387" s="318"/>
      <c r="CA387" s="318"/>
      <c r="CB387" s="318"/>
    </row>
    <row r="388" ht="13.5" customHeight="1">
      <c r="A388" s="1"/>
      <c r="B388" s="20"/>
      <c r="C388" s="318"/>
      <c r="D388" s="318"/>
      <c r="E388" s="318" t="s">
        <v>100</v>
      </c>
      <c r="F388" s="318"/>
      <c r="G388" s="318"/>
      <c r="H388" s="318"/>
      <c r="I388" s="318"/>
      <c r="J388" s="319"/>
      <c r="K388" s="319"/>
      <c r="L388" s="319"/>
      <c r="M388" s="319"/>
      <c r="N388" s="319"/>
      <c r="O388" s="319"/>
      <c r="P388" s="319"/>
      <c r="Q388" s="320"/>
      <c r="R388" s="319"/>
      <c r="S388" s="319"/>
      <c r="T388" s="319"/>
      <c r="U388" s="319"/>
      <c r="V388" s="319"/>
      <c r="W388" s="319"/>
      <c r="X388" s="319"/>
      <c r="Y388" s="319"/>
      <c r="Z388" s="319"/>
      <c r="AA388" s="319" t="s">
        <v>100</v>
      </c>
      <c r="AB388" s="319"/>
      <c r="AC388" s="319"/>
      <c r="AD388" s="319"/>
      <c r="AE388" s="319"/>
      <c r="AF388" s="319"/>
      <c r="AG388" s="319"/>
      <c r="AH388" s="319"/>
      <c r="AI388" s="319"/>
      <c r="AJ388" s="319"/>
      <c r="AK388" s="319"/>
      <c r="AL388" s="319"/>
      <c r="AM388" s="319"/>
      <c r="AN388" s="319"/>
      <c r="AO388" s="319"/>
      <c r="AP388" s="319"/>
      <c r="AQ388" s="319"/>
      <c r="AR388" s="319"/>
      <c r="AS388" s="319"/>
      <c r="AT388" s="319"/>
      <c r="AU388" s="319"/>
      <c r="AV388" s="319"/>
      <c r="AW388" s="319"/>
      <c r="AX388" s="319"/>
      <c r="AY388" s="319"/>
      <c r="AZ388" s="319"/>
      <c r="BA388" s="319"/>
      <c r="BB388" s="319"/>
      <c r="BC388" s="319"/>
      <c r="BD388" s="319"/>
      <c r="BE388" s="319"/>
      <c r="BF388" s="319"/>
      <c r="BG388" s="319"/>
      <c r="BH388" s="319"/>
      <c r="BI388" s="319"/>
      <c r="BJ388" s="318"/>
      <c r="BK388" s="318"/>
      <c r="BL388" s="318"/>
      <c r="BM388" s="318"/>
      <c r="BN388" s="318"/>
      <c r="BO388" s="318"/>
      <c r="BP388" s="318"/>
      <c r="BQ388" s="318"/>
      <c r="BR388" s="318"/>
      <c r="BS388" s="318"/>
      <c r="BT388" s="318"/>
      <c r="BU388" s="318"/>
      <c r="BV388" s="318"/>
      <c r="BW388" s="318"/>
      <c r="BX388" s="318"/>
      <c r="BY388" s="318"/>
      <c r="BZ388" s="318"/>
      <c r="CA388" s="318"/>
      <c r="CB388" s="318"/>
    </row>
    <row r="389" ht="13.5" customHeight="1">
      <c r="A389" s="1"/>
      <c r="B389" s="20"/>
      <c r="C389" s="318"/>
      <c r="D389" s="318"/>
      <c r="E389" s="318"/>
      <c r="F389" s="318"/>
      <c r="G389" s="318"/>
      <c r="H389" s="318"/>
      <c r="I389" s="318"/>
      <c r="J389" s="319"/>
      <c r="K389" s="319"/>
      <c r="L389" s="319"/>
      <c r="M389" s="319"/>
      <c r="N389" s="319"/>
      <c r="O389" s="319"/>
      <c r="P389" s="319"/>
      <c r="Q389" s="320"/>
      <c r="R389" s="319"/>
      <c r="S389" s="319"/>
      <c r="T389" s="319"/>
      <c r="U389" s="319"/>
      <c r="V389" s="319"/>
      <c r="W389" s="319"/>
      <c r="X389" s="319"/>
      <c r="Y389" s="319"/>
      <c r="Z389" s="319"/>
      <c r="AA389" s="319"/>
      <c r="AB389" s="319"/>
      <c r="AC389" s="319"/>
      <c r="AD389" s="319"/>
      <c r="AE389" s="319"/>
      <c r="AF389" s="319"/>
      <c r="AG389" s="319"/>
      <c r="AH389" s="319"/>
      <c r="AI389" s="319"/>
      <c r="AJ389" s="319"/>
      <c r="AK389" s="319"/>
      <c r="AL389" s="319"/>
      <c r="AM389" s="319"/>
      <c r="AN389" s="319"/>
      <c r="AO389" s="319"/>
      <c r="AP389" s="319"/>
      <c r="AQ389" s="319"/>
      <c r="AR389" s="319"/>
      <c r="AS389" s="319"/>
      <c r="AT389" s="319"/>
      <c r="AU389" s="319"/>
      <c r="AV389" s="319"/>
      <c r="AW389" s="319"/>
      <c r="AX389" s="319"/>
      <c r="AY389" s="319"/>
      <c r="AZ389" s="319"/>
      <c r="BA389" s="319"/>
      <c r="BB389" s="319"/>
      <c r="BC389" s="319"/>
      <c r="BD389" s="319"/>
      <c r="BE389" s="319"/>
      <c r="BF389" s="319"/>
      <c r="BG389" s="319"/>
      <c r="BH389" s="319"/>
      <c r="BI389" s="319"/>
      <c r="BJ389" s="318"/>
      <c r="BK389" s="318"/>
      <c r="BL389" s="318"/>
      <c r="BM389" s="318"/>
      <c r="BN389" s="318"/>
      <c r="BO389" s="318"/>
      <c r="BP389" s="318"/>
      <c r="BQ389" s="318"/>
      <c r="BR389" s="318"/>
      <c r="BS389" s="318"/>
      <c r="BT389" s="318"/>
      <c r="BU389" s="318"/>
      <c r="BV389" s="318"/>
      <c r="BW389" s="318"/>
      <c r="BX389" s="318"/>
      <c r="BY389" s="318"/>
      <c r="BZ389" s="318"/>
      <c r="CA389" s="318"/>
      <c r="CB389" s="318"/>
    </row>
    <row r="390" ht="13.5" customHeight="1">
      <c r="A390" s="1"/>
      <c r="B390" s="20"/>
      <c r="C390" s="318"/>
      <c r="D390" s="318"/>
      <c r="E390" s="321" t="s">
        <v>101</v>
      </c>
      <c r="F390" s="322">
        <v>220000.0</v>
      </c>
      <c r="G390" s="318" t="s">
        <v>102</v>
      </c>
      <c r="H390" s="318"/>
      <c r="I390" s="318"/>
      <c r="J390" s="319"/>
      <c r="K390" s="319"/>
      <c r="L390" s="319"/>
      <c r="M390" s="319"/>
      <c r="N390" s="319"/>
      <c r="O390" s="319"/>
      <c r="P390" s="319"/>
      <c r="Q390" s="320"/>
      <c r="R390" s="319"/>
      <c r="S390" s="319"/>
      <c r="T390" s="319"/>
      <c r="U390" s="319"/>
      <c r="V390" s="319"/>
      <c r="W390" s="319"/>
      <c r="X390" s="319"/>
      <c r="Y390" s="319"/>
      <c r="Z390" s="319"/>
      <c r="AA390" s="151" t="s">
        <v>101</v>
      </c>
      <c r="AB390" s="143">
        <v>220000.0</v>
      </c>
      <c r="AC390" s="319" t="s">
        <v>102</v>
      </c>
      <c r="AD390" s="319"/>
      <c r="AE390" s="319"/>
      <c r="AF390" s="319"/>
      <c r="AG390" s="319"/>
      <c r="AH390" s="319"/>
      <c r="AI390" s="319"/>
      <c r="AJ390" s="319"/>
      <c r="AK390" s="319"/>
      <c r="AL390" s="319"/>
      <c r="AM390" s="319"/>
      <c r="AN390" s="319"/>
      <c r="AO390" s="319"/>
      <c r="AP390" s="319"/>
      <c r="AQ390" s="319"/>
      <c r="AR390" s="319"/>
      <c r="AS390" s="319"/>
      <c r="AT390" s="319"/>
      <c r="AU390" s="319"/>
      <c r="AV390" s="319"/>
      <c r="AW390" s="319"/>
      <c r="AX390" s="319"/>
      <c r="AY390" s="319"/>
      <c r="AZ390" s="319"/>
      <c r="BA390" s="319"/>
      <c r="BB390" s="319"/>
      <c r="BC390" s="319"/>
      <c r="BD390" s="319"/>
      <c r="BE390" s="319"/>
      <c r="BF390" s="319"/>
      <c r="BG390" s="319"/>
      <c r="BH390" s="319"/>
      <c r="BI390" s="319"/>
      <c r="BJ390" s="318"/>
      <c r="BK390" s="318"/>
      <c r="BL390" s="318"/>
      <c r="BM390" s="318"/>
      <c r="BN390" s="318"/>
      <c r="BO390" s="318"/>
      <c r="BP390" s="318"/>
      <c r="BQ390" s="318"/>
      <c r="BR390" s="318"/>
      <c r="BS390" s="318"/>
      <c r="BT390" s="318"/>
      <c r="BU390" s="318"/>
      <c r="BV390" s="318"/>
      <c r="BW390" s="318"/>
      <c r="BX390" s="318"/>
      <c r="BY390" s="318"/>
      <c r="BZ390" s="318"/>
      <c r="CA390" s="318"/>
      <c r="CB390" s="318"/>
    </row>
    <row r="391" ht="13.5" customHeight="1">
      <c r="A391" s="1"/>
      <c r="B391" s="20"/>
      <c r="C391" s="318"/>
      <c r="D391" s="318"/>
      <c r="E391" s="236" t="s">
        <v>64</v>
      </c>
      <c r="F391" s="143">
        <v>55000.0</v>
      </c>
      <c r="G391" s="319" t="s">
        <v>103</v>
      </c>
      <c r="H391" s="319"/>
      <c r="I391" s="319"/>
      <c r="J391" s="319"/>
      <c r="K391" s="319"/>
      <c r="L391" s="319"/>
      <c r="M391" s="319"/>
      <c r="N391" s="319"/>
      <c r="O391" s="319"/>
      <c r="P391" s="319"/>
      <c r="Q391" s="320"/>
      <c r="R391" s="319"/>
      <c r="S391" s="319"/>
      <c r="T391" s="319"/>
      <c r="U391" s="319"/>
      <c r="V391" s="319"/>
      <c r="W391" s="319"/>
      <c r="X391" s="319"/>
      <c r="Y391" s="319"/>
      <c r="Z391" s="319"/>
      <c r="AA391" s="319" t="s">
        <v>104</v>
      </c>
      <c r="AB391" s="319"/>
      <c r="AC391" s="319"/>
      <c r="AD391" s="319" t="s">
        <v>105</v>
      </c>
      <c r="AE391" s="319"/>
      <c r="AF391" s="319"/>
      <c r="AG391" s="319"/>
      <c r="AH391" s="319"/>
      <c r="AI391" s="319"/>
      <c r="AJ391" s="319"/>
      <c r="AK391" s="319"/>
      <c r="AL391" s="319"/>
      <c r="AM391" s="319"/>
      <c r="AN391" s="319"/>
      <c r="AO391" s="319"/>
      <c r="AP391" s="319"/>
      <c r="AQ391" s="319"/>
      <c r="AR391" s="319"/>
      <c r="AS391" s="319"/>
      <c r="AT391" s="319"/>
      <c r="AU391" s="319"/>
      <c r="AV391" s="319"/>
      <c r="AW391" s="319"/>
      <c r="AX391" s="319"/>
      <c r="AY391" s="319"/>
      <c r="AZ391" s="319"/>
      <c r="BA391" s="319"/>
      <c r="BB391" s="319"/>
      <c r="BC391" s="319"/>
      <c r="BD391" s="319"/>
      <c r="BE391" s="319"/>
      <c r="BF391" s="319"/>
      <c r="BG391" s="319"/>
      <c r="BH391" s="319"/>
      <c r="BI391" s="319"/>
      <c r="BJ391" s="318"/>
      <c r="BK391" s="318"/>
      <c r="BL391" s="318"/>
      <c r="BM391" s="318"/>
      <c r="BN391" s="318"/>
      <c r="BO391" s="318"/>
      <c r="BP391" s="318"/>
      <c r="BQ391" s="318"/>
      <c r="BR391" s="318"/>
      <c r="BS391" s="318"/>
      <c r="BT391" s="318"/>
      <c r="BU391" s="318"/>
      <c r="BV391" s="318"/>
      <c r="BW391" s="318"/>
      <c r="BX391" s="318"/>
      <c r="BY391" s="318"/>
      <c r="BZ391" s="318"/>
      <c r="CA391" s="318"/>
      <c r="CB391" s="318"/>
    </row>
    <row r="392" ht="13.5" customHeight="1">
      <c r="A392" s="1"/>
      <c r="B392" s="20"/>
      <c r="C392" s="318"/>
      <c r="D392" s="318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20"/>
      <c r="R392" s="319"/>
      <c r="S392" s="319"/>
      <c r="T392" s="319"/>
      <c r="U392" s="319"/>
      <c r="V392" s="319"/>
      <c r="W392" s="319"/>
      <c r="X392" s="319"/>
      <c r="Y392" s="319"/>
      <c r="Z392" s="319"/>
      <c r="AA392" s="319" t="s">
        <v>106</v>
      </c>
      <c r="AB392" s="319"/>
      <c r="AC392" s="319"/>
      <c r="AD392" s="319"/>
      <c r="AE392" s="319"/>
      <c r="AF392" s="319"/>
      <c r="AG392" s="319"/>
      <c r="AH392" s="319"/>
      <c r="AI392" s="319"/>
      <c r="AJ392" s="319"/>
      <c r="AK392" s="319"/>
      <c r="AL392" s="319"/>
      <c r="AM392" s="319"/>
      <c r="AN392" s="319"/>
      <c r="AO392" s="319"/>
      <c r="AP392" s="319"/>
      <c r="AQ392" s="319"/>
      <c r="AR392" s="319"/>
      <c r="AS392" s="319"/>
      <c r="AT392" s="319"/>
      <c r="AU392" s="319"/>
      <c r="AV392" s="319"/>
      <c r="AW392" s="319"/>
      <c r="AX392" s="319"/>
      <c r="AY392" s="319"/>
      <c r="AZ392" s="319"/>
      <c r="BA392" s="319"/>
      <c r="BB392" s="319"/>
      <c r="BC392" s="319"/>
      <c r="BD392" s="319"/>
      <c r="BE392" s="319"/>
      <c r="BF392" s="319"/>
      <c r="BG392" s="319"/>
      <c r="BH392" s="319"/>
      <c r="BI392" s="319"/>
      <c r="BJ392" s="318"/>
      <c r="BK392" s="318"/>
      <c r="BL392" s="318"/>
      <c r="BM392" s="318"/>
      <c r="BN392" s="318"/>
      <c r="BO392" s="318"/>
      <c r="BP392" s="318"/>
      <c r="BQ392" s="318"/>
      <c r="BR392" s="318"/>
      <c r="BS392" s="318"/>
      <c r="BT392" s="318"/>
      <c r="BU392" s="318"/>
      <c r="BV392" s="318"/>
      <c r="BW392" s="318"/>
      <c r="BX392" s="318"/>
      <c r="BY392" s="318"/>
      <c r="BZ392" s="318"/>
      <c r="CA392" s="318"/>
      <c r="CB392" s="318"/>
    </row>
    <row r="393" ht="13.5" customHeight="1">
      <c r="A393" s="1"/>
      <c r="B393" s="20"/>
      <c r="C393" s="318"/>
      <c r="D393" s="318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20"/>
      <c r="R393" s="319"/>
      <c r="S393" s="319"/>
      <c r="T393" s="319"/>
      <c r="U393" s="319"/>
      <c r="V393" s="319"/>
      <c r="W393" s="319"/>
      <c r="X393" s="319"/>
      <c r="Y393" s="319"/>
      <c r="Z393" s="319"/>
      <c r="AA393" s="319" t="s">
        <v>107</v>
      </c>
      <c r="AB393" s="319"/>
      <c r="AC393" s="319"/>
      <c r="AD393" s="319"/>
      <c r="AE393" s="319"/>
      <c r="AF393" s="319"/>
      <c r="AG393" s="319"/>
      <c r="AH393" s="319"/>
      <c r="AI393" s="319"/>
      <c r="AJ393" s="319"/>
      <c r="AK393" s="319"/>
      <c r="AL393" s="319"/>
      <c r="AM393" s="319"/>
      <c r="AN393" s="319"/>
      <c r="AO393" s="319"/>
      <c r="AP393" s="319"/>
      <c r="AQ393" s="319"/>
      <c r="AR393" s="319"/>
      <c r="AS393" s="319"/>
      <c r="AT393" s="319"/>
      <c r="AU393" s="319"/>
      <c r="AV393" s="319"/>
      <c r="AW393" s="319"/>
      <c r="AX393" s="319"/>
      <c r="AY393" s="319"/>
      <c r="AZ393" s="319"/>
      <c r="BA393" s="319"/>
      <c r="BB393" s="319"/>
      <c r="BC393" s="319"/>
      <c r="BD393" s="319"/>
      <c r="BE393" s="319"/>
      <c r="BF393" s="319"/>
      <c r="BG393" s="319"/>
      <c r="BH393" s="319"/>
      <c r="BI393" s="319"/>
      <c r="BJ393" s="318"/>
      <c r="BK393" s="318"/>
      <c r="BL393" s="318"/>
      <c r="BM393" s="318"/>
      <c r="BN393" s="318"/>
      <c r="BO393" s="318"/>
      <c r="BP393" s="318"/>
      <c r="BQ393" s="318"/>
      <c r="BR393" s="318"/>
      <c r="BS393" s="318"/>
      <c r="BT393" s="318"/>
      <c r="BU393" s="318"/>
      <c r="BV393" s="318"/>
      <c r="BW393" s="318"/>
      <c r="BX393" s="318"/>
      <c r="BY393" s="318"/>
      <c r="BZ393" s="318"/>
      <c r="CA393" s="318"/>
      <c r="CB393" s="318"/>
    </row>
    <row r="394" ht="18.0" customHeight="1">
      <c r="A394" s="1"/>
      <c r="B394" s="20"/>
      <c r="C394" s="318"/>
      <c r="D394" s="318"/>
      <c r="E394" s="319" t="s">
        <v>108</v>
      </c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20"/>
      <c r="R394" s="319"/>
      <c r="S394" s="319"/>
      <c r="T394" s="319"/>
      <c r="U394" s="319"/>
      <c r="V394" s="319"/>
      <c r="W394" s="319"/>
      <c r="X394" s="319"/>
      <c r="Y394" s="319"/>
      <c r="Z394" s="319"/>
      <c r="AA394" s="323" t="s">
        <v>109</v>
      </c>
      <c r="AH394" s="319"/>
      <c r="AI394" s="319"/>
      <c r="AJ394" s="319"/>
      <c r="AK394" s="319"/>
      <c r="AL394" s="319"/>
      <c r="AM394" s="319"/>
      <c r="AN394" s="319"/>
      <c r="AO394" s="319"/>
      <c r="AP394" s="319"/>
      <c r="AQ394" s="319"/>
      <c r="AR394" s="319"/>
      <c r="AS394" s="319"/>
      <c r="AT394" s="319"/>
      <c r="AU394" s="319"/>
      <c r="AV394" s="319"/>
      <c r="AW394" s="319"/>
      <c r="AX394" s="319"/>
      <c r="AY394" s="319"/>
      <c r="AZ394" s="319"/>
      <c r="BA394" s="319"/>
      <c r="BB394" s="319"/>
      <c r="BC394" s="319"/>
      <c r="BD394" s="319"/>
      <c r="BE394" s="319"/>
      <c r="BF394" s="319"/>
      <c r="BG394" s="319"/>
      <c r="BH394" s="319"/>
      <c r="BI394" s="319"/>
      <c r="BJ394" s="318"/>
      <c r="BK394" s="318"/>
      <c r="BL394" s="318"/>
      <c r="BM394" s="318"/>
      <c r="BN394" s="318"/>
      <c r="BO394" s="318"/>
      <c r="BP394" s="318"/>
      <c r="BQ394" s="318"/>
      <c r="BR394" s="318"/>
      <c r="BS394" s="318"/>
      <c r="BT394" s="318"/>
      <c r="BU394" s="318"/>
      <c r="BV394" s="318"/>
      <c r="BW394" s="318"/>
      <c r="BX394" s="318"/>
      <c r="BY394" s="318"/>
      <c r="BZ394" s="318"/>
      <c r="CA394" s="318"/>
      <c r="CB394" s="318"/>
    </row>
    <row r="395" ht="13.5" customHeight="1">
      <c r="A395" s="1"/>
      <c r="B395" s="20"/>
      <c r="C395" s="318"/>
      <c r="D395" s="318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20"/>
      <c r="R395" s="319"/>
      <c r="S395" s="319"/>
      <c r="T395" s="319"/>
      <c r="U395" s="319"/>
      <c r="V395" s="319"/>
      <c r="W395" s="319"/>
      <c r="X395" s="319"/>
      <c r="Y395" s="319"/>
      <c r="Z395" s="319"/>
      <c r="AA395" s="319"/>
      <c r="AB395" s="319"/>
      <c r="AC395" s="319"/>
      <c r="AD395" s="319"/>
      <c r="AE395" s="319"/>
      <c r="AF395" s="319"/>
      <c r="AG395" s="319"/>
      <c r="AH395" s="319"/>
      <c r="AI395" s="319"/>
      <c r="AJ395" s="319"/>
      <c r="AK395" s="319"/>
      <c r="AL395" s="319"/>
      <c r="AM395" s="319"/>
      <c r="AN395" s="319"/>
      <c r="AO395" s="319"/>
      <c r="AP395" s="319"/>
      <c r="AQ395" s="319"/>
      <c r="AR395" s="319"/>
      <c r="AS395" s="319"/>
      <c r="AT395" s="319"/>
      <c r="AU395" s="319"/>
      <c r="AV395" s="319"/>
      <c r="AW395" s="319"/>
      <c r="AX395" s="319"/>
      <c r="AY395" s="319"/>
      <c r="AZ395" s="319"/>
      <c r="BA395" s="319"/>
      <c r="BB395" s="319"/>
      <c r="BC395" s="319"/>
      <c r="BD395" s="319"/>
      <c r="BE395" s="319"/>
      <c r="BF395" s="319"/>
      <c r="BG395" s="319"/>
      <c r="BH395" s="319"/>
      <c r="BI395" s="319"/>
      <c r="BJ395" s="318"/>
      <c r="BK395" s="318"/>
      <c r="BL395" s="318"/>
      <c r="BM395" s="318"/>
      <c r="BN395" s="318"/>
      <c r="BO395" s="318"/>
      <c r="BP395" s="318"/>
      <c r="BQ395" s="318"/>
      <c r="BR395" s="318"/>
      <c r="BS395" s="318"/>
      <c r="BT395" s="318"/>
      <c r="BU395" s="318"/>
      <c r="BV395" s="318"/>
      <c r="BW395" s="318"/>
      <c r="BX395" s="318"/>
      <c r="BY395" s="318"/>
      <c r="BZ395" s="318"/>
      <c r="CA395" s="318"/>
      <c r="CB395" s="318"/>
    </row>
    <row r="396" ht="24.0" customHeight="1">
      <c r="A396" s="1"/>
      <c r="B396" s="20"/>
      <c r="C396" s="318"/>
      <c r="D396" s="318"/>
      <c r="E396" s="324" t="s">
        <v>110</v>
      </c>
      <c r="F396" s="319"/>
      <c r="G396" s="319"/>
      <c r="H396" s="319"/>
      <c r="I396" s="319"/>
      <c r="J396" s="319"/>
      <c r="K396" s="319"/>
      <c r="L396" s="324" t="s">
        <v>111</v>
      </c>
      <c r="M396" s="319"/>
      <c r="N396" s="319"/>
      <c r="O396" s="319"/>
      <c r="P396" s="319"/>
      <c r="Q396" s="320"/>
      <c r="R396" s="319"/>
      <c r="S396" s="319"/>
      <c r="T396" s="319"/>
      <c r="U396" s="319"/>
      <c r="V396" s="319"/>
      <c r="W396" s="319"/>
      <c r="X396" s="319"/>
      <c r="Y396" s="319"/>
      <c r="Z396" s="319"/>
      <c r="AA396" s="319"/>
      <c r="AB396" s="319"/>
      <c r="AC396" s="319"/>
      <c r="AD396" s="319"/>
      <c r="AE396" s="319"/>
      <c r="AF396" s="319"/>
      <c r="AG396" s="319"/>
      <c r="AH396" s="319"/>
      <c r="AI396" s="319"/>
      <c r="AJ396" s="319"/>
      <c r="AK396" s="319"/>
      <c r="AL396" s="319"/>
      <c r="AM396" s="319"/>
      <c r="AN396" s="319"/>
      <c r="AO396" s="319"/>
      <c r="AP396" s="319"/>
      <c r="AQ396" s="319"/>
      <c r="AR396" s="319"/>
      <c r="AS396" s="319"/>
      <c r="AT396" s="319"/>
      <c r="AU396" s="319"/>
      <c r="AV396" s="319"/>
      <c r="AW396" s="319"/>
      <c r="AX396" s="319"/>
      <c r="AY396" s="319"/>
      <c r="AZ396" s="319"/>
      <c r="BA396" s="319"/>
      <c r="BB396" s="319"/>
      <c r="BC396" s="319"/>
      <c r="BD396" s="319"/>
      <c r="BE396" s="319"/>
      <c r="BF396" s="319"/>
      <c r="BG396" s="319"/>
      <c r="BH396" s="319"/>
      <c r="BI396" s="319"/>
      <c r="BJ396" s="318"/>
      <c r="BK396" s="318"/>
      <c r="BL396" s="318"/>
      <c r="BM396" s="318"/>
      <c r="BN396" s="318"/>
      <c r="BO396" s="318"/>
      <c r="BP396" s="318"/>
      <c r="BQ396" s="318"/>
      <c r="BR396" s="318"/>
      <c r="BS396" s="318"/>
      <c r="BT396" s="318"/>
      <c r="BU396" s="318"/>
      <c r="BV396" s="318"/>
      <c r="BW396" s="318"/>
      <c r="BX396" s="318"/>
      <c r="BY396" s="318"/>
      <c r="BZ396" s="318"/>
      <c r="CA396" s="318"/>
      <c r="CB396" s="318"/>
    </row>
    <row r="397" ht="13.5" customHeight="1">
      <c r="A397" s="1"/>
      <c r="B397" s="20"/>
      <c r="C397" s="318"/>
      <c r="D397" s="318"/>
      <c r="E397" s="324" t="s">
        <v>112</v>
      </c>
      <c r="S397" s="319"/>
      <c r="T397" s="319"/>
      <c r="U397" s="319"/>
      <c r="V397" s="319"/>
      <c r="W397" s="319"/>
      <c r="X397" s="319"/>
      <c r="Y397" s="319"/>
      <c r="Z397" s="319"/>
      <c r="AA397" s="319"/>
      <c r="AB397" s="319"/>
      <c r="AC397" s="319"/>
      <c r="AD397" s="319"/>
      <c r="AE397" s="319"/>
      <c r="AF397" s="319"/>
      <c r="AG397" s="319"/>
      <c r="AH397" s="319"/>
      <c r="AI397" s="319"/>
      <c r="AJ397" s="319"/>
      <c r="AK397" s="319"/>
      <c r="AL397" s="319"/>
      <c r="AM397" s="319"/>
      <c r="AN397" s="319"/>
      <c r="AO397" s="319"/>
      <c r="AP397" s="319"/>
      <c r="AQ397" s="319"/>
      <c r="AR397" s="319"/>
      <c r="AS397" s="319"/>
      <c r="AT397" s="319"/>
      <c r="AU397" s="319"/>
      <c r="AV397" s="319"/>
      <c r="AW397" s="319"/>
      <c r="AX397" s="319"/>
      <c r="AY397" s="319"/>
      <c r="AZ397" s="319"/>
      <c r="BA397" s="319"/>
      <c r="BB397" s="319"/>
      <c r="BC397" s="319"/>
      <c r="BD397" s="319"/>
      <c r="BE397" s="319"/>
      <c r="BF397" s="319"/>
      <c r="BG397" s="319"/>
      <c r="BH397" s="319"/>
      <c r="BI397" s="319"/>
      <c r="BJ397" s="318"/>
      <c r="BK397" s="318"/>
      <c r="BL397" s="318"/>
      <c r="BM397" s="318"/>
      <c r="BN397" s="318"/>
      <c r="BO397" s="318"/>
      <c r="BP397" s="318"/>
      <c r="BQ397" s="318"/>
      <c r="BR397" s="318"/>
      <c r="BS397" s="318"/>
      <c r="BT397" s="318"/>
      <c r="BU397" s="318"/>
      <c r="BV397" s="318"/>
      <c r="BW397" s="318"/>
      <c r="BX397" s="318"/>
      <c r="BY397" s="318"/>
      <c r="BZ397" s="318"/>
      <c r="CA397" s="318"/>
      <c r="CB397" s="318"/>
    </row>
    <row r="398" ht="13.5" customHeight="1">
      <c r="A398" s="1"/>
      <c r="B398" s="20"/>
      <c r="C398" s="318"/>
      <c r="D398" s="318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20"/>
      <c r="R398" s="319"/>
      <c r="S398" s="319"/>
      <c r="T398" s="319"/>
      <c r="U398" s="319"/>
      <c r="V398" s="319"/>
      <c r="W398" s="319"/>
      <c r="X398" s="319"/>
      <c r="Y398" s="319"/>
      <c r="Z398" s="319"/>
      <c r="AA398" s="319"/>
      <c r="AB398" s="319"/>
      <c r="AC398" s="319"/>
      <c r="AD398" s="319"/>
      <c r="AE398" s="319"/>
      <c r="AF398" s="319"/>
      <c r="AG398" s="319"/>
      <c r="AH398" s="319"/>
      <c r="AI398" s="319"/>
      <c r="AJ398" s="319"/>
      <c r="AK398" s="319"/>
      <c r="AL398" s="319"/>
      <c r="AM398" s="319"/>
      <c r="AN398" s="319"/>
      <c r="AO398" s="319"/>
      <c r="AP398" s="319"/>
      <c r="AQ398" s="319"/>
      <c r="AR398" s="319"/>
      <c r="AS398" s="319"/>
      <c r="AT398" s="319"/>
      <c r="AU398" s="319"/>
      <c r="AV398" s="319"/>
      <c r="AW398" s="319"/>
      <c r="AX398" s="319"/>
      <c r="AY398" s="319"/>
      <c r="AZ398" s="319"/>
      <c r="BA398" s="319"/>
      <c r="BB398" s="319"/>
      <c r="BC398" s="319"/>
      <c r="BD398" s="319"/>
      <c r="BE398" s="319"/>
      <c r="BF398" s="319"/>
      <c r="BG398" s="319"/>
      <c r="BH398" s="319"/>
      <c r="BI398" s="319"/>
      <c r="BJ398" s="318"/>
      <c r="BK398" s="318"/>
      <c r="BL398" s="318"/>
      <c r="BM398" s="318"/>
      <c r="BN398" s="318"/>
      <c r="BO398" s="318"/>
      <c r="BP398" s="318"/>
      <c r="BQ398" s="318"/>
      <c r="BR398" s="318"/>
      <c r="BS398" s="318"/>
      <c r="BT398" s="318"/>
      <c r="BU398" s="318"/>
      <c r="BV398" s="318"/>
      <c r="BW398" s="318"/>
      <c r="BX398" s="318"/>
      <c r="BY398" s="318"/>
      <c r="BZ398" s="318"/>
      <c r="CA398" s="318"/>
      <c r="CB398" s="318"/>
    </row>
    <row r="399" ht="13.5" customHeight="1">
      <c r="A399" s="1"/>
      <c r="B399" s="20"/>
      <c r="C399" s="318"/>
      <c r="D399" s="318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20"/>
      <c r="R399" s="319"/>
      <c r="S399" s="319"/>
      <c r="T399" s="319"/>
      <c r="U399" s="319"/>
      <c r="V399" s="319"/>
      <c r="W399" s="319"/>
      <c r="X399" s="319"/>
      <c r="Y399" s="319"/>
      <c r="Z399" s="319"/>
      <c r="AA399" s="319"/>
      <c r="AB399" s="319"/>
      <c r="AC399" s="319"/>
      <c r="AD399" s="319"/>
      <c r="AE399" s="319"/>
      <c r="AF399" s="319"/>
      <c r="AG399" s="319"/>
      <c r="AH399" s="319"/>
      <c r="AI399" s="319"/>
      <c r="AJ399" s="319"/>
      <c r="AK399" s="319"/>
      <c r="AL399" s="319"/>
      <c r="AM399" s="319"/>
      <c r="AN399" s="319"/>
      <c r="AO399" s="319"/>
      <c r="AP399" s="319"/>
      <c r="AQ399" s="319"/>
      <c r="AR399" s="319"/>
      <c r="AS399" s="319"/>
      <c r="AT399" s="319"/>
      <c r="AU399" s="319"/>
      <c r="AV399" s="319"/>
      <c r="AW399" s="319"/>
      <c r="AX399" s="319"/>
      <c r="AY399" s="319"/>
      <c r="AZ399" s="319"/>
      <c r="BA399" s="319"/>
      <c r="BB399" s="319"/>
      <c r="BC399" s="319"/>
      <c r="BD399" s="319"/>
      <c r="BE399" s="319"/>
      <c r="BF399" s="319"/>
      <c r="BG399" s="319"/>
      <c r="BH399" s="319"/>
      <c r="BI399" s="319"/>
      <c r="BJ399" s="318"/>
      <c r="BK399" s="318"/>
      <c r="BL399" s="318"/>
      <c r="BM399" s="318"/>
      <c r="BN399" s="318"/>
      <c r="BO399" s="318"/>
      <c r="BP399" s="318"/>
      <c r="BQ399" s="318"/>
      <c r="BR399" s="318"/>
      <c r="BS399" s="318"/>
      <c r="BT399" s="318"/>
      <c r="BU399" s="318"/>
      <c r="BV399" s="318"/>
      <c r="BW399" s="318"/>
      <c r="BX399" s="318"/>
      <c r="BY399" s="318"/>
      <c r="BZ399" s="318"/>
      <c r="CA399" s="318"/>
      <c r="CB399" s="318"/>
    </row>
    <row r="400" ht="13.5" customHeight="1">
      <c r="A400" s="1"/>
      <c r="B400" s="20"/>
      <c r="C400" s="318"/>
      <c r="D400" s="318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20"/>
      <c r="R400" s="319"/>
      <c r="S400" s="319"/>
      <c r="T400" s="319"/>
      <c r="U400" s="319"/>
      <c r="V400" s="319"/>
      <c r="W400" s="319"/>
      <c r="X400" s="319"/>
      <c r="Y400" s="319"/>
      <c r="Z400" s="319"/>
      <c r="AA400" s="319"/>
      <c r="AB400" s="319"/>
      <c r="AC400" s="319"/>
      <c r="AD400" s="319"/>
      <c r="AE400" s="319"/>
      <c r="AF400" s="319"/>
      <c r="AG400" s="319"/>
      <c r="AH400" s="319"/>
      <c r="AI400" s="319"/>
      <c r="AJ400" s="319"/>
      <c r="AK400" s="319"/>
      <c r="AL400" s="319"/>
      <c r="AM400" s="319"/>
      <c r="AN400" s="319"/>
      <c r="AO400" s="319"/>
      <c r="AP400" s="319"/>
      <c r="AQ400" s="319"/>
      <c r="AR400" s="319"/>
      <c r="AS400" s="319"/>
      <c r="AT400" s="319"/>
      <c r="AU400" s="319"/>
      <c r="AV400" s="319"/>
      <c r="AW400" s="319"/>
      <c r="AX400" s="319"/>
      <c r="AY400" s="319"/>
      <c r="AZ400" s="319"/>
      <c r="BA400" s="319"/>
      <c r="BB400" s="319"/>
      <c r="BC400" s="319"/>
      <c r="BD400" s="319"/>
      <c r="BE400" s="319"/>
      <c r="BF400" s="319"/>
      <c r="BG400" s="319"/>
      <c r="BH400" s="319"/>
      <c r="BI400" s="319"/>
      <c r="BJ400" s="318"/>
      <c r="BK400" s="318"/>
      <c r="BL400" s="318"/>
      <c r="BM400" s="318"/>
      <c r="BN400" s="318"/>
      <c r="BO400" s="318"/>
      <c r="BP400" s="318"/>
      <c r="BQ400" s="318"/>
      <c r="BR400" s="318"/>
      <c r="BS400" s="318"/>
      <c r="BT400" s="318"/>
      <c r="BU400" s="318"/>
      <c r="BV400" s="318"/>
      <c r="BW400" s="318"/>
      <c r="BX400" s="318"/>
      <c r="BY400" s="318"/>
      <c r="BZ400" s="318"/>
      <c r="CA400" s="318"/>
      <c r="CB400" s="318"/>
    </row>
    <row r="401" ht="13.5" customHeight="1">
      <c r="A401" s="1"/>
      <c r="B401" s="20"/>
      <c r="C401" s="318"/>
      <c r="D401" s="318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20"/>
      <c r="R401" s="319"/>
      <c r="S401" s="319"/>
      <c r="T401" s="319"/>
      <c r="U401" s="319"/>
      <c r="V401" s="319"/>
      <c r="W401" s="319"/>
      <c r="X401" s="319"/>
      <c r="Y401" s="319"/>
      <c r="Z401" s="319"/>
      <c r="AA401" s="319"/>
      <c r="AB401" s="319"/>
      <c r="AC401" s="319"/>
      <c r="AD401" s="319"/>
      <c r="AE401" s="319"/>
      <c r="AF401" s="319"/>
      <c r="AG401" s="319"/>
      <c r="AH401" s="319"/>
      <c r="AI401" s="319"/>
      <c r="AJ401" s="319"/>
      <c r="AK401" s="319"/>
      <c r="AL401" s="319"/>
      <c r="AM401" s="319"/>
      <c r="AN401" s="319"/>
      <c r="AO401" s="319"/>
      <c r="AP401" s="319"/>
      <c r="AQ401" s="319"/>
      <c r="AR401" s="319"/>
      <c r="AS401" s="319"/>
      <c r="AT401" s="319"/>
      <c r="AU401" s="319"/>
      <c r="AV401" s="319"/>
      <c r="AW401" s="319"/>
      <c r="AX401" s="319"/>
      <c r="AY401" s="319"/>
      <c r="AZ401" s="319"/>
      <c r="BA401" s="319"/>
      <c r="BB401" s="319"/>
      <c r="BC401" s="319"/>
      <c r="BD401" s="319"/>
      <c r="BE401" s="319"/>
      <c r="BF401" s="319"/>
      <c r="BG401" s="319"/>
      <c r="BH401" s="319"/>
      <c r="BI401" s="319"/>
      <c r="BJ401" s="318"/>
      <c r="BK401" s="318"/>
      <c r="BL401" s="318"/>
      <c r="BM401" s="318"/>
      <c r="BN401" s="318"/>
      <c r="BO401" s="318"/>
      <c r="BP401" s="318"/>
      <c r="BQ401" s="318"/>
      <c r="BR401" s="318"/>
      <c r="BS401" s="318"/>
      <c r="BT401" s="318"/>
      <c r="BU401" s="318"/>
      <c r="BV401" s="318"/>
      <c r="BW401" s="318"/>
      <c r="BX401" s="318"/>
      <c r="BY401" s="318"/>
      <c r="BZ401" s="318"/>
      <c r="CA401" s="318"/>
      <c r="CB401" s="318"/>
    </row>
    <row r="402" ht="13.5" customHeight="1">
      <c r="A402" s="1"/>
      <c r="B402" s="20"/>
      <c r="C402" s="318"/>
      <c r="D402" s="318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20"/>
      <c r="R402" s="319"/>
      <c r="S402" s="319"/>
      <c r="T402" s="319"/>
      <c r="U402" s="319"/>
      <c r="V402" s="319"/>
      <c r="W402" s="319"/>
      <c r="X402" s="319"/>
      <c r="Y402" s="319"/>
      <c r="Z402" s="319"/>
      <c r="AA402" s="319"/>
      <c r="AB402" s="319"/>
      <c r="AC402" s="319"/>
      <c r="AD402" s="319"/>
      <c r="AE402" s="319"/>
      <c r="AF402" s="319"/>
      <c r="AG402" s="319"/>
      <c r="AH402" s="319"/>
      <c r="AI402" s="319"/>
      <c r="AJ402" s="319"/>
      <c r="AK402" s="319"/>
      <c r="AL402" s="319"/>
      <c r="AM402" s="319"/>
      <c r="AN402" s="319"/>
      <c r="AO402" s="319"/>
      <c r="AP402" s="319"/>
      <c r="AQ402" s="319"/>
      <c r="AR402" s="319"/>
      <c r="AS402" s="319"/>
      <c r="AT402" s="319"/>
      <c r="AU402" s="319"/>
      <c r="AV402" s="319"/>
      <c r="AW402" s="319"/>
      <c r="AX402" s="319"/>
      <c r="AY402" s="319"/>
      <c r="AZ402" s="319"/>
      <c r="BA402" s="319"/>
      <c r="BB402" s="319"/>
      <c r="BC402" s="319"/>
      <c r="BD402" s="319"/>
      <c r="BE402" s="319"/>
      <c r="BF402" s="319"/>
      <c r="BG402" s="319"/>
      <c r="BH402" s="319"/>
      <c r="BI402" s="319"/>
      <c r="BJ402" s="318"/>
      <c r="BK402" s="318"/>
      <c r="BL402" s="318"/>
      <c r="BM402" s="318"/>
      <c r="BN402" s="318"/>
      <c r="BO402" s="318"/>
      <c r="BP402" s="318"/>
      <c r="BQ402" s="318"/>
      <c r="BR402" s="318"/>
      <c r="BS402" s="318"/>
      <c r="BT402" s="318"/>
      <c r="BU402" s="318"/>
      <c r="BV402" s="318"/>
      <c r="BW402" s="318"/>
      <c r="BX402" s="318"/>
      <c r="BY402" s="318"/>
      <c r="BZ402" s="318"/>
      <c r="CA402" s="318"/>
      <c r="CB402" s="318"/>
    </row>
    <row r="403" ht="13.5" customHeight="1">
      <c r="A403" s="1"/>
      <c r="B403" s="20"/>
      <c r="C403" s="318"/>
      <c r="D403" s="318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20"/>
      <c r="R403" s="319"/>
      <c r="S403" s="319"/>
      <c r="T403" s="319"/>
      <c r="U403" s="319"/>
      <c r="V403" s="319"/>
      <c r="W403" s="319"/>
      <c r="X403" s="319"/>
      <c r="Y403" s="319"/>
      <c r="Z403" s="319"/>
      <c r="AA403" s="319"/>
      <c r="AB403" s="319"/>
      <c r="AC403" s="319"/>
      <c r="AD403" s="319"/>
      <c r="AE403" s="319"/>
      <c r="AF403" s="319"/>
      <c r="AG403" s="319"/>
      <c r="AH403" s="319"/>
      <c r="AI403" s="319"/>
      <c r="AJ403" s="319"/>
      <c r="AK403" s="319"/>
      <c r="AL403" s="319"/>
      <c r="AM403" s="319"/>
      <c r="AN403" s="319"/>
      <c r="AO403" s="319"/>
      <c r="AP403" s="319"/>
      <c r="AQ403" s="319"/>
      <c r="AR403" s="319"/>
      <c r="AS403" s="319"/>
      <c r="AT403" s="319"/>
      <c r="AU403" s="319"/>
      <c r="AV403" s="319"/>
      <c r="AW403" s="319"/>
      <c r="AX403" s="319"/>
      <c r="AY403" s="319"/>
      <c r="AZ403" s="319"/>
      <c r="BA403" s="319"/>
      <c r="BB403" s="319"/>
      <c r="BC403" s="319"/>
      <c r="BD403" s="319"/>
      <c r="BE403" s="319"/>
      <c r="BF403" s="319"/>
      <c r="BG403" s="319"/>
      <c r="BH403" s="319"/>
      <c r="BI403" s="319"/>
      <c r="BJ403" s="318"/>
      <c r="BK403" s="318"/>
      <c r="BL403" s="318"/>
      <c r="BM403" s="318"/>
      <c r="BN403" s="318"/>
      <c r="BO403" s="318"/>
      <c r="BP403" s="318"/>
      <c r="BQ403" s="318"/>
      <c r="BR403" s="318"/>
      <c r="BS403" s="318"/>
      <c r="BT403" s="318"/>
      <c r="BU403" s="318"/>
      <c r="BV403" s="318"/>
      <c r="BW403" s="318"/>
      <c r="BX403" s="318"/>
      <c r="BY403" s="318"/>
      <c r="BZ403" s="318"/>
      <c r="CA403" s="318"/>
      <c r="CB403" s="318"/>
    </row>
    <row r="404" ht="13.5" customHeight="1">
      <c r="A404" s="1"/>
      <c r="B404" s="20"/>
      <c r="C404" s="318"/>
      <c r="D404" s="318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20"/>
      <c r="R404" s="319"/>
      <c r="S404" s="319"/>
      <c r="T404" s="319"/>
      <c r="U404" s="319"/>
      <c r="V404" s="319"/>
      <c r="W404" s="319"/>
      <c r="X404" s="319"/>
      <c r="Y404" s="319"/>
      <c r="Z404" s="319"/>
      <c r="AA404" s="319"/>
      <c r="AB404" s="319"/>
      <c r="AC404" s="319"/>
      <c r="AD404" s="319"/>
      <c r="AE404" s="319"/>
      <c r="AF404" s="319"/>
      <c r="AG404" s="319"/>
      <c r="AH404" s="319"/>
      <c r="AI404" s="319"/>
      <c r="AJ404" s="319"/>
      <c r="AK404" s="319"/>
      <c r="AL404" s="319"/>
      <c r="AM404" s="319"/>
      <c r="AN404" s="319"/>
      <c r="AO404" s="319"/>
      <c r="AP404" s="319"/>
      <c r="AQ404" s="319"/>
      <c r="AR404" s="319"/>
      <c r="AS404" s="319"/>
      <c r="AT404" s="319"/>
      <c r="AU404" s="319"/>
      <c r="AV404" s="319"/>
      <c r="AW404" s="319"/>
      <c r="AX404" s="319"/>
      <c r="AY404" s="319"/>
      <c r="AZ404" s="319"/>
      <c r="BA404" s="319"/>
      <c r="BB404" s="319"/>
      <c r="BC404" s="319"/>
      <c r="BD404" s="319"/>
      <c r="BE404" s="319"/>
      <c r="BF404" s="319"/>
      <c r="BG404" s="319"/>
      <c r="BH404" s="319"/>
      <c r="BI404" s="319"/>
      <c r="BJ404" s="318"/>
      <c r="BK404" s="318"/>
      <c r="BL404" s="318"/>
      <c r="BM404" s="318"/>
      <c r="BN404" s="318"/>
      <c r="BO404" s="318"/>
      <c r="BP404" s="318"/>
      <c r="BQ404" s="318"/>
      <c r="BR404" s="318"/>
      <c r="BS404" s="318"/>
      <c r="BT404" s="318"/>
      <c r="BU404" s="318"/>
      <c r="BV404" s="318"/>
      <c r="BW404" s="318"/>
      <c r="BX404" s="318"/>
      <c r="BY404" s="318"/>
      <c r="BZ404" s="318"/>
      <c r="CA404" s="318"/>
      <c r="CB404" s="318"/>
    </row>
    <row r="405" ht="13.5" customHeight="1">
      <c r="A405" s="1"/>
      <c r="B405" s="20"/>
      <c r="C405" s="318"/>
      <c r="D405" s="318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20"/>
      <c r="R405" s="319"/>
      <c r="S405" s="319"/>
      <c r="T405" s="319"/>
      <c r="U405" s="319"/>
      <c r="V405" s="319"/>
      <c r="W405" s="319"/>
      <c r="X405" s="319"/>
      <c r="Y405" s="319"/>
      <c r="Z405" s="319"/>
      <c r="AA405" s="319"/>
      <c r="AB405" s="319"/>
      <c r="AC405" s="319"/>
      <c r="AD405" s="319"/>
      <c r="AE405" s="319"/>
      <c r="AF405" s="319"/>
      <c r="AG405" s="319"/>
      <c r="AH405" s="319"/>
      <c r="AI405" s="319"/>
      <c r="AJ405" s="319"/>
      <c r="AK405" s="319"/>
      <c r="AL405" s="319"/>
      <c r="AM405" s="319"/>
      <c r="AN405" s="319"/>
      <c r="AO405" s="319"/>
      <c r="AP405" s="319"/>
      <c r="AQ405" s="319"/>
      <c r="AR405" s="319"/>
      <c r="AS405" s="319"/>
      <c r="AT405" s="319"/>
      <c r="AU405" s="319"/>
      <c r="AV405" s="319"/>
      <c r="AW405" s="319"/>
      <c r="AX405" s="319"/>
      <c r="AY405" s="319"/>
      <c r="AZ405" s="319"/>
      <c r="BA405" s="319"/>
      <c r="BB405" s="319"/>
      <c r="BC405" s="319"/>
      <c r="BD405" s="319"/>
      <c r="BE405" s="319"/>
      <c r="BF405" s="319"/>
      <c r="BG405" s="319"/>
      <c r="BH405" s="319"/>
      <c r="BI405" s="319"/>
      <c r="BJ405" s="318"/>
      <c r="BK405" s="318"/>
      <c r="BL405" s="318"/>
      <c r="BM405" s="318"/>
      <c r="BN405" s="318"/>
      <c r="BO405" s="318"/>
      <c r="BP405" s="318"/>
      <c r="BQ405" s="318"/>
      <c r="BR405" s="318"/>
      <c r="BS405" s="318"/>
      <c r="BT405" s="318"/>
      <c r="BU405" s="318"/>
      <c r="BV405" s="318"/>
      <c r="BW405" s="318"/>
      <c r="BX405" s="318"/>
      <c r="BY405" s="318"/>
      <c r="BZ405" s="318"/>
      <c r="CA405" s="318"/>
      <c r="CB405" s="318"/>
    </row>
    <row r="406" ht="13.5" customHeight="1">
      <c r="A406" s="1"/>
      <c r="B406" s="20"/>
      <c r="C406" s="318"/>
      <c r="D406" s="318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20"/>
      <c r="R406" s="319"/>
      <c r="S406" s="319"/>
      <c r="T406" s="319"/>
      <c r="U406" s="319"/>
      <c r="V406" s="319"/>
      <c r="W406" s="319"/>
      <c r="X406" s="319"/>
      <c r="Y406" s="319"/>
      <c r="Z406" s="319"/>
      <c r="AA406" s="319"/>
      <c r="AB406" s="319"/>
      <c r="AC406" s="319"/>
      <c r="AD406" s="319"/>
      <c r="AE406" s="319"/>
      <c r="AF406" s="319"/>
      <c r="AG406" s="319"/>
      <c r="AH406" s="319"/>
      <c r="AI406" s="319"/>
      <c r="AJ406" s="319"/>
      <c r="AK406" s="319"/>
      <c r="AL406" s="319"/>
      <c r="AM406" s="319"/>
      <c r="AN406" s="319"/>
      <c r="AO406" s="319"/>
      <c r="AP406" s="319"/>
      <c r="AQ406" s="319"/>
      <c r="AR406" s="319"/>
      <c r="AS406" s="319"/>
      <c r="AT406" s="319"/>
      <c r="AU406" s="319"/>
      <c r="AV406" s="319"/>
      <c r="AW406" s="319"/>
      <c r="AX406" s="319"/>
      <c r="AY406" s="319"/>
      <c r="AZ406" s="319"/>
      <c r="BA406" s="319"/>
      <c r="BB406" s="319"/>
      <c r="BC406" s="319"/>
      <c r="BD406" s="319"/>
      <c r="BE406" s="319"/>
      <c r="BF406" s="319"/>
      <c r="BG406" s="319"/>
      <c r="BH406" s="319"/>
      <c r="BI406" s="319"/>
      <c r="BJ406" s="318"/>
      <c r="BK406" s="318"/>
      <c r="BL406" s="318"/>
      <c r="BM406" s="318"/>
      <c r="BN406" s="318"/>
      <c r="BO406" s="318"/>
      <c r="BP406" s="318"/>
      <c r="BQ406" s="318"/>
      <c r="BR406" s="318"/>
      <c r="BS406" s="318"/>
      <c r="BT406" s="318"/>
      <c r="BU406" s="318"/>
      <c r="BV406" s="318"/>
      <c r="BW406" s="318"/>
      <c r="BX406" s="318"/>
      <c r="BY406" s="318"/>
      <c r="BZ406" s="318"/>
      <c r="CA406" s="318"/>
      <c r="CB406" s="318"/>
    </row>
    <row r="407" ht="13.5" customHeight="1">
      <c r="A407" s="1"/>
      <c r="B407" s="20"/>
      <c r="C407" s="318"/>
      <c r="D407" s="318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20"/>
      <c r="R407" s="319"/>
      <c r="S407" s="319"/>
      <c r="T407" s="319"/>
      <c r="U407" s="319"/>
      <c r="V407" s="319"/>
      <c r="W407" s="319"/>
      <c r="X407" s="319"/>
      <c r="Y407" s="319"/>
      <c r="Z407" s="319"/>
      <c r="AA407" s="319"/>
      <c r="AB407" s="319"/>
      <c r="AC407" s="319"/>
      <c r="AD407" s="319"/>
      <c r="AE407" s="319"/>
      <c r="AF407" s="319"/>
      <c r="AG407" s="319"/>
      <c r="AH407" s="319"/>
      <c r="AI407" s="319"/>
      <c r="AJ407" s="319"/>
      <c r="AK407" s="319"/>
      <c r="AL407" s="319"/>
      <c r="AM407" s="319"/>
      <c r="AN407" s="319"/>
      <c r="AO407" s="319"/>
      <c r="AP407" s="319"/>
      <c r="AQ407" s="319"/>
      <c r="AR407" s="319"/>
      <c r="AS407" s="319"/>
      <c r="AT407" s="319"/>
      <c r="AU407" s="319"/>
      <c r="AV407" s="319"/>
      <c r="AW407" s="319"/>
      <c r="AX407" s="319"/>
      <c r="AY407" s="319"/>
      <c r="AZ407" s="319"/>
      <c r="BA407" s="319"/>
      <c r="BB407" s="319"/>
      <c r="BC407" s="319"/>
      <c r="BD407" s="319"/>
      <c r="BE407" s="319"/>
      <c r="BF407" s="319"/>
      <c r="BG407" s="319"/>
      <c r="BH407" s="319"/>
      <c r="BI407" s="319"/>
      <c r="BJ407" s="318"/>
      <c r="BK407" s="318"/>
      <c r="BL407" s="318"/>
      <c r="BM407" s="318"/>
      <c r="BN407" s="318"/>
      <c r="BO407" s="318"/>
      <c r="BP407" s="318"/>
      <c r="BQ407" s="318"/>
      <c r="BR407" s="318"/>
      <c r="BS407" s="318"/>
      <c r="BT407" s="318"/>
      <c r="BU407" s="318"/>
      <c r="BV407" s="318"/>
      <c r="BW407" s="318"/>
      <c r="BX407" s="318"/>
      <c r="BY407" s="318"/>
      <c r="BZ407" s="318"/>
      <c r="CA407" s="318"/>
      <c r="CB407" s="318"/>
    </row>
    <row r="408" ht="13.5" customHeight="1">
      <c r="A408" s="1"/>
      <c r="B408" s="20"/>
      <c r="C408" s="318"/>
      <c r="D408" s="318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20"/>
      <c r="R408" s="319"/>
      <c r="S408" s="319"/>
      <c r="T408" s="319"/>
      <c r="U408" s="319"/>
      <c r="V408" s="319"/>
      <c r="W408" s="319"/>
      <c r="X408" s="319"/>
      <c r="Y408" s="319"/>
      <c r="Z408" s="319"/>
      <c r="AA408" s="319"/>
      <c r="AB408" s="319"/>
      <c r="AC408" s="319"/>
      <c r="AD408" s="319"/>
      <c r="AE408" s="319"/>
      <c r="AF408" s="319"/>
      <c r="AG408" s="319"/>
      <c r="AH408" s="319"/>
      <c r="AI408" s="319"/>
      <c r="AJ408" s="319"/>
      <c r="AK408" s="319"/>
      <c r="AL408" s="319"/>
      <c r="AM408" s="319"/>
      <c r="AN408" s="319"/>
      <c r="AO408" s="319"/>
      <c r="AP408" s="319"/>
      <c r="AQ408" s="319"/>
      <c r="AR408" s="319"/>
      <c r="AS408" s="319"/>
      <c r="AT408" s="319"/>
      <c r="AU408" s="319"/>
      <c r="AV408" s="319"/>
      <c r="AW408" s="319"/>
      <c r="AX408" s="319"/>
      <c r="AY408" s="319"/>
      <c r="AZ408" s="319"/>
      <c r="BA408" s="319"/>
      <c r="BB408" s="319"/>
      <c r="BC408" s="319"/>
      <c r="BD408" s="319"/>
      <c r="BE408" s="319"/>
      <c r="BF408" s="319"/>
      <c r="BG408" s="319"/>
      <c r="BH408" s="319"/>
      <c r="BI408" s="319"/>
      <c r="BJ408" s="318"/>
      <c r="BK408" s="318"/>
      <c r="BL408" s="318"/>
      <c r="BM408" s="318"/>
      <c r="BN408" s="318"/>
      <c r="BO408" s="318"/>
      <c r="BP408" s="318"/>
      <c r="BQ408" s="318"/>
      <c r="BR408" s="318"/>
      <c r="BS408" s="318"/>
      <c r="BT408" s="318"/>
      <c r="BU408" s="318"/>
      <c r="BV408" s="318"/>
      <c r="BW408" s="318"/>
      <c r="BX408" s="318"/>
      <c r="BY408" s="318"/>
      <c r="BZ408" s="318"/>
      <c r="CA408" s="318"/>
      <c r="CB408" s="318"/>
    </row>
    <row r="409" ht="13.5" customHeight="1">
      <c r="A409" s="1"/>
      <c r="B409" s="20"/>
      <c r="C409" s="318"/>
      <c r="D409" s="318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20"/>
      <c r="R409" s="319"/>
      <c r="S409" s="319"/>
      <c r="T409" s="319"/>
      <c r="U409" s="319"/>
      <c r="V409" s="319"/>
      <c r="W409" s="319"/>
      <c r="X409" s="319"/>
      <c r="Y409" s="319"/>
      <c r="Z409" s="319"/>
      <c r="AA409" s="319"/>
      <c r="AB409" s="319"/>
      <c r="AC409" s="319"/>
      <c r="AD409" s="319"/>
      <c r="AE409" s="319"/>
      <c r="AF409" s="319"/>
      <c r="AG409" s="319"/>
      <c r="AH409" s="319"/>
      <c r="AI409" s="319"/>
      <c r="AJ409" s="319"/>
      <c r="AK409" s="319"/>
      <c r="AL409" s="319"/>
      <c r="AM409" s="319"/>
      <c r="AN409" s="319"/>
      <c r="AO409" s="319"/>
      <c r="AP409" s="319"/>
      <c r="AQ409" s="319"/>
      <c r="AR409" s="319"/>
      <c r="AS409" s="319"/>
      <c r="AT409" s="319"/>
      <c r="AU409" s="319"/>
      <c r="AV409" s="319"/>
      <c r="AW409" s="319"/>
      <c r="AX409" s="319"/>
      <c r="AY409" s="319"/>
      <c r="AZ409" s="319"/>
      <c r="BA409" s="319"/>
      <c r="BB409" s="319"/>
      <c r="BC409" s="319"/>
      <c r="BD409" s="319"/>
      <c r="BE409" s="319"/>
      <c r="BF409" s="319"/>
      <c r="BG409" s="319"/>
      <c r="BH409" s="319"/>
      <c r="BI409" s="319"/>
      <c r="BJ409" s="318"/>
      <c r="BK409" s="318"/>
      <c r="BL409" s="318"/>
      <c r="BM409" s="318"/>
      <c r="BN409" s="318"/>
      <c r="BO409" s="318"/>
      <c r="BP409" s="318"/>
      <c r="BQ409" s="318"/>
      <c r="BR409" s="318"/>
      <c r="BS409" s="318"/>
      <c r="BT409" s="318"/>
      <c r="BU409" s="318"/>
      <c r="BV409" s="318"/>
      <c r="BW409" s="318"/>
      <c r="BX409" s="318"/>
      <c r="BY409" s="318"/>
      <c r="BZ409" s="318"/>
      <c r="CA409" s="318"/>
      <c r="CB409" s="318"/>
    </row>
    <row r="410" ht="13.5" customHeight="1">
      <c r="A410" s="1"/>
      <c r="B410" s="20"/>
      <c r="C410" s="318"/>
      <c r="D410" s="318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20"/>
      <c r="R410" s="319"/>
      <c r="S410" s="319"/>
      <c r="T410" s="319"/>
      <c r="U410" s="319"/>
      <c r="V410" s="319"/>
      <c r="W410" s="319"/>
      <c r="X410" s="319"/>
      <c r="Y410" s="319"/>
      <c r="Z410" s="319"/>
      <c r="AA410" s="319"/>
      <c r="AB410" s="319"/>
      <c r="AC410" s="319"/>
      <c r="AD410" s="319"/>
      <c r="AE410" s="319"/>
      <c r="AF410" s="319"/>
      <c r="AG410" s="319"/>
      <c r="AH410" s="319"/>
      <c r="AI410" s="319"/>
      <c r="AJ410" s="319"/>
      <c r="AK410" s="319"/>
      <c r="AL410" s="319"/>
      <c r="AM410" s="319"/>
      <c r="AN410" s="319"/>
      <c r="AO410" s="319"/>
      <c r="AP410" s="319"/>
      <c r="AQ410" s="319"/>
      <c r="AR410" s="319"/>
      <c r="AS410" s="319"/>
      <c r="AT410" s="319"/>
      <c r="AU410" s="319"/>
      <c r="AV410" s="319"/>
      <c r="AW410" s="319"/>
      <c r="AX410" s="319"/>
      <c r="AY410" s="319"/>
      <c r="AZ410" s="319"/>
      <c r="BA410" s="319"/>
      <c r="BB410" s="319"/>
      <c r="BC410" s="319"/>
      <c r="BD410" s="319"/>
      <c r="BE410" s="319"/>
      <c r="BF410" s="319"/>
      <c r="BG410" s="319"/>
      <c r="BH410" s="319"/>
      <c r="BI410" s="319"/>
      <c r="BJ410" s="318"/>
      <c r="BK410" s="318"/>
      <c r="BL410" s="318"/>
      <c r="BM410" s="318"/>
      <c r="BN410" s="318"/>
      <c r="BO410" s="318"/>
      <c r="BP410" s="318"/>
      <c r="BQ410" s="318"/>
      <c r="BR410" s="318"/>
      <c r="BS410" s="318"/>
      <c r="BT410" s="318"/>
      <c r="BU410" s="318"/>
      <c r="BV410" s="318"/>
      <c r="BW410" s="318"/>
      <c r="BX410" s="318"/>
      <c r="BY410" s="318"/>
      <c r="BZ410" s="318"/>
      <c r="CA410" s="318"/>
      <c r="CB410" s="318"/>
    </row>
    <row r="411" ht="13.5" customHeight="1">
      <c r="A411" s="1"/>
      <c r="B411" s="20"/>
      <c r="C411" s="318"/>
      <c r="D411" s="318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20"/>
      <c r="R411" s="319"/>
      <c r="S411" s="319"/>
      <c r="T411" s="319"/>
      <c r="U411" s="319"/>
      <c r="V411" s="319"/>
      <c r="W411" s="319"/>
      <c r="X411" s="319"/>
      <c r="Y411" s="319"/>
      <c r="Z411" s="319"/>
      <c r="AA411" s="319"/>
      <c r="AB411" s="319"/>
      <c r="AC411" s="319"/>
      <c r="AD411" s="319"/>
      <c r="AE411" s="319"/>
      <c r="AF411" s="319"/>
      <c r="AG411" s="319"/>
      <c r="AH411" s="319"/>
      <c r="AI411" s="319"/>
      <c r="AJ411" s="319"/>
      <c r="AK411" s="319"/>
      <c r="AL411" s="319"/>
      <c r="AM411" s="319"/>
      <c r="AN411" s="319"/>
      <c r="AO411" s="319"/>
      <c r="AP411" s="319"/>
      <c r="AQ411" s="319"/>
      <c r="AR411" s="319"/>
      <c r="AS411" s="319"/>
      <c r="AT411" s="319"/>
      <c r="AU411" s="319"/>
      <c r="AV411" s="319"/>
      <c r="AW411" s="319"/>
      <c r="AX411" s="319"/>
      <c r="AY411" s="319"/>
      <c r="AZ411" s="319"/>
      <c r="BA411" s="319"/>
      <c r="BB411" s="319"/>
      <c r="BC411" s="319"/>
      <c r="BD411" s="319"/>
      <c r="BE411" s="319"/>
      <c r="BF411" s="319"/>
      <c r="BG411" s="319"/>
      <c r="BH411" s="319"/>
      <c r="BI411" s="319"/>
      <c r="BJ411" s="318"/>
      <c r="BK411" s="318"/>
      <c r="BL411" s="318"/>
      <c r="BM411" s="318"/>
      <c r="BN411" s="318"/>
      <c r="BO411" s="318"/>
      <c r="BP411" s="318"/>
      <c r="BQ411" s="318"/>
      <c r="BR411" s="318"/>
      <c r="BS411" s="318"/>
      <c r="BT411" s="318"/>
      <c r="BU411" s="318"/>
      <c r="BV411" s="318"/>
      <c r="BW411" s="318"/>
      <c r="BX411" s="318"/>
      <c r="BY411" s="318"/>
      <c r="BZ411" s="318"/>
      <c r="CA411" s="318"/>
      <c r="CB411" s="318"/>
    </row>
    <row r="412" ht="13.5" customHeight="1">
      <c r="A412" s="1"/>
      <c r="B412" s="20"/>
      <c r="C412" s="318"/>
      <c r="D412" s="318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20"/>
      <c r="R412" s="319"/>
      <c r="S412" s="319"/>
      <c r="T412" s="319"/>
      <c r="U412" s="319"/>
      <c r="V412" s="319"/>
      <c r="W412" s="319"/>
      <c r="X412" s="319"/>
      <c r="Y412" s="319"/>
      <c r="Z412" s="319"/>
      <c r="AA412" s="319"/>
      <c r="AB412" s="319"/>
      <c r="AC412" s="319"/>
      <c r="AD412" s="319"/>
      <c r="AE412" s="319"/>
      <c r="AF412" s="319"/>
      <c r="AG412" s="319"/>
      <c r="AH412" s="319"/>
      <c r="AI412" s="319"/>
      <c r="AJ412" s="319"/>
      <c r="AK412" s="319"/>
      <c r="AL412" s="319"/>
      <c r="AM412" s="319"/>
      <c r="AN412" s="319"/>
      <c r="AO412" s="319"/>
      <c r="AP412" s="319"/>
      <c r="AQ412" s="319"/>
      <c r="AR412" s="319"/>
      <c r="AS412" s="319"/>
      <c r="AT412" s="319"/>
      <c r="AU412" s="319"/>
      <c r="AV412" s="319"/>
      <c r="AW412" s="319"/>
      <c r="AX412" s="319"/>
      <c r="AY412" s="319"/>
      <c r="AZ412" s="319"/>
      <c r="BA412" s="319"/>
      <c r="BB412" s="319"/>
      <c r="BC412" s="319"/>
      <c r="BD412" s="319"/>
      <c r="BE412" s="319"/>
      <c r="BF412" s="319"/>
      <c r="BG412" s="319"/>
      <c r="BH412" s="319"/>
      <c r="BI412" s="319"/>
      <c r="BJ412" s="318"/>
      <c r="BK412" s="318"/>
      <c r="BL412" s="318"/>
      <c r="BM412" s="318"/>
      <c r="BN412" s="318"/>
      <c r="BO412" s="318"/>
      <c r="BP412" s="318"/>
      <c r="BQ412" s="318"/>
      <c r="BR412" s="318"/>
      <c r="BS412" s="318"/>
      <c r="BT412" s="318"/>
      <c r="BU412" s="318"/>
      <c r="BV412" s="318"/>
      <c r="BW412" s="318"/>
      <c r="BX412" s="318"/>
      <c r="BY412" s="318"/>
      <c r="BZ412" s="318"/>
      <c r="CA412" s="318"/>
      <c r="CB412" s="318"/>
    </row>
    <row r="413" ht="13.5" customHeight="1">
      <c r="A413" s="1"/>
      <c r="B413" s="20"/>
      <c r="C413" s="318"/>
      <c r="D413" s="318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20"/>
      <c r="R413" s="319"/>
      <c r="S413" s="319"/>
      <c r="T413" s="319"/>
      <c r="U413" s="319"/>
      <c r="V413" s="319"/>
      <c r="W413" s="319"/>
      <c r="X413" s="319"/>
      <c r="Y413" s="319"/>
      <c r="Z413" s="319"/>
      <c r="AA413" s="319"/>
      <c r="AB413" s="319"/>
      <c r="AC413" s="319"/>
      <c r="AD413" s="319"/>
      <c r="AE413" s="319"/>
      <c r="AF413" s="319"/>
      <c r="AG413" s="319"/>
      <c r="AH413" s="319"/>
      <c r="AI413" s="319"/>
      <c r="AJ413" s="319"/>
      <c r="AK413" s="319"/>
      <c r="AL413" s="319"/>
      <c r="AM413" s="319"/>
      <c r="AN413" s="319"/>
      <c r="AO413" s="319"/>
      <c r="AP413" s="319"/>
      <c r="AQ413" s="319"/>
      <c r="AR413" s="319"/>
      <c r="AS413" s="319"/>
      <c r="AT413" s="319"/>
      <c r="AU413" s="319"/>
      <c r="AV413" s="319"/>
      <c r="AW413" s="319"/>
      <c r="AX413" s="319"/>
      <c r="AY413" s="319"/>
      <c r="AZ413" s="319"/>
      <c r="BA413" s="319"/>
      <c r="BB413" s="319"/>
      <c r="BC413" s="319"/>
      <c r="BD413" s="319"/>
      <c r="BE413" s="319"/>
      <c r="BF413" s="319"/>
      <c r="BG413" s="319"/>
      <c r="BH413" s="319"/>
      <c r="BI413" s="319"/>
      <c r="BJ413" s="318"/>
      <c r="BK413" s="318"/>
      <c r="BL413" s="318"/>
      <c r="BM413" s="318"/>
      <c r="BN413" s="318"/>
      <c r="BO413" s="318"/>
      <c r="BP413" s="318"/>
      <c r="BQ413" s="318"/>
      <c r="BR413" s="318"/>
      <c r="BS413" s="318"/>
      <c r="BT413" s="318"/>
      <c r="BU413" s="318"/>
      <c r="BV413" s="318"/>
      <c r="BW413" s="318"/>
      <c r="BX413" s="318"/>
      <c r="BY413" s="318"/>
      <c r="BZ413" s="318"/>
      <c r="CA413" s="318"/>
      <c r="CB413" s="318"/>
    </row>
    <row r="414" ht="13.5" customHeight="1">
      <c r="A414" s="1"/>
      <c r="B414" s="20"/>
      <c r="C414" s="318"/>
      <c r="D414" s="318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20"/>
      <c r="R414" s="319"/>
      <c r="S414" s="319"/>
      <c r="T414" s="319"/>
      <c r="U414" s="319"/>
      <c r="V414" s="319"/>
      <c r="W414" s="319"/>
      <c r="X414" s="319"/>
      <c r="Y414" s="319"/>
      <c r="Z414" s="319"/>
      <c r="AA414" s="319"/>
      <c r="AB414" s="319"/>
      <c r="AC414" s="319"/>
      <c r="AD414" s="319"/>
      <c r="AE414" s="319"/>
      <c r="AF414" s="319"/>
      <c r="AG414" s="319"/>
      <c r="AH414" s="319"/>
      <c r="AI414" s="319"/>
      <c r="AJ414" s="319"/>
      <c r="AK414" s="319"/>
      <c r="AL414" s="319"/>
      <c r="AM414" s="319"/>
      <c r="AN414" s="319"/>
      <c r="AO414" s="319"/>
      <c r="AP414" s="319"/>
      <c r="AQ414" s="319"/>
      <c r="AR414" s="319"/>
      <c r="AS414" s="319"/>
      <c r="AT414" s="319"/>
      <c r="AU414" s="319"/>
      <c r="AV414" s="319"/>
      <c r="AW414" s="319"/>
      <c r="AX414" s="319"/>
      <c r="AY414" s="319"/>
      <c r="AZ414" s="319"/>
      <c r="BA414" s="319"/>
      <c r="BB414" s="319"/>
      <c r="BC414" s="319"/>
      <c r="BD414" s="319"/>
      <c r="BE414" s="319"/>
      <c r="BF414" s="319"/>
      <c r="BG414" s="319"/>
      <c r="BH414" s="319"/>
      <c r="BI414" s="319"/>
      <c r="BJ414" s="318"/>
      <c r="BK414" s="318"/>
      <c r="BL414" s="318"/>
      <c r="BM414" s="318"/>
      <c r="BN414" s="318"/>
      <c r="BO414" s="318"/>
      <c r="BP414" s="318"/>
      <c r="BQ414" s="318"/>
      <c r="BR414" s="318"/>
      <c r="BS414" s="318"/>
      <c r="BT414" s="318"/>
      <c r="BU414" s="318"/>
      <c r="BV414" s="318"/>
      <c r="BW414" s="318"/>
      <c r="BX414" s="318"/>
      <c r="BY414" s="318"/>
      <c r="BZ414" s="318"/>
      <c r="CA414" s="318"/>
      <c r="CB414" s="318"/>
    </row>
    <row r="415" ht="13.5" customHeight="1">
      <c r="A415" s="1"/>
      <c r="B415" s="20"/>
      <c r="C415" s="318"/>
      <c r="D415" s="318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20"/>
      <c r="R415" s="319"/>
      <c r="S415" s="319"/>
      <c r="T415" s="319"/>
      <c r="U415" s="319"/>
      <c r="V415" s="319"/>
      <c r="W415" s="319"/>
      <c r="X415" s="319"/>
      <c r="Y415" s="319"/>
      <c r="Z415" s="319"/>
      <c r="AA415" s="319"/>
      <c r="AB415" s="319"/>
      <c r="AC415" s="319"/>
      <c r="AD415" s="319"/>
      <c r="AE415" s="319"/>
      <c r="AF415" s="319"/>
      <c r="AG415" s="319"/>
      <c r="AH415" s="319"/>
      <c r="AI415" s="319"/>
      <c r="AJ415" s="319"/>
      <c r="AK415" s="319"/>
      <c r="AL415" s="319"/>
      <c r="AM415" s="319"/>
      <c r="AN415" s="319"/>
      <c r="AO415" s="319"/>
      <c r="AP415" s="319"/>
      <c r="AQ415" s="319"/>
      <c r="AR415" s="319"/>
      <c r="AS415" s="319"/>
      <c r="AT415" s="319"/>
      <c r="AU415" s="319"/>
      <c r="AV415" s="319"/>
      <c r="AW415" s="319"/>
      <c r="AX415" s="319"/>
      <c r="AY415" s="319"/>
      <c r="AZ415" s="319"/>
      <c r="BA415" s="319"/>
      <c r="BB415" s="319"/>
      <c r="BC415" s="319"/>
      <c r="BD415" s="319"/>
      <c r="BE415" s="319"/>
      <c r="BF415" s="319"/>
      <c r="BG415" s="319"/>
      <c r="BH415" s="319"/>
      <c r="BI415" s="319"/>
      <c r="BJ415" s="318"/>
      <c r="BK415" s="318"/>
      <c r="BL415" s="318"/>
      <c r="BM415" s="318"/>
      <c r="BN415" s="318"/>
      <c r="BO415" s="318"/>
      <c r="BP415" s="318"/>
      <c r="BQ415" s="318"/>
      <c r="BR415" s="318"/>
      <c r="BS415" s="318"/>
      <c r="BT415" s="318"/>
      <c r="BU415" s="318"/>
      <c r="BV415" s="318"/>
      <c r="BW415" s="318"/>
      <c r="BX415" s="318"/>
      <c r="BY415" s="318"/>
      <c r="BZ415" s="318"/>
      <c r="CA415" s="318"/>
      <c r="CB415" s="318"/>
    </row>
    <row r="416" ht="13.5" customHeight="1">
      <c r="A416" s="1"/>
      <c r="B416" s="20"/>
      <c r="C416" s="318"/>
      <c r="D416" s="318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20"/>
      <c r="R416" s="319"/>
      <c r="S416" s="319"/>
      <c r="T416" s="319"/>
      <c r="U416" s="319"/>
      <c r="V416" s="319"/>
      <c r="W416" s="319"/>
      <c r="X416" s="319"/>
      <c r="Y416" s="319"/>
      <c r="Z416" s="319"/>
      <c r="AA416" s="319"/>
      <c r="AB416" s="319"/>
      <c r="AC416" s="319"/>
      <c r="AD416" s="319"/>
      <c r="AE416" s="319"/>
      <c r="AF416" s="319"/>
      <c r="AG416" s="319"/>
      <c r="AH416" s="319"/>
      <c r="AI416" s="319"/>
      <c r="AJ416" s="319"/>
      <c r="AK416" s="319"/>
      <c r="AL416" s="319"/>
      <c r="AM416" s="319"/>
      <c r="AN416" s="319"/>
      <c r="AO416" s="319"/>
      <c r="AP416" s="319"/>
      <c r="AQ416" s="319"/>
      <c r="AR416" s="319"/>
      <c r="AS416" s="319"/>
      <c r="AT416" s="319"/>
      <c r="AU416" s="319"/>
      <c r="AV416" s="319"/>
      <c r="AW416" s="319"/>
      <c r="AX416" s="319"/>
      <c r="AY416" s="319"/>
      <c r="AZ416" s="319"/>
      <c r="BA416" s="319"/>
      <c r="BB416" s="319"/>
      <c r="BC416" s="319"/>
      <c r="BD416" s="319"/>
      <c r="BE416" s="319"/>
      <c r="BF416" s="319"/>
      <c r="BG416" s="319"/>
      <c r="BH416" s="319"/>
      <c r="BI416" s="319"/>
      <c r="BJ416" s="318"/>
      <c r="BK416" s="318"/>
      <c r="BL416" s="318"/>
      <c r="BM416" s="318"/>
      <c r="BN416" s="318"/>
      <c r="BO416" s="318"/>
      <c r="BP416" s="318"/>
      <c r="BQ416" s="318"/>
      <c r="BR416" s="318"/>
      <c r="BS416" s="318"/>
      <c r="BT416" s="318"/>
      <c r="BU416" s="318"/>
      <c r="BV416" s="318"/>
      <c r="BW416" s="318"/>
      <c r="BX416" s="318"/>
      <c r="BY416" s="318"/>
      <c r="BZ416" s="318"/>
      <c r="CA416" s="318"/>
      <c r="CB416" s="318"/>
    </row>
    <row r="417" ht="13.5" customHeight="1">
      <c r="A417" s="1"/>
      <c r="B417" s="20"/>
      <c r="C417" s="318"/>
      <c r="D417" s="318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20"/>
      <c r="R417" s="319"/>
      <c r="S417" s="319"/>
      <c r="T417" s="319"/>
      <c r="U417" s="319"/>
      <c r="V417" s="319"/>
      <c r="W417" s="319"/>
      <c r="X417" s="319"/>
      <c r="Y417" s="319"/>
      <c r="Z417" s="319"/>
      <c r="AA417" s="319"/>
      <c r="AB417" s="319"/>
      <c r="AC417" s="319"/>
      <c r="AD417" s="319"/>
      <c r="AE417" s="319"/>
      <c r="AF417" s="319"/>
      <c r="AG417" s="319"/>
      <c r="AH417" s="319"/>
      <c r="AI417" s="319"/>
      <c r="AJ417" s="319"/>
      <c r="AK417" s="319"/>
      <c r="AL417" s="319"/>
      <c r="AM417" s="319"/>
      <c r="AN417" s="319"/>
      <c r="AO417" s="319"/>
      <c r="AP417" s="319"/>
      <c r="AQ417" s="319"/>
      <c r="AR417" s="319"/>
      <c r="AS417" s="319"/>
      <c r="AT417" s="319"/>
      <c r="AU417" s="319"/>
      <c r="AV417" s="319"/>
      <c r="AW417" s="319"/>
      <c r="AX417" s="319"/>
      <c r="AY417" s="319"/>
      <c r="AZ417" s="319"/>
      <c r="BA417" s="319"/>
      <c r="BB417" s="319"/>
      <c r="BC417" s="319"/>
      <c r="BD417" s="319"/>
      <c r="BE417" s="319"/>
      <c r="BF417" s="319"/>
      <c r="BG417" s="319"/>
      <c r="BH417" s="319"/>
      <c r="BI417" s="319"/>
      <c r="BJ417" s="318"/>
      <c r="BK417" s="318"/>
      <c r="BL417" s="318"/>
      <c r="BM417" s="318"/>
      <c r="BN417" s="318"/>
      <c r="BO417" s="318"/>
      <c r="BP417" s="318"/>
      <c r="BQ417" s="318"/>
      <c r="BR417" s="318"/>
      <c r="BS417" s="318"/>
      <c r="BT417" s="318"/>
      <c r="BU417" s="318"/>
      <c r="BV417" s="318"/>
      <c r="BW417" s="318"/>
      <c r="BX417" s="318"/>
      <c r="BY417" s="318"/>
      <c r="BZ417" s="318"/>
      <c r="CA417" s="318"/>
      <c r="CB417" s="318"/>
    </row>
    <row r="418" ht="13.5" customHeight="1">
      <c r="A418" s="1"/>
      <c r="B418" s="20"/>
      <c r="C418" s="318"/>
      <c r="D418" s="318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20"/>
      <c r="R418" s="319"/>
      <c r="S418" s="319"/>
      <c r="T418" s="319"/>
      <c r="U418" s="319"/>
      <c r="V418" s="319"/>
      <c r="W418" s="319"/>
      <c r="X418" s="319"/>
      <c r="Y418" s="319"/>
      <c r="Z418" s="319"/>
      <c r="AA418" s="319"/>
      <c r="AB418" s="319"/>
      <c r="AC418" s="319"/>
      <c r="AD418" s="319"/>
      <c r="AE418" s="319"/>
      <c r="AF418" s="319"/>
      <c r="AG418" s="319"/>
      <c r="AH418" s="319"/>
      <c r="AI418" s="319"/>
      <c r="AJ418" s="319"/>
      <c r="AK418" s="319"/>
      <c r="AL418" s="319"/>
      <c r="AM418" s="319"/>
      <c r="AN418" s="319"/>
      <c r="AO418" s="319"/>
      <c r="AP418" s="319"/>
      <c r="AQ418" s="319"/>
      <c r="AR418" s="319"/>
      <c r="AS418" s="319"/>
      <c r="AT418" s="319"/>
      <c r="AU418" s="319"/>
      <c r="AV418" s="319"/>
      <c r="AW418" s="319"/>
      <c r="AX418" s="319"/>
      <c r="AY418" s="319"/>
      <c r="AZ418" s="319"/>
      <c r="BA418" s="319"/>
      <c r="BB418" s="319"/>
      <c r="BC418" s="319"/>
      <c r="BD418" s="319"/>
      <c r="BE418" s="319"/>
      <c r="BF418" s="319"/>
      <c r="BG418" s="319"/>
      <c r="BH418" s="319"/>
      <c r="BI418" s="319"/>
      <c r="BJ418" s="318"/>
      <c r="BK418" s="318"/>
      <c r="BL418" s="318"/>
      <c r="BM418" s="318"/>
      <c r="BN418" s="318"/>
      <c r="BO418" s="318"/>
      <c r="BP418" s="318"/>
      <c r="BQ418" s="318"/>
      <c r="BR418" s="318"/>
      <c r="BS418" s="318"/>
      <c r="BT418" s="318"/>
      <c r="BU418" s="318"/>
      <c r="BV418" s="318"/>
      <c r="BW418" s="318"/>
      <c r="BX418" s="318"/>
      <c r="BY418" s="318"/>
      <c r="BZ418" s="318"/>
      <c r="CA418" s="318"/>
      <c r="CB418" s="318"/>
    </row>
    <row r="419" ht="13.5" customHeight="1">
      <c r="A419" s="1"/>
      <c r="B419" s="20"/>
      <c r="C419" s="318"/>
      <c r="D419" s="318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20"/>
      <c r="R419" s="319"/>
      <c r="S419" s="319"/>
      <c r="T419" s="319"/>
      <c r="U419" s="319"/>
      <c r="V419" s="319"/>
      <c r="W419" s="319"/>
      <c r="X419" s="319"/>
      <c r="Y419" s="319"/>
      <c r="Z419" s="319"/>
      <c r="AA419" s="319"/>
      <c r="AB419" s="319"/>
      <c r="AC419" s="319"/>
      <c r="AD419" s="319"/>
      <c r="AE419" s="319"/>
      <c r="AF419" s="319"/>
      <c r="AG419" s="319"/>
      <c r="AH419" s="319"/>
      <c r="AI419" s="319"/>
      <c r="AJ419" s="319"/>
      <c r="AK419" s="319"/>
      <c r="AL419" s="319"/>
      <c r="AM419" s="319"/>
      <c r="AN419" s="319"/>
      <c r="AO419" s="319"/>
      <c r="AP419" s="319"/>
      <c r="AQ419" s="319"/>
      <c r="AR419" s="319"/>
      <c r="AS419" s="319"/>
      <c r="AT419" s="319"/>
      <c r="AU419" s="319"/>
      <c r="AV419" s="319"/>
      <c r="AW419" s="319"/>
      <c r="AX419" s="319"/>
      <c r="AY419" s="319"/>
      <c r="AZ419" s="319"/>
      <c r="BA419" s="319"/>
      <c r="BB419" s="319"/>
      <c r="BC419" s="319"/>
      <c r="BD419" s="319"/>
      <c r="BE419" s="319"/>
      <c r="BF419" s="319"/>
      <c r="BG419" s="319"/>
      <c r="BH419" s="319"/>
      <c r="BI419" s="319"/>
      <c r="BJ419" s="318"/>
      <c r="BK419" s="318"/>
      <c r="BL419" s="318"/>
      <c r="BM419" s="318"/>
      <c r="BN419" s="318"/>
      <c r="BO419" s="318"/>
      <c r="BP419" s="318"/>
      <c r="BQ419" s="318"/>
      <c r="BR419" s="318"/>
      <c r="BS419" s="318"/>
      <c r="BT419" s="318"/>
      <c r="BU419" s="318"/>
      <c r="BV419" s="318"/>
      <c r="BW419" s="318"/>
      <c r="BX419" s="318"/>
      <c r="BY419" s="318"/>
      <c r="BZ419" s="318"/>
      <c r="CA419" s="318"/>
      <c r="CB419" s="318"/>
    </row>
    <row r="420" ht="13.5" customHeight="1">
      <c r="A420" s="1"/>
      <c r="B420" s="20"/>
      <c r="C420" s="318"/>
      <c r="D420" s="318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20"/>
      <c r="R420" s="319"/>
      <c r="S420" s="319"/>
      <c r="T420" s="319"/>
      <c r="U420" s="319"/>
      <c r="V420" s="319"/>
      <c r="W420" s="319"/>
      <c r="X420" s="319"/>
      <c r="Y420" s="319"/>
      <c r="Z420" s="319"/>
      <c r="AA420" s="319"/>
      <c r="AB420" s="319"/>
      <c r="AC420" s="319"/>
      <c r="AD420" s="319"/>
      <c r="AE420" s="319"/>
      <c r="AF420" s="319"/>
      <c r="AG420" s="319"/>
      <c r="AH420" s="319"/>
      <c r="AI420" s="319"/>
      <c r="AJ420" s="319"/>
      <c r="AK420" s="319"/>
      <c r="AL420" s="319"/>
      <c r="AM420" s="319"/>
      <c r="AN420" s="319"/>
      <c r="AO420" s="319"/>
      <c r="AP420" s="319"/>
      <c r="AQ420" s="319"/>
      <c r="AR420" s="319"/>
      <c r="AS420" s="319"/>
      <c r="AT420" s="319"/>
      <c r="AU420" s="319"/>
      <c r="AV420" s="319"/>
      <c r="AW420" s="319"/>
      <c r="AX420" s="319"/>
      <c r="AY420" s="319"/>
      <c r="AZ420" s="319"/>
      <c r="BA420" s="319"/>
      <c r="BB420" s="319"/>
      <c r="BC420" s="319"/>
      <c r="BD420" s="319"/>
      <c r="BE420" s="319"/>
      <c r="BF420" s="319"/>
      <c r="BG420" s="319"/>
      <c r="BH420" s="319"/>
      <c r="BI420" s="319"/>
      <c r="BJ420" s="318"/>
      <c r="BK420" s="318"/>
      <c r="BL420" s="318"/>
      <c r="BM420" s="318"/>
      <c r="BN420" s="318"/>
      <c r="BO420" s="318"/>
      <c r="BP420" s="318"/>
      <c r="BQ420" s="318"/>
      <c r="BR420" s="318"/>
      <c r="BS420" s="318"/>
      <c r="BT420" s="318"/>
      <c r="BU420" s="318"/>
      <c r="BV420" s="318"/>
      <c r="BW420" s="318"/>
      <c r="BX420" s="318"/>
      <c r="BY420" s="318"/>
      <c r="BZ420" s="318"/>
      <c r="CA420" s="318"/>
      <c r="CB420" s="318"/>
    </row>
    <row r="421" ht="13.5" customHeight="1">
      <c r="A421" s="1"/>
      <c r="B421" s="20"/>
      <c r="C421" s="318"/>
      <c r="D421" s="318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20"/>
      <c r="R421" s="319"/>
      <c r="S421" s="319"/>
      <c r="T421" s="319"/>
      <c r="U421" s="319"/>
      <c r="V421" s="319"/>
      <c r="W421" s="319"/>
      <c r="X421" s="319"/>
      <c r="Y421" s="319"/>
      <c r="Z421" s="319"/>
      <c r="AA421" s="319"/>
      <c r="AB421" s="319"/>
      <c r="AC421" s="319"/>
      <c r="AD421" s="319"/>
      <c r="AE421" s="319"/>
      <c r="AF421" s="319"/>
      <c r="AG421" s="319"/>
      <c r="AH421" s="319"/>
      <c r="AI421" s="319"/>
      <c r="AJ421" s="319"/>
      <c r="AK421" s="319"/>
      <c r="AL421" s="319"/>
      <c r="AM421" s="319"/>
      <c r="AN421" s="319"/>
      <c r="AO421" s="319"/>
      <c r="AP421" s="319"/>
      <c r="AQ421" s="319"/>
      <c r="AR421" s="319"/>
      <c r="AS421" s="319"/>
      <c r="AT421" s="319"/>
      <c r="AU421" s="319"/>
      <c r="AV421" s="319"/>
      <c r="AW421" s="319"/>
      <c r="AX421" s="319"/>
      <c r="AY421" s="319"/>
      <c r="AZ421" s="319"/>
      <c r="BA421" s="319"/>
      <c r="BB421" s="319"/>
      <c r="BC421" s="319"/>
      <c r="BD421" s="319"/>
      <c r="BE421" s="319"/>
      <c r="BF421" s="319"/>
      <c r="BG421" s="319"/>
      <c r="BH421" s="319"/>
      <c r="BI421" s="319"/>
      <c r="BJ421" s="318"/>
      <c r="BK421" s="318"/>
      <c r="BL421" s="318"/>
      <c r="BM421" s="318"/>
      <c r="BN421" s="318"/>
      <c r="BO421" s="318"/>
      <c r="BP421" s="318"/>
      <c r="BQ421" s="318"/>
      <c r="BR421" s="318"/>
      <c r="BS421" s="318"/>
      <c r="BT421" s="318"/>
      <c r="BU421" s="318"/>
      <c r="BV421" s="318"/>
      <c r="BW421" s="318"/>
      <c r="BX421" s="318"/>
      <c r="BY421" s="318"/>
      <c r="BZ421" s="318"/>
      <c r="CA421" s="318"/>
      <c r="CB421" s="318"/>
    </row>
    <row r="422" ht="13.5" customHeight="1">
      <c r="A422" s="1"/>
      <c r="B422" s="20"/>
      <c r="C422" s="318"/>
      <c r="D422" s="318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20"/>
      <c r="R422" s="319"/>
      <c r="S422" s="319"/>
      <c r="T422" s="319"/>
      <c r="U422" s="319"/>
      <c r="V422" s="319"/>
      <c r="W422" s="319"/>
      <c r="X422" s="319"/>
      <c r="Y422" s="319"/>
      <c r="Z422" s="319"/>
      <c r="AA422" s="319"/>
      <c r="AB422" s="319"/>
      <c r="AC422" s="319"/>
      <c r="AD422" s="319"/>
      <c r="AE422" s="319"/>
      <c r="AF422" s="319"/>
      <c r="AG422" s="319"/>
      <c r="AH422" s="319"/>
      <c r="AI422" s="319"/>
      <c r="AJ422" s="319"/>
      <c r="AK422" s="319"/>
      <c r="AL422" s="319"/>
      <c r="AM422" s="319"/>
      <c r="AN422" s="319"/>
      <c r="AO422" s="319"/>
      <c r="AP422" s="319"/>
      <c r="AQ422" s="319"/>
      <c r="AR422" s="319"/>
      <c r="AS422" s="319"/>
      <c r="AT422" s="319"/>
      <c r="AU422" s="319"/>
      <c r="AV422" s="319"/>
      <c r="AW422" s="319"/>
      <c r="AX422" s="319"/>
      <c r="AY422" s="319"/>
      <c r="AZ422" s="319"/>
      <c r="BA422" s="319"/>
      <c r="BB422" s="319"/>
      <c r="BC422" s="319"/>
      <c r="BD422" s="319"/>
      <c r="BE422" s="319"/>
      <c r="BF422" s="319"/>
      <c r="BG422" s="319"/>
      <c r="BH422" s="319"/>
      <c r="BI422" s="319"/>
      <c r="BJ422" s="318"/>
      <c r="BK422" s="318"/>
      <c r="BL422" s="318"/>
      <c r="BM422" s="318"/>
      <c r="BN422" s="318"/>
      <c r="BO422" s="318"/>
      <c r="BP422" s="318"/>
      <c r="BQ422" s="318"/>
      <c r="BR422" s="318"/>
      <c r="BS422" s="318"/>
      <c r="BT422" s="318"/>
      <c r="BU422" s="318"/>
      <c r="BV422" s="318"/>
      <c r="BW422" s="318"/>
      <c r="BX422" s="318"/>
      <c r="BY422" s="318"/>
      <c r="BZ422" s="318"/>
      <c r="CA422" s="318"/>
      <c r="CB422" s="318"/>
    </row>
    <row r="423" ht="13.5" customHeight="1">
      <c r="A423" s="1"/>
      <c r="B423" s="20"/>
      <c r="C423" s="318"/>
      <c r="D423" s="318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20"/>
      <c r="R423" s="319"/>
      <c r="S423" s="319"/>
      <c r="T423" s="319"/>
      <c r="U423" s="319"/>
      <c r="V423" s="319"/>
      <c r="W423" s="319"/>
      <c r="X423" s="319"/>
      <c r="Y423" s="319"/>
      <c r="Z423" s="319"/>
      <c r="AA423" s="319"/>
      <c r="AB423" s="319"/>
      <c r="AC423" s="319"/>
      <c r="AD423" s="319"/>
      <c r="AE423" s="319"/>
      <c r="AF423" s="319"/>
      <c r="AG423" s="319"/>
      <c r="AH423" s="319"/>
      <c r="AI423" s="319"/>
      <c r="AJ423" s="319"/>
      <c r="AK423" s="319"/>
      <c r="AL423" s="319"/>
      <c r="AM423" s="319"/>
      <c r="AN423" s="319"/>
      <c r="AO423" s="319"/>
      <c r="AP423" s="319"/>
      <c r="AQ423" s="319"/>
      <c r="AR423" s="319"/>
      <c r="AS423" s="319"/>
      <c r="AT423" s="319"/>
      <c r="AU423" s="319"/>
      <c r="AV423" s="319"/>
      <c r="AW423" s="319"/>
      <c r="AX423" s="319"/>
      <c r="AY423" s="319"/>
      <c r="AZ423" s="319"/>
      <c r="BA423" s="319"/>
      <c r="BB423" s="319"/>
      <c r="BC423" s="319"/>
      <c r="BD423" s="319"/>
      <c r="BE423" s="319"/>
      <c r="BF423" s="319"/>
      <c r="BG423" s="319"/>
      <c r="BH423" s="319"/>
      <c r="BI423" s="319"/>
      <c r="BJ423" s="318"/>
      <c r="BK423" s="318"/>
      <c r="BL423" s="318"/>
      <c r="BM423" s="318"/>
      <c r="BN423" s="318"/>
      <c r="BO423" s="318"/>
      <c r="BP423" s="318"/>
      <c r="BQ423" s="318"/>
      <c r="BR423" s="318"/>
      <c r="BS423" s="318"/>
      <c r="BT423" s="318"/>
      <c r="BU423" s="318"/>
      <c r="BV423" s="318"/>
      <c r="BW423" s="318"/>
      <c r="BX423" s="318"/>
      <c r="BY423" s="318"/>
      <c r="BZ423" s="318"/>
      <c r="CA423" s="318"/>
      <c r="CB423" s="318"/>
    </row>
    <row r="424" ht="13.5" customHeight="1">
      <c r="A424" s="1"/>
      <c r="B424" s="20"/>
      <c r="C424" s="318"/>
      <c r="D424" s="318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20"/>
      <c r="R424" s="319"/>
      <c r="S424" s="319"/>
      <c r="T424" s="319"/>
      <c r="U424" s="319"/>
      <c r="V424" s="319"/>
      <c r="W424" s="319"/>
      <c r="X424" s="319"/>
      <c r="Y424" s="319"/>
      <c r="Z424" s="319"/>
      <c r="AA424" s="319"/>
      <c r="AB424" s="319"/>
      <c r="AC424" s="319"/>
      <c r="AD424" s="319"/>
      <c r="AE424" s="319"/>
      <c r="AF424" s="319"/>
      <c r="AG424" s="319"/>
      <c r="AH424" s="319"/>
      <c r="AI424" s="319"/>
      <c r="AJ424" s="319"/>
      <c r="AK424" s="319"/>
      <c r="AL424" s="319"/>
      <c r="AM424" s="319"/>
      <c r="AN424" s="319"/>
      <c r="AO424" s="319"/>
      <c r="AP424" s="319"/>
      <c r="AQ424" s="319"/>
      <c r="AR424" s="319"/>
      <c r="AS424" s="319"/>
      <c r="AT424" s="319"/>
      <c r="AU424" s="319"/>
      <c r="AV424" s="319"/>
      <c r="AW424" s="319"/>
      <c r="AX424" s="319"/>
      <c r="AY424" s="319"/>
      <c r="AZ424" s="319"/>
      <c r="BA424" s="319"/>
      <c r="BB424" s="319"/>
      <c r="BC424" s="319"/>
      <c r="BD424" s="319"/>
      <c r="BE424" s="319"/>
      <c r="BF424" s="319"/>
      <c r="BG424" s="319"/>
      <c r="BH424" s="319"/>
      <c r="BI424" s="319"/>
      <c r="BJ424" s="318"/>
      <c r="BK424" s="318"/>
      <c r="BL424" s="318"/>
      <c r="BM424" s="318"/>
      <c r="BN424" s="318"/>
      <c r="BO424" s="318"/>
      <c r="BP424" s="318"/>
      <c r="BQ424" s="318"/>
      <c r="BR424" s="318"/>
      <c r="BS424" s="318"/>
      <c r="BT424" s="318"/>
      <c r="BU424" s="318"/>
      <c r="BV424" s="318"/>
      <c r="BW424" s="318"/>
      <c r="BX424" s="318"/>
      <c r="BY424" s="318"/>
      <c r="BZ424" s="318"/>
      <c r="CA424" s="318"/>
      <c r="CB424" s="318"/>
    </row>
    <row r="425" ht="13.5" customHeight="1">
      <c r="A425" s="1"/>
      <c r="B425" s="20"/>
      <c r="C425" s="318"/>
      <c r="D425" s="318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20"/>
      <c r="R425" s="319"/>
      <c r="S425" s="319"/>
      <c r="T425" s="319"/>
      <c r="U425" s="319"/>
      <c r="V425" s="319"/>
      <c r="W425" s="319"/>
      <c r="X425" s="319"/>
      <c r="Y425" s="319"/>
      <c r="Z425" s="319"/>
      <c r="AA425" s="319"/>
      <c r="AB425" s="319"/>
      <c r="AC425" s="319"/>
      <c r="AD425" s="319"/>
      <c r="AE425" s="319"/>
      <c r="AF425" s="319"/>
      <c r="AG425" s="319"/>
      <c r="AH425" s="319"/>
      <c r="AI425" s="319"/>
      <c r="AJ425" s="319"/>
      <c r="AK425" s="319"/>
      <c r="AL425" s="319"/>
      <c r="AM425" s="319"/>
      <c r="AN425" s="319"/>
      <c r="AO425" s="319"/>
      <c r="AP425" s="319"/>
      <c r="AQ425" s="319"/>
      <c r="AR425" s="319"/>
      <c r="AS425" s="319"/>
      <c r="AT425" s="319"/>
      <c r="AU425" s="319"/>
      <c r="AV425" s="319"/>
      <c r="AW425" s="319"/>
      <c r="AX425" s="319"/>
      <c r="AY425" s="319"/>
      <c r="AZ425" s="319"/>
      <c r="BA425" s="319"/>
      <c r="BB425" s="319"/>
      <c r="BC425" s="319"/>
      <c r="BD425" s="319"/>
      <c r="BE425" s="319"/>
      <c r="BF425" s="319"/>
      <c r="BG425" s="319"/>
      <c r="BH425" s="319"/>
      <c r="BI425" s="319"/>
      <c r="BJ425" s="318"/>
      <c r="BK425" s="318"/>
      <c r="BL425" s="318"/>
      <c r="BM425" s="318"/>
      <c r="BN425" s="318"/>
      <c r="BO425" s="318"/>
      <c r="BP425" s="318"/>
      <c r="BQ425" s="318"/>
      <c r="BR425" s="318"/>
      <c r="BS425" s="318"/>
      <c r="BT425" s="318"/>
      <c r="BU425" s="318"/>
      <c r="BV425" s="318"/>
      <c r="BW425" s="318"/>
      <c r="BX425" s="318"/>
      <c r="BY425" s="318"/>
      <c r="BZ425" s="318"/>
      <c r="CA425" s="318"/>
      <c r="CB425" s="318"/>
    </row>
    <row r="426" ht="13.5" customHeight="1">
      <c r="A426" s="1"/>
      <c r="B426" s="20"/>
      <c r="C426" s="318"/>
      <c r="D426" s="318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20"/>
      <c r="R426" s="319"/>
      <c r="S426" s="319"/>
      <c r="T426" s="319"/>
      <c r="U426" s="319"/>
      <c r="V426" s="319"/>
      <c r="W426" s="319"/>
      <c r="X426" s="319"/>
      <c r="Y426" s="319"/>
      <c r="Z426" s="319"/>
      <c r="AA426" s="319"/>
      <c r="AB426" s="319"/>
      <c r="AC426" s="319"/>
      <c r="AD426" s="319"/>
      <c r="AE426" s="319"/>
      <c r="AF426" s="319"/>
      <c r="AG426" s="319"/>
      <c r="AH426" s="319"/>
      <c r="AI426" s="319"/>
      <c r="AJ426" s="319"/>
      <c r="AK426" s="319"/>
      <c r="AL426" s="319"/>
      <c r="AM426" s="319"/>
      <c r="AN426" s="319"/>
      <c r="AO426" s="319"/>
      <c r="AP426" s="319"/>
      <c r="AQ426" s="319"/>
      <c r="AR426" s="319"/>
      <c r="AS426" s="319"/>
      <c r="AT426" s="319"/>
      <c r="AU426" s="319"/>
      <c r="AV426" s="319"/>
      <c r="AW426" s="319"/>
      <c r="AX426" s="319"/>
      <c r="AY426" s="319"/>
      <c r="AZ426" s="319"/>
      <c r="BA426" s="319"/>
      <c r="BB426" s="319"/>
      <c r="BC426" s="319"/>
      <c r="BD426" s="319"/>
      <c r="BE426" s="319"/>
      <c r="BF426" s="319"/>
      <c r="BG426" s="319"/>
      <c r="BH426" s="319"/>
      <c r="BI426" s="319"/>
      <c r="BJ426" s="318"/>
      <c r="BK426" s="318"/>
      <c r="BL426" s="318"/>
      <c r="BM426" s="318"/>
      <c r="BN426" s="318"/>
      <c r="BO426" s="318"/>
      <c r="BP426" s="318"/>
      <c r="BQ426" s="318"/>
      <c r="BR426" s="318"/>
      <c r="BS426" s="318"/>
      <c r="BT426" s="318"/>
      <c r="BU426" s="318"/>
      <c r="BV426" s="318"/>
      <c r="BW426" s="318"/>
      <c r="BX426" s="318"/>
      <c r="BY426" s="318"/>
      <c r="BZ426" s="318"/>
      <c r="CA426" s="318"/>
      <c r="CB426" s="318"/>
    </row>
    <row r="427" ht="13.5" customHeight="1">
      <c r="A427" s="1"/>
      <c r="B427" s="20"/>
      <c r="C427" s="318"/>
      <c r="D427" s="318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20"/>
      <c r="R427" s="319"/>
      <c r="S427" s="319"/>
      <c r="T427" s="319"/>
      <c r="U427" s="319"/>
      <c r="V427" s="319"/>
      <c r="W427" s="319"/>
      <c r="X427" s="319"/>
      <c r="Y427" s="319"/>
      <c r="Z427" s="319"/>
      <c r="AA427" s="319"/>
      <c r="AB427" s="319"/>
      <c r="AC427" s="319"/>
      <c r="AD427" s="319"/>
      <c r="AE427" s="319"/>
      <c r="AF427" s="319"/>
      <c r="AG427" s="319"/>
      <c r="AH427" s="319"/>
      <c r="AI427" s="319"/>
      <c r="AJ427" s="319"/>
      <c r="AK427" s="319"/>
      <c r="AL427" s="319"/>
      <c r="AM427" s="319"/>
      <c r="AN427" s="319"/>
      <c r="AO427" s="319"/>
      <c r="AP427" s="319"/>
      <c r="AQ427" s="319"/>
      <c r="AR427" s="319"/>
      <c r="AS427" s="319"/>
      <c r="AT427" s="319"/>
      <c r="AU427" s="319"/>
      <c r="AV427" s="319"/>
      <c r="AW427" s="319"/>
      <c r="AX427" s="319"/>
      <c r="AY427" s="319"/>
      <c r="AZ427" s="319"/>
      <c r="BA427" s="319"/>
      <c r="BB427" s="319"/>
      <c r="BC427" s="319"/>
      <c r="BD427" s="319"/>
      <c r="BE427" s="319"/>
      <c r="BF427" s="319"/>
      <c r="BG427" s="319"/>
      <c r="BH427" s="319"/>
      <c r="BI427" s="319"/>
      <c r="BJ427" s="318"/>
      <c r="BK427" s="318"/>
      <c r="BL427" s="318"/>
      <c r="BM427" s="318"/>
      <c r="BN427" s="318"/>
      <c r="BO427" s="318"/>
      <c r="BP427" s="318"/>
      <c r="BQ427" s="318"/>
      <c r="BR427" s="318"/>
      <c r="BS427" s="318"/>
      <c r="BT427" s="318"/>
      <c r="BU427" s="318"/>
      <c r="BV427" s="318"/>
      <c r="BW427" s="318"/>
      <c r="BX427" s="318"/>
      <c r="BY427" s="318"/>
      <c r="BZ427" s="318"/>
      <c r="CA427" s="318"/>
      <c r="CB427" s="318"/>
    </row>
    <row r="428" ht="13.5" customHeight="1">
      <c r="A428" s="1"/>
      <c r="B428" s="20"/>
      <c r="C428" s="318"/>
      <c r="D428" s="318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20"/>
      <c r="R428" s="319"/>
      <c r="S428" s="319"/>
      <c r="T428" s="319"/>
      <c r="U428" s="319"/>
      <c r="V428" s="319"/>
      <c r="W428" s="319"/>
      <c r="X428" s="319"/>
      <c r="Y428" s="319"/>
      <c r="Z428" s="319"/>
      <c r="AA428" s="319"/>
      <c r="AB428" s="319"/>
      <c r="AC428" s="319"/>
      <c r="AD428" s="319"/>
      <c r="AE428" s="319"/>
      <c r="AF428" s="319"/>
      <c r="AG428" s="319"/>
      <c r="AH428" s="319"/>
      <c r="AI428" s="319"/>
      <c r="AJ428" s="319"/>
      <c r="AK428" s="319"/>
      <c r="AL428" s="319"/>
      <c r="AM428" s="319"/>
      <c r="AN428" s="319"/>
      <c r="AO428" s="319"/>
      <c r="AP428" s="319"/>
      <c r="AQ428" s="319"/>
      <c r="AR428" s="319"/>
      <c r="AS428" s="319"/>
      <c r="AT428" s="319"/>
      <c r="AU428" s="319"/>
      <c r="AV428" s="319"/>
      <c r="AW428" s="319"/>
      <c r="AX428" s="319"/>
      <c r="AY428" s="319"/>
      <c r="AZ428" s="319"/>
      <c r="BA428" s="319"/>
      <c r="BB428" s="319"/>
      <c r="BC428" s="319"/>
      <c r="BD428" s="319"/>
      <c r="BE428" s="319"/>
      <c r="BF428" s="319"/>
      <c r="BG428" s="319"/>
      <c r="BH428" s="319"/>
      <c r="BI428" s="319"/>
      <c r="BJ428" s="318"/>
      <c r="BK428" s="318"/>
      <c r="BL428" s="318"/>
      <c r="BM428" s="318"/>
      <c r="BN428" s="318"/>
      <c r="BO428" s="318"/>
      <c r="BP428" s="318"/>
      <c r="BQ428" s="318"/>
      <c r="BR428" s="318"/>
      <c r="BS428" s="318"/>
      <c r="BT428" s="318"/>
      <c r="BU428" s="318"/>
      <c r="BV428" s="318"/>
      <c r="BW428" s="318"/>
      <c r="BX428" s="318"/>
      <c r="BY428" s="318"/>
      <c r="BZ428" s="318"/>
      <c r="CA428" s="318"/>
      <c r="CB428" s="318"/>
    </row>
    <row r="429" ht="13.5" customHeight="1">
      <c r="A429" s="1"/>
      <c r="B429" s="20"/>
      <c r="C429" s="318"/>
      <c r="D429" s="318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20"/>
      <c r="R429" s="319"/>
      <c r="S429" s="319"/>
      <c r="T429" s="319"/>
      <c r="U429" s="319"/>
      <c r="V429" s="319"/>
      <c r="W429" s="319"/>
      <c r="X429" s="319"/>
      <c r="Y429" s="319"/>
      <c r="Z429" s="319"/>
      <c r="AA429" s="319"/>
      <c r="AB429" s="319"/>
      <c r="AC429" s="319"/>
      <c r="AD429" s="319"/>
      <c r="AE429" s="319"/>
      <c r="AF429" s="319"/>
      <c r="AG429" s="319"/>
      <c r="AH429" s="319"/>
      <c r="AI429" s="319"/>
      <c r="AJ429" s="319"/>
      <c r="AK429" s="319"/>
      <c r="AL429" s="319"/>
      <c r="AM429" s="319"/>
      <c r="AN429" s="319"/>
      <c r="AO429" s="319"/>
      <c r="AP429" s="319"/>
      <c r="AQ429" s="319"/>
      <c r="AR429" s="319"/>
      <c r="AS429" s="319"/>
      <c r="AT429" s="319"/>
      <c r="AU429" s="319"/>
      <c r="AV429" s="319"/>
      <c r="AW429" s="319"/>
      <c r="AX429" s="319"/>
      <c r="AY429" s="319"/>
      <c r="AZ429" s="319"/>
      <c r="BA429" s="319"/>
      <c r="BB429" s="319"/>
      <c r="BC429" s="319"/>
      <c r="BD429" s="319"/>
      <c r="BE429" s="319"/>
      <c r="BF429" s="319"/>
      <c r="BG429" s="319"/>
      <c r="BH429" s="319"/>
      <c r="BI429" s="319"/>
      <c r="BJ429" s="318"/>
      <c r="BK429" s="318"/>
      <c r="BL429" s="318"/>
      <c r="BM429" s="318"/>
      <c r="BN429" s="318"/>
      <c r="BO429" s="318"/>
      <c r="BP429" s="318"/>
      <c r="BQ429" s="318"/>
      <c r="BR429" s="318"/>
      <c r="BS429" s="318"/>
      <c r="BT429" s="318"/>
      <c r="BU429" s="318"/>
      <c r="BV429" s="318"/>
      <c r="BW429" s="318"/>
      <c r="BX429" s="318"/>
      <c r="BY429" s="318"/>
      <c r="BZ429" s="318"/>
      <c r="CA429" s="318"/>
      <c r="CB429" s="318"/>
    </row>
    <row r="430" ht="13.5" customHeight="1">
      <c r="A430" s="1"/>
      <c r="B430" s="20"/>
      <c r="C430" s="318"/>
      <c r="D430" s="318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20"/>
      <c r="R430" s="319"/>
      <c r="S430" s="319"/>
      <c r="T430" s="319"/>
      <c r="U430" s="319"/>
      <c r="V430" s="319"/>
      <c r="W430" s="319"/>
      <c r="X430" s="319"/>
      <c r="Y430" s="319"/>
      <c r="Z430" s="319"/>
      <c r="AA430" s="319"/>
      <c r="AB430" s="319"/>
      <c r="AC430" s="319"/>
      <c r="AD430" s="319"/>
      <c r="AE430" s="319"/>
      <c r="AF430" s="319"/>
      <c r="AG430" s="319"/>
      <c r="AH430" s="319"/>
      <c r="AI430" s="319"/>
      <c r="AJ430" s="319"/>
      <c r="AK430" s="319"/>
      <c r="AL430" s="319"/>
      <c r="AM430" s="319"/>
      <c r="AN430" s="319"/>
      <c r="AO430" s="319"/>
      <c r="AP430" s="319"/>
      <c r="AQ430" s="319"/>
      <c r="AR430" s="319"/>
      <c r="AS430" s="319"/>
      <c r="AT430" s="319"/>
      <c r="AU430" s="319"/>
      <c r="AV430" s="319"/>
      <c r="AW430" s="319"/>
      <c r="AX430" s="319"/>
      <c r="AY430" s="319"/>
      <c r="AZ430" s="319"/>
      <c r="BA430" s="319"/>
      <c r="BB430" s="319"/>
      <c r="BC430" s="319"/>
      <c r="BD430" s="319"/>
      <c r="BE430" s="319"/>
      <c r="BF430" s="319"/>
      <c r="BG430" s="319"/>
      <c r="BH430" s="319"/>
      <c r="BI430" s="319"/>
      <c r="BJ430" s="318"/>
      <c r="BK430" s="318"/>
      <c r="BL430" s="318"/>
      <c r="BM430" s="318"/>
      <c r="BN430" s="318"/>
      <c r="BO430" s="318"/>
      <c r="BP430" s="318"/>
      <c r="BQ430" s="318"/>
      <c r="BR430" s="318"/>
      <c r="BS430" s="318"/>
      <c r="BT430" s="318"/>
      <c r="BU430" s="318"/>
      <c r="BV430" s="318"/>
      <c r="BW430" s="318"/>
      <c r="BX430" s="318"/>
      <c r="BY430" s="318"/>
      <c r="BZ430" s="318"/>
      <c r="CA430" s="318"/>
      <c r="CB430" s="318"/>
    </row>
    <row r="431" ht="13.5" customHeight="1">
      <c r="A431" s="1"/>
      <c r="B431" s="20"/>
      <c r="C431" s="318"/>
      <c r="D431" s="318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20"/>
      <c r="R431" s="319"/>
      <c r="S431" s="319"/>
      <c r="T431" s="319"/>
      <c r="U431" s="319"/>
      <c r="V431" s="319"/>
      <c r="W431" s="319"/>
      <c r="X431" s="319"/>
      <c r="Y431" s="319"/>
      <c r="Z431" s="319"/>
      <c r="AA431" s="319"/>
      <c r="AB431" s="319"/>
      <c r="AC431" s="319"/>
      <c r="AD431" s="319"/>
      <c r="AE431" s="319"/>
      <c r="AF431" s="319"/>
      <c r="AG431" s="319"/>
      <c r="AH431" s="319"/>
      <c r="AI431" s="319"/>
      <c r="AJ431" s="319"/>
      <c r="AK431" s="319"/>
      <c r="AL431" s="319"/>
      <c r="AM431" s="319"/>
      <c r="AN431" s="319"/>
      <c r="AO431" s="319"/>
      <c r="AP431" s="319"/>
      <c r="AQ431" s="319"/>
      <c r="AR431" s="319"/>
      <c r="AS431" s="319"/>
      <c r="AT431" s="319"/>
      <c r="AU431" s="319"/>
      <c r="AV431" s="319"/>
      <c r="AW431" s="319"/>
      <c r="AX431" s="319"/>
      <c r="AY431" s="319"/>
      <c r="AZ431" s="319"/>
      <c r="BA431" s="319"/>
      <c r="BB431" s="319"/>
      <c r="BC431" s="319"/>
      <c r="BD431" s="319"/>
      <c r="BE431" s="319"/>
      <c r="BF431" s="319"/>
      <c r="BG431" s="319"/>
      <c r="BH431" s="319"/>
      <c r="BI431" s="319"/>
      <c r="BJ431" s="318"/>
      <c r="BK431" s="318"/>
      <c r="BL431" s="318"/>
      <c r="BM431" s="318"/>
      <c r="BN431" s="318"/>
      <c r="BO431" s="318"/>
      <c r="BP431" s="318"/>
      <c r="BQ431" s="318"/>
      <c r="BR431" s="318"/>
      <c r="BS431" s="318"/>
      <c r="BT431" s="318"/>
      <c r="BU431" s="318"/>
      <c r="BV431" s="318"/>
      <c r="BW431" s="318"/>
      <c r="BX431" s="318"/>
      <c r="BY431" s="318"/>
      <c r="BZ431" s="318"/>
      <c r="CA431" s="318"/>
      <c r="CB431" s="318"/>
    </row>
    <row r="432" ht="13.5" customHeight="1">
      <c r="A432" s="1"/>
      <c r="B432" s="20"/>
      <c r="C432" s="318"/>
      <c r="D432" s="318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20"/>
      <c r="R432" s="319"/>
      <c r="S432" s="319"/>
      <c r="T432" s="319"/>
      <c r="U432" s="319"/>
      <c r="V432" s="319"/>
      <c r="W432" s="319"/>
      <c r="X432" s="319"/>
      <c r="Y432" s="319"/>
      <c r="Z432" s="319"/>
      <c r="AA432" s="319"/>
      <c r="AB432" s="319"/>
      <c r="AC432" s="319"/>
      <c r="AD432" s="319"/>
      <c r="AE432" s="319"/>
      <c r="AF432" s="319"/>
      <c r="AG432" s="319"/>
      <c r="AH432" s="319"/>
      <c r="AI432" s="319"/>
      <c r="AJ432" s="319"/>
      <c r="AK432" s="319"/>
      <c r="AL432" s="319"/>
      <c r="AM432" s="319"/>
      <c r="AN432" s="319"/>
      <c r="AO432" s="319"/>
      <c r="AP432" s="319"/>
      <c r="AQ432" s="319"/>
      <c r="AR432" s="319"/>
      <c r="AS432" s="319"/>
      <c r="AT432" s="319"/>
      <c r="AU432" s="319"/>
      <c r="AV432" s="319"/>
      <c r="AW432" s="319"/>
      <c r="AX432" s="319"/>
      <c r="AY432" s="319"/>
      <c r="AZ432" s="319"/>
      <c r="BA432" s="319"/>
      <c r="BB432" s="319"/>
      <c r="BC432" s="319"/>
      <c r="BD432" s="319"/>
      <c r="BE432" s="319"/>
      <c r="BF432" s="319"/>
      <c r="BG432" s="319"/>
      <c r="BH432" s="319"/>
      <c r="BI432" s="319"/>
      <c r="BJ432" s="318"/>
      <c r="BK432" s="318"/>
      <c r="BL432" s="318"/>
      <c r="BM432" s="318"/>
      <c r="BN432" s="318"/>
      <c r="BO432" s="318"/>
      <c r="BP432" s="318"/>
      <c r="BQ432" s="318"/>
      <c r="BR432" s="318"/>
      <c r="BS432" s="318"/>
      <c r="BT432" s="318"/>
      <c r="BU432" s="318"/>
      <c r="BV432" s="318"/>
      <c r="BW432" s="318"/>
      <c r="BX432" s="318"/>
      <c r="BY432" s="318"/>
      <c r="BZ432" s="318"/>
      <c r="CA432" s="318"/>
      <c r="CB432" s="318"/>
    </row>
    <row r="433" ht="13.5" customHeight="1">
      <c r="A433" s="1"/>
      <c r="B433" s="20"/>
      <c r="C433" s="318"/>
      <c r="D433" s="318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20"/>
      <c r="R433" s="319"/>
      <c r="S433" s="319"/>
      <c r="T433" s="319"/>
      <c r="U433" s="319"/>
      <c r="V433" s="319"/>
      <c r="W433" s="319"/>
      <c r="X433" s="319"/>
      <c r="Y433" s="319"/>
      <c r="Z433" s="319"/>
      <c r="AA433" s="319"/>
      <c r="AB433" s="319"/>
      <c r="AC433" s="319"/>
      <c r="AD433" s="319"/>
      <c r="AE433" s="319"/>
      <c r="AF433" s="319"/>
      <c r="AG433" s="319"/>
      <c r="AH433" s="319"/>
      <c r="AI433" s="319"/>
      <c r="AJ433" s="319"/>
      <c r="AK433" s="319"/>
      <c r="AL433" s="319"/>
      <c r="AM433" s="319"/>
      <c r="AN433" s="319"/>
      <c r="AO433" s="319"/>
      <c r="AP433" s="319"/>
      <c r="AQ433" s="319"/>
      <c r="AR433" s="319"/>
      <c r="AS433" s="319"/>
      <c r="AT433" s="319"/>
      <c r="AU433" s="319"/>
      <c r="AV433" s="319"/>
      <c r="AW433" s="319"/>
      <c r="AX433" s="319"/>
      <c r="AY433" s="319"/>
      <c r="AZ433" s="319"/>
      <c r="BA433" s="319"/>
      <c r="BB433" s="319"/>
      <c r="BC433" s="319"/>
      <c r="BD433" s="319"/>
      <c r="BE433" s="319"/>
      <c r="BF433" s="319"/>
      <c r="BG433" s="319"/>
      <c r="BH433" s="319"/>
      <c r="BI433" s="319"/>
      <c r="BJ433" s="318"/>
      <c r="BK433" s="318"/>
      <c r="BL433" s="318"/>
      <c r="BM433" s="318"/>
      <c r="BN433" s="318"/>
      <c r="BO433" s="318"/>
      <c r="BP433" s="318"/>
      <c r="BQ433" s="318"/>
      <c r="BR433" s="318"/>
      <c r="BS433" s="318"/>
      <c r="BT433" s="318"/>
      <c r="BU433" s="318"/>
      <c r="BV433" s="318"/>
      <c r="BW433" s="318"/>
      <c r="BX433" s="318"/>
      <c r="BY433" s="318"/>
      <c r="BZ433" s="318"/>
      <c r="CA433" s="318"/>
      <c r="CB433" s="318"/>
    </row>
  </sheetData>
  <mergeCells count="3">
    <mergeCell ref="C1:D1"/>
    <mergeCell ref="AA394:AG394"/>
    <mergeCell ref="E397:R397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3.43"/>
    <col customWidth="1" min="2" max="2" width="7.43"/>
    <col customWidth="1" min="3" max="4" width="11.71"/>
    <col customWidth="1" min="5" max="7" width="9.71"/>
    <col customWidth="1" min="8" max="8" width="11.71"/>
    <col customWidth="1" min="9" max="11" width="9.71"/>
    <col customWidth="1" min="12" max="13" width="9.0"/>
    <col customWidth="1" min="14" max="14" width="9.14"/>
    <col customWidth="1" min="15" max="26" width="9.0"/>
  </cols>
  <sheetData>
    <row r="1" ht="12.0" customHeight="1">
      <c r="A1" s="21"/>
      <c r="B1" s="435" t="s">
        <v>113</v>
      </c>
      <c r="C1" s="325">
        <f>'入出金合計表 【第15期2023年6月～】 '!C392</f>
        <v>23772071</v>
      </c>
      <c r="D1" s="59"/>
      <c r="E1" s="59"/>
      <c r="F1" s="59"/>
      <c r="G1" s="59"/>
      <c r="H1" s="59"/>
      <c r="I1" s="59"/>
      <c r="J1" s="59"/>
      <c r="K1" s="59"/>
      <c r="L1" s="53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2.0" customHeight="1">
      <c r="A2" s="21"/>
      <c r="B2" s="436"/>
      <c r="C2" s="326" t="s">
        <v>753</v>
      </c>
      <c r="D2" s="116"/>
      <c r="E2" s="327"/>
      <c r="F2" s="327"/>
      <c r="G2" s="327"/>
      <c r="H2" s="327"/>
      <c r="I2" s="327"/>
      <c r="J2" s="327"/>
      <c r="K2" s="327"/>
      <c r="L2" s="53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0" customHeight="1">
      <c r="A3" s="10"/>
      <c r="B3" s="437"/>
      <c r="C3" s="12" t="s">
        <v>2</v>
      </c>
      <c r="D3" s="13" t="s">
        <v>3</v>
      </c>
      <c r="E3" s="14" t="s">
        <v>4</v>
      </c>
      <c r="F3" s="15" t="s">
        <v>5</v>
      </c>
      <c r="G3" s="16" t="s">
        <v>6</v>
      </c>
      <c r="H3" s="17" t="s">
        <v>7</v>
      </c>
      <c r="I3" s="14" t="s">
        <v>4</v>
      </c>
      <c r="J3" s="16" t="s">
        <v>8</v>
      </c>
      <c r="K3" s="18" t="s">
        <v>9</v>
      </c>
      <c r="L3" s="328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21"/>
      <c r="B4" s="438">
        <v>44348.0</v>
      </c>
      <c r="C4" s="23">
        <f>SUM(C1+D4-H4)</f>
        <v>23772071</v>
      </c>
      <c r="D4" s="24">
        <f t="shared" ref="D4:D66" si="1">E4+F4+G4</f>
        <v>0</v>
      </c>
      <c r="E4" s="25">
        <f>'入金明細 '!D3</f>
        <v>0</v>
      </c>
      <c r="F4" s="26" t="str">
        <f>'入金明細 '!M3</f>
        <v/>
      </c>
      <c r="G4" s="27">
        <f>'入金明細 '!T3</f>
        <v>0</v>
      </c>
      <c r="H4" s="28">
        <f t="shared" ref="H4:H33" si="2">I4+J4+K4</f>
        <v>0</v>
      </c>
      <c r="I4" s="29">
        <f>'出金明細 '!D3</f>
        <v>0</v>
      </c>
      <c r="J4" s="30">
        <f>'出金明細 '!M3</f>
        <v>0</v>
      </c>
      <c r="K4" s="31">
        <f>'出金明細 '!AD3</f>
        <v>0</v>
      </c>
      <c r="L4" s="53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2.0" customHeight="1">
      <c r="A5" s="21"/>
      <c r="B5" s="439">
        <v>44349.0</v>
      </c>
      <c r="C5" s="33">
        <f t="shared" ref="C5:C33" si="3">SUM(C4+D5-H5)</f>
        <v>23772071</v>
      </c>
      <c r="D5" s="34">
        <f t="shared" si="1"/>
        <v>0</v>
      </c>
      <c r="E5" s="25">
        <f>'入金明細 '!D4</f>
        <v>0</v>
      </c>
      <c r="F5" s="26" t="str">
        <f>'入金明細 '!M4</f>
        <v/>
      </c>
      <c r="G5" s="27">
        <f>'入金明細 '!T4</f>
        <v>0</v>
      </c>
      <c r="H5" s="28">
        <f t="shared" si="2"/>
        <v>0</v>
      </c>
      <c r="I5" s="29">
        <f>'出金明細 '!D4</f>
        <v>0</v>
      </c>
      <c r="J5" s="30">
        <f>'出金明細 '!M4</f>
        <v>0</v>
      </c>
      <c r="K5" s="31">
        <f>'出金明細 '!AD4</f>
        <v>0</v>
      </c>
      <c r="L5" s="53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0" customHeight="1">
      <c r="A6" s="21"/>
      <c r="B6" s="440">
        <v>45446.0</v>
      </c>
      <c r="C6" s="33">
        <f t="shared" si="3"/>
        <v>23096733</v>
      </c>
      <c r="D6" s="34">
        <f t="shared" si="1"/>
        <v>258940</v>
      </c>
      <c r="E6" s="25">
        <f>'入金明細 '!D5</f>
        <v>0</v>
      </c>
      <c r="F6" s="26" t="str">
        <f>'入金明細 '!M5</f>
        <v/>
      </c>
      <c r="G6" s="27">
        <f>'入金明細 '!T5</f>
        <v>258940</v>
      </c>
      <c r="H6" s="28">
        <f t="shared" si="2"/>
        <v>934278</v>
      </c>
      <c r="I6" s="29">
        <f>'出金明細 '!D5</f>
        <v>0</v>
      </c>
      <c r="J6" s="30">
        <f>'出金明細 '!M5</f>
        <v>0</v>
      </c>
      <c r="K6" s="31">
        <f>'出金明細 '!AD5</f>
        <v>934278</v>
      </c>
      <c r="L6" s="5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0" customHeight="1">
      <c r="A7" s="21"/>
      <c r="B7" s="440">
        <v>44351.0</v>
      </c>
      <c r="C7" s="33">
        <f t="shared" si="3"/>
        <v>23394341</v>
      </c>
      <c r="D7" s="34">
        <f t="shared" si="1"/>
        <v>364708</v>
      </c>
      <c r="E7" s="25">
        <f>'入金明細 '!D6</f>
        <v>0</v>
      </c>
      <c r="F7" s="26" t="str">
        <f>'入金明細 '!M6</f>
        <v/>
      </c>
      <c r="G7" s="27">
        <f>'入金明細 '!T6</f>
        <v>364708</v>
      </c>
      <c r="H7" s="28">
        <f t="shared" si="2"/>
        <v>67100</v>
      </c>
      <c r="I7" s="29">
        <f>'出金明細 '!D6</f>
        <v>0</v>
      </c>
      <c r="J7" s="30">
        <f>'出金明細 '!M6</f>
        <v>0</v>
      </c>
      <c r="K7" s="31">
        <f>'出金明細 '!AD6</f>
        <v>67100</v>
      </c>
      <c r="L7" s="5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2.0" customHeight="1">
      <c r="A8" s="21"/>
      <c r="B8" s="32">
        <v>44352.0</v>
      </c>
      <c r="C8" s="33">
        <f t="shared" si="3"/>
        <v>28629101</v>
      </c>
      <c r="D8" s="34">
        <f t="shared" si="1"/>
        <v>5234760</v>
      </c>
      <c r="E8" s="25">
        <f>'入金明細 '!D7</f>
        <v>0</v>
      </c>
      <c r="F8" s="26">
        <f>'入金明細 '!M7</f>
        <v>0</v>
      </c>
      <c r="G8" s="27">
        <f>'入金明細 '!T7</f>
        <v>5234760</v>
      </c>
      <c r="H8" s="28">
        <f t="shared" si="2"/>
        <v>0</v>
      </c>
      <c r="I8" s="29">
        <f>'出金明細 '!D7</f>
        <v>0</v>
      </c>
      <c r="J8" s="30">
        <f>'出金明細 '!M7</f>
        <v>0</v>
      </c>
      <c r="K8" s="31">
        <f>'出金明細 '!AD7</f>
        <v>0</v>
      </c>
      <c r="L8" s="5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0" customHeight="1">
      <c r="A9" s="21"/>
      <c r="B9" s="32">
        <v>44353.0</v>
      </c>
      <c r="C9" s="33">
        <f t="shared" si="3"/>
        <v>28618551</v>
      </c>
      <c r="D9" s="34">
        <f t="shared" si="1"/>
        <v>0</v>
      </c>
      <c r="E9" s="25">
        <f>'入金明細 '!D8</f>
        <v>0</v>
      </c>
      <c r="F9" s="26">
        <f>'入金明細 '!M8</f>
        <v>0</v>
      </c>
      <c r="G9" s="27">
        <f>'入金明細 '!T8</f>
        <v>0</v>
      </c>
      <c r="H9" s="28">
        <f t="shared" si="2"/>
        <v>10550</v>
      </c>
      <c r="I9" s="29">
        <f>'出金明細 '!D8</f>
        <v>10550</v>
      </c>
      <c r="J9" s="30">
        <f>'出金明細 '!M8</f>
        <v>0</v>
      </c>
      <c r="K9" s="31">
        <f>'出金明細 '!AD8</f>
        <v>0</v>
      </c>
      <c r="L9" s="5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0" customHeight="1">
      <c r="A10" s="21"/>
      <c r="B10" s="32">
        <v>44354.0</v>
      </c>
      <c r="C10" s="33">
        <f t="shared" si="3"/>
        <v>37183388</v>
      </c>
      <c r="D10" s="34">
        <f t="shared" si="1"/>
        <v>43848730</v>
      </c>
      <c r="E10" s="25">
        <f>'入金明細 '!D9</f>
        <v>43463220</v>
      </c>
      <c r="F10" s="26">
        <f>'入金明細 '!M9</f>
        <v>150000</v>
      </c>
      <c r="G10" s="27">
        <f>'入金明細 '!T9</f>
        <v>235510</v>
      </c>
      <c r="H10" s="28">
        <f t="shared" si="2"/>
        <v>35283893</v>
      </c>
      <c r="I10" s="29">
        <f>'出金明細 '!D9</f>
        <v>5002750</v>
      </c>
      <c r="J10" s="30">
        <f>'出金明細 '!M9</f>
        <v>30085813</v>
      </c>
      <c r="K10" s="31">
        <f>'出金明細 '!AD9</f>
        <v>195330</v>
      </c>
      <c r="L10" s="53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0" customHeight="1">
      <c r="A11" s="21"/>
      <c r="B11" s="439">
        <v>44355.0</v>
      </c>
      <c r="C11" s="33">
        <f t="shared" si="3"/>
        <v>37183388</v>
      </c>
      <c r="D11" s="34">
        <f t="shared" si="1"/>
        <v>0</v>
      </c>
      <c r="E11" s="25">
        <f>'入金明細 '!D10</f>
        <v>0</v>
      </c>
      <c r="F11" s="26">
        <f>'入金明細 '!M10</f>
        <v>0</v>
      </c>
      <c r="G11" s="27">
        <f>'入金明細 '!T10</f>
        <v>0</v>
      </c>
      <c r="H11" s="28">
        <f t="shared" si="2"/>
        <v>0</v>
      </c>
      <c r="I11" s="29">
        <f>'出金明細 '!D10</f>
        <v>0</v>
      </c>
      <c r="J11" s="30">
        <f>'出金明細 '!M10</f>
        <v>0</v>
      </c>
      <c r="K11" s="31">
        <f>'出金明細 '!AD10</f>
        <v>0</v>
      </c>
      <c r="L11" s="5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0" customHeight="1">
      <c r="A12" s="21"/>
      <c r="B12" s="439">
        <v>44356.0</v>
      </c>
      <c r="C12" s="33">
        <f t="shared" si="3"/>
        <v>37183388</v>
      </c>
      <c r="D12" s="34">
        <f t="shared" si="1"/>
        <v>0</v>
      </c>
      <c r="E12" s="25">
        <f>'入金明細 '!D11</f>
        <v>0</v>
      </c>
      <c r="F12" s="26">
        <f>'入金明細 '!M11</f>
        <v>0</v>
      </c>
      <c r="G12" s="27">
        <f>'入金明細 '!T11</f>
        <v>0</v>
      </c>
      <c r="H12" s="28">
        <f t="shared" si="2"/>
        <v>0</v>
      </c>
      <c r="I12" s="29">
        <f>'出金明細 '!D11</f>
        <v>0</v>
      </c>
      <c r="J12" s="30">
        <f>'出金明細 '!M11</f>
        <v>0</v>
      </c>
      <c r="K12" s="31">
        <f>'出金明細 '!AD11</f>
        <v>0</v>
      </c>
      <c r="L12" s="5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0" customHeight="1">
      <c r="A13" s="21"/>
      <c r="B13" s="440">
        <v>44357.0</v>
      </c>
      <c r="C13" s="33">
        <f t="shared" si="3"/>
        <v>34283042</v>
      </c>
      <c r="D13" s="34">
        <f t="shared" si="1"/>
        <v>82137</v>
      </c>
      <c r="E13" s="25">
        <f>'入金明細 '!D12</f>
        <v>0</v>
      </c>
      <c r="F13" s="26">
        <f>'入金明細 '!M12</f>
        <v>25000</v>
      </c>
      <c r="G13" s="27">
        <f>'入金明細 '!T12</f>
        <v>57137</v>
      </c>
      <c r="H13" s="28">
        <f t="shared" si="2"/>
        <v>2982483</v>
      </c>
      <c r="I13" s="29">
        <f>'出金明細 '!D12</f>
        <v>26026</v>
      </c>
      <c r="J13" s="30">
        <f>'出金明細 '!M12</f>
        <v>0</v>
      </c>
      <c r="K13" s="31">
        <f>'出金明細 '!AD12</f>
        <v>2956457</v>
      </c>
      <c r="L13" s="5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0" customHeight="1">
      <c r="A14" s="21"/>
      <c r="B14" s="440">
        <v>44358.0</v>
      </c>
      <c r="C14" s="33">
        <f t="shared" si="3"/>
        <v>34628051</v>
      </c>
      <c r="D14" s="34">
        <f t="shared" si="1"/>
        <v>345009</v>
      </c>
      <c r="E14" s="25">
        <f>'入金明細 '!D13</f>
        <v>0</v>
      </c>
      <c r="F14" s="26">
        <f>'入金明細 '!M13</f>
        <v>0</v>
      </c>
      <c r="G14" s="27">
        <f>'入金明細 '!T13</f>
        <v>345009</v>
      </c>
      <c r="H14" s="28">
        <f t="shared" si="2"/>
        <v>0</v>
      </c>
      <c r="I14" s="29">
        <f>'出金明細 '!D13</f>
        <v>0</v>
      </c>
      <c r="J14" s="30">
        <f>'出金明細 '!M13</f>
        <v>0</v>
      </c>
      <c r="K14" s="31">
        <f>'出金明細 '!AD13</f>
        <v>0</v>
      </c>
      <c r="L14" s="5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0" customHeight="1">
      <c r="A15" s="21"/>
      <c r="B15" s="32">
        <v>44359.0</v>
      </c>
      <c r="C15" s="33">
        <f t="shared" si="3"/>
        <v>21313115</v>
      </c>
      <c r="D15" s="34">
        <f t="shared" si="1"/>
        <v>0</v>
      </c>
      <c r="E15" s="25">
        <f>'入金明細 '!D14</f>
        <v>0</v>
      </c>
      <c r="F15" s="26">
        <f>'入金明細 '!M14</f>
        <v>0</v>
      </c>
      <c r="G15" s="27">
        <f>'入金明細 '!T14</f>
        <v>0</v>
      </c>
      <c r="H15" s="28">
        <f t="shared" si="2"/>
        <v>13314936</v>
      </c>
      <c r="I15" s="29">
        <f>'出金明細 '!D14</f>
        <v>0</v>
      </c>
      <c r="J15" s="30">
        <f>'出金明細 '!M14</f>
        <v>13314936</v>
      </c>
      <c r="K15" s="31">
        <f>'出金明細 '!AD14</f>
        <v>0</v>
      </c>
      <c r="L15" s="5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0" customHeight="1">
      <c r="A16" s="21"/>
      <c r="B16" s="32">
        <v>44360.0</v>
      </c>
      <c r="C16" s="33">
        <f t="shared" si="3"/>
        <v>21423115</v>
      </c>
      <c r="D16" s="34">
        <f t="shared" si="1"/>
        <v>110000</v>
      </c>
      <c r="E16" s="25">
        <f>'入金明細 '!D15</f>
        <v>0</v>
      </c>
      <c r="F16" s="26">
        <f>'入金明細 '!M15</f>
        <v>110000</v>
      </c>
      <c r="G16" s="27">
        <f>'入金明細 '!T15</f>
        <v>0</v>
      </c>
      <c r="H16" s="28">
        <f t="shared" si="2"/>
        <v>0</v>
      </c>
      <c r="I16" s="29">
        <f>'出金明細 '!D15</f>
        <v>0</v>
      </c>
      <c r="J16" s="30">
        <f>'出金明細 '!M15</f>
        <v>0</v>
      </c>
      <c r="K16" s="31">
        <f>'出金明細 '!AD15</f>
        <v>0</v>
      </c>
      <c r="L16" s="5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0" customHeight="1">
      <c r="A17" s="21"/>
      <c r="B17" s="32">
        <v>44361.0</v>
      </c>
      <c r="C17" s="33">
        <f t="shared" si="3"/>
        <v>21525905</v>
      </c>
      <c r="D17" s="34">
        <f t="shared" si="1"/>
        <v>102790</v>
      </c>
      <c r="E17" s="25">
        <f>'入金明細 '!D16</f>
        <v>0</v>
      </c>
      <c r="F17" s="26">
        <f>'入金明細 '!M16</f>
        <v>0</v>
      </c>
      <c r="G17" s="27">
        <f>'入金明細 '!T16</f>
        <v>102790</v>
      </c>
      <c r="H17" s="28">
        <f t="shared" si="2"/>
        <v>0</v>
      </c>
      <c r="I17" s="29">
        <f>'出金明細 '!D16</f>
        <v>0</v>
      </c>
      <c r="J17" s="30">
        <f>'出金明細 '!M16</f>
        <v>0</v>
      </c>
      <c r="K17" s="31">
        <f>'出金明細 '!AD16</f>
        <v>0</v>
      </c>
      <c r="L17" s="5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0" customHeight="1">
      <c r="A18" s="21"/>
      <c r="B18" s="439">
        <v>44362.0</v>
      </c>
      <c r="C18" s="33">
        <f t="shared" si="3"/>
        <v>21325685</v>
      </c>
      <c r="D18" s="34">
        <f t="shared" si="1"/>
        <v>0</v>
      </c>
      <c r="E18" s="25">
        <f>'入金明細 '!D17</f>
        <v>0</v>
      </c>
      <c r="F18" s="26">
        <f>'入金明細 '!M17</f>
        <v>0</v>
      </c>
      <c r="G18" s="27">
        <f>'入金明細 '!T17</f>
        <v>0</v>
      </c>
      <c r="H18" s="28">
        <f t="shared" si="2"/>
        <v>200220</v>
      </c>
      <c r="I18" s="29">
        <f>'出金明細 '!D17</f>
        <v>200220</v>
      </c>
      <c r="J18" s="30">
        <f>'出金明細 '!M17</f>
        <v>0</v>
      </c>
      <c r="K18" s="31">
        <f>'出金明細 '!AD17</f>
        <v>0</v>
      </c>
      <c r="L18" s="5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0" customHeight="1">
      <c r="A19" s="21"/>
      <c r="B19" s="439">
        <v>44363.0</v>
      </c>
      <c r="C19" s="33">
        <f t="shared" si="3"/>
        <v>21325685</v>
      </c>
      <c r="D19" s="34">
        <f t="shared" si="1"/>
        <v>0</v>
      </c>
      <c r="E19" s="25">
        <f>'入金明細 '!D18</f>
        <v>0</v>
      </c>
      <c r="F19" s="26">
        <f>'入金明細 '!M18</f>
        <v>0</v>
      </c>
      <c r="G19" s="27">
        <f>'入金明細 '!T18</f>
        <v>0</v>
      </c>
      <c r="H19" s="28">
        <f t="shared" si="2"/>
        <v>0</v>
      </c>
      <c r="I19" s="29">
        <f>'出金明細 '!D18</f>
        <v>0</v>
      </c>
      <c r="J19" s="30">
        <f>'出金明細 '!M18</f>
        <v>0</v>
      </c>
      <c r="K19" s="31">
        <f>'出金明細 '!AD18</f>
        <v>0</v>
      </c>
      <c r="L19" s="5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0" customHeight="1">
      <c r="A20" s="21"/>
      <c r="B20" s="440">
        <v>44364.0</v>
      </c>
      <c r="C20" s="33">
        <f t="shared" si="3"/>
        <v>19113503</v>
      </c>
      <c r="D20" s="34">
        <f t="shared" si="1"/>
        <v>591838</v>
      </c>
      <c r="E20" s="25">
        <f>'入金明細 '!D19</f>
        <v>0</v>
      </c>
      <c r="F20" s="26">
        <f>'入金明細 '!M19</f>
        <v>65118</v>
      </c>
      <c r="G20" s="27">
        <f>'入金明細 '!T19</f>
        <v>526720</v>
      </c>
      <c r="H20" s="28">
        <f t="shared" si="2"/>
        <v>2804020</v>
      </c>
      <c r="I20" s="29">
        <f>'出金明細 '!D19</f>
        <v>2800000</v>
      </c>
      <c r="J20" s="30">
        <f>'出金明細 '!M19</f>
        <v>0</v>
      </c>
      <c r="K20" s="31">
        <f>'出金明細 '!AD19</f>
        <v>4020</v>
      </c>
      <c r="L20" s="5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0" customHeight="1">
      <c r="A21" s="21"/>
      <c r="B21" s="440">
        <v>44365.0</v>
      </c>
      <c r="C21" s="33">
        <f t="shared" si="3"/>
        <v>10962902</v>
      </c>
      <c r="D21" s="34">
        <f t="shared" si="1"/>
        <v>200514</v>
      </c>
      <c r="E21" s="25">
        <f>'入金明細 '!D20</f>
        <v>0</v>
      </c>
      <c r="F21" s="26">
        <f>'入金明細 '!M20</f>
        <v>200514</v>
      </c>
      <c r="G21" s="27">
        <f>'入金明細 '!T20</f>
        <v>0</v>
      </c>
      <c r="H21" s="28">
        <f t="shared" si="2"/>
        <v>8351115</v>
      </c>
      <c r="I21" s="29">
        <f>'出金明細 '!D20</f>
        <v>1100</v>
      </c>
      <c r="J21" s="30">
        <f>'出金明細 '!M20</f>
        <v>8350015</v>
      </c>
      <c r="K21" s="31">
        <f>'出金明細 '!AD20</f>
        <v>0</v>
      </c>
      <c r="L21" s="5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0" customHeight="1">
      <c r="A22" s="21"/>
      <c r="B22" s="32">
        <v>44366.0</v>
      </c>
      <c r="C22" s="33">
        <f t="shared" si="3"/>
        <v>10969269</v>
      </c>
      <c r="D22" s="34">
        <f t="shared" si="1"/>
        <v>6367</v>
      </c>
      <c r="E22" s="25">
        <f>'入金明細 '!D21</f>
        <v>6367</v>
      </c>
      <c r="F22" s="26">
        <f>'入金明細 '!M21</f>
        <v>0</v>
      </c>
      <c r="G22" s="27">
        <f>'入金明細 '!T21</f>
        <v>0</v>
      </c>
      <c r="H22" s="28">
        <f t="shared" si="2"/>
        <v>0</v>
      </c>
      <c r="I22" s="29">
        <f>'出金明細 '!D21</f>
        <v>0</v>
      </c>
      <c r="J22" s="30">
        <f>'出金明細 '!M21</f>
        <v>0</v>
      </c>
      <c r="K22" s="31">
        <f>'出金明細 '!AD21</f>
        <v>0</v>
      </c>
      <c r="L22" s="5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0" customHeight="1">
      <c r="A23" s="21"/>
      <c r="B23" s="32">
        <v>44367.0</v>
      </c>
      <c r="C23" s="33">
        <f t="shared" si="3"/>
        <v>41577666</v>
      </c>
      <c r="D23" s="34">
        <f t="shared" si="1"/>
        <v>32351163</v>
      </c>
      <c r="E23" s="25">
        <f>'入金明細 '!D22</f>
        <v>0</v>
      </c>
      <c r="F23" s="26">
        <f>'入金明細 '!M22</f>
        <v>0</v>
      </c>
      <c r="G23" s="27">
        <f>'入金明細 '!T22</f>
        <v>32351163</v>
      </c>
      <c r="H23" s="28">
        <f t="shared" si="2"/>
        <v>1742766</v>
      </c>
      <c r="I23" s="29">
        <f>'出金明細 '!D22</f>
        <v>0</v>
      </c>
      <c r="J23" s="30">
        <f>'出金明細 '!M22</f>
        <v>0</v>
      </c>
      <c r="K23" s="31">
        <f>'出金明細 '!AD22</f>
        <v>1742766</v>
      </c>
      <c r="L23" s="5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0" customHeight="1">
      <c r="A24" s="21"/>
      <c r="B24" s="32">
        <v>44368.0</v>
      </c>
      <c r="C24" s="33">
        <f t="shared" si="3"/>
        <v>41733308</v>
      </c>
      <c r="D24" s="34">
        <f t="shared" si="1"/>
        <v>268256</v>
      </c>
      <c r="E24" s="25">
        <f>'入金明細 '!D23</f>
        <v>0</v>
      </c>
      <c r="F24" s="26">
        <f>'入金明細 '!M23</f>
        <v>0</v>
      </c>
      <c r="G24" s="27">
        <f>'入金明細 '!T23</f>
        <v>268256</v>
      </c>
      <c r="H24" s="28">
        <f t="shared" si="2"/>
        <v>112614</v>
      </c>
      <c r="I24" s="29">
        <f>'出金明細 '!D23</f>
        <v>0</v>
      </c>
      <c r="J24" s="30">
        <f>'出金明細 '!M23</f>
        <v>112614</v>
      </c>
      <c r="K24" s="31">
        <f>'出金明細 '!AD23</f>
        <v>0</v>
      </c>
      <c r="L24" s="5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0" customHeight="1">
      <c r="A25" s="21"/>
      <c r="B25" s="439">
        <v>44369.0</v>
      </c>
      <c r="C25" s="33">
        <f t="shared" si="3"/>
        <v>41733308</v>
      </c>
      <c r="D25" s="34">
        <f t="shared" si="1"/>
        <v>0</v>
      </c>
      <c r="E25" s="25">
        <f>'入金明細 '!D24</f>
        <v>0</v>
      </c>
      <c r="F25" s="26">
        <f>'入金明細 '!M24</f>
        <v>0</v>
      </c>
      <c r="G25" s="27">
        <f>'入金明細 '!T24</f>
        <v>0</v>
      </c>
      <c r="H25" s="28">
        <f t="shared" si="2"/>
        <v>0</v>
      </c>
      <c r="I25" s="29">
        <f>'出金明細 '!D24</f>
        <v>0</v>
      </c>
      <c r="J25" s="30">
        <f>'出金明細 '!M24</f>
        <v>0</v>
      </c>
      <c r="K25" s="31">
        <f>'出金明細 '!AD24</f>
        <v>0</v>
      </c>
      <c r="L25" s="5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0" customHeight="1">
      <c r="A26" s="21"/>
      <c r="B26" s="439">
        <v>44370.0</v>
      </c>
      <c r="C26" s="33">
        <f t="shared" si="3"/>
        <v>41733308</v>
      </c>
      <c r="D26" s="34">
        <f t="shared" si="1"/>
        <v>0</v>
      </c>
      <c r="E26" s="25">
        <f>'入金明細 '!D25</f>
        <v>0</v>
      </c>
      <c r="F26" s="26">
        <f>'入金明細 '!M25</f>
        <v>0</v>
      </c>
      <c r="G26" s="27">
        <f>'入金明細 '!T25</f>
        <v>0</v>
      </c>
      <c r="H26" s="28">
        <f t="shared" si="2"/>
        <v>0</v>
      </c>
      <c r="I26" s="29">
        <f>'出金明細 '!D25</f>
        <v>0</v>
      </c>
      <c r="J26" s="30">
        <f>'出金明細 '!M25</f>
        <v>0</v>
      </c>
      <c r="K26" s="31">
        <f>'出金明細 '!AD25</f>
        <v>0</v>
      </c>
      <c r="L26" s="5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0" customHeight="1">
      <c r="A27" s="21"/>
      <c r="B27" s="440">
        <v>44371.0</v>
      </c>
      <c r="C27" s="33">
        <f t="shared" si="3"/>
        <v>42039122</v>
      </c>
      <c r="D27" s="34">
        <f t="shared" si="1"/>
        <v>353039</v>
      </c>
      <c r="E27" s="25">
        <f>'入金明細 '!D26</f>
        <v>0</v>
      </c>
      <c r="F27" s="26">
        <f>'入金明細 '!M26</f>
        <v>0</v>
      </c>
      <c r="G27" s="27">
        <f>'入金明細 '!T26</f>
        <v>353039</v>
      </c>
      <c r="H27" s="28">
        <f t="shared" si="2"/>
        <v>47225</v>
      </c>
      <c r="I27" s="29">
        <f>'出金明細 '!D26</f>
        <v>0</v>
      </c>
      <c r="J27" s="30">
        <f>'出金明細 '!M26</f>
        <v>0</v>
      </c>
      <c r="K27" s="31">
        <f>'出金明細 '!AD26</f>
        <v>47225</v>
      </c>
      <c r="L27" s="5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0" customHeight="1">
      <c r="A28" s="21"/>
      <c r="B28" s="440">
        <v>44372.0</v>
      </c>
      <c r="C28" s="33">
        <f t="shared" si="3"/>
        <v>22043231</v>
      </c>
      <c r="D28" s="34">
        <f t="shared" si="1"/>
        <v>4109</v>
      </c>
      <c r="E28" s="25">
        <f>'入金明細 '!D27</f>
        <v>4109</v>
      </c>
      <c r="F28" s="26">
        <f>'入金明細 '!M27</f>
        <v>0</v>
      </c>
      <c r="G28" s="27">
        <f>'入金明細 '!T27</f>
        <v>0</v>
      </c>
      <c r="H28" s="28">
        <f t="shared" si="2"/>
        <v>20000000</v>
      </c>
      <c r="I28" s="29">
        <f>'出金明細 '!D27</f>
        <v>20000000</v>
      </c>
      <c r="J28" s="30">
        <f>'出金明細 '!M27</f>
        <v>0</v>
      </c>
      <c r="K28" s="31">
        <f>'出金明細 '!AD27</f>
        <v>0</v>
      </c>
      <c r="L28" s="5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0" customHeight="1">
      <c r="A29" s="201"/>
      <c r="B29" s="32">
        <v>44373.0</v>
      </c>
      <c r="C29" s="33">
        <f t="shared" si="3"/>
        <v>21796899</v>
      </c>
      <c r="D29" s="34">
        <f t="shared" si="1"/>
        <v>50450</v>
      </c>
      <c r="E29" s="25">
        <f>'入金明細 '!D28</f>
        <v>0</v>
      </c>
      <c r="F29" s="26">
        <f>'入金明細 '!M28</f>
        <v>0</v>
      </c>
      <c r="G29" s="27">
        <f>'入金明細 '!T28</f>
        <v>50450</v>
      </c>
      <c r="H29" s="28">
        <f t="shared" si="2"/>
        <v>296782</v>
      </c>
      <c r="I29" s="29">
        <f>'出金明細 '!D28</f>
        <v>13200</v>
      </c>
      <c r="J29" s="30">
        <f>'出金明細 '!M28</f>
        <v>125989</v>
      </c>
      <c r="K29" s="31">
        <f>'出金明細 '!AD28</f>
        <v>157593</v>
      </c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ht="12.0" customHeight="1">
      <c r="A30" s="21"/>
      <c r="B30" s="32">
        <v>44374.0</v>
      </c>
      <c r="C30" s="33">
        <f t="shared" si="3"/>
        <v>18593327</v>
      </c>
      <c r="D30" s="34">
        <f t="shared" si="1"/>
        <v>2259192</v>
      </c>
      <c r="E30" s="25">
        <f>'入金明細 '!D29</f>
        <v>342</v>
      </c>
      <c r="F30" s="26">
        <f>'入金明細 '!M29</f>
        <v>2258850</v>
      </c>
      <c r="G30" s="27">
        <f>'入金明細 '!T29</f>
        <v>0</v>
      </c>
      <c r="H30" s="28">
        <f t="shared" si="2"/>
        <v>5462764</v>
      </c>
      <c r="I30" s="29">
        <f>'出金明細 '!D29</f>
        <v>5000385</v>
      </c>
      <c r="J30" s="30">
        <f>'出金明細 '!M29</f>
        <v>0</v>
      </c>
      <c r="K30" s="31">
        <f>'出金明細 '!AD29</f>
        <v>462379</v>
      </c>
      <c r="L30" s="5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0" customHeight="1">
      <c r="A31" s="21"/>
      <c r="B31" s="32">
        <v>44375.0</v>
      </c>
      <c r="C31" s="33">
        <f t="shared" si="3"/>
        <v>13059144</v>
      </c>
      <c r="D31" s="34">
        <f t="shared" si="1"/>
        <v>31644819</v>
      </c>
      <c r="E31" s="25">
        <f>'入金明細 '!D30</f>
        <v>30000000</v>
      </c>
      <c r="F31" s="26">
        <f>'入金明細 '!M30</f>
        <v>0</v>
      </c>
      <c r="G31" s="27">
        <f>'入金明細 '!T30</f>
        <v>1644819</v>
      </c>
      <c r="H31" s="28">
        <f t="shared" si="2"/>
        <v>37179002</v>
      </c>
      <c r="I31" s="29">
        <f>'出金明細 '!D30</f>
        <v>30027138</v>
      </c>
      <c r="J31" s="30">
        <f>'出金明細 '!M30</f>
        <v>5922695</v>
      </c>
      <c r="K31" s="31">
        <f>'出金明細 '!AD30</f>
        <v>1229169</v>
      </c>
      <c r="L31" s="5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0" customHeight="1">
      <c r="A32" s="21"/>
      <c r="B32" s="439">
        <v>44376.0</v>
      </c>
      <c r="C32" s="33">
        <f t="shared" si="3"/>
        <v>12863955</v>
      </c>
      <c r="D32" s="34">
        <f t="shared" si="1"/>
        <v>0</v>
      </c>
      <c r="E32" s="25">
        <f>'入金明細 '!D31</f>
        <v>0</v>
      </c>
      <c r="F32" s="26">
        <f>'入金明細 '!M31</f>
        <v>0</v>
      </c>
      <c r="G32" s="27">
        <f>'入金明細 '!T31</f>
        <v>0</v>
      </c>
      <c r="H32" s="28">
        <f t="shared" si="2"/>
        <v>195189</v>
      </c>
      <c r="I32" s="29">
        <f>'出金明細 '!D31</f>
        <v>195189</v>
      </c>
      <c r="J32" s="30">
        <f>'出金明細 '!M31</f>
        <v>0</v>
      </c>
      <c r="K32" s="31">
        <f>'出金明細 '!AD31</f>
        <v>0</v>
      </c>
      <c r="L32" s="5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0" customHeight="1">
      <c r="A33" s="21"/>
      <c r="B33" s="441">
        <v>44377.0</v>
      </c>
      <c r="C33" s="37">
        <f t="shared" si="3"/>
        <v>12863955</v>
      </c>
      <c r="D33" s="38">
        <f t="shared" si="1"/>
        <v>0</v>
      </c>
      <c r="E33" s="25">
        <f>'入金明細 '!D32</f>
        <v>0</v>
      </c>
      <c r="F33" s="26">
        <f>'入金明細 '!M32</f>
        <v>0</v>
      </c>
      <c r="G33" s="27">
        <f>'入金明細 '!T32</f>
        <v>0</v>
      </c>
      <c r="H33" s="28">
        <f t="shared" si="2"/>
        <v>0</v>
      </c>
      <c r="I33" s="29">
        <f>'出金明細 '!D32</f>
        <v>0</v>
      </c>
      <c r="J33" s="30">
        <f>'出金明細 '!M32</f>
        <v>0</v>
      </c>
      <c r="K33" s="31">
        <f>'出金明細 '!AD32</f>
        <v>0</v>
      </c>
      <c r="L33" s="5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0" customHeight="1">
      <c r="A34" s="21"/>
      <c r="B34" s="442" t="s">
        <v>10</v>
      </c>
      <c r="C34" s="40">
        <f t="shared" ref="C34:C35" si="5">SUM(D34-H34)</f>
        <v>-10908116</v>
      </c>
      <c r="D34" s="41">
        <f t="shared" si="1"/>
        <v>118076821</v>
      </c>
      <c r="E34" s="42">
        <f t="shared" ref="E34:K34" si="4">SUM(E4:E33)</f>
        <v>73474038</v>
      </c>
      <c r="F34" s="43">
        <f t="shared" si="4"/>
        <v>2809482</v>
      </c>
      <c r="G34" s="44">
        <f t="shared" si="4"/>
        <v>41793301</v>
      </c>
      <c r="H34" s="45">
        <f t="shared" si="4"/>
        <v>128984937</v>
      </c>
      <c r="I34" s="42">
        <f t="shared" si="4"/>
        <v>63276558</v>
      </c>
      <c r="J34" s="43">
        <f t="shared" si="4"/>
        <v>57912062</v>
      </c>
      <c r="K34" s="46">
        <f t="shared" si="4"/>
        <v>7796317</v>
      </c>
      <c r="L34" s="5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0" customHeight="1">
      <c r="A35" s="21"/>
      <c r="B35" s="442" t="s">
        <v>11</v>
      </c>
      <c r="C35" s="40">
        <f t="shared" si="5"/>
        <v>-10908116</v>
      </c>
      <c r="D35" s="47">
        <f t="shared" si="1"/>
        <v>118076821</v>
      </c>
      <c r="E35" s="42">
        <f t="shared" ref="E35:K35" si="6">E2+E34</f>
        <v>73474038</v>
      </c>
      <c r="F35" s="43">
        <f t="shared" si="6"/>
        <v>2809482</v>
      </c>
      <c r="G35" s="44">
        <f t="shared" si="6"/>
        <v>41793301</v>
      </c>
      <c r="H35" s="45">
        <f t="shared" si="6"/>
        <v>128984937</v>
      </c>
      <c r="I35" s="42">
        <f t="shared" si="6"/>
        <v>63276558</v>
      </c>
      <c r="J35" s="43">
        <f t="shared" si="6"/>
        <v>57912062</v>
      </c>
      <c r="K35" s="46">
        <f t="shared" si="6"/>
        <v>7796317</v>
      </c>
      <c r="L35" s="5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0" customHeight="1">
      <c r="A36" s="21"/>
      <c r="B36" s="443">
        <v>44378.0</v>
      </c>
      <c r="C36" s="23">
        <f>SUM(C33+D36-H36)</f>
        <v>11144408</v>
      </c>
      <c r="D36" s="24">
        <f t="shared" si="1"/>
        <v>10787540</v>
      </c>
      <c r="E36" s="48">
        <f>'入金明細 '!D35</f>
        <v>0</v>
      </c>
      <c r="F36" s="26">
        <f>'入金明細 '!M35</f>
        <v>0</v>
      </c>
      <c r="G36" s="27">
        <f>'入金明細 '!T35</f>
        <v>10787540</v>
      </c>
      <c r="H36" s="28">
        <f t="shared" ref="H36:H66" si="7">I36+J36+K36</f>
        <v>12507087</v>
      </c>
      <c r="I36" s="96">
        <f>'出金明細 '!D35</f>
        <v>5333765</v>
      </c>
      <c r="J36" s="50">
        <f>'出金明細 '!M35</f>
        <v>6592163</v>
      </c>
      <c r="K36" s="51">
        <f>'出金明細 '!AD35</f>
        <v>581159</v>
      </c>
      <c r="L36" s="5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0" customHeight="1">
      <c r="A37" s="21"/>
      <c r="B37" s="440">
        <v>45109.0</v>
      </c>
      <c r="C37" s="33">
        <f t="shared" ref="C37:C66" si="8">SUM(C36+D37-H37)</f>
        <v>10935856</v>
      </c>
      <c r="D37" s="34">
        <f t="shared" si="1"/>
        <v>0</v>
      </c>
      <c r="E37" s="48">
        <f>'入金明細 '!D36</f>
        <v>0</v>
      </c>
      <c r="F37" s="26">
        <f>'入金明細 '!M36</f>
        <v>0</v>
      </c>
      <c r="G37" s="27">
        <f>'入金明細 '!T36</f>
        <v>0</v>
      </c>
      <c r="H37" s="28">
        <f t="shared" si="7"/>
        <v>208552</v>
      </c>
      <c r="I37" s="52">
        <f>'出金明細 '!D36</f>
        <v>0</v>
      </c>
      <c r="J37" s="30">
        <f>'出金明細 '!M36</f>
        <v>0</v>
      </c>
      <c r="K37" s="31">
        <f>'出金明細 '!AD36</f>
        <v>208552</v>
      </c>
      <c r="L37" s="5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0" customHeight="1">
      <c r="A38" s="21"/>
      <c r="B38" s="440">
        <v>45110.0</v>
      </c>
      <c r="C38" s="33">
        <f t="shared" si="8"/>
        <v>10935856</v>
      </c>
      <c r="D38" s="34">
        <f t="shared" si="1"/>
        <v>0</v>
      </c>
      <c r="E38" s="48">
        <f>'入金明細 '!D37</f>
        <v>0</v>
      </c>
      <c r="F38" s="26">
        <f>'入金明細 '!M37</f>
        <v>0</v>
      </c>
      <c r="G38" s="27">
        <f>'入金明細 '!T37</f>
        <v>0</v>
      </c>
      <c r="H38" s="28">
        <f t="shared" si="7"/>
        <v>0</v>
      </c>
      <c r="I38" s="52">
        <f>'出金明細 '!D37</f>
        <v>0</v>
      </c>
      <c r="J38" s="30">
        <f>'出金明細 '!M37</f>
        <v>0</v>
      </c>
      <c r="K38" s="31">
        <f>'出金明細 '!AD37</f>
        <v>0</v>
      </c>
      <c r="L38" s="5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0" customHeight="1">
      <c r="A39" s="21"/>
      <c r="B39" s="440">
        <v>45111.0</v>
      </c>
      <c r="C39" s="33">
        <f t="shared" si="8"/>
        <v>10563352</v>
      </c>
      <c r="D39" s="34">
        <f t="shared" si="1"/>
        <v>0</v>
      </c>
      <c r="E39" s="48">
        <f>'入金明細 '!D38</f>
        <v>0</v>
      </c>
      <c r="F39" s="26">
        <f>'入金明細 '!M38</f>
        <v>0</v>
      </c>
      <c r="G39" s="27">
        <f>'入金明細 '!T38</f>
        <v>0</v>
      </c>
      <c r="H39" s="28">
        <f t="shared" si="7"/>
        <v>372504</v>
      </c>
      <c r="I39" s="52">
        <f>'出金明細 '!D38</f>
        <v>0</v>
      </c>
      <c r="J39" s="30">
        <f>'出金明細 '!M38</f>
        <v>0</v>
      </c>
      <c r="K39" s="31">
        <f>'出金明細 '!AD38</f>
        <v>372504</v>
      </c>
      <c r="L39" s="5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0" customHeight="1">
      <c r="A40" s="21"/>
      <c r="B40" s="440">
        <v>45112.0</v>
      </c>
      <c r="C40" s="33">
        <f t="shared" si="8"/>
        <v>6677925</v>
      </c>
      <c r="D40" s="34">
        <f t="shared" si="1"/>
        <v>42837</v>
      </c>
      <c r="E40" s="48">
        <f>'入金明細 '!D39</f>
        <v>0</v>
      </c>
      <c r="F40" s="26">
        <f>'入金明細 '!M39</f>
        <v>0</v>
      </c>
      <c r="G40" s="27">
        <f>'入金明細 '!T39</f>
        <v>42837</v>
      </c>
      <c r="H40" s="28">
        <f t="shared" si="7"/>
        <v>3928264</v>
      </c>
      <c r="I40" s="52">
        <f>'出金明細 '!D39</f>
        <v>0</v>
      </c>
      <c r="J40" s="30">
        <f>'出金明細 '!M39</f>
        <v>3928264</v>
      </c>
      <c r="K40" s="31">
        <f>'出金明細 '!AD39</f>
        <v>0</v>
      </c>
      <c r="L40" s="5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0" customHeight="1">
      <c r="A41" s="21"/>
      <c r="B41" s="35">
        <v>45113.0</v>
      </c>
      <c r="C41" s="33">
        <f t="shared" si="8"/>
        <v>6677925</v>
      </c>
      <c r="D41" s="34">
        <f t="shared" si="1"/>
        <v>0</v>
      </c>
      <c r="E41" s="48">
        <f>'入金明細 '!D40</f>
        <v>0</v>
      </c>
      <c r="F41" s="26">
        <f>'入金明細 '!M40</f>
        <v>0</v>
      </c>
      <c r="G41" s="27">
        <f>'入金明細 '!T40</f>
        <v>0</v>
      </c>
      <c r="H41" s="28">
        <f t="shared" si="7"/>
        <v>0</v>
      </c>
      <c r="I41" s="52">
        <f>'出金明細 '!D40</f>
        <v>0</v>
      </c>
      <c r="J41" s="30">
        <f>'出金明細 '!M40</f>
        <v>0</v>
      </c>
      <c r="K41" s="31">
        <f>'出金明細 '!AD40</f>
        <v>0</v>
      </c>
      <c r="L41" s="5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0" customHeight="1">
      <c r="A42" s="21"/>
      <c r="B42" s="35">
        <v>45114.0</v>
      </c>
      <c r="C42" s="33">
        <f t="shared" si="8"/>
        <v>6677925</v>
      </c>
      <c r="D42" s="34">
        <f t="shared" si="1"/>
        <v>0</v>
      </c>
      <c r="E42" s="48">
        <f>'入金明細 '!D41</f>
        <v>0</v>
      </c>
      <c r="F42" s="26">
        <f>'入金明細 '!M41</f>
        <v>0</v>
      </c>
      <c r="G42" s="27">
        <f>'入金明細 '!T41</f>
        <v>0</v>
      </c>
      <c r="H42" s="28">
        <f t="shared" si="7"/>
        <v>0</v>
      </c>
      <c r="I42" s="52">
        <f>'出金明細 '!D41</f>
        <v>0</v>
      </c>
      <c r="J42" s="30">
        <f>'出金明細 '!M41</f>
        <v>0</v>
      </c>
      <c r="K42" s="31">
        <f>'出金明細 '!AD41</f>
        <v>0</v>
      </c>
      <c r="L42" s="5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0" customHeight="1">
      <c r="A43" s="21"/>
      <c r="B43" s="440">
        <v>45115.0</v>
      </c>
      <c r="C43" s="33">
        <f t="shared" si="8"/>
        <v>7014855</v>
      </c>
      <c r="D43" s="34">
        <f t="shared" si="1"/>
        <v>345960</v>
      </c>
      <c r="E43" s="48">
        <f>'入金明細 '!D42</f>
        <v>0</v>
      </c>
      <c r="F43" s="26">
        <f>'入金明細 '!M42</f>
        <v>0</v>
      </c>
      <c r="G43" s="27">
        <f>'入金明細 '!T42</f>
        <v>345960</v>
      </c>
      <c r="H43" s="28">
        <f t="shared" si="7"/>
        <v>9030</v>
      </c>
      <c r="I43" s="52">
        <f>'出金明細 '!D42</f>
        <v>1210</v>
      </c>
      <c r="J43" s="30">
        <f>'出金明細 '!M42</f>
        <v>0</v>
      </c>
      <c r="K43" s="31">
        <f>'出金明細 '!AD42</f>
        <v>7820</v>
      </c>
      <c r="L43" s="5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0" customHeight="1">
      <c r="A44" s="21"/>
      <c r="B44" s="440">
        <v>45116.0</v>
      </c>
      <c r="C44" s="33">
        <f t="shared" si="8"/>
        <v>19463595</v>
      </c>
      <c r="D44" s="34">
        <f t="shared" si="1"/>
        <v>12448740</v>
      </c>
      <c r="E44" s="48">
        <f>'入金明細 '!D43</f>
        <v>0</v>
      </c>
      <c r="F44" s="26">
        <f>'入金明細 '!M43</f>
        <v>0</v>
      </c>
      <c r="G44" s="27">
        <f>'入金明細 '!T43</f>
        <v>12448740</v>
      </c>
      <c r="H44" s="28">
        <f t="shared" si="7"/>
        <v>0</v>
      </c>
      <c r="I44" s="52">
        <f>'出金明細 '!D43</f>
        <v>0</v>
      </c>
      <c r="J44" s="30">
        <f>'出金明細 '!M43</f>
        <v>0</v>
      </c>
      <c r="K44" s="31">
        <f>'出金明細 '!AD43</f>
        <v>0</v>
      </c>
      <c r="L44" s="5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0" customHeight="1">
      <c r="A45" s="21"/>
      <c r="B45" s="440">
        <v>45117.0</v>
      </c>
      <c r="C45" s="33">
        <f t="shared" si="8"/>
        <v>19966254</v>
      </c>
      <c r="D45" s="34">
        <f t="shared" si="1"/>
        <v>5258343</v>
      </c>
      <c r="E45" s="48">
        <f>'入金明細 '!D44</f>
        <v>0</v>
      </c>
      <c r="F45" s="26">
        <f>'入金明細 '!M44</f>
        <v>17520</v>
      </c>
      <c r="G45" s="27">
        <f>'入金明細 '!T44</f>
        <v>5240823</v>
      </c>
      <c r="H45" s="28">
        <f t="shared" si="7"/>
        <v>4755684</v>
      </c>
      <c r="I45" s="52">
        <f>'出金明細 '!D44</f>
        <v>1526400</v>
      </c>
      <c r="J45" s="30">
        <f>'出金明細 '!M44</f>
        <v>0</v>
      </c>
      <c r="K45" s="31">
        <f>'出金明細 '!AD44</f>
        <v>3229284</v>
      </c>
      <c r="L45" s="5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0" customHeight="1">
      <c r="A46" s="21"/>
      <c r="B46" s="440">
        <v>45118.0</v>
      </c>
      <c r="C46" s="33">
        <f t="shared" si="8"/>
        <v>19932812</v>
      </c>
      <c r="D46" s="34">
        <f t="shared" si="1"/>
        <v>79008</v>
      </c>
      <c r="E46" s="48">
        <f>'入金明細 '!D45</f>
        <v>0</v>
      </c>
      <c r="F46" s="26">
        <f>'入金明細 '!M45</f>
        <v>79008</v>
      </c>
      <c r="G46" s="27">
        <f>'入金明細 '!T45</f>
        <v>0</v>
      </c>
      <c r="H46" s="28">
        <f t="shared" si="7"/>
        <v>112450</v>
      </c>
      <c r="I46" s="52">
        <f>'出金明細 '!D45</f>
        <v>0</v>
      </c>
      <c r="J46" s="30">
        <f>'出金明細 '!M45</f>
        <v>0</v>
      </c>
      <c r="K46" s="31">
        <f>'出金明細 '!AD45</f>
        <v>112450</v>
      </c>
      <c r="L46" s="5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0" customHeight="1">
      <c r="A47" s="21"/>
      <c r="B47" s="440">
        <v>45119.0</v>
      </c>
      <c r="C47" s="33">
        <f t="shared" si="8"/>
        <v>38282233</v>
      </c>
      <c r="D47" s="34">
        <f t="shared" si="1"/>
        <v>18349421</v>
      </c>
      <c r="E47" s="48">
        <f>'入金明細 '!D46</f>
        <v>0</v>
      </c>
      <c r="F47" s="26">
        <f>'入金明細 '!M46</f>
        <v>0</v>
      </c>
      <c r="G47" s="27">
        <f>'入金明細 '!T46</f>
        <v>18349421</v>
      </c>
      <c r="H47" s="28">
        <f t="shared" si="7"/>
        <v>0</v>
      </c>
      <c r="I47" s="52">
        <f>'出金明細 '!D46</f>
        <v>0</v>
      </c>
      <c r="J47" s="30">
        <f>'出金明細 '!M46</f>
        <v>0</v>
      </c>
      <c r="K47" s="31">
        <f>'出金明細 '!AD46</f>
        <v>0</v>
      </c>
      <c r="L47" s="5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0" customHeight="1">
      <c r="A48" s="21"/>
      <c r="B48" s="35">
        <v>45120.0</v>
      </c>
      <c r="C48" s="33">
        <f t="shared" si="8"/>
        <v>38282233</v>
      </c>
      <c r="D48" s="34">
        <f t="shared" si="1"/>
        <v>0</v>
      </c>
      <c r="E48" s="48">
        <f>'入金明細 '!D47</f>
        <v>0</v>
      </c>
      <c r="F48" s="26">
        <f>'入金明細 '!M47</f>
        <v>0</v>
      </c>
      <c r="G48" s="27">
        <f>'入金明細 '!T47</f>
        <v>0</v>
      </c>
      <c r="H48" s="28">
        <f t="shared" si="7"/>
        <v>0</v>
      </c>
      <c r="I48" s="52">
        <f>'出金明細 '!D47</f>
        <v>0</v>
      </c>
      <c r="J48" s="30">
        <f>'出金明細 '!M47</f>
        <v>0</v>
      </c>
      <c r="K48" s="31">
        <f>'出金明細 '!AD47</f>
        <v>0</v>
      </c>
      <c r="L48" s="5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0" customHeight="1">
      <c r="A49" s="21"/>
      <c r="B49" s="35">
        <v>45121.0</v>
      </c>
      <c r="C49" s="33">
        <f t="shared" si="8"/>
        <v>38282233</v>
      </c>
      <c r="D49" s="34">
        <f t="shared" si="1"/>
        <v>0</v>
      </c>
      <c r="E49" s="48">
        <f>'入金明細 '!D48</f>
        <v>0</v>
      </c>
      <c r="F49" s="26">
        <f>'入金明細 '!M48</f>
        <v>0</v>
      </c>
      <c r="G49" s="27">
        <f>'入金明細 '!T48</f>
        <v>0</v>
      </c>
      <c r="H49" s="28">
        <f t="shared" si="7"/>
        <v>0</v>
      </c>
      <c r="I49" s="52">
        <f>'出金明細 '!D48</f>
        <v>0</v>
      </c>
      <c r="J49" s="30">
        <f>'出金明細 '!M48</f>
        <v>0</v>
      </c>
      <c r="K49" s="31">
        <f>'出金明細 '!AD48</f>
        <v>0</v>
      </c>
      <c r="L49" s="5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0" customHeight="1">
      <c r="A50" s="21"/>
      <c r="B50" s="35">
        <v>45122.0</v>
      </c>
      <c r="C50" s="33">
        <f t="shared" si="8"/>
        <v>38544353</v>
      </c>
      <c r="D50" s="34">
        <f t="shared" si="1"/>
        <v>262120</v>
      </c>
      <c r="E50" s="48">
        <f>'入金明細 '!D49</f>
        <v>0</v>
      </c>
      <c r="F50" s="26">
        <f>'入金明細 '!M49</f>
        <v>262120</v>
      </c>
      <c r="G50" s="27">
        <f>'入金明細 '!T49</f>
        <v>0</v>
      </c>
      <c r="H50" s="28">
        <f t="shared" si="7"/>
        <v>0</v>
      </c>
      <c r="I50" s="52">
        <f>'出金明細 '!D49</f>
        <v>0</v>
      </c>
      <c r="J50" s="30">
        <f>'出金明細 '!M49</f>
        <v>0</v>
      </c>
      <c r="K50" s="31">
        <f>'出金明細 '!AD49</f>
        <v>0</v>
      </c>
      <c r="L50" s="5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0" customHeight="1">
      <c r="A51" s="21"/>
      <c r="B51" s="440">
        <v>45123.0</v>
      </c>
      <c r="C51" s="33">
        <f t="shared" si="8"/>
        <v>31845199</v>
      </c>
      <c r="D51" s="34">
        <f t="shared" si="1"/>
        <v>1157715</v>
      </c>
      <c r="E51" s="48">
        <f>'入金明細 '!D50</f>
        <v>0</v>
      </c>
      <c r="F51" s="26">
        <f>'入金明細 '!M50</f>
        <v>521751</v>
      </c>
      <c r="G51" s="27">
        <f>'入金明細 '!T50</f>
        <v>635964</v>
      </c>
      <c r="H51" s="28">
        <f t="shared" si="7"/>
        <v>7856869</v>
      </c>
      <c r="I51" s="52">
        <f>'出金明細 '!D50</f>
        <v>0</v>
      </c>
      <c r="J51" s="30">
        <f>'出金明細 '!M50</f>
        <v>7500000</v>
      </c>
      <c r="K51" s="31">
        <f>'出金明細 '!AD50</f>
        <v>356869</v>
      </c>
      <c r="L51" s="5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0" customHeight="1">
      <c r="A52" s="21"/>
      <c r="B52" s="440">
        <v>45124.0</v>
      </c>
      <c r="C52" s="33">
        <f t="shared" si="8"/>
        <v>31845199</v>
      </c>
      <c r="D52" s="34">
        <f t="shared" si="1"/>
        <v>0</v>
      </c>
      <c r="E52" s="48">
        <f>'入金明細 '!D51</f>
        <v>0</v>
      </c>
      <c r="F52" s="26">
        <f>'入金明細 '!M51</f>
        <v>0</v>
      </c>
      <c r="G52" s="27">
        <f>'入金明細 '!T51</f>
        <v>0</v>
      </c>
      <c r="H52" s="28">
        <f t="shared" si="7"/>
        <v>0</v>
      </c>
      <c r="I52" s="52">
        <f>'出金明細 '!D51</f>
        <v>0</v>
      </c>
      <c r="J52" s="30">
        <f>'出金明細 '!M51</f>
        <v>0</v>
      </c>
      <c r="K52" s="31">
        <f>'出金明細 '!AD51</f>
        <v>0</v>
      </c>
      <c r="L52" s="5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0" customHeight="1">
      <c r="A53" s="21"/>
      <c r="B53" s="440">
        <v>45125.0</v>
      </c>
      <c r="C53" s="33">
        <f t="shared" si="8"/>
        <v>31845199</v>
      </c>
      <c r="D53" s="34">
        <f t="shared" si="1"/>
        <v>0</v>
      </c>
      <c r="E53" s="48">
        <f>'入金明細 '!D52</f>
        <v>0</v>
      </c>
      <c r="F53" s="26">
        <f>'入金明細 '!M52</f>
        <v>0</v>
      </c>
      <c r="G53" s="27">
        <f>'入金明細 '!T52</f>
        <v>0</v>
      </c>
      <c r="H53" s="28">
        <f t="shared" si="7"/>
        <v>0</v>
      </c>
      <c r="I53" s="52">
        <f>'出金明細 '!D52</f>
        <v>0</v>
      </c>
      <c r="J53" s="30">
        <f>'出金明細 '!M52</f>
        <v>0</v>
      </c>
      <c r="K53" s="31">
        <f>'出金明細 '!AD52</f>
        <v>0</v>
      </c>
      <c r="L53" s="5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0" customHeight="1">
      <c r="A54" s="21"/>
      <c r="B54" s="440">
        <v>45126.0</v>
      </c>
      <c r="C54" s="33">
        <f t="shared" si="8"/>
        <v>43267676</v>
      </c>
      <c r="D54" s="34">
        <f t="shared" si="1"/>
        <v>11427597</v>
      </c>
      <c r="E54" s="48">
        <f>'入金明細 '!D53</f>
        <v>0</v>
      </c>
      <c r="F54" s="26">
        <f>'入金明細 '!M53</f>
        <v>0</v>
      </c>
      <c r="G54" s="27">
        <f>'入金明細 '!T53</f>
        <v>11427597</v>
      </c>
      <c r="H54" s="28">
        <f t="shared" si="7"/>
        <v>5120</v>
      </c>
      <c r="I54" s="52">
        <f>'出金明細 '!D53</f>
        <v>1210</v>
      </c>
      <c r="J54" s="30">
        <f>'出金明細 '!M53</f>
        <v>0</v>
      </c>
      <c r="K54" s="31">
        <f>'出金明細 '!AD53</f>
        <v>3910</v>
      </c>
      <c r="L54" s="5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0" customHeight="1">
      <c r="A55" s="21"/>
      <c r="B55" s="35">
        <v>45127.0</v>
      </c>
      <c r="C55" s="33">
        <f t="shared" si="8"/>
        <v>43267676</v>
      </c>
      <c r="D55" s="34">
        <f t="shared" si="1"/>
        <v>0</v>
      </c>
      <c r="E55" s="48">
        <f>'入金明細 '!D54</f>
        <v>0</v>
      </c>
      <c r="F55" s="26">
        <f>'入金明細 '!M54</f>
        <v>0</v>
      </c>
      <c r="G55" s="27">
        <f>'入金明細 '!T54</f>
        <v>0</v>
      </c>
      <c r="H55" s="28">
        <f t="shared" si="7"/>
        <v>0</v>
      </c>
      <c r="I55" s="52">
        <f>'出金明細 '!D54</f>
        <v>0</v>
      </c>
      <c r="J55" s="30">
        <f>'出金明細 '!M54</f>
        <v>0</v>
      </c>
      <c r="K55" s="31">
        <f>'出金明細 '!AD54</f>
        <v>0</v>
      </c>
      <c r="L55" s="5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0" customHeight="1">
      <c r="A56" s="21"/>
      <c r="B56" s="35">
        <v>45128.0</v>
      </c>
      <c r="C56" s="33">
        <f t="shared" si="8"/>
        <v>60964266</v>
      </c>
      <c r="D56" s="34">
        <f t="shared" si="1"/>
        <v>17696590</v>
      </c>
      <c r="E56" s="48">
        <f>'入金明細 '!D55</f>
        <v>0</v>
      </c>
      <c r="F56" s="26">
        <f>'入金明細 '!M55</f>
        <v>0</v>
      </c>
      <c r="G56" s="27">
        <f>'入金明細 '!T55</f>
        <v>17696590</v>
      </c>
      <c r="H56" s="28">
        <f t="shared" si="7"/>
        <v>0</v>
      </c>
      <c r="I56" s="52">
        <f>'出金明細 '!D55</f>
        <v>0</v>
      </c>
      <c r="J56" s="30">
        <f>'出金明細 '!M55</f>
        <v>0</v>
      </c>
      <c r="K56" s="31">
        <f>'出金明細 '!AD55</f>
        <v>0</v>
      </c>
      <c r="L56" s="5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0" customHeight="1">
      <c r="A57" s="21"/>
      <c r="B57" s="440">
        <v>45129.0</v>
      </c>
      <c r="C57" s="33">
        <f t="shared" si="8"/>
        <v>44053906</v>
      </c>
      <c r="D57" s="34">
        <f t="shared" si="1"/>
        <v>307090</v>
      </c>
      <c r="E57" s="48">
        <f>'入金明細 '!D56</f>
        <v>0</v>
      </c>
      <c r="F57" s="26">
        <f>'入金明細 '!M56</f>
        <v>0</v>
      </c>
      <c r="G57" s="27">
        <f>'入金明細 '!T56</f>
        <v>307090</v>
      </c>
      <c r="H57" s="28">
        <f t="shared" si="7"/>
        <v>17217450</v>
      </c>
      <c r="I57" s="52">
        <f>'出金明細 '!D56</f>
        <v>0</v>
      </c>
      <c r="J57" s="30">
        <f>'出金明細 '!M56</f>
        <v>17217450</v>
      </c>
      <c r="K57" s="31">
        <f>'出金明細 '!AD56</f>
        <v>0</v>
      </c>
      <c r="L57" s="5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0" customHeight="1">
      <c r="A58" s="21"/>
      <c r="B58" s="440">
        <v>45130.0</v>
      </c>
      <c r="C58" s="33">
        <f t="shared" si="8"/>
        <v>25498862</v>
      </c>
      <c r="D58" s="34">
        <f t="shared" si="1"/>
        <v>0</v>
      </c>
      <c r="E58" s="48">
        <f>'入金明細 '!D57</f>
        <v>0</v>
      </c>
      <c r="F58" s="26">
        <f>'入金明細 '!M57</f>
        <v>0</v>
      </c>
      <c r="G58" s="27">
        <f>'入金明細 '!T57</f>
        <v>0</v>
      </c>
      <c r="H58" s="28">
        <f t="shared" si="7"/>
        <v>18555044</v>
      </c>
      <c r="I58" s="52">
        <f>'出金明細 '!D57</f>
        <v>18508869</v>
      </c>
      <c r="J58" s="30">
        <f>'出金明細 '!M57</f>
        <v>0</v>
      </c>
      <c r="K58" s="31">
        <f>'出金明細 '!AD57</f>
        <v>46175</v>
      </c>
      <c r="L58" s="5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0" customHeight="1">
      <c r="A59" s="21"/>
      <c r="B59" s="440">
        <v>45131.0</v>
      </c>
      <c r="C59" s="33">
        <f t="shared" si="8"/>
        <v>26888162</v>
      </c>
      <c r="D59" s="34">
        <f t="shared" si="1"/>
        <v>1389300</v>
      </c>
      <c r="E59" s="48">
        <f>'入金明細 '!D58</f>
        <v>0</v>
      </c>
      <c r="F59" s="26">
        <f>'入金明細 '!M58</f>
        <v>1389300</v>
      </c>
      <c r="G59" s="27">
        <f>'入金明細 '!T58</f>
        <v>0</v>
      </c>
      <c r="H59" s="28">
        <f t="shared" si="7"/>
        <v>0</v>
      </c>
      <c r="I59" s="52">
        <f>'出金明細 '!D58</f>
        <v>0</v>
      </c>
      <c r="J59" s="30">
        <f>'出金明細 '!M58</f>
        <v>0</v>
      </c>
      <c r="K59" s="31">
        <f>'出金明細 '!AD58</f>
        <v>0</v>
      </c>
      <c r="L59" s="5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0" customHeight="1">
      <c r="A60" s="21"/>
      <c r="B60" s="440">
        <v>45132.0</v>
      </c>
      <c r="C60" s="33">
        <f t="shared" si="8"/>
        <v>27163828</v>
      </c>
      <c r="D60" s="34">
        <f t="shared" si="1"/>
        <v>291581</v>
      </c>
      <c r="E60" s="48">
        <f>'入金明細 '!D59</f>
        <v>0</v>
      </c>
      <c r="F60" s="26">
        <f>'入金明細 '!M59</f>
        <v>0</v>
      </c>
      <c r="G60" s="27">
        <f>'入金明細 '!T59</f>
        <v>291581</v>
      </c>
      <c r="H60" s="28">
        <f t="shared" si="7"/>
        <v>15915</v>
      </c>
      <c r="I60" s="52">
        <f>'出金明細 '!D59</f>
        <v>0</v>
      </c>
      <c r="J60" s="30">
        <f>'出金明細 '!M59</f>
        <v>0</v>
      </c>
      <c r="K60" s="31">
        <f>'出金明細 '!AD59</f>
        <v>15915</v>
      </c>
      <c r="L60" s="5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0" customHeight="1">
      <c r="A61" s="21"/>
      <c r="B61" s="440">
        <v>45133.0</v>
      </c>
      <c r="C61" s="33">
        <f t="shared" si="8"/>
        <v>21873627</v>
      </c>
      <c r="D61" s="34">
        <f t="shared" si="1"/>
        <v>15517167</v>
      </c>
      <c r="E61" s="48">
        <f>'入金明細 '!D60</f>
        <v>0</v>
      </c>
      <c r="F61" s="26">
        <f>'入金明細 '!M60</f>
        <v>0</v>
      </c>
      <c r="G61" s="27">
        <f>'入金明細 '!T60</f>
        <v>15517167</v>
      </c>
      <c r="H61" s="28">
        <f t="shared" si="7"/>
        <v>20807368</v>
      </c>
      <c r="I61" s="52">
        <f>'出金明細 '!D60</f>
        <v>10000</v>
      </c>
      <c r="J61" s="30">
        <f>'出金明細 '!M60</f>
        <v>20661409</v>
      </c>
      <c r="K61" s="31">
        <f>'出金明細 '!AD60</f>
        <v>135959</v>
      </c>
      <c r="L61" s="5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0" customHeight="1">
      <c r="A62" s="21"/>
      <c r="B62" s="35">
        <v>45134.0</v>
      </c>
      <c r="C62" s="33">
        <f t="shared" si="8"/>
        <v>21873627</v>
      </c>
      <c r="D62" s="34">
        <f t="shared" si="1"/>
        <v>0</v>
      </c>
      <c r="E62" s="48">
        <f>'入金明細 '!D61</f>
        <v>0</v>
      </c>
      <c r="F62" s="26">
        <f>'入金明細 '!M61</f>
        <v>0</v>
      </c>
      <c r="G62" s="27">
        <f>'入金明細 '!T61</f>
        <v>0</v>
      </c>
      <c r="H62" s="28">
        <f t="shared" si="7"/>
        <v>0</v>
      </c>
      <c r="I62" s="52">
        <f>'出金明細 '!D61</f>
        <v>0</v>
      </c>
      <c r="J62" s="30">
        <f>'出金明細 '!M61</f>
        <v>0</v>
      </c>
      <c r="K62" s="31">
        <f>'出金明細 '!AD61</f>
        <v>0</v>
      </c>
      <c r="L62" s="5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0" customHeight="1">
      <c r="A63" s="21"/>
      <c r="B63" s="35">
        <v>45135.0</v>
      </c>
      <c r="C63" s="33">
        <f t="shared" si="8"/>
        <v>21873627</v>
      </c>
      <c r="D63" s="34">
        <f t="shared" si="1"/>
        <v>0</v>
      </c>
      <c r="E63" s="48">
        <f>'入金明細 '!D62</f>
        <v>0</v>
      </c>
      <c r="F63" s="26">
        <f>'入金明細 '!M62</f>
        <v>0</v>
      </c>
      <c r="G63" s="27">
        <f>'入金明細 '!T62</f>
        <v>0</v>
      </c>
      <c r="H63" s="28">
        <f t="shared" si="7"/>
        <v>0</v>
      </c>
      <c r="I63" s="52">
        <f>'出金明細 '!D62</f>
        <v>0</v>
      </c>
      <c r="J63" s="30">
        <f>'出金明細 '!M62</f>
        <v>0</v>
      </c>
      <c r="K63" s="31">
        <f>'出金明細 '!AD62</f>
        <v>0</v>
      </c>
      <c r="L63" s="5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0" customHeight="1">
      <c r="A64" s="21"/>
      <c r="B64" s="440">
        <v>45136.0</v>
      </c>
      <c r="C64" s="33">
        <f t="shared" si="8"/>
        <v>21754333</v>
      </c>
      <c r="D64" s="34">
        <f t="shared" si="1"/>
        <v>249260</v>
      </c>
      <c r="E64" s="48">
        <f>'入金明細 '!D63</f>
        <v>0</v>
      </c>
      <c r="F64" s="26">
        <f>'入金明細 '!M63</f>
        <v>0</v>
      </c>
      <c r="G64" s="27">
        <f>'入金明細 '!T63</f>
        <v>249260</v>
      </c>
      <c r="H64" s="28">
        <f t="shared" si="7"/>
        <v>368554</v>
      </c>
      <c r="I64" s="52">
        <f>'出金明細 '!D63</f>
        <v>0</v>
      </c>
      <c r="J64" s="30">
        <f>'出金明細 '!M63</f>
        <v>0</v>
      </c>
      <c r="K64" s="31">
        <f>'出金明細 '!AD63</f>
        <v>368554</v>
      </c>
      <c r="L64" s="5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0" customHeight="1">
      <c r="A65" s="21"/>
      <c r="B65" s="440">
        <v>45137.0</v>
      </c>
      <c r="C65" s="33">
        <f t="shared" si="8"/>
        <v>21595497</v>
      </c>
      <c r="D65" s="38">
        <f t="shared" si="1"/>
        <v>5588140</v>
      </c>
      <c r="E65" s="48">
        <f>'入金明細 '!D64</f>
        <v>4844200</v>
      </c>
      <c r="F65" s="26">
        <f>'入金明細 '!M64</f>
        <v>0</v>
      </c>
      <c r="G65" s="27">
        <f>'入金明細 '!T64</f>
        <v>743940</v>
      </c>
      <c r="H65" s="28">
        <f t="shared" si="7"/>
        <v>5746976</v>
      </c>
      <c r="I65" s="52">
        <f>'出金明細 '!D64</f>
        <v>631016</v>
      </c>
      <c r="J65" s="30">
        <f>'出金明細 '!M64</f>
        <v>0</v>
      </c>
      <c r="K65" s="31">
        <f>'出金明細 '!AD64</f>
        <v>5115960</v>
      </c>
      <c r="L65" s="5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0" customHeight="1">
      <c r="A66" s="21"/>
      <c r="B66" s="444">
        <v>45138.0</v>
      </c>
      <c r="C66" s="33">
        <f t="shared" si="8"/>
        <v>29251272</v>
      </c>
      <c r="D66" s="38">
        <f t="shared" si="1"/>
        <v>73113464</v>
      </c>
      <c r="E66" s="48">
        <f>'入金明細 '!D65</f>
        <v>50000000</v>
      </c>
      <c r="F66" s="26">
        <f>'入金明細 '!M65</f>
        <v>0</v>
      </c>
      <c r="G66" s="27">
        <f>'入金明細 '!T65</f>
        <v>23113464</v>
      </c>
      <c r="H66" s="28">
        <f t="shared" si="7"/>
        <v>65457689</v>
      </c>
      <c r="I66" s="52">
        <f>'出金明細 '!D65</f>
        <v>55379383</v>
      </c>
      <c r="J66" s="30">
        <f>'出金明細 '!M65</f>
        <v>8506826</v>
      </c>
      <c r="K66" s="31">
        <f>'出金明細 '!AD65</f>
        <v>1571480</v>
      </c>
      <c r="L66" s="5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0" customHeight="1">
      <c r="A67" s="21"/>
      <c r="B67" s="437" t="s">
        <v>12</v>
      </c>
      <c r="C67" s="40">
        <f t="shared" ref="C67:C68" si="10">SUM(D67-H67)</f>
        <v>16387317</v>
      </c>
      <c r="D67" s="47">
        <f t="shared" ref="D67:K67" si="9">SUM(D36:D66)</f>
        <v>174311873</v>
      </c>
      <c r="E67" s="42">
        <f t="shared" si="9"/>
        <v>54844200</v>
      </c>
      <c r="F67" s="43">
        <f t="shared" si="9"/>
        <v>2269699</v>
      </c>
      <c r="G67" s="44">
        <f t="shared" si="9"/>
        <v>117197974</v>
      </c>
      <c r="H67" s="45">
        <f t="shared" si="9"/>
        <v>157924556</v>
      </c>
      <c r="I67" s="42">
        <f t="shared" si="9"/>
        <v>81391853</v>
      </c>
      <c r="J67" s="43">
        <f t="shared" si="9"/>
        <v>64406112</v>
      </c>
      <c r="K67" s="46">
        <f t="shared" si="9"/>
        <v>12126591</v>
      </c>
      <c r="L67" s="5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0" customHeight="1">
      <c r="A68" s="21"/>
      <c r="B68" s="437" t="s">
        <v>11</v>
      </c>
      <c r="C68" s="40">
        <f t="shared" si="10"/>
        <v>5479201</v>
      </c>
      <c r="D68" s="47">
        <f t="shared" ref="D68:K68" si="11">D35+D67</f>
        <v>292388694</v>
      </c>
      <c r="E68" s="42">
        <f t="shared" si="11"/>
        <v>128318238</v>
      </c>
      <c r="F68" s="43">
        <f t="shared" si="11"/>
        <v>5079181</v>
      </c>
      <c r="G68" s="44">
        <f t="shared" si="11"/>
        <v>158991275</v>
      </c>
      <c r="H68" s="45">
        <f t="shared" si="11"/>
        <v>286909493</v>
      </c>
      <c r="I68" s="42">
        <f t="shared" si="11"/>
        <v>144668411</v>
      </c>
      <c r="J68" s="43">
        <f t="shared" si="11"/>
        <v>122318174</v>
      </c>
      <c r="K68" s="46">
        <f t="shared" si="11"/>
        <v>19922908</v>
      </c>
      <c r="L68" s="5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0" customHeight="1">
      <c r="A69" s="21"/>
      <c r="B69" s="445">
        <v>45139.0</v>
      </c>
      <c r="C69" s="58">
        <f>SUM(C66+D69-H69)</f>
        <v>29504422</v>
      </c>
      <c r="D69" s="24">
        <f t="shared" ref="D69:D99" si="12">E69+F69+G69</f>
        <v>269065</v>
      </c>
      <c r="E69" s="49">
        <f>'入金明細 '!D68</f>
        <v>0</v>
      </c>
      <c r="F69" s="30" t="str">
        <f>'入金明細 '!M68</f>
        <v/>
      </c>
      <c r="G69" s="331">
        <f>'入金明細 '!T68</f>
        <v>269065</v>
      </c>
      <c r="H69" s="28">
        <f t="shared" ref="H69:H99" si="13">I69+J69+K69</f>
        <v>15915</v>
      </c>
      <c r="I69" s="52">
        <f>'出金明細 '!D68</f>
        <v>0</v>
      </c>
      <c r="J69" s="30">
        <f>'出金明細 '!M68</f>
        <v>0</v>
      </c>
      <c r="K69" s="31">
        <f>'出金明細 '!AD68</f>
        <v>15915</v>
      </c>
      <c r="L69" s="53"/>
      <c r="M69" s="21"/>
      <c r="N69" s="59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0" customHeight="1">
      <c r="A70" s="21"/>
      <c r="B70" s="440">
        <v>45140.0</v>
      </c>
      <c r="C70" s="33">
        <f t="shared" ref="C70:C99" si="14">SUM(C69+D70-H70)</f>
        <v>29459388</v>
      </c>
      <c r="D70" s="34">
        <f t="shared" si="12"/>
        <v>0</v>
      </c>
      <c r="E70" s="52">
        <f>'入金明細 '!D69</f>
        <v>0</v>
      </c>
      <c r="F70" s="30" t="str">
        <f>'入金明細 '!M69</f>
        <v/>
      </c>
      <c r="G70" s="331">
        <f>'入金明細 '!T69</f>
        <v>0</v>
      </c>
      <c r="H70" s="28">
        <f t="shared" si="13"/>
        <v>45034</v>
      </c>
      <c r="I70" s="52">
        <f>'出金明細 '!D69</f>
        <v>0</v>
      </c>
      <c r="J70" s="30">
        <f>'出金明細 '!M69</f>
        <v>0</v>
      </c>
      <c r="K70" s="31">
        <f>'出金明細 '!AD69</f>
        <v>45034</v>
      </c>
      <c r="L70" s="53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0" customHeight="1">
      <c r="A71" s="21"/>
      <c r="B71" s="35">
        <v>45141.0</v>
      </c>
      <c r="C71" s="33">
        <f t="shared" si="14"/>
        <v>29459388</v>
      </c>
      <c r="D71" s="34">
        <f t="shared" si="12"/>
        <v>0</v>
      </c>
      <c r="E71" s="52">
        <f>'入金明細 '!D70</f>
        <v>0</v>
      </c>
      <c r="F71" s="30" t="str">
        <f>'入金明細 '!M70</f>
        <v/>
      </c>
      <c r="G71" s="331">
        <f>'入金明細 '!T70</f>
        <v>0</v>
      </c>
      <c r="H71" s="28">
        <f t="shared" si="13"/>
        <v>0</v>
      </c>
      <c r="I71" s="52">
        <f>'出金明細 '!D70</f>
        <v>0</v>
      </c>
      <c r="J71" s="30">
        <f>'出金明細 '!M70</f>
        <v>0</v>
      </c>
      <c r="K71" s="31">
        <f>'出金明細 '!AD70</f>
        <v>0</v>
      </c>
      <c r="L71" s="5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0" customHeight="1">
      <c r="A72" s="21"/>
      <c r="B72" s="35">
        <v>45142.0</v>
      </c>
      <c r="C72" s="33">
        <f t="shared" si="14"/>
        <v>29459388</v>
      </c>
      <c r="D72" s="34">
        <f t="shared" si="12"/>
        <v>0</v>
      </c>
      <c r="E72" s="52">
        <f>'入金明細 '!D71</f>
        <v>0</v>
      </c>
      <c r="F72" s="30" t="str">
        <f>'入金明細 '!M71</f>
        <v/>
      </c>
      <c r="G72" s="331">
        <f>'入金明細 '!T71</f>
        <v>0</v>
      </c>
      <c r="H72" s="28">
        <f t="shared" si="13"/>
        <v>0</v>
      </c>
      <c r="I72" s="52">
        <f>'出金明細 '!D71</f>
        <v>0</v>
      </c>
      <c r="J72" s="30">
        <f>'出金明細 '!M71</f>
        <v>0</v>
      </c>
      <c r="K72" s="31">
        <f>'出金明細 '!AD71</f>
        <v>0</v>
      </c>
      <c r="L72" s="5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0" customHeight="1">
      <c r="A73" s="21"/>
      <c r="B73" s="440">
        <v>45143.0</v>
      </c>
      <c r="C73" s="33">
        <f t="shared" si="14"/>
        <v>28703141</v>
      </c>
      <c r="D73" s="34">
        <f t="shared" si="12"/>
        <v>42837</v>
      </c>
      <c r="E73" s="52">
        <f>'入金明細 '!D72</f>
        <v>0</v>
      </c>
      <c r="F73" s="30">
        <f>'入金明細 '!M72</f>
        <v>0</v>
      </c>
      <c r="G73" s="331">
        <f>'入金明細 '!T72</f>
        <v>42837</v>
      </c>
      <c r="H73" s="28">
        <f t="shared" si="13"/>
        <v>799084</v>
      </c>
      <c r="I73" s="52">
        <f>'出金明細 '!D72</f>
        <v>0</v>
      </c>
      <c r="J73" s="30">
        <f>'出金明細 '!M72</f>
        <v>0</v>
      </c>
      <c r="K73" s="31">
        <f>'出金明細 '!AD72</f>
        <v>799084</v>
      </c>
      <c r="L73" s="5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0" customHeight="1">
      <c r="A74" s="21"/>
      <c r="B74" s="440">
        <v>45144.0</v>
      </c>
      <c r="C74" s="33">
        <f t="shared" si="14"/>
        <v>28640566</v>
      </c>
      <c r="D74" s="34">
        <f t="shared" si="12"/>
        <v>55000</v>
      </c>
      <c r="E74" s="52">
        <f>'入金明細 '!D73</f>
        <v>0</v>
      </c>
      <c r="F74" s="30">
        <f>'入金明細 '!M73</f>
        <v>0</v>
      </c>
      <c r="G74" s="331">
        <f>'入金明細 '!T73</f>
        <v>55000</v>
      </c>
      <c r="H74" s="28">
        <f t="shared" si="13"/>
        <v>117575</v>
      </c>
      <c r="I74" s="52">
        <f>'出金明細 '!D73</f>
        <v>0</v>
      </c>
      <c r="J74" s="30">
        <f>'出金明細 '!M73</f>
        <v>0</v>
      </c>
      <c r="K74" s="31">
        <f>'出金明細 '!AD73</f>
        <v>117575</v>
      </c>
      <c r="L74" s="5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0" customHeight="1">
      <c r="A75" s="21"/>
      <c r="B75" s="440">
        <v>45145.0</v>
      </c>
      <c r="C75" s="33">
        <f t="shared" si="14"/>
        <v>28639356</v>
      </c>
      <c r="D75" s="34">
        <f t="shared" si="12"/>
        <v>0</v>
      </c>
      <c r="E75" s="52">
        <f>'入金明細 '!D74</f>
        <v>0</v>
      </c>
      <c r="F75" s="30">
        <f>'入金明細 '!M74</f>
        <v>0</v>
      </c>
      <c r="G75" s="331">
        <f>'入金明細 '!T74</f>
        <v>0</v>
      </c>
      <c r="H75" s="28">
        <f t="shared" si="13"/>
        <v>1210</v>
      </c>
      <c r="I75" s="52">
        <f>'出金明細 '!D74</f>
        <v>1210</v>
      </c>
      <c r="J75" s="30">
        <f>'出金明細 '!M74</f>
        <v>0</v>
      </c>
      <c r="K75" s="31">
        <f>'出金明細 '!AD74</f>
        <v>0</v>
      </c>
      <c r="L75" s="5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0" customHeight="1">
      <c r="A76" s="21"/>
      <c r="B76" s="440">
        <v>45146.0</v>
      </c>
      <c r="C76" s="33">
        <f t="shared" si="14"/>
        <v>28639356</v>
      </c>
      <c r="D76" s="34">
        <f t="shared" si="12"/>
        <v>0</v>
      </c>
      <c r="E76" s="52">
        <f>'入金明細 '!D75</f>
        <v>0</v>
      </c>
      <c r="F76" s="30">
        <f>'入金明細 '!M75</f>
        <v>0</v>
      </c>
      <c r="G76" s="331">
        <f>'入金明細 '!T75</f>
        <v>0</v>
      </c>
      <c r="H76" s="28">
        <f t="shared" si="13"/>
        <v>0</v>
      </c>
      <c r="I76" s="52">
        <f>'出金明細 '!D75</f>
        <v>0</v>
      </c>
      <c r="J76" s="30">
        <f>'出金明細 '!M75</f>
        <v>0</v>
      </c>
      <c r="K76" s="31">
        <f>'出金明細 '!AD75</f>
        <v>0</v>
      </c>
      <c r="L76" s="5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0" customHeight="1">
      <c r="A77" s="21"/>
      <c r="B77" s="440">
        <v>45147.0</v>
      </c>
      <c r="C77" s="33">
        <f t="shared" si="14"/>
        <v>28604419</v>
      </c>
      <c r="D77" s="34">
        <f t="shared" si="12"/>
        <v>146768</v>
      </c>
      <c r="E77" s="52">
        <f>'入金明細 '!D76</f>
        <v>0</v>
      </c>
      <c r="F77" s="30">
        <f>'入金明細 '!M76</f>
        <v>0</v>
      </c>
      <c r="G77" s="331">
        <f>'入金明細 '!T76</f>
        <v>146768</v>
      </c>
      <c r="H77" s="28">
        <f t="shared" si="13"/>
        <v>181705</v>
      </c>
      <c r="I77" s="52">
        <f>'出金明細 '!D76</f>
        <v>110</v>
      </c>
      <c r="J77" s="30">
        <f>'出金明細 '!M76</f>
        <v>0</v>
      </c>
      <c r="K77" s="31">
        <f>'出金明細 '!AD76</f>
        <v>181595</v>
      </c>
      <c r="L77" s="5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0" customHeight="1">
      <c r="A78" s="21"/>
      <c r="B78" s="35">
        <v>45148.0</v>
      </c>
      <c r="C78" s="33">
        <f t="shared" si="14"/>
        <v>28604419</v>
      </c>
      <c r="D78" s="34">
        <f t="shared" si="12"/>
        <v>0</v>
      </c>
      <c r="E78" s="52">
        <f>'入金明細 '!D77</f>
        <v>0</v>
      </c>
      <c r="F78" s="30">
        <f>'入金明細 '!M77</f>
        <v>0</v>
      </c>
      <c r="G78" s="331">
        <f>'入金明細 '!T77</f>
        <v>0</v>
      </c>
      <c r="H78" s="28">
        <f t="shared" si="13"/>
        <v>0</v>
      </c>
      <c r="I78" s="52">
        <f>'出金明細 '!D77</f>
        <v>0</v>
      </c>
      <c r="J78" s="30">
        <f>'出金明細 '!M77</f>
        <v>0</v>
      </c>
      <c r="K78" s="31">
        <f>'出金明細 '!AD77</f>
        <v>0</v>
      </c>
      <c r="L78" s="5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0" customHeight="1">
      <c r="A79" s="21"/>
      <c r="B79" s="35">
        <v>45149.0</v>
      </c>
      <c r="C79" s="33">
        <f t="shared" si="14"/>
        <v>28303979</v>
      </c>
      <c r="D79" s="34">
        <f t="shared" si="12"/>
        <v>0</v>
      </c>
      <c r="E79" s="52">
        <f>'入金明細 '!D78</f>
        <v>0</v>
      </c>
      <c r="F79" s="30">
        <f>'入金明細 '!M78</f>
        <v>0</v>
      </c>
      <c r="G79" s="331">
        <f>'入金明細 '!T78</f>
        <v>0</v>
      </c>
      <c r="H79" s="28">
        <f t="shared" si="13"/>
        <v>300440</v>
      </c>
      <c r="I79" s="52">
        <f>'出金明細 '!D78</f>
        <v>300440</v>
      </c>
      <c r="J79" s="30">
        <f>'出金明細 '!M78</f>
        <v>0</v>
      </c>
      <c r="K79" s="31">
        <f>'出金明細 '!AD78</f>
        <v>0</v>
      </c>
      <c r="L79" s="5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0" customHeight="1">
      <c r="A80" s="21"/>
      <c r="B80" s="35">
        <v>45150.0</v>
      </c>
      <c r="C80" s="33">
        <f t="shared" si="14"/>
        <v>28303979</v>
      </c>
      <c r="D80" s="34">
        <f t="shared" si="12"/>
        <v>0</v>
      </c>
      <c r="E80" s="52">
        <f>'入金明細 '!D79</f>
        <v>0</v>
      </c>
      <c r="F80" s="30">
        <f>'入金明細 '!M79</f>
        <v>0</v>
      </c>
      <c r="G80" s="331">
        <f>'入金明細 '!T79</f>
        <v>0</v>
      </c>
      <c r="H80" s="28">
        <f t="shared" si="13"/>
        <v>0</v>
      </c>
      <c r="I80" s="52">
        <f>'出金明細 '!D79</f>
        <v>0</v>
      </c>
      <c r="J80" s="30">
        <f>'出金明細 '!M79</f>
        <v>0</v>
      </c>
      <c r="K80" s="31">
        <f>'出金明細 '!AD79</f>
        <v>0</v>
      </c>
      <c r="L80" s="5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0" customHeight="1">
      <c r="A81" s="21"/>
      <c r="B81" s="440">
        <v>45151.0</v>
      </c>
      <c r="C81" s="33">
        <f t="shared" si="14"/>
        <v>24533958</v>
      </c>
      <c r="D81" s="34">
        <f t="shared" si="12"/>
        <v>0</v>
      </c>
      <c r="E81" s="52">
        <f>'入金明細 '!D80</f>
        <v>0</v>
      </c>
      <c r="F81" s="30">
        <f>'入金明細 '!M80</f>
        <v>0</v>
      </c>
      <c r="G81" s="331">
        <f>'入金明細 '!T80</f>
        <v>0</v>
      </c>
      <c r="H81" s="28">
        <f t="shared" si="13"/>
        <v>3770021</v>
      </c>
      <c r="I81" s="52">
        <f>'出金明細 '!D80</f>
        <v>29777</v>
      </c>
      <c r="J81" s="30">
        <f>'出金明細 '!M80</f>
        <v>351600</v>
      </c>
      <c r="K81" s="31">
        <f>'出金明細 '!AD80</f>
        <v>3388644</v>
      </c>
      <c r="L81" s="5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0" customHeight="1">
      <c r="A82" s="21"/>
      <c r="B82" s="440">
        <v>45152.0</v>
      </c>
      <c r="C82" s="33">
        <f t="shared" si="14"/>
        <v>24533958</v>
      </c>
      <c r="D82" s="34">
        <f t="shared" si="12"/>
        <v>0</v>
      </c>
      <c r="E82" s="52">
        <f>'入金明細 '!D81</f>
        <v>0</v>
      </c>
      <c r="F82" s="30">
        <f>'入金明細 '!M81</f>
        <v>0</v>
      </c>
      <c r="G82" s="331">
        <f>'入金明細 '!T81</f>
        <v>0</v>
      </c>
      <c r="H82" s="28">
        <f t="shared" si="13"/>
        <v>0</v>
      </c>
      <c r="I82" s="52">
        <f>'出金明細 '!D81</f>
        <v>0</v>
      </c>
      <c r="J82" s="30">
        <f>'出金明細 '!M81</f>
        <v>0</v>
      </c>
      <c r="K82" s="31">
        <f>'出金明細 '!AD81</f>
        <v>0</v>
      </c>
      <c r="L82" s="5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0" customHeight="1">
      <c r="A83" s="21"/>
      <c r="B83" s="440">
        <v>45153.0</v>
      </c>
      <c r="C83" s="33">
        <f t="shared" si="14"/>
        <v>24598815</v>
      </c>
      <c r="D83" s="34">
        <f t="shared" si="12"/>
        <v>64857</v>
      </c>
      <c r="E83" s="52">
        <f>'入金明細 '!D82</f>
        <v>0</v>
      </c>
      <c r="F83" s="30">
        <f>'入金明細 '!M82</f>
        <v>0</v>
      </c>
      <c r="G83" s="331">
        <f>'入金明細 '!T82</f>
        <v>64857</v>
      </c>
      <c r="H83" s="28">
        <f t="shared" si="13"/>
        <v>0</v>
      </c>
      <c r="I83" s="52">
        <f>'出金明細 '!D82</f>
        <v>0</v>
      </c>
      <c r="J83" s="30">
        <f>'出金明細 '!M82</f>
        <v>0</v>
      </c>
      <c r="K83" s="31">
        <f>'出金明細 '!AD82</f>
        <v>0</v>
      </c>
      <c r="L83" s="5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0" customHeight="1">
      <c r="A84" s="21"/>
      <c r="B84" s="440">
        <v>45154.0</v>
      </c>
      <c r="C84" s="33">
        <f t="shared" si="14"/>
        <v>24828143</v>
      </c>
      <c r="D84" s="34">
        <f t="shared" si="12"/>
        <v>229328</v>
      </c>
      <c r="E84" s="52">
        <f>'入金明細 '!D83</f>
        <v>0</v>
      </c>
      <c r="F84" s="30">
        <f>'入金明細 '!M83</f>
        <v>229328</v>
      </c>
      <c r="G84" s="331">
        <f>'入金明細 '!T83</f>
        <v>0</v>
      </c>
      <c r="H84" s="28">
        <f t="shared" si="13"/>
        <v>0</v>
      </c>
      <c r="I84" s="52">
        <f>'出金明細 '!D83</f>
        <v>0</v>
      </c>
      <c r="J84" s="30">
        <f>'出金明細 '!M83</f>
        <v>0</v>
      </c>
      <c r="K84" s="31">
        <f>'出金明細 '!AD83</f>
        <v>0</v>
      </c>
      <c r="L84" s="5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0" customHeight="1">
      <c r="A85" s="21"/>
      <c r="B85" s="35">
        <v>45155.0</v>
      </c>
      <c r="C85" s="33">
        <f t="shared" si="14"/>
        <v>24828143</v>
      </c>
      <c r="D85" s="34">
        <f t="shared" si="12"/>
        <v>0</v>
      </c>
      <c r="E85" s="52">
        <f>'入金明細 '!D84</f>
        <v>0</v>
      </c>
      <c r="F85" s="30">
        <f>'入金明細 '!M84</f>
        <v>0</v>
      </c>
      <c r="G85" s="331">
        <f>'入金明細 '!T84</f>
        <v>0</v>
      </c>
      <c r="H85" s="28">
        <f t="shared" si="13"/>
        <v>0</v>
      </c>
      <c r="I85" s="52">
        <f>'出金明細 '!D84</f>
        <v>0</v>
      </c>
      <c r="J85" s="30">
        <f>'出金明細 '!M84</f>
        <v>0</v>
      </c>
      <c r="K85" s="31">
        <f>'出金明細 '!AD84</f>
        <v>0</v>
      </c>
      <c r="L85" s="5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0" customHeight="1">
      <c r="A86" s="21"/>
      <c r="B86" s="35">
        <v>45156.0</v>
      </c>
      <c r="C86" s="33">
        <f t="shared" si="14"/>
        <v>24828143</v>
      </c>
      <c r="D86" s="34">
        <f t="shared" si="12"/>
        <v>0</v>
      </c>
      <c r="E86" s="52">
        <f>'入金明細 '!D85</f>
        <v>0</v>
      </c>
      <c r="F86" s="30">
        <f>'入金明細 '!M85</f>
        <v>0</v>
      </c>
      <c r="G86" s="331">
        <f>'入金明細 '!T85</f>
        <v>0</v>
      </c>
      <c r="H86" s="28">
        <f t="shared" si="13"/>
        <v>0</v>
      </c>
      <c r="I86" s="52">
        <f>'出金明細 '!D85</f>
        <v>0</v>
      </c>
      <c r="J86" s="30">
        <f>'出金明細 '!M85</f>
        <v>0</v>
      </c>
      <c r="K86" s="31">
        <f>'出金明細 '!AD85</f>
        <v>0</v>
      </c>
      <c r="L86" s="5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0" customHeight="1">
      <c r="A87" s="21"/>
      <c r="B87" s="440">
        <v>45157.0</v>
      </c>
      <c r="C87" s="33">
        <f t="shared" si="14"/>
        <v>24618344</v>
      </c>
      <c r="D87" s="34">
        <f t="shared" si="12"/>
        <v>511</v>
      </c>
      <c r="E87" s="52">
        <f>'入金明細 '!D86</f>
        <v>511</v>
      </c>
      <c r="F87" s="30">
        <f>'入金明細 '!M86</f>
        <v>0</v>
      </c>
      <c r="G87" s="331">
        <f>'入金明細 '!T86</f>
        <v>0</v>
      </c>
      <c r="H87" s="28">
        <f t="shared" si="13"/>
        <v>210310</v>
      </c>
      <c r="I87" s="52">
        <f>'出金明細 '!D86</f>
        <v>1100</v>
      </c>
      <c r="J87" s="30">
        <f>'出金明細 '!M86</f>
        <v>0</v>
      </c>
      <c r="K87" s="31">
        <f>'出金明細 '!AD86</f>
        <v>209210</v>
      </c>
      <c r="L87" s="5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0" customHeight="1">
      <c r="A88" s="21"/>
      <c r="B88" s="440">
        <v>45158.0</v>
      </c>
      <c r="C88" s="33">
        <f t="shared" si="14"/>
        <v>24606970</v>
      </c>
      <c r="D88" s="34">
        <f t="shared" si="12"/>
        <v>0</v>
      </c>
      <c r="E88" s="52">
        <f>'入金明細 '!D87</f>
        <v>0</v>
      </c>
      <c r="F88" s="30">
        <f>'入金明細 '!M87</f>
        <v>0</v>
      </c>
      <c r="G88" s="331">
        <f>'入金明細 '!T87</f>
        <v>0</v>
      </c>
      <c r="H88" s="28">
        <f t="shared" si="13"/>
        <v>11374</v>
      </c>
      <c r="I88" s="52">
        <f>'出金明細 '!D87</f>
        <v>0</v>
      </c>
      <c r="J88" s="30">
        <f>'出金明細 '!M87</f>
        <v>0</v>
      </c>
      <c r="K88" s="31">
        <f>'出金明細 '!AD87</f>
        <v>11374</v>
      </c>
      <c r="L88" s="5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0" customHeight="1">
      <c r="A89" s="21"/>
      <c r="B89" s="440">
        <v>45159.0</v>
      </c>
      <c r="C89" s="33">
        <f t="shared" si="14"/>
        <v>24606970</v>
      </c>
      <c r="D89" s="34">
        <f t="shared" si="12"/>
        <v>0</v>
      </c>
      <c r="E89" s="52">
        <f>'入金明細 '!D88</f>
        <v>0</v>
      </c>
      <c r="F89" s="30">
        <f>'入金明細 '!M88</f>
        <v>0</v>
      </c>
      <c r="G89" s="331">
        <f>'入金明細 '!T88</f>
        <v>0</v>
      </c>
      <c r="H89" s="28">
        <f t="shared" si="13"/>
        <v>0</v>
      </c>
      <c r="I89" s="52">
        <f>'出金明細 '!D88</f>
        <v>0</v>
      </c>
      <c r="J89" s="30">
        <f>'出金明細 '!M88</f>
        <v>0</v>
      </c>
      <c r="K89" s="31">
        <f>'出金明細 '!AD88</f>
        <v>0</v>
      </c>
      <c r="L89" s="5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0" customHeight="1">
      <c r="A90" s="21"/>
      <c r="B90" s="440">
        <v>45160.0</v>
      </c>
      <c r="C90" s="33">
        <f t="shared" si="14"/>
        <v>26995678</v>
      </c>
      <c r="D90" s="34">
        <f t="shared" si="12"/>
        <v>2427078</v>
      </c>
      <c r="E90" s="52">
        <f>'入金明細 '!D89</f>
        <v>0</v>
      </c>
      <c r="F90" s="30">
        <f>'入金明細 '!M89</f>
        <v>0</v>
      </c>
      <c r="G90" s="331">
        <f>'入金明細 '!T89</f>
        <v>2427078</v>
      </c>
      <c r="H90" s="28">
        <f t="shared" si="13"/>
        <v>38370</v>
      </c>
      <c r="I90" s="52">
        <f>'出金明細 '!D89</f>
        <v>0</v>
      </c>
      <c r="J90" s="30">
        <f>'出金明細 '!M89</f>
        <v>0</v>
      </c>
      <c r="K90" s="31">
        <f>'出金明細 '!AD89</f>
        <v>38370</v>
      </c>
      <c r="L90" s="5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0" customHeight="1">
      <c r="A91" s="21"/>
      <c r="B91" s="440">
        <v>45161.0</v>
      </c>
      <c r="C91" s="33">
        <f t="shared" si="14"/>
        <v>26985029</v>
      </c>
      <c r="D91" s="34">
        <f t="shared" si="12"/>
        <v>50000</v>
      </c>
      <c r="E91" s="52">
        <f>'入金明細 '!D90</f>
        <v>0</v>
      </c>
      <c r="F91" s="30">
        <f>'入金明細 '!M90</f>
        <v>0</v>
      </c>
      <c r="G91" s="331">
        <f>'入金明細 '!T90</f>
        <v>50000</v>
      </c>
      <c r="H91" s="28">
        <f t="shared" si="13"/>
        <v>60649</v>
      </c>
      <c r="I91" s="52">
        <f>'出金明細 '!D90</f>
        <v>0</v>
      </c>
      <c r="J91" s="30">
        <f>'出金明細 '!M90</f>
        <v>0</v>
      </c>
      <c r="K91" s="31">
        <f>'出金明細 '!AD90</f>
        <v>60649</v>
      </c>
      <c r="L91" s="5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0" customHeight="1">
      <c r="A92" s="21"/>
      <c r="B92" s="35">
        <v>45162.0</v>
      </c>
      <c r="C92" s="33">
        <f t="shared" si="14"/>
        <v>26985029</v>
      </c>
      <c r="D92" s="34">
        <f t="shared" si="12"/>
        <v>0</v>
      </c>
      <c r="E92" s="52">
        <f>'入金明細 '!D91</f>
        <v>0</v>
      </c>
      <c r="F92" s="30">
        <f>'入金明細 '!M91</f>
        <v>0</v>
      </c>
      <c r="G92" s="331">
        <f>'入金明細 '!T91</f>
        <v>0</v>
      </c>
      <c r="H92" s="28">
        <f t="shared" si="13"/>
        <v>0</v>
      </c>
      <c r="I92" s="52">
        <f>'出金明細 '!D91</f>
        <v>0</v>
      </c>
      <c r="J92" s="30">
        <f>'出金明細 '!M91</f>
        <v>0</v>
      </c>
      <c r="K92" s="31">
        <f>'出金明細 '!AD91</f>
        <v>0</v>
      </c>
      <c r="L92" s="5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0" customHeight="1">
      <c r="A93" s="21"/>
      <c r="B93" s="35">
        <v>45163.0</v>
      </c>
      <c r="C93" s="33">
        <f t="shared" si="14"/>
        <v>26985029</v>
      </c>
      <c r="D93" s="34">
        <f t="shared" si="12"/>
        <v>0</v>
      </c>
      <c r="E93" s="52">
        <f>'入金明細 '!D92</f>
        <v>0</v>
      </c>
      <c r="F93" s="30">
        <f>'入金明細 '!M92</f>
        <v>0</v>
      </c>
      <c r="G93" s="331">
        <f>'入金明細 '!T92</f>
        <v>0</v>
      </c>
      <c r="H93" s="28">
        <f t="shared" si="13"/>
        <v>0</v>
      </c>
      <c r="I93" s="52">
        <f>'出金明細 '!D92</f>
        <v>0</v>
      </c>
      <c r="J93" s="30">
        <f>'出金明細 '!M92</f>
        <v>0</v>
      </c>
      <c r="K93" s="31">
        <f>'出金明細 '!AD92</f>
        <v>0</v>
      </c>
      <c r="L93" s="5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0" customHeight="1">
      <c r="A94" s="21"/>
      <c r="B94" s="440">
        <v>45164.0</v>
      </c>
      <c r="C94" s="33">
        <f t="shared" si="14"/>
        <v>26179848</v>
      </c>
      <c r="D94" s="34">
        <f t="shared" si="12"/>
        <v>9570</v>
      </c>
      <c r="E94" s="52">
        <f>'入金明細 '!D93</f>
        <v>0</v>
      </c>
      <c r="F94" s="30">
        <f>'入金明細 '!M93</f>
        <v>0</v>
      </c>
      <c r="G94" s="331">
        <f>'入金明細 '!T93</f>
        <v>9570</v>
      </c>
      <c r="H94" s="28">
        <f t="shared" si="13"/>
        <v>814751</v>
      </c>
      <c r="I94" s="52">
        <f>'出金明細 '!D93</f>
        <v>935</v>
      </c>
      <c r="J94" s="30">
        <f>'出金明細 '!M93</f>
        <v>195531</v>
      </c>
      <c r="K94" s="31">
        <f>'出金明細 '!AD93</f>
        <v>618285</v>
      </c>
      <c r="L94" s="5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0" customHeight="1">
      <c r="A95" s="21"/>
      <c r="B95" s="440">
        <v>45165.0</v>
      </c>
      <c r="C95" s="63">
        <f t="shared" si="14"/>
        <v>29764044</v>
      </c>
      <c r="D95" s="34">
        <f t="shared" si="12"/>
        <v>4652750</v>
      </c>
      <c r="E95" s="52">
        <f>'入金明細 '!D94</f>
        <v>0</v>
      </c>
      <c r="F95" s="30">
        <f>'入金明細 '!M94</f>
        <v>0</v>
      </c>
      <c r="G95" s="331">
        <f>'入金明細 '!T94</f>
        <v>4652750</v>
      </c>
      <c r="H95" s="28">
        <f t="shared" si="13"/>
        <v>1068554</v>
      </c>
      <c r="I95" s="52">
        <f>'出金明細 '!D94</f>
        <v>700000</v>
      </c>
      <c r="J95" s="30">
        <f>'出金明細 '!M94</f>
        <v>0</v>
      </c>
      <c r="K95" s="31">
        <f>'出金明細 '!AD94</f>
        <v>368554</v>
      </c>
      <c r="L95" s="5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0" customHeight="1">
      <c r="A96" s="21"/>
      <c r="B96" s="440">
        <v>45166.0</v>
      </c>
      <c r="C96" s="63">
        <f t="shared" si="14"/>
        <v>30792632</v>
      </c>
      <c r="D96" s="34">
        <f t="shared" si="12"/>
        <v>14840588</v>
      </c>
      <c r="E96" s="52">
        <f>'入金明細 '!D95</f>
        <v>14840588</v>
      </c>
      <c r="F96" s="30">
        <f>'入金明細 '!M95</f>
        <v>0</v>
      </c>
      <c r="G96" s="331">
        <f>'入金明細 '!T95</f>
        <v>0</v>
      </c>
      <c r="H96" s="28">
        <f t="shared" si="13"/>
        <v>13812000</v>
      </c>
      <c r="I96" s="52">
        <f>'出金明細 '!D95</f>
        <v>13812000</v>
      </c>
      <c r="J96" s="30">
        <f>'出金明細 '!M95</f>
        <v>0</v>
      </c>
      <c r="K96" s="31">
        <f>'出金明細 '!AD95</f>
        <v>0</v>
      </c>
      <c r="L96" s="5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0" customHeight="1">
      <c r="A97" s="21"/>
      <c r="B97" s="440">
        <v>45167.0</v>
      </c>
      <c r="C97" s="63">
        <f t="shared" si="14"/>
        <v>25904828</v>
      </c>
      <c r="D97" s="34">
        <f t="shared" si="12"/>
        <v>33000</v>
      </c>
      <c r="E97" s="52">
        <f>'入金明細 '!D96</f>
        <v>0</v>
      </c>
      <c r="F97" s="30">
        <f>'入金明細 '!M96</f>
        <v>0</v>
      </c>
      <c r="G97" s="331">
        <f>'入金明細 '!T96</f>
        <v>33000</v>
      </c>
      <c r="H97" s="28">
        <f t="shared" si="13"/>
        <v>4920804</v>
      </c>
      <c r="I97" s="52">
        <f>'出金明細 '!D96</f>
        <v>330</v>
      </c>
      <c r="J97" s="30">
        <f>'出金明細 '!M96</f>
        <v>0</v>
      </c>
      <c r="K97" s="31">
        <f>'出金明細 '!AD96</f>
        <v>4920474</v>
      </c>
      <c r="L97" s="5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0" customHeight="1">
      <c r="A98" s="21"/>
      <c r="B98" s="440">
        <v>45168.0</v>
      </c>
      <c r="C98" s="63">
        <f t="shared" si="14"/>
        <v>27094367</v>
      </c>
      <c r="D98" s="34">
        <f t="shared" si="12"/>
        <v>3823157</v>
      </c>
      <c r="E98" s="52">
        <f>'入金明細 '!D97</f>
        <v>0</v>
      </c>
      <c r="F98" s="30">
        <f>'入金明細 '!M97</f>
        <v>0</v>
      </c>
      <c r="G98" s="331">
        <f>'入金明細 '!T97</f>
        <v>3823157</v>
      </c>
      <c r="H98" s="28">
        <f t="shared" si="13"/>
        <v>2633618</v>
      </c>
      <c r="I98" s="52">
        <f>'出金明細 '!D97</f>
        <v>851593</v>
      </c>
      <c r="J98" s="30">
        <f>'出金明細 '!M97</f>
        <v>1054611</v>
      </c>
      <c r="K98" s="31">
        <f>'出金明細 '!AD97</f>
        <v>727414</v>
      </c>
      <c r="L98" s="5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0" customHeight="1">
      <c r="A99" s="21"/>
      <c r="B99" s="332">
        <v>45169.0</v>
      </c>
      <c r="C99" s="64">
        <f t="shared" si="14"/>
        <v>27094367</v>
      </c>
      <c r="D99" s="34">
        <f t="shared" si="12"/>
        <v>0</v>
      </c>
      <c r="E99" s="52">
        <f>'入金明細 '!D98</f>
        <v>0</v>
      </c>
      <c r="F99" s="30">
        <f>'入金明細 '!M98</f>
        <v>0</v>
      </c>
      <c r="G99" s="331">
        <f>'入金明細 '!T98</f>
        <v>0</v>
      </c>
      <c r="H99" s="28">
        <f t="shared" si="13"/>
        <v>0</v>
      </c>
      <c r="I99" s="52">
        <f>'出金明細 '!D98</f>
        <v>0</v>
      </c>
      <c r="J99" s="30">
        <f>'出金明細 '!M98</f>
        <v>0</v>
      </c>
      <c r="K99" s="31">
        <f>'出金明細 '!AD98</f>
        <v>0</v>
      </c>
      <c r="L99" s="5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0" customHeight="1">
      <c r="A100" s="21"/>
      <c r="B100" s="437" t="s">
        <v>13</v>
      </c>
      <c r="C100" s="68">
        <f t="shared" ref="C100:C101" si="16">SUM(D100-H100)</f>
        <v>-2156905</v>
      </c>
      <c r="D100" s="47">
        <f t="shared" ref="D100:K100" si="15">SUM(D69:D99)</f>
        <v>26644509</v>
      </c>
      <c r="E100" s="333">
        <f t="shared" si="15"/>
        <v>14841099</v>
      </c>
      <c r="F100" s="334">
        <f t="shared" si="15"/>
        <v>229328</v>
      </c>
      <c r="G100" s="335">
        <f t="shared" si="15"/>
        <v>11574082</v>
      </c>
      <c r="H100" s="45">
        <f t="shared" si="15"/>
        <v>28801414</v>
      </c>
      <c r="I100" s="336">
        <f t="shared" si="15"/>
        <v>15697495</v>
      </c>
      <c r="J100" s="337">
        <f t="shared" si="15"/>
        <v>1601742</v>
      </c>
      <c r="K100" s="102">
        <f t="shared" si="15"/>
        <v>11502177</v>
      </c>
      <c r="L100" s="5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0" customHeight="1">
      <c r="A101" s="21"/>
      <c r="B101" s="437" t="s">
        <v>11</v>
      </c>
      <c r="C101" s="68">
        <f t="shared" si="16"/>
        <v>3322296</v>
      </c>
      <c r="D101" s="47">
        <f t="shared" ref="D101:K101" si="17">D68+D100</f>
        <v>319033203</v>
      </c>
      <c r="E101" s="333">
        <f t="shared" si="17"/>
        <v>143159337</v>
      </c>
      <c r="F101" s="334">
        <f t="shared" si="17"/>
        <v>5308509</v>
      </c>
      <c r="G101" s="335">
        <f t="shared" si="17"/>
        <v>170565357</v>
      </c>
      <c r="H101" s="45">
        <f t="shared" si="17"/>
        <v>315710907</v>
      </c>
      <c r="I101" s="336">
        <f t="shared" si="17"/>
        <v>160365906</v>
      </c>
      <c r="J101" s="337">
        <f t="shared" si="17"/>
        <v>123919916</v>
      </c>
      <c r="K101" s="102">
        <f t="shared" si="17"/>
        <v>31425085</v>
      </c>
      <c r="L101" s="5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0" customHeight="1">
      <c r="A102" s="21"/>
      <c r="B102" s="340">
        <v>44440.0</v>
      </c>
      <c r="C102" s="74">
        <f>SUM(C99+D102-H102)</f>
        <v>27094367</v>
      </c>
      <c r="D102" s="41">
        <f t="shared" ref="D102:D131" si="18">E102+F102+G102</f>
        <v>0</v>
      </c>
      <c r="E102" s="49">
        <f>'入金明細 '!D101</f>
        <v>0</v>
      </c>
      <c r="F102" s="50">
        <f>'入金明細 '!M101</f>
        <v>0</v>
      </c>
      <c r="G102" s="338">
        <f>'入金明細 '!T101</f>
        <v>0</v>
      </c>
      <c r="H102" s="28">
        <f t="shared" ref="H102:H131" si="19">I102+J102+K102</f>
        <v>0</v>
      </c>
      <c r="I102" s="49">
        <f>'出金明細 '!D101</f>
        <v>0</v>
      </c>
      <c r="J102" s="50">
        <f>'出金明細 '!M101</f>
        <v>0</v>
      </c>
      <c r="K102" s="51">
        <f>'出金明細 '!AD101</f>
        <v>0</v>
      </c>
      <c r="L102" s="5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0" customHeight="1">
      <c r="A103" s="21"/>
      <c r="B103" s="446">
        <v>44441.0</v>
      </c>
      <c r="C103" s="63">
        <f t="shared" ref="C103:C131" si="20">SUM(C102+D103-H103)</f>
        <v>19931055</v>
      </c>
      <c r="D103" s="34">
        <f t="shared" si="18"/>
        <v>1032287</v>
      </c>
      <c r="E103" s="52">
        <f>'入金明細 '!D102</f>
        <v>0</v>
      </c>
      <c r="F103" s="30">
        <f>'入金明細 '!M102</f>
        <v>932287</v>
      </c>
      <c r="G103" s="331">
        <f>'入金明細 '!T102</f>
        <v>100000</v>
      </c>
      <c r="H103" s="28">
        <f t="shared" si="19"/>
        <v>8195599</v>
      </c>
      <c r="I103" s="52">
        <f>'出金明細 '!D102</f>
        <v>4823596</v>
      </c>
      <c r="J103" s="30">
        <f>'出金明細 '!M102</f>
        <v>1371695</v>
      </c>
      <c r="K103" s="31">
        <f>'出金明細 '!AD102</f>
        <v>2000308</v>
      </c>
      <c r="L103" s="5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446">
        <v>44442.0</v>
      </c>
      <c r="C104" s="63">
        <f t="shared" si="20"/>
        <v>39835151</v>
      </c>
      <c r="D104" s="34">
        <f t="shared" si="18"/>
        <v>20000000</v>
      </c>
      <c r="E104" s="52">
        <f>'入金明細 '!D103</f>
        <v>0</v>
      </c>
      <c r="F104" s="30">
        <f>'入金明細 '!M103</f>
        <v>0</v>
      </c>
      <c r="G104" s="331">
        <f>'入金明細 '!T103</f>
        <v>20000000</v>
      </c>
      <c r="H104" s="28">
        <f t="shared" si="19"/>
        <v>95904</v>
      </c>
      <c r="I104" s="52">
        <f>'出金明細 '!D103</f>
        <v>0</v>
      </c>
      <c r="J104" s="30">
        <f>'出金明細 '!M103</f>
        <v>0</v>
      </c>
      <c r="K104" s="31">
        <f>'出金明細 '!AD103</f>
        <v>95904</v>
      </c>
      <c r="L104" s="5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446">
        <v>44443.0</v>
      </c>
      <c r="C105" s="63">
        <f t="shared" si="20"/>
        <v>39856151</v>
      </c>
      <c r="D105" s="34">
        <f t="shared" si="18"/>
        <v>176100</v>
      </c>
      <c r="E105" s="52">
        <f>'入金明細 '!D104</f>
        <v>0</v>
      </c>
      <c r="F105" s="30">
        <f>'入金明細 '!M104</f>
        <v>87000</v>
      </c>
      <c r="G105" s="331">
        <f>'入金明細 '!T104</f>
        <v>89100</v>
      </c>
      <c r="H105" s="28">
        <f t="shared" si="19"/>
        <v>155100</v>
      </c>
      <c r="I105" s="52">
        <f>'出金明細 '!D104</f>
        <v>0</v>
      </c>
      <c r="J105" s="30">
        <f>'出金明細 '!M104</f>
        <v>0</v>
      </c>
      <c r="K105" s="31">
        <f>'出金明細 '!AD104</f>
        <v>155100</v>
      </c>
      <c r="L105" s="5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446">
        <v>44444.0</v>
      </c>
      <c r="C106" s="63">
        <f t="shared" si="20"/>
        <v>43129403</v>
      </c>
      <c r="D106" s="34">
        <f t="shared" si="18"/>
        <v>33207345</v>
      </c>
      <c r="E106" s="52">
        <f>'入金明細 '!D105</f>
        <v>0</v>
      </c>
      <c r="F106" s="30">
        <f>'入金明細 '!M105</f>
        <v>75075</v>
      </c>
      <c r="G106" s="331">
        <f>'入金明細 '!T105</f>
        <v>33132270</v>
      </c>
      <c r="H106" s="28">
        <f t="shared" si="19"/>
        <v>29934093</v>
      </c>
      <c r="I106" s="52">
        <f>'出金明細 '!D105</f>
        <v>22000</v>
      </c>
      <c r="J106" s="30">
        <f>'出金明細 '!M105</f>
        <v>29880373</v>
      </c>
      <c r="K106" s="31">
        <f>'出金明細 '!AD105</f>
        <v>31720</v>
      </c>
      <c r="L106" s="5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446">
        <v>44445.0</v>
      </c>
      <c r="C107" s="63">
        <f t="shared" si="20"/>
        <v>22491565</v>
      </c>
      <c r="D107" s="34">
        <f t="shared" si="18"/>
        <v>97837</v>
      </c>
      <c r="E107" s="52">
        <f>'入金明細 '!D106</f>
        <v>0</v>
      </c>
      <c r="F107" s="30">
        <f>'入金明細 '!M106</f>
        <v>0</v>
      </c>
      <c r="G107" s="331">
        <f>'入金明細 '!T106</f>
        <v>97837</v>
      </c>
      <c r="H107" s="28">
        <f t="shared" si="19"/>
        <v>20735675</v>
      </c>
      <c r="I107" s="52">
        <f>'出金明細 '!D106</f>
        <v>0</v>
      </c>
      <c r="J107" s="30">
        <f>'出金明細 '!M106</f>
        <v>0</v>
      </c>
      <c r="K107" s="31">
        <f>'出金明細 '!AD106</f>
        <v>20735675</v>
      </c>
      <c r="L107" s="5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339">
        <v>44446.0</v>
      </c>
      <c r="C108" s="63">
        <f t="shared" si="20"/>
        <v>22491565</v>
      </c>
      <c r="D108" s="34">
        <f t="shared" si="18"/>
        <v>0</v>
      </c>
      <c r="E108" s="52">
        <f>'入金明細 '!D107</f>
        <v>0</v>
      </c>
      <c r="F108" s="30">
        <f>'入金明細 '!M107</f>
        <v>0</v>
      </c>
      <c r="G108" s="331">
        <f>'入金明細 '!T107</f>
        <v>0</v>
      </c>
      <c r="H108" s="28">
        <f t="shared" si="19"/>
        <v>0</v>
      </c>
      <c r="I108" s="52">
        <f>'出金明細 '!D107</f>
        <v>0</v>
      </c>
      <c r="J108" s="30">
        <f>'出金明細 '!M107</f>
        <v>0</v>
      </c>
      <c r="K108" s="31">
        <f>'出金明細 '!AD107</f>
        <v>0</v>
      </c>
      <c r="L108" s="5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339">
        <v>44447.0</v>
      </c>
      <c r="C109" s="63">
        <f t="shared" si="20"/>
        <v>22491565</v>
      </c>
      <c r="D109" s="34">
        <f t="shared" si="18"/>
        <v>0</v>
      </c>
      <c r="E109" s="52">
        <f>'入金明細 '!D108</f>
        <v>0</v>
      </c>
      <c r="F109" s="30">
        <f>'入金明細 '!M108</f>
        <v>0</v>
      </c>
      <c r="G109" s="331">
        <f>'入金明細 '!T108</f>
        <v>0</v>
      </c>
      <c r="H109" s="28">
        <f t="shared" si="19"/>
        <v>0</v>
      </c>
      <c r="I109" s="52">
        <f>'出金明細 '!D108</f>
        <v>0</v>
      </c>
      <c r="J109" s="30">
        <f>'出金明細 '!M108</f>
        <v>0</v>
      </c>
      <c r="K109" s="31">
        <f>'出金明細 '!AD108</f>
        <v>0</v>
      </c>
      <c r="L109" s="5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446">
        <v>44448.0</v>
      </c>
      <c r="C110" s="63">
        <f t="shared" si="20"/>
        <v>23181456</v>
      </c>
      <c r="D110" s="34">
        <f t="shared" si="18"/>
        <v>691431</v>
      </c>
      <c r="E110" s="52">
        <f>'入金明細 '!D109</f>
        <v>1591</v>
      </c>
      <c r="F110" s="30">
        <f>'入金明細 '!M109</f>
        <v>525000</v>
      </c>
      <c r="G110" s="331">
        <f>'入金明細 '!T109</f>
        <v>164840</v>
      </c>
      <c r="H110" s="28">
        <f t="shared" si="19"/>
        <v>1540</v>
      </c>
      <c r="I110" s="52">
        <f>'出金明細 '!D109</f>
        <v>1540</v>
      </c>
      <c r="J110" s="30">
        <f>'出金明細 '!M109</f>
        <v>0</v>
      </c>
      <c r="K110" s="31">
        <f>'出金明細 '!AD109</f>
        <v>0</v>
      </c>
      <c r="L110" s="5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446">
        <v>44449.0</v>
      </c>
      <c r="C111" s="63">
        <f t="shared" si="20"/>
        <v>13965072</v>
      </c>
      <c r="D111" s="34">
        <f t="shared" si="18"/>
        <v>224655</v>
      </c>
      <c r="E111" s="52">
        <f>'入金明細 '!D110</f>
        <v>0</v>
      </c>
      <c r="F111" s="30">
        <f>'入金明細 '!M110</f>
        <v>0</v>
      </c>
      <c r="G111" s="331">
        <f>'入金明細 '!T110</f>
        <v>224655</v>
      </c>
      <c r="H111" s="28">
        <f t="shared" si="19"/>
        <v>9441039</v>
      </c>
      <c r="I111" s="52">
        <f>'出金明細 '!D110</f>
        <v>21164</v>
      </c>
      <c r="J111" s="30">
        <f>'出金明細 '!M110</f>
        <v>6140351</v>
      </c>
      <c r="K111" s="31">
        <f>'出金明細 '!AD110</f>
        <v>3279524</v>
      </c>
      <c r="L111" s="5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446">
        <v>44450.0</v>
      </c>
      <c r="C112" s="63">
        <f t="shared" si="20"/>
        <v>13965072</v>
      </c>
      <c r="D112" s="34">
        <f t="shared" si="18"/>
        <v>0</v>
      </c>
      <c r="E112" s="52">
        <f>'入金明細 '!D111</f>
        <v>0</v>
      </c>
      <c r="F112" s="30">
        <f>'入金明細 '!M111</f>
        <v>0</v>
      </c>
      <c r="G112" s="331">
        <f>'入金明細 '!T111</f>
        <v>0</v>
      </c>
      <c r="H112" s="28">
        <f t="shared" si="19"/>
        <v>0</v>
      </c>
      <c r="I112" s="52">
        <f>'出金明細 '!D111</f>
        <v>0</v>
      </c>
      <c r="J112" s="30">
        <f>'出金明細 '!M111</f>
        <v>0</v>
      </c>
      <c r="K112" s="31">
        <f>'出金明細 '!AD111</f>
        <v>0</v>
      </c>
      <c r="L112" s="5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446">
        <v>44451.0</v>
      </c>
      <c r="C113" s="63">
        <f t="shared" si="20"/>
        <v>15088637</v>
      </c>
      <c r="D113" s="34">
        <f t="shared" si="18"/>
        <v>3576960</v>
      </c>
      <c r="E113" s="52">
        <f>'入金明細 '!D112</f>
        <v>0</v>
      </c>
      <c r="F113" s="30">
        <f>'入金明細 '!M112</f>
        <v>0</v>
      </c>
      <c r="G113" s="331">
        <f>'入金明細 '!T112</f>
        <v>3576960</v>
      </c>
      <c r="H113" s="28">
        <f t="shared" si="19"/>
        <v>2453395</v>
      </c>
      <c r="I113" s="52">
        <f>'出金明細 '!D112</f>
        <v>0</v>
      </c>
      <c r="J113" s="30">
        <f>'出金明細 '!M112</f>
        <v>2411770</v>
      </c>
      <c r="K113" s="31">
        <f>'出金明細 '!AD112</f>
        <v>41625</v>
      </c>
      <c r="L113" s="5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01"/>
      <c r="B114" s="447">
        <v>44452.0</v>
      </c>
      <c r="C114" s="352">
        <f t="shared" si="20"/>
        <v>15084727</v>
      </c>
      <c r="D114" s="353">
        <f t="shared" si="18"/>
        <v>0</v>
      </c>
      <c r="E114" s="354">
        <f>'入金明細 '!D113</f>
        <v>0</v>
      </c>
      <c r="F114" s="355">
        <f>'入金明細 '!M113</f>
        <v>0</v>
      </c>
      <c r="G114" s="448">
        <f>'入金明細 '!T113</f>
        <v>0</v>
      </c>
      <c r="H114" s="449">
        <f t="shared" si="19"/>
        <v>3910</v>
      </c>
      <c r="I114" s="354">
        <f>'出金明細 '!D113</f>
        <v>0</v>
      </c>
      <c r="J114" s="355">
        <f>'出金明細 '!M113</f>
        <v>0</v>
      </c>
      <c r="K114" s="357">
        <f>'出金明細 '!AD113</f>
        <v>3910</v>
      </c>
      <c r="L114" s="358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 ht="12.75" customHeight="1">
      <c r="A115" s="21"/>
      <c r="B115" s="339">
        <v>44453.0</v>
      </c>
      <c r="C115" s="63">
        <f t="shared" si="20"/>
        <v>15084727</v>
      </c>
      <c r="D115" s="34">
        <f t="shared" si="18"/>
        <v>0</v>
      </c>
      <c r="E115" s="52">
        <f>'入金明細 '!D114</f>
        <v>0</v>
      </c>
      <c r="F115" s="30">
        <f>'入金明細 '!M114</f>
        <v>0</v>
      </c>
      <c r="G115" s="331">
        <f>'入金明細 '!T114</f>
        <v>0</v>
      </c>
      <c r="H115" s="28">
        <f t="shared" si="19"/>
        <v>0</v>
      </c>
      <c r="I115" s="52">
        <f>'出金明細 '!D114</f>
        <v>0</v>
      </c>
      <c r="J115" s="30">
        <f>'出金明細 '!M114</f>
        <v>0</v>
      </c>
      <c r="K115" s="31">
        <f>'出金明細 '!AD114</f>
        <v>0</v>
      </c>
      <c r="L115" s="5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339">
        <v>44454.0</v>
      </c>
      <c r="C116" s="63">
        <f t="shared" si="20"/>
        <v>15084727</v>
      </c>
      <c r="D116" s="34">
        <f t="shared" si="18"/>
        <v>0</v>
      </c>
      <c r="E116" s="52">
        <f>'入金明細 '!D115</f>
        <v>0</v>
      </c>
      <c r="F116" s="30">
        <f>'入金明細 '!M115</f>
        <v>0</v>
      </c>
      <c r="G116" s="331">
        <f>'入金明細 '!T115</f>
        <v>0</v>
      </c>
      <c r="H116" s="28">
        <f t="shared" si="19"/>
        <v>0</v>
      </c>
      <c r="I116" s="52">
        <f>'出金明細 '!D115</f>
        <v>0</v>
      </c>
      <c r="J116" s="30">
        <f>'出金明細 '!M115</f>
        <v>0</v>
      </c>
      <c r="K116" s="31">
        <f>'出金明細 '!AD115</f>
        <v>0</v>
      </c>
      <c r="L116" s="5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339">
        <v>44455.0</v>
      </c>
      <c r="C117" s="63">
        <f t="shared" si="20"/>
        <v>15084727</v>
      </c>
      <c r="D117" s="34">
        <f t="shared" si="18"/>
        <v>0</v>
      </c>
      <c r="E117" s="52">
        <f>'入金明細 '!D116</f>
        <v>0</v>
      </c>
      <c r="F117" s="30">
        <f>'入金明細 '!M116</f>
        <v>0</v>
      </c>
      <c r="G117" s="331">
        <f>'入金明細 '!T116</f>
        <v>0</v>
      </c>
      <c r="H117" s="28">
        <f t="shared" si="19"/>
        <v>0</v>
      </c>
      <c r="I117" s="52">
        <f>'出金明細 '!D116</f>
        <v>0</v>
      </c>
      <c r="J117" s="30">
        <f>'出金明細 '!M116</f>
        <v>0</v>
      </c>
      <c r="K117" s="31">
        <f>'出金明細 '!AD116</f>
        <v>0</v>
      </c>
      <c r="L117" s="5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446">
        <v>44456.0</v>
      </c>
      <c r="C118" s="63">
        <f t="shared" si="20"/>
        <v>17015636</v>
      </c>
      <c r="D118" s="34">
        <f t="shared" si="18"/>
        <v>1930909</v>
      </c>
      <c r="E118" s="52">
        <f>'入金明細 '!D117</f>
        <v>0</v>
      </c>
      <c r="F118" s="30">
        <f>'入金明細 '!M117</f>
        <v>290349</v>
      </c>
      <c r="G118" s="331">
        <f>'入金明細 '!T117</f>
        <v>1640560</v>
      </c>
      <c r="H118" s="28">
        <f t="shared" si="19"/>
        <v>0</v>
      </c>
      <c r="I118" s="52">
        <f>'出金明細 '!D117</f>
        <v>0</v>
      </c>
      <c r="J118" s="30">
        <f>'出金明細 '!M117</f>
        <v>0</v>
      </c>
      <c r="K118" s="31">
        <f>'出金明細 '!AD117</f>
        <v>0</v>
      </c>
      <c r="L118" s="5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446">
        <v>44457.0</v>
      </c>
      <c r="C119" s="63">
        <f t="shared" si="20"/>
        <v>8090914</v>
      </c>
      <c r="D119" s="34">
        <f t="shared" si="18"/>
        <v>86462</v>
      </c>
      <c r="E119" s="52">
        <f>'入金明細 '!D118</f>
        <v>0</v>
      </c>
      <c r="F119" s="30">
        <f>'入金明細 '!M118</f>
        <v>86462</v>
      </c>
      <c r="G119" s="331">
        <f>'入金明細 '!T118</f>
        <v>0</v>
      </c>
      <c r="H119" s="28">
        <f t="shared" si="19"/>
        <v>9011184</v>
      </c>
      <c r="I119" s="52">
        <f>'出金明細 '!D118</f>
        <v>1100</v>
      </c>
      <c r="J119" s="30">
        <f>'出金明細 '!M118</f>
        <v>9010084</v>
      </c>
      <c r="K119" s="31">
        <f>'出金明細 '!AD118</f>
        <v>0</v>
      </c>
      <c r="L119" s="5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446">
        <v>44458.0</v>
      </c>
      <c r="C120" s="63">
        <f t="shared" si="20"/>
        <v>8522673</v>
      </c>
      <c r="D120" s="34">
        <f t="shared" si="18"/>
        <v>453330</v>
      </c>
      <c r="E120" s="52">
        <f>'入金明細 '!D119</f>
        <v>0</v>
      </c>
      <c r="F120" s="30">
        <f>'入金明細 '!M119</f>
        <v>0</v>
      </c>
      <c r="G120" s="331">
        <f>'入金明細 '!T119</f>
        <v>453330</v>
      </c>
      <c r="H120" s="28">
        <f t="shared" si="19"/>
        <v>21571</v>
      </c>
      <c r="I120" s="52">
        <f>'出金明細 '!D119</f>
        <v>330</v>
      </c>
      <c r="J120" s="30">
        <f>'出金明細 '!M119</f>
        <v>0</v>
      </c>
      <c r="K120" s="31">
        <f>'出金明細 '!AD119</f>
        <v>21241</v>
      </c>
      <c r="L120" s="5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446">
        <v>44459.0</v>
      </c>
      <c r="C121" s="63">
        <f t="shared" si="20"/>
        <v>8553110</v>
      </c>
      <c r="D121" s="34">
        <f t="shared" si="18"/>
        <v>395457</v>
      </c>
      <c r="E121" s="52">
        <f>'入金明細 '!D120</f>
        <v>0</v>
      </c>
      <c r="F121" s="30">
        <f>'入金明細 '!M120</f>
        <v>0</v>
      </c>
      <c r="G121" s="331">
        <f>'入金明細 '!T120</f>
        <v>395457</v>
      </c>
      <c r="H121" s="28">
        <f t="shared" si="19"/>
        <v>365020</v>
      </c>
      <c r="I121" s="52">
        <f>'出金明細 '!D120</f>
        <v>300220</v>
      </c>
      <c r="J121" s="30">
        <f>'出金明細 '!M120</f>
        <v>0</v>
      </c>
      <c r="K121" s="31">
        <f>'出金明細 '!AD120</f>
        <v>64800</v>
      </c>
      <c r="L121" s="5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339">
        <v>44460.0</v>
      </c>
      <c r="C122" s="63">
        <f t="shared" si="20"/>
        <v>8553110</v>
      </c>
      <c r="D122" s="34">
        <f t="shared" si="18"/>
        <v>0</v>
      </c>
      <c r="E122" s="52">
        <f>'入金明細 '!D121</f>
        <v>0</v>
      </c>
      <c r="F122" s="30">
        <f>'入金明細 '!M121</f>
        <v>0</v>
      </c>
      <c r="G122" s="331">
        <f>'入金明細 '!T121</f>
        <v>0</v>
      </c>
      <c r="H122" s="28">
        <f t="shared" si="19"/>
        <v>0</v>
      </c>
      <c r="I122" s="52">
        <f>'出金明細 '!D121</f>
        <v>0</v>
      </c>
      <c r="J122" s="30">
        <f>'出金明細 '!M121</f>
        <v>0</v>
      </c>
      <c r="K122" s="31">
        <f>'出金明細 '!AD121</f>
        <v>0</v>
      </c>
      <c r="L122" s="5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339">
        <v>44461.0</v>
      </c>
      <c r="C123" s="63">
        <f t="shared" si="20"/>
        <v>8553110</v>
      </c>
      <c r="D123" s="34">
        <f t="shared" si="18"/>
        <v>0</v>
      </c>
      <c r="E123" s="52">
        <f>'入金明細 '!D122</f>
        <v>0</v>
      </c>
      <c r="F123" s="30">
        <f>'入金明細 '!M122</f>
        <v>0</v>
      </c>
      <c r="G123" s="331">
        <f>'入金明細 '!T122</f>
        <v>0</v>
      </c>
      <c r="H123" s="28">
        <f t="shared" si="19"/>
        <v>0</v>
      </c>
      <c r="I123" s="52">
        <f>'出金明細 '!D122</f>
        <v>0</v>
      </c>
      <c r="J123" s="30">
        <f>'出金明細 '!M122</f>
        <v>0</v>
      </c>
      <c r="K123" s="31">
        <f>'出金明細 '!AD122</f>
        <v>0</v>
      </c>
      <c r="L123" s="5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339">
        <v>44462.0</v>
      </c>
      <c r="C124" s="63">
        <f t="shared" si="20"/>
        <v>8352890</v>
      </c>
      <c r="D124" s="34">
        <f t="shared" si="18"/>
        <v>0</v>
      </c>
      <c r="E124" s="52">
        <f>'入金明細 '!D123</f>
        <v>0</v>
      </c>
      <c r="F124" s="30">
        <f>'入金明細 '!M123</f>
        <v>0</v>
      </c>
      <c r="G124" s="331">
        <f>'入金明細 '!T123</f>
        <v>0</v>
      </c>
      <c r="H124" s="28">
        <f t="shared" si="19"/>
        <v>200220</v>
      </c>
      <c r="I124" s="52">
        <f>'出金明細 '!D123</f>
        <v>200220</v>
      </c>
      <c r="J124" s="30">
        <f>'出金明細 '!M123</f>
        <v>0</v>
      </c>
      <c r="K124" s="31">
        <f>'出金明細 '!AD123</f>
        <v>0</v>
      </c>
      <c r="L124" s="5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446">
        <v>44463.0</v>
      </c>
      <c r="C125" s="63">
        <f t="shared" si="20"/>
        <v>9536817</v>
      </c>
      <c r="D125" s="34">
        <f t="shared" si="18"/>
        <v>1231507</v>
      </c>
      <c r="E125" s="52">
        <f>'入金明細 '!D124</f>
        <v>0</v>
      </c>
      <c r="F125" s="30">
        <f>'入金明細 '!M124</f>
        <v>464970</v>
      </c>
      <c r="G125" s="331">
        <f>'入金明細 '!T124</f>
        <v>766537</v>
      </c>
      <c r="H125" s="28">
        <f t="shared" si="19"/>
        <v>47580</v>
      </c>
      <c r="I125" s="52">
        <f>'出金明細 '!D124</f>
        <v>4000</v>
      </c>
      <c r="J125" s="30">
        <f>'出金明細 '!M124</f>
        <v>0</v>
      </c>
      <c r="K125" s="31">
        <f>'出金明細 '!AD124</f>
        <v>43580</v>
      </c>
      <c r="L125" s="5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446">
        <v>44464.0</v>
      </c>
      <c r="C126" s="63">
        <f t="shared" si="20"/>
        <v>10447344</v>
      </c>
      <c r="D126" s="34">
        <f t="shared" si="18"/>
        <v>36911341</v>
      </c>
      <c r="E126" s="52">
        <f>'入金明細 '!D125</f>
        <v>35953151</v>
      </c>
      <c r="F126" s="30">
        <f>'入金明細 '!M125</f>
        <v>0</v>
      </c>
      <c r="G126" s="331">
        <f>'入金明細 '!T125</f>
        <v>958190</v>
      </c>
      <c r="H126" s="28">
        <f t="shared" si="19"/>
        <v>36000814</v>
      </c>
      <c r="I126" s="52">
        <f>'出金明細 '!D125</f>
        <v>18000660</v>
      </c>
      <c r="J126" s="30">
        <f>'出金明細 '!M125</f>
        <v>17780154</v>
      </c>
      <c r="K126" s="31">
        <f>'出金明細 '!AD125</f>
        <v>220000</v>
      </c>
      <c r="L126" s="5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 t="s">
        <v>14</v>
      </c>
      <c r="B127" s="446">
        <v>44465.0</v>
      </c>
      <c r="C127" s="63">
        <f t="shared" si="20"/>
        <v>9632489</v>
      </c>
      <c r="D127" s="34">
        <f t="shared" si="18"/>
        <v>2844550</v>
      </c>
      <c r="E127" s="52">
        <f>'入金明細 '!D126</f>
        <v>2400000</v>
      </c>
      <c r="F127" s="30">
        <f>'入金明細 '!M126</f>
        <v>444550</v>
      </c>
      <c r="G127" s="331">
        <f>'入金明細 '!T126</f>
        <v>0</v>
      </c>
      <c r="H127" s="28">
        <f t="shared" si="19"/>
        <v>3659405</v>
      </c>
      <c r="I127" s="52">
        <f>'出金明細 '!D126</f>
        <v>2400550</v>
      </c>
      <c r="J127" s="30">
        <f>'出金明細 '!M126</f>
        <v>480267</v>
      </c>
      <c r="K127" s="31">
        <f>'出金明細 '!AD126</f>
        <v>778588</v>
      </c>
      <c r="L127" s="5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446">
        <v>44466.0</v>
      </c>
      <c r="C128" s="63">
        <f t="shared" si="20"/>
        <v>9325535</v>
      </c>
      <c r="D128" s="34">
        <f t="shared" si="18"/>
        <v>61600</v>
      </c>
      <c r="E128" s="52">
        <f>'入金明細 '!D127</f>
        <v>0</v>
      </c>
      <c r="F128" s="30">
        <f>'入金明細 '!M127</f>
        <v>0</v>
      </c>
      <c r="G128" s="331">
        <f>'入金明細 '!T127</f>
        <v>61600</v>
      </c>
      <c r="H128" s="28">
        <f t="shared" si="19"/>
        <v>368554</v>
      </c>
      <c r="I128" s="52">
        <f>'出金明細 '!D127</f>
        <v>0</v>
      </c>
      <c r="J128" s="30">
        <f>'出金明細 '!M127</f>
        <v>0</v>
      </c>
      <c r="K128" s="31">
        <f>'出金明細 '!AD127</f>
        <v>368554</v>
      </c>
      <c r="L128" s="5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339">
        <v>44467.0</v>
      </c>
      <c r="C129" s="63">
        <f t="shared" si="20"/>
        <v>9325535</v>
      </c>
      <c r="D129" s="34">
        <f t="shared" si="18"/>
        <v>0</v>
      </c>
      <c r="E129" s="52">
        <f>'入金明細 '!D128</f>
        <v>0</v>
      </c>
      <c r="F129" s="30">
        <f>'入金明細 '!M128</f>
        <v>0</v>
      </c>
      <c r="G129" s="331">
        <f>'入金明細 '!T128</f>
        <v>0</v>
      </c>
      <c r="H129" s="28">
        <f t="shared" si="19"/>
        <v>0</v>
      </c>
      <c r="I129" s="52">
        <f>'出金明細 '!D128</f>
        <v>0</v>
      </c>
      <c r="J129" s="30">
        <f>'出金明細 '!M128</f>
        <v>0</v>
      </c>
      <c r="K129" s="31">
        <f>'出金明細 '!AD128</f>
        <v>0</v>
      </c>
      <c r="L129" s="5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339">
        <v>44468.0</v>
      </c>
      <c r="C130" s="63">
        <f t="shared" si="20"/>
        <v>9325535</v>
      </c>
      <c r="D130" s="34">
        <f t="shared" si="18"/>
        <v>0</v>
      </c>
      <c r="E130" s="52">
        <f>'入金明細 '!D129</f>
        <v>0</v>
      </c>
      <c r="F130" s="30">
        <f>'入金明細 '!M129</f>
        <v>0</v>
      </c>
      <c r="G130" s="331">
        <f>'入金明細 '!T129</f>
        <v>0</v>
      </c>
      <c r="H130" s="28">
        <f t="shared" si="19"/>
        <v>0</v>
      </c>
      <c r="I130" s="52">
        <f>'出金明細 '!D129</f>
        <v>0</v>
      </c>
      <c r="J130" s="30">
        <f>'出金明細 '!M129</f>
        <v>0</v>
      </c>
      <c r="K130" s="31">
        <f>'出金明細 '!AD129</f>
        <v>0</v>
      </c>
      <c r="L130" s="5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450">
        <v>44469.0</v>
      </c>
      <c r="C131" s="64">
        <f t="shared" si="20"/>
        <v>4898517</v>
      </c>
      <c r="D131" s="34">
        <f t="shared" si="18"/>
        <v>33505166</v>
      </c>
      <c r="E131" s="52">
        <f>'入金明細 '!D130</f>
        <v>30000000</v>
      </c>
      <c r="F131" s="30">
        <f>'入金明細 '!M130</f>
        <v>0</v>
      </c>
      <c r="G131" s="331">
        <f>'入金明細 '!T130</f>
        <v>3505166</v>
      </c>
      <c r="H131" s="80">
        <f t="shared" si="19"/>
        <v>37932184</v>
      </c>
      <c r="I131" s="52">
        <f>'出金明細 '!D130</f>
        <v>34586673</v>
      </c>
      <c r="J131" s="30">
        <f>'出金明細 '!M130</f>
        <v>1461321</v>
      </c>
      <c r="K131" s="31">
        <f>'出金明細 '!AD130</f>
        <v>1884190</v>
      </c>
      <c r="L131" s="5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437" t="s">
        <v>15</v>
      </c>
      <c r="C132" s="68">
        <f t="shared" ref="C132:C133" si="22">SUM(D132-H132)</f>
        <v>-22195850</v>
      </c>
      <c r="D132" s="47">
        <f t="shared" ref="D132:K132" si="21">SUM(D102:D131)</f>
        <v>136426937</v>
      </c>
      <c r="E132" s="81">
        <f t="shared" si="21"/>
        <v>68354742</v>
      </c>
      <c r="F132" s="43">
        <f t="shared" si="21"/>
        <v>2905693</v>
      </c>
      <c r="G132" s="44">
        <f t="shared" si="21"/>
        <v>65166502</v>
      </c>
      <c r="H132" s="45">
        <f t="shared" si="21"/>
        <v>158622787</v>
      </c>
      <c r="I132" s="42">
        <f t="shared" si="21"/>
        <v>60362053</v>
      </c>
      <c r="J132" s="43">
        <f t="shared" si="21"/>
        <v>68536015</v>
      </c>
      <c r="K132" s="46">
        <f t="shared" si="21"/>
        <v>29724719</v>
      </c>
      <c r="L132" s="5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437" t="s">
        <v>11</v>
      </c>
      <c r="C133" s="68">
        <f t="shared" si="22"/>
        <v>-18873554</v>
      </c>
      <c r="D133" s="47">
        <f t="shared" ref="D133:K133" si="23">D101+D132</f>
        <v>455460140</v>
      </c>
      <c r="E133" s="81">
        <f t="shared" si="23"/>
        <v>211514079</v>
      </c>
      <c r="F133" s="43">
        <f t="shared" si="23"/>
        <v>8214202</v>
      </c>
      <c r="G133" s="44">
        <f t="shared" si="23"/>
        <v>235731859</v>
      </c>
      <c r="H133" s="45">
        <f t="shared" si="23"/>
        <v>474333694</v>
      </c>
      <c r="I133" s="42">
        <f t="shared" si="23"/>
        <v>220727959</v>
      </c>
      <c r="J133" s="43">
        <f t="shared" si="23"/>
        <v>192455931</v>
      </c>
      <c r="K133" s="46">
        <f t="shared" si="23"/>
        <v>61149804</v>
      </c>
      <c r="L133" s="5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451">
        <v>44470.0</v>
      </c>
      <c r="C134" s="74">
        <f>SUM(C131+D134-H134)</f>
        <v>4811592</v>
      </c>
      <c r="D134" s="41">
        <f t="shared" ref="D134:D164" si="24">E134+F134+G134</f>
        <v>0</v>
      </c>
      <c r="E134" s="82">
        <f>'入金明細 '!D133</f>
        <v>0</v>
      </c>
      <c r="F134" s="83" t="str">
        <f>'入金明細 '!M133</f>
        <v/>
      </c>
      <c r="G134" s="84">
        <f>'入金明細 '!T133</f>
        <v>0</v>
      </c>
      <c r="H134" s="85">
        <f t="shared" ref="H134:H164" si="25">I134+J134+K134</f>
        <v>86925</v>
      </c>
      <c r="I134" s="86">
        <f>'出金明細 '!D133</f>
        <v>0</v>
      </c>
      <c r="J134" s="83">
        <f>'出金明細 '!M133</f>
        <v>0</v>
      </c>
      <c r="K134" s="87">
        <f>'出金明細 '!AD133</f>
        <v>86925</v>
      </c>
      <c r="L134" s="5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446">
        <v>44471.0</v>
      </c>
      <c r="C135" s="63">
        <f t="shared" ref="C135:C164" si="26">SUM(C134+D135-H135)</f>
        <v>4609644</v>
      </c>
      <c r="D135" s="34">
        <f t="shared" si="24"/>
        <v>0</v>
      </c>
      <c r="E135" s="82">
        <f>'入金明細 '!D134</f>
        <v>0</v>
      </c>
      <c r="F135" s="83" t="str">
        <f>'入金明細 '!M134</f>
        <v/>
      </c>
      <c r="G135" s="84">
        <f>'入金明細 '!T134</f>
        <v>0</v>
      </c>
      <c r="H135" s="28">
        <f t="shared" si="25"/>
        <v>201948</v>
      </c>
      <c r="I135" s="86"/>
      <c r="J135" s="83">
        <f>'出金明細 '!M134</f>
        <v>0</v>
      </c>
      <c r="K135" s="87">
        <f>'出金明細 '!AD134</f>
        <v>201948</v>
      </c>
      <c r="L135" s="5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446">
        <v>44472.0</v>
      </c>
      <c r="C136" s="63">
        <f t="shared" si="26"/>
        <v>6411382</v>
      </c>
      <c r="D136" s="34">
        <f t="shared" si="24"/>
        <v>1833568</v>
      </c>
      <c r="E136" s="82">
        <f>'入金明細 '!D135</f>
        <v>0</v>
      </c>
      <c r="F136" s="83">
        <f>'入金明細 '!M135</f>
        <v>1833568</v>
      </c>
      <c r="G136" s="84">
        <f>'入金明細 '!T135</f>
        <v>0</v>
      </c>
      <c r="H136" s="28">
        <f t="shared" si="25"/>
        <v>31830</v>
      </c>
      <c r="I136" s="86">
        <f>'出金明細 '!D135</f>
        <v>0</v>
      </c>
      <c r="J136" s="83">
        <f>'出金明細 '!M135</f>
        <v>0</v>
      </c>
      <c r="K136" s="87">
        <f>'出金明細 '!AD135</f>
        <v>31830</v>
      </c>
      <c r="L136" s="5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446">
        <v>44473.0</v>
      </c>
      <c r="C137" s="63">
        <f t="shared" si="26"/>
        <v>6103536</v>
      </c>
      <c r="D137" s="34">
        <f t="shared" si="24"/>
        <v>267030</v>
      </c>
      <c r="E137" s="82">
        <f>'入金明細 '!D136</f>
        <v>0</v>
      </c>
      <c r="F137" s="83">
        <f>'入金明細 '!M136</f>
        <v>0</v>
      </c>
      <c r="G137" s="84">
        <f>'入金明細 '!T136</f>
        <v>267030</v>
      </c>
      <c r="H137" s="28">
        <f t="shared" si="25"/>
        <v>574876</v>
      </c>
      <c r="I137" s="86">
        <f>'出金明細 '!D136</f>
        <v>200000</v>
      </c>
      <c r="J137" s="83">
        <f>'出金明細 '!M136</f>
        <v>0</v>
      </c>
      <c r="K137" s="87">
        <f>'出金明細 '!AD136</f>
        <v>374876</v>
      </c>
      <c r="L137" s="5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339">
        <v>44474.0</v>
      </c>
      <c r="C138" s="63">
        <f t="shared" si="26"/>
        <v>6103536</v>
      </c>
      <c r="D138" s="34">
        <f t="shared" si="24"/>
        <v>0</v>
      </c>
      <c r="E138" s="82">
        <f>'入金明細 '!D137</f>
        <v>0</v>
      </c>
      <c r="F138" s="83">
        <f>'入金明細 '!M137</f>
        <v>0</v>
      </c>
      <c r="G138" s="84">
        <f>'入金明細 '!T137</f>
        <v>0</v>
      </c>
      <c r="H138" s="28">
        <f t="shared" si="25"/>
        <v>0</v>
      </c>
      <c r="I138" s="86">
        <f>'出金明細 '!D137</f>
        <v>0</v>
      </c>
      <c r="J138" s="83">
        <f>'出金明細 '!M137</f>
        <v>0</v>
      </c>
      <c r="K138" s="87">
        <f>'出金明細 '!AD137</f>
        <v>0</v>
      </c>
      <c r="L138" s="5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339">
        <v>44475.0</v>
      </c>
      <c r="C139" s="63">
        <f t="shared" si="26"/>
        <v>5903316</v>
      </c>
      <c r="D139" s="34">
        <f t="shared" si="24"/>
        <v>0</v>
      </c>
      <c r="E139" s="82">
        <f>'入金明細 '!D138</f>
        <v>0</v>
      </c>
      <c r="F139" s="83">
        <f>'入金明細 '!M138</f>
        <v>0</v>
      </c>
      <c r="G139" s="84">
        <f>'入金明細 '!T138</f>
        <v>0</v>
      </c>
      <c r="H139" s="28">
        <f t="shared" si="25"/>
        <v>200220</v>
      </c>
      <c r="I139" s="86">
        <f>'出金明細 '!D138</f>
        <v>200220</v>
      </c>
      <c r="J139" s="83">
        <f>'出金明細 '!M138</f>
        <v>0</v>
      </c>
      <c r="K139" s="87">
        <f>'出金明細 '!AD138</f>
        <v>0</v>
      </c>
      <c r="L139" s="5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446">
        <v>44476.0</v>
      </c>
      <c r="C140" s="63">
        <f t="shared" si="26"/>
        <v>4905106</v>
      </c>
      <c r="D140" s="34">
        <f t="shared" si="24"/>
        <v>0</v>
      </c>
      <c r="E140" s="82">
        <f>'入金明細 '!D139</f>
        <v>0</v>
      </c>
      <c r="F140" s="83">
        <f>'入金明細 '!M139</f>
        <v>0</v>
      </c>
      <c r="G140" s="84">
        <f>'入金明細 '!T139</f>
        <v>0</v>
      </c>
      <c r="H140" s="28">
        <f t="shared" si="25"/>
        <v>998210</v>
      </c>
      <c r="I140" s="86">
        <f>'出金明細 '!D139</f>
        <v>0</v>
      </c>
      <c r="J140" s="83">
        <f>'出金明細 '!M139</f>
        <v>997000</v>
      </c>
      <c r="K140" s="87">
        <f>'出金明細 '!AD139</f>
        <v>1210</v>
      </c>
      <c r="L140" s="5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446">
        <v>44477.0</v>
      </c>
      <c r="C141" s="63">
        <f t="shared" si="26"/>
        <v>4905106</v>
      </c>
      <c r="D141" s="34">
        <f t="shared" si="24"/>
        <v>0</v>
      </c>
      <c r="E141" s="82">
        <f>'入金明細 '!D140</f>
        <v>0</v>
      </c>
      <c r="F141" s="83">
        <f>'入金明細 '!M140</f>
        <v>0</v>
      </c>
      <c r="G141" s="84">
        <f>'入金明細 '!T140</f>
        <v>0</v>
      </c>
      <c r="H141" s="28">
        <f t="shared" si="25"/>
        <v>0</v>
      </c>
      <c r="I141" s="86">
        <f>'出金明細 '!D140</f>
        <v>0</v>
      </c>
      <c r="J141" s="83">
        <f>'出金明細 '!M140</f>
        <v>0</v>
      </c>
      <c r="K141" s="87">
        <f>'出金明細 '!AD140</f>
        <v>0</v>
      </c>
      <c r="L141" s="5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446">
        <v>44478.0</v>
      </c>
      <c r="C142" s="63">
        <f t="shared" si="26"/>
        <v>4947943</v>
      </c>
      <c r="D142" s="34">
        <f t="shared" si="24"/>
        <v>42837</v>
      </c>
      <c r="E142" s="82">
        <f>'入金明細 '!D141</f>
        <v>0</v>
      </c>
      <c r="F142" s="83">
        <f>'入金明細 '!M141</f>
        <v>0</v>
      </c>
      <c r="G142" s="84">
        <f>'入金明細 '!T141</f>
        <v>42837</v>
      </c>
      <c r="H142" s="28">
        <f t="shared" si="25"/>
        <v>0</v>
      </c>
      <c r="I142" s="86">
        <f>'出金明細 '!D141</f>
        <v>0</v>
      </c>
      <c r="J142" s="83">
        <f>'出金明細 '!M141</f>
        <v>0</v>
      </c>
      <c r="K142" s="87">
        <f>'出金明細 '!AD141</f>
        <v>0</v>
      </c>
      <c r="L142" s="5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446">
        <v>44479.0</v>
      </c>
      <c r="C143" s="63">
        <f t="shared" si="26"/>
        <v>21086360</v>
      </c>
      <c r="D143" s="34">
        <f t="shared" si="24"/>
        <v>19999450</v>
      </c>
      <c r="E143" s="82">
        <f>'入金明細 '!D142</f>
        <v>0</v>
      </c>
      <c r="F143" s="83">
        <f>'入金明細 '!M142</f>
        <v>0</v>
      </c>
      <c r="G143" s="84">
        <f>'入金明細 '!T142</f>
        <v>19999450</v>
      </c>
      <c r="H143" s="28">
        <f t="shared" si="25"/>
        <v>3861033</v>
      </c>
      <c r="I143" s="86">
        <f>'出金明細 '!D142</f>
        <v>0</v>
      </c>
      <c r="J143" s="83">
        <f>'出金明細 '!M142</f>
        <v>0</v>
      </c>
      <c r="K143" s="87">
        <f>'出金明細 '!AD142</f>
        <v>3861033</v>
      </c>
      <c r="L143" s="5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446">
        <v>44480.0</v>
      </c>
      <c r="C144" s="63">
        <f t="shared" si="26"/>
        <v>21252462</v>
      </c>
      <c r="D144" s="34">
        <f t="shared" si="24"/>
        <v>2000000</v>
      </c>
      <c r="E144" s="82">
        <f>'入金明細 '!D143</f>
        <v>2000000</v>
      </c>
      <c r="F144" s="83">
        <f>'入金明細 '!M143</f>
        <v>0</v>
      </c>
      <c r="G144" s="84">
        <f>'入金明細 '!T143</f>
        <v>0</v>
      </c>
      <c r="H144" s="28">
        <f t="shared" si="25"/>
        <v>1833898</v>
      </c>
      <c r="I144" s="86">
        <f>'出金明細 '!D143</f>
        <v>330</v>
      </c>
      <c r="J144" s="83">
        <f>'出金明細 '!M143</f>
        <v>0</v>
      </c>
      <c r="K144" s="87">
        <f>'出金明細 '!AD143</f>
        <v>1833568</v>
      </c>
      <c r="L144" s="5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339">
        <v>44481.0</v>
      </c>
      <c r="C145" s="63">
        <f t="shared" si="26"/>
        <v>21318242</v>
      </c>
      <c r="D145" s="34">
        <f t="shared" si="24"/>
        <v>65780</v>
      </c>
      <c r="E145" s="82">
        <f>'入金明細 '!D144</f>
        <v>0</v>
      </c>
      <c r="F145" s="83">
        <f>'入金明細 '!M144</f>
        <v>0</v>
      </c>
      <c r="G145" s="84">
        <f>'入金明細 '!T144</f>
        <v>65780</v>
      </c>
      <c r="H145" s="28">
        <f t="shared" si="25"/>
        <v>0</v>
      </c>
      <c r="I145" s="86">
        <f>'出金明細 '!D144</f>
        <v>0</v>
      </c>
      <c r="J145" s="83">
        <f>'出金明細 '!M144</f>
        <v>0</v>
      </c>
      <c r="K145" s="87">
        <f>'出金明細 '!AD144</f>
        <v>0</v>
      </c>
      <c r="L145" s="5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339">
        <v>44482.0</v>
      </c>
      <c r="C146" s="63">
        <f t="shared" si="26"/>
        <v>21318242</v>
      </c>
      <c r="D146" s="34">
        <f t="shared" si="24"/>
        <v>0</v>
      </c>
      <c r="E146" s="82">
        <f>'入金明細 '!D145</f>
        <v>0</v>
      </c>
      <c r="F146" s="83">
        <f>'入金明細 '!M145</f>
        <v>0</v>
      </c>
      <c r="G146" s="84">
        <f>'入金明細 '!T145</f>
        <v>0</v>
      </c>
      <c r="H146" s="28">
        <f t="shared" si="25"/>
        <v>0</v>
      </c>
      <c r="I146" s="86">
        <f>'出金明細 '!D145</f>
        <v>0</v>
      </c>
      <c r="J146" s="83">
        <f>'出金明細 '!M145</f>
        <v>0</v>
      </c>
      <c r="K146" s="87">
        <f>'出金明細 '!AD145</f>
        <v>0</v>
      </c>
      <c r="L146" s="5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339">
        <v>44483.0</v>
      </c>
      <c r="C147" s="63">
        <f t="shared" si="26"/>
        <v>21318242</v>
      </c>
      <c r="D147" s="34">
        <f t="shared" si="24"/>
        <v>0</v>
      </c>
      <c r="E147" s="82">
        <f>'入金明細 '!D146</f>
        <v>0</v>
      </c>
      <c r="F147" s="83">
        <f>'入金明細 '!M146</f>
        <v>0</v>
      </c>
      <c r="G147" s="84">
        <f>'入金明細 '!T146</f>
        <v>0</v>
      </c>
      <c r="H147" s="28">
        <f t="shared" si="25"/>
        <v>0</v>
      </c>
      <c r="I147" s="86">
        <f>'出金明細 '!D146</f>
        <v>0</v>
      </c>
      <c r="J147" s="83">
        <f>'出金明細 '!M146</f>
        <v>0</v>
      </c>
      <c r="K147" s="87">
        <f>'出金明細 '!AD146</f>
        <v>0</v>
      </c>
      <c r="L147" s="5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446">
        <v>44484.0</v>
      </c>
      <c r="C148" s="63">
        <f t="shared" si="26"/>
        <v>21706278</v>
      </c>
      <c r="D148" s="34">
        <f t="shared" si="24"/>
        <v>388036</v>
      </c>
      <c r="E148" s="82">
        <f>'入金明細 '!D147</f>
        <v>0</v>
      </c>
      <c r="F148" s="83">
        <f>'入金明細 '!M147</f>
        <v>0</v>
      </c>
      <c r="G148" s="84">
        <f>'入金明細 '!T147</f>
        <v>388036</v>
      </c>
      <c r="H148" s="28">
        <f t="shared" si="25"/>
        <v>0</v>
      </c>
      <c r="I148" s="86">
        <f>'出金明細 '!D147</f>
        <v>0</v>
      </c>
      <c r="J148" s="83">
        <f>'出金明細 '!M147</f>
        <v>0</v>
      </c>
      <c r="K148" s="87">
        <f>'出金明細 '!AD147</f>
        <v>0</v>
      </c>
      <c r="L148" s="5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446">
        <v>44485.0</v>
      </c>
      <c r="C149" s="63">
        <f t="shared" si="26"/>
        <v>28254659</v>
      </c>
      <c r="D149" s="34">
        <f t="shared" si="24"/>
        <v>6548381</v>
      </c>
      <c r="E149" s="82">
        <f>'入金明細 '!D148</f>
        <v>0</v>
      </c>
      <c r="F149" s="83">
        <f>'入金明細 '!M148</f>
        <v>223460</v>
      </c>
      <c r="G149" s="84">
        <f>'入金明細 '!T148</f>
        <v>6324921</v>
      </c>
      <c r="H149" s="28">
        <f t="shared" si="25"/>
        <v>0</v>
      </c>
      <c r="I149" s="86">
        <f>'出金明細 '!D148</f>
        <v>0</v>
      </c>
      <c r="J149" s="83">
        <f>'出金明細 '!M148</f>
        <v>0</v>
      </c>
      <c r="K149" s="87">
        <f>'出金明細 '!AD148</f>
        <v>0</v>
      </c>
      <c r="L149" s="5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446">
        <v>44486.0</v>
      </c>
      <c r="C150" s="63">
        <f t="shared" si="26"/>
        <v>28136354</v>
      </c>
      <c r="D150" s="34">
        <f t="shared" si="24"/>
        <v>0</v>
      </c>
      <c r="E150" s="82">
        <f>'入金明細 '!D149</f>
        <v>0</v>
      </c>
      <c r="F150" s="83">
        <f>'入金明細 '!M149</f>
        <v>0</v>
      </c>
      <c r="G150" s="84">
        <f>'入金明細 '!T149</f>
        <v>0</v>
      </c>
      <c r="H150" s="28">
        <f t="shared" si="25"/>
        <v>118305</v>
      </c>
      <c r="I150" s="86">
        <f>'出金明細 '!D149</f>
        <v>0</v>
      </c>
      <c r="J150" s="83">
        <f>'出金明細 '!M149</f>
        <v>0</v>
      </c>
      <c r="K150" s="87">
        <f>'出金明細 '!AD149</f>
        <v>118305</v>
      </c>
      <c r="L150" s="5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446">
        <v>44487.0</v>
      </c>
      <c r="C151" s="63">
        <f t="shared" si="26"/>
        <v>28135254</v>
      </c>
      <c r="D151" s="34">
        <f t="shared" si="24"/>
        <v>0</v>
      </c>
      <c r="E151" s="82">
        <f>'入金明細 '!D150</f>
        <v>0</v>
      </c>
      <c r="F151" s="83">
        <f>'入金明細 '!M150</f>
        <v>0</v>
      </c>
      <c r="G151" s="84">
        <f>'入金明細 '!T150</f>
        <v>0</v>
      </c>
      <c r="H151" s="28">
        <f t="shared" si="25"/>
        <v>1100</v>
      </c>
      <c r="I151" s="86">
        <f>'出金明細 '!D150</f>
        <v>1100</v>
      </c>
      <c r="J151" s="83">
        <f>'出金明細 '!M150</f>
        <v>0</v>
      </c>
      <c r="K151" s="87">
        <f>'出金明細 '!AD150</f>
        <v>0</v>
      </c>
      <c r="L151" s="5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339">
        <v>44488.0</v>
      </c>
      <c r="C152" s="63">
        <f t="shared" si="26"/>
        <v>28135254</v>
      </c>
      <c r="D152" s="34">
        <f t="shared" si="24"/>
        <v>0</v>
      </c>
      <c r="E152" s="82">
        <f>'入金明細 '!D151</f>
        <v>0</v>
      </c>
      <c r="F152" s="83">
        <f>'入金明細 '!M151</f>
        <v>0</v>
      </c>
      <c r="G152" s="84">
        <f>'入金明細 '!T151</f>
        <v>0</v>
      </c>
      <c r="H152" s="28">
        <f t="shared" si="25"/>
        <v>0</v>
      </c>
      <c r="I152" s="86">
        <f>'出金明細 '!D151</f>
        <v>0</v>
      </c>
      <c r="J152" s="83">
        <f>'出金明細 '!M151</f>
        <v>0</v>
      </c>
      <c r="K152" s="87">
        <f>'出金明細 '!AD151</f>
        <v>0</v>
      </c>
      <c r="L152" s="5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339">
        <v>44489.0</v>
      </c>
      <c r="C153" s="63">
        <f t="shared" si="26"/>
        <v>28135254</v>
      </c>
      <c r="D153" s="34">
        <f t="shared" si="24"/>
        <v>0</v>
      </c>
      <c r="E153" s="82">
        <f>'入金明細 '!D152</f>
        <v>0</v>
      </c>
      <c r="F153" s="83">
        <f>'入金明細 '!M152</f>
        <v>0</v>
      </c>
      <c r="G153" s="84">
        <f>'入金明細 '!T152</f>
        <v>0</v>
      </c>
      <c r="H153" s="28">
        <f t="shared" si="25"/>
        <v>0</v>
      </c>
      <c r="I153" s="86">
        <f>'出金明細 '!D152</f>
        <v>0</v>
      </c>
      <c r="J153" s="83">
        <f>'出金明細 '!M152</f>
        <v>0</v>
      </c>
      <c r="K153" s="87">
        <f>'出金明細 '!AD152</f>
        <v>0</v>
      </c>
      <c r="L153" s="5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446">
        <v>44490.0</v>
      </c>
      <c r="C154" s="63">
        <f t="shared" si="26"/>
        <v>28379620</v>
      </c>
      <c r="D154" s="34">
        <f t="shared" si="24"/>
        <v>335919</v>
      </c>
      <c r="E154" s="82">
        <f>'入金明細 '!D153</f>
        <v>0</v>
      </c>
      <c r="F154" s="83">
        <f>'入金明細 '!M153</f>
        <v>0</v>
      </c>
      <c r="G154" s="84">
        <f>'入金明細 '!T153</f>
        <v>335919</v>
      </c>
      <c r="H154" s="28">
        <f t="shared" si="25"/>
        <v>91553</v>
      </c>
      <c r="I154" s="86">
        <f>'出金明細 '!D153</f>
        <v>220</v>
      </c>
      <c r="J154" s="83">
        <f>'出金明細 '!M153</f>
        <v>0</v>
      </c>
      <c r="K154" s="87">
        <f>'出金明細 '!AD153</f>
        <v>91333</v>
      </c>
      <c r="L154" s="5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446">
        <v>44491.0</v>
      </c>
      <c r="C155" s="63">
        <f t="shared" si="26"/>
        <v>10387948</v>
      </c>
      <c r="D155" s="34">
        <f t="shared" si="24"/>
        <v>12328</v>
      </c>
      <c r="E155" s="82">
        <f>'入金明細 '!D154</f>
        <v>12328</v>
      </c>
      <c r="F155" s="83">
        <f>'入金明細 '!M154</f>
        <v>0</v>
      </c>
      <c r="G155" s="84">
        <f>'入金明細 '!T154</f>
        <v>0</v>
      </c>
      <c r="H155" s="28">
        <f t="shared" si="25"/>
        <v>18004000</v>
      </c>
      <c r="I155" s="86">
        <f>'出金明細 '!D154</f>
        <v>18004000</v>
      </c>
      <c r="J155" s="83">
        <f>'出金明細 '!M154</f>
        <v>0</v>
      </c>
      <c r="K155" s="87">
        <f>'出金明細 '!AD154</f>
        <v>0</v>
      </c>
      <c r="L155" s="5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446">
        <v>44492.0</v>
      </c>
      <c r="C156" s="63">
        <f t="shared" si="26"/>
        <v>10345139</v>
      </c>
      <c r="D156" s="34">
        <f t="shared" si="24"/>
        <v>0</v>
      </c>
      <c r="E156" s="82">
        <f>'入金明細 '!D155</f>
        <v>0</v>
      </c>
      <c r="F156" s="83">
        <f>'入金明細 '!M155</f>
        <v>0</v>
      </c>
      <c r="G156" s="84">
        <f>'入金明細 '!T155</f>
        <v>0</v>
      </c>
      <c r="H156" s="28">
        <f t="shared" si="25"/>
        <v>42809</v>
      </c>
      <c r="I156" s="86">
        <f>'出金明細 '!D155</f>
        <v>0</v>
      </c>
      <c r="J156" s="83">
        <f>'出金明細 '!M155</f>
        <v>0</v>
      </c>
      <c r="K156" s="87">
        <f>'出金明細 '!AD155</f>
        <v>42809</v>
      </c>
      <c r="L156" s="5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01"/>
      <c r="B157" s="446">
        <v>44493.0</v>
      </c>
      <c r="C157" s="63">
        <f t="shared" si="26"/>
        <v>28138193</v>
      </c>
      <c r="D157" s="34">
        <f t="shared" si="24"/>
        <v>19810959</v>
      </c>
      <c r="E157" s="82">
        <f>'入金明細 '!D156</f>
        <v>19810959</v>
      </c>
      <c r="F157" s="83">
        <f>'入金明細 '!M156</f>
        <v>0</v>
      </c>
      <c r="G157" s="84">
        <f>'入金明細 '!T156</f>
        <v>0</v>
      </c>
      <c r="H157" s="28">
        <f t="shared" si="25"/>
        <v>2017905</v>
      </c>
      <c r="I157" s="86">
        <f>'出金明細 '!D156</f>
        <v>2000385</v>
      </c>
      <c r="J157" s="83">
        <f>'出金明細 '!M156</f>
        <v>0</v>
      </c>
      <c r="K157" s="87">
        <f>'出金明細 '!AD156</f>
        <v>17520</v>
      </c>
      <c r="L157" s="358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 ht="12.75" customHeight="1">
      <c r="A158" s="21"/>
      <c r="B158" s="446">
        <v>44494.0</v>
      </c>
      <c r="C158" s="63">
        <f t="shared" si="26"/>
        <v>23231315</v>
      </c>
      <c r="D158" s="34">
        <f t="shared" si="24"/>
        <v>50000</v>
      </c>
      <c r="E158" s="82">
        <f>'入金明細 '!D157</f>
        <v>0</v>
      </c>
      <c r="F158" s="83">
        <f>'入金明細 '!M157</f>
        <v>0</v>
      </c>
      <c r="G158" s="84">
        <f>'入金明細 '!T157</f>
        <v>50000</v>
      </c>
      <c r="H158" s="28">
        <f t="shared" si="25"/>
        <v>4956878</v>
      </c>
      <c r="I158" s="86">
        <f>'出金明細 '!D157</f>
        <v>0</v>
      </c>
      <c r="J158" s="83">
        <f>'出金明細 '!M157</f>
        <v>4736878</v>
      </c>
      <c r="K158" s="87">
        <f>'出金明細 '!AD157</f>
        <v>220000</v>
      </c>
      <c r="L158" s="5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339">
        <v>44495.0</v>
      </c>
      <c r="C159" s="63">
        <f t="shared" si="26"/>
        <v>23231315</v>
      </c>
      <c r="D159" s="34">
        <f t="shared" si="24"/>
        <v>0</v>
      </c>
      <c r="E159" s="82">
        <f>'入金明細 '!D158</f>
        <v>0</v>
      </c>
      <c r="F159" s="83">
        <f>'入金明細 '!M158</f>
        <v>0</v>
      </c>
      <c r="G159" s="84">
        <f>'入金明細 '!T158</f>
        <v>0</v>
      </c>
      <c r="H159" s="28">
        <f t="shared" si="25"/>
        <v>0</v>
      </c>
      <c r="I159" s="86">
        <f>'出金明細 '!D158</f>
        <v>0</v>
      </c>
      <c r="J159" s="83">
        <f>'出金明細 '!M158</f>
        <v>0</v>
      </c>
      <c r="K159" s="87">
        <f>'出金明細 '!AD158</f>
        <v>0</v>
      </c>
      <c r="L159" s="5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339">
        <v>44496.0</v>
      </c>
      <c r="C160" s="63">
        <f t="shared" si="26"/>
        <v>23231315</v>
      </c>
      <c r="D160" s="34">
        <f t="shared" si="24"/>
        <v>0</v>
      </c>
      <c r="E160" s="82">
        <f>'入金明細 '!D159</f>
        <v>0</v>
      </c>
      <c r="F160" s="83">
        <f>'入金明細 '!M159</f>
        <v>0</v>
      </c>
      <c r="G160" s="84">
        <f>'入金明細 '!T159</f>
        <v>0</v>
      </c>
      <c r="H160" s="28">
        <f t="shared" si="25"/>
        <v>0</v>
      </c>
      <c r="I160" s="86">
        <f>'出金明細 '!D159</f>
        <v>0</v>
      </c>
      <c r="J160" s="83">
        <f>'出金明細 '!M159</f>
        <v>0</v>
      </c>
      <c r="K160" s="87">
        <f>'出金明細 '!AD159</f>
        <v>0</v>
      </c>
      <c r="L160" s="5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446">
        <v>44497.0</v>
      </c>
      <c r="C161" s="63">
        <f t="shared" si="26"/>
        <v>23037063</v>
      </c>
      <c r="D161" s="34">
        <f t="shared" si="24"/>
        <v>465300</v>
      </c>
      <c r="E161" s="82">
        <f>'入金明細 '!D160</f>
        <v>0</v>
      </c>
      <c r="F161" s="83">
        <f>'入金明細 '!M160</f>
        <v>0</v>
      </c>
      <c r="G161" s="84">
        <f>'入金明細 '!T160</f>
        <v>465300</v>
      </c>
      <c r="H161" s="28">
        <f t="shared" si="25"/>
        <v>659552</v>
      </c>
      <c r="I161" s="86">
        <f>'出金明細 '!D160</f>
        <v>0</v>
      </c>
      <c r="J161" s="83">
        <f>'出金明細 '!M160</f>
        <v>125817</v>
      </c>
      <c r="K161" s="87">
        <f>'出金明細 '!AD160</f>
        <v>533735</v>
      </c>
      <c r="L161" s="5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446">
        <v>44498.0</v>
      </c>
      <c r="C162" s="63">
        <f t="shared" si="26"/>
        <v>19934384</v>
      </c>
      <c r="D162" s="34">
        <f t="shared" si="24"/>
        <v>65780</v>
      </c>
      <c r="E162" s="82">
        <f>'入金明細 '!D161</f>
        <v>0</v>
      </c>
      <c r="F162" s="83">
        <f>'入金明細 '!M161</f>
        <v>0</v>
      </c>
      <c r="G162" s="84">
        <f>'入金明細 '!T161</f>
        <v>65780</v>
      </c>
      <c r="H162" s="28">
        <f t="shared" si="25"/>
        <v>3168459</v>
      </c>
      <c r="I162" s="86">
        <f>'出金明細 '!D161</f>
        <v>198859</v>
      </c>
      <c r="J162" s="83">
        <f>'出金明細 '!M161</f>
        <v>0</v>
      </c>
      <c r="K162" s="87">
        <f>'出金明細 '!AD161</f>
        <v>2969600</v>
      </c>
      <c r="L162" s="5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446">
        <v>44499.0</v>
      </c>
      <c r="C163" s="63">
        <f t="shared" si="26"/>
        <v>16888173</v>
      </c>
      <c r="D163" s="34">
        <f t="shared" si="24"/>
        <v>0</v>
      </c>
      <c r="E163" s="82">
        <f>'入金明細 '!D162</f>
        <v>0</v>
      </c>
      <c r="F163" s="83">
        <f>'入金明細 '!M162</f>
        <v>0</v>
      </c>
      <c r="G163" s="84">
        <f>'入金明細 '!T162</f>
        <v>0</v>
      </c>
      <c r="H163" s="28">
        <f t="shared" si="25"/>
        <v>3046211</v>
      </c>
      <c r="I163" s="86">
        <f>'出金明細 '!D162</f>
        <v>3046211</v>
      </c>
      <c r="J163" s="83">
        <f>'出金明細 '!M162</f>
        <v>0</v>
      </c>
      <c r="K163" s="87">
        <f>'出金明細 '!AD162</f>
        <v>0</v>
      </c>
      <c r="L163" s="5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452">
        <v>44500.0</v>
      </c>
      <c r="C164" s="64">
        <f t="shared" si="26"/>
        <v>21505321</v>
      </c>
      <c r="D164" s="34">
        <f t="shared" si="24"/>
        <v>9043667</v>
      </c>
      <c r="E164" s="82">
        <f>'入金明細 '!D163</f>
        <v>0</v>
      </c>
      <c r="F164" s="83">
        <f>'入金明細 '!M163</f>
        <v>15000</v>
      </c>
      <c r="G164" s="84">
        <f>'入金明細 '!T163</f>
        <v>9028667</v>
      </c>
      <c r="H164" s="28">
        <f t="shared" si="25"/>
        <v>4426519</v>
      </c>
      <c r="I164" s="86">
        <f>'出金明細 '!D163</f>
        <v>1173651</v>
      </c>
      <c r="J164" s="83">
        <f>'出金明細 '!M163</f>
        <v>790118</v>
      </c>
      <c r="K164" s="87">
        <f>'出金明細 '!AD163</f>
        <v>2462750</v>
      </c>
      <c r="L164" s="5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437" t="s">
        <v>16</v>
      </c>
      <c r="C165" s="68">
        <f t="shared" ref="C165:C166" si="27">SUM(D165-H165)</f>
        <v>16606804</v>
      </c>
      <c r="D165" s="47">
        <f>SUM(D134:D164)</f>
        <v>60929035</v>
      </c>
      <c r="E165" s="81"/>
      <c r="F165" s="43"/>
      <c r="G165" s="44"/>
      <c r="H165" s="45">
        <f>SUM(H134:H164)</f>
        <v>44322231</v>
      </c>
      <c r="I165" s="42"/>
      <c r="J165" s="43"/>
      <c r="K165" s="46"/>
      <c r="L165" s="5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437" t="s">
        <v>11</v>
      </c>
      <c r="C166" s="68">
        <f t="shared" si="27"/>
        <v>-2266750</v>
      </c>
      <c r="D166" s="47">
        <f>D133+D165</f>
        <v>516389175</v>
      </c>
      <c r="E166" s="81"/>
      <c r="F166" s="43"/>
      <c r="G166" s="44"/>
      <c r="H166" s="45">
        <f>H133+H165</f>
        <v>518655925</v>
      </c>
      <c r="I166" s="42"/>
      <c r="J166" s="43"/>
      <c r="K166" s="46"/>
      <c r="L166" s="5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451">
        <v>44501.0</v>
      </c>
      <c r="C167" s="74">
        <f>SUM(C164+D167-H167)</f>
        <v>21504991</v>
      </c>
      <c r="D167" s="41">
        <f t="shared" ref="D167:D196" si="28">E167+F167+G167</f>
        <v>0</v>
      </c>
      <c r="E167" s="82">
        <f>'入金明細 '!D165</f>
        <v>0</v>
      </c>
      <c r="F167" s="83">
        <f>'入金明細 '!M165</f>
        <v>0</v>
      </c>
      <c r="G167" s="84">
        <f>'入金明細 '!T165</f>
        <v>0</v>
      </c>
      <c r="H167" s="85">
        <f t="shared" ref="H167:H196" si="29">I167+J167+K167</f>
        <v>330</v>
      </c>
      <c r="I167" s="86">
        <f>'出金明細 '!D165</f>
        <v>330</v>
      </c>
      <c r="J167" s="83">
        <f>'出金明細 '!M165</f>
        <v>0</v>
      </c>
      <c r="K167" s="87">
        <f>'出金明細 '!AD165</f>
        <v>0</v>
      </c>
      <c r="L167" s="5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339">
        <v>44502.0</v>
      </c>
      <c r="C168" s="63">
        <f t="shared" ref="C168:C196" si="30">SUM(C167+D168-H168)</f>
        <v>21588316</v>
      </c>
      <c r="D168" s="34">
        <f t="shared" si="28"/>
        <v>83325</v>
      </c>
      <c r="E168" s="82">
        <f>'入金明細 '!D166</f>
        <v>0</v>
      </c>
      <c r="F168" s="83">
        <f>'入金明細 '!M166</f>
        <v>0</v>
      </c>
      <c r="G168" s="84">
        <f>'入金明細 '!T166</f>
        <v>83325</v>
      </c>
      <c r="H168" s="28">
        <f t="shared" si="29"/>
        <v>0</v>
      </c>
      <c r="I168" s="86">
        <f>'出金明細 '!D166</f>
        <v>0</v>
      </c>
      <c r="J168" s="83">
        <f>'出金明細 '!M166</f>
        <v>0</v>
      </c>
      <c r="K168" s="87">
        <f>'出金明細 '!AD166</f>
        <v>0</v>
      </c>
      <c r="L168" s="5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339">
        <v>44503.0</v>
      </c>
      <c r="C169" s="63">
        <f t="shared" si="30"/>
        <v>21588316</v>
      </c>
      <c r="D169" s="34">
        <f t="shared" si="28"/>
        <v>0</v>
      </c>
      <c r="E169" s="82">
        <f>'入金明細 '!D167</f>
        <v>0</v>
      </c>
      <c r="F169" s="83">
        <f>'入金明細 '!M167</f>
        <v>0</v>
      </c>
      <c r="G169" s="84">
        <f>'入金明細 '!T167</f>
        <v>0</v>
      </c>
      <c r="H169" s="28">
        <f t="shared" si="29"/>
        <v>0</v>
      </c>
      <c r="I169" s="86">
        <f>'出金明細 '!D167</f>
        <v>0</v>
      </c>
      <c r="J169" s="83">
        <f>'出金明細 '!M167</f>
        <v>0</v>
      </c>
      <c r="K169" s="87">
        <f>'出金明細 '!AD167</f>
        <v>0</v>
      </c>
      <c r="L169" s="5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339">
        <v>44504.0</v>
      </c>
      <c r="C170" s="63">
        <f t="shared" si="30"/>
        <v>21588316</v>
      </c>
      <c r="D170" s="34">
        <f t="shared" si="28"/>
        <v>0</v>
      </c>
      <c r="E170" s="82">
        <f>'入金明細 '!D168</f>
        <v>0</v>
      </c>
      <c r="F170" s="83">
        <f>'入金明細 '!M168</f>
        <v>0</v>
      </c>
      <c r="G170" s="84">
        <f>'入金明細 '!T168</f>
        <v>0</v>
      </c>
      <c r="H170" s="28">
        <f t="shared" si="29"/>
        <v>0</v>
      </c>
      <c r="I170" s="86">
        <f>'出金明細 '!D168</f>
        <v>0</v>
      </c>
      <c r="J170" s="83">
        <f>'出金明細 '!M168</f>
        <v>0</v>
      </c>
      <c r="K170" s="87">
        <f>'出金明細 '!AD168</f>
        <v>0</v>
      </c>
      <c r="L170" s="5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446">
        <v>44505.0</v>
      </c>
      <c r="C171" s="63">
        <f t="shared" si="30"/>
        <v>14767458</v>
      </c>
      <c r="D171" s="34">
        <f t="shared" si="28"/>
        <v>1976828</v>
      </c>
      <c r="E171" s="82">
        <f>'入金明細 '!D169</f>
        <v>1047968</v>
      </c>
      <c r="F171" s="83">
        <f>'入金明細 '!M169</f>
        <v>100000</v>
      </c>
      <c r="G171" s="84">
        <f>'入金明細 '!T169</f>
        <v>828860</v>
      </c>
      <c r="H171" s="28">
        <f t="shared" si="29"/>
        <v>8797686</v>
      </c>
      <c r="I171" s="86">
        <f>'出金明細 '!D169</f>
        <v>8250000</v>
      </c>
      <c r="J171" s="83">
        <f>'出金明細 '!M169</f>
        <v>0</v>
      </c>
      <c r="K171" s="87">
        <f>'出金明細 '!AD169</f>
        <v>547686</v>
      </c>
      <c r="L171" s="5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446">
        <v>44506.0</v>
      </c>
      <c r="C172" s="63">
        <f t="shared" si="30"/>
        <v>14767458</v>
      </c>
      <c r="D172" s="34">
        <f t="shared" si="28"/>
        <v>0</v>
      </c>
      <c r="E172" s="82">
        <f>'入金明細 '!D170</f>
        <v>0</v>
      </c>
      <c r="F172" s="83">
        <f>'入金明細 '!M170</f>
        <v>0</v>
      </c>
      <c r="G172" s="84">
        <f>'入金明細 '!T170</f>
        <v>0</v>
      </c>
      <c r="H172" s="28">
        <f t="shared" si="29"/>
        <v>0</v>
      </c>
      <c r="I172" s="86">
        <f>'出金明細 '!D170</f>
        <v>0</v>
      </c>
      <c r="J172" s="83">
        <f>'出金明細 '!M170</f>
        <v>0</v>
      </c>
      <c r="K172" s="87">
        <f>'出金明細 '!AD170</f>
        <v>0</v>
      </c>
      <c r="L172" s="5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446">
        <v>44507.0</v>
      </c>
      <c r="C173" s="63">
        <f t="shared" si="30"/>
        <v>14718503</v>
      </c>
      <c r="D173" s="34">
        <f t="shared" si="28"/>
        <v>0</v>
      </c>
      <c r="E173" s="82">
        <f>'入金明細 '!D171</f>
        <v>0</v>
      </c>
      <c r="F173" s="83">
        <f>'入金明細 '!M171</f>
        <v>0</v>
      </c>
      <c r="G173" s="84">
        <f>'入金明細 '!T171</f>
        <v>0</v>
      </c>
      <c r="H173" s="28">
        <f t="shared" si="29"/>
        <v>48955</v>
      </c>
      <c r="I173" s="86">
        <f>'出金明細 '!D171</f>
        <v>1210</v>
      </c>
      <c r="J173" s="83">
        <f>'出金明細 '!M171</f>
        <v>0</v>
      </c>
      <c r="K173" s="87">
        <f>'出金明細 '!AD171</f>
        <v>47745</v>
      </c>
      <c r="L173" s="5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446">
        <v>44508.0</v>
      </c>
      <c r="C174" s="63">
        <f t="shared" si="30"/>
        <v>14754033</v>
      </c>
      <c r="D174" s="34">
        <f t="shared" si="28"/>
        <v>36080</v>
      </c>
      <c r="E174" s="82">
        <f>'入金明細 '!D172</f>
        <v>0</v>
      </c>
      <c r="F174" s="83">
        <f>'入金明細 '!M172</f>
        <v>0</v>
      </c>
      <c r="G174" s="84">
        <f>'入金明細 '!T172</f>
        <v>36080</v>
      </c>
      <c r="H174" s="28">
        <f t="shared" si="29"/>
        <v>550</v>
      </c>
      <c r="I174" s="86">
        <f>'出金明細 '!D172</f>
        <v>550</v>
      </c>
      <c r="J174" s="83">
        <f>'出金明細 '!M172</f>
        <v>0</v>
      </c>
      <c r="K174" s="87">
        <f>'出金明細 '!AD172</f>
        <v>0</v>
      </c>
      <c r="L174" s="5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339">
        <v>44509.0</v>
      </c>
      <c r="C175" s="63">
        <f t="shared" si="30"/>
        <v>14754033</v>
      </c>
      <c r="D175" s="34">
        <f t="shared" si="28"/>
        <v>0</v>
      </c>
      <c r="E175" s="82">
        <f>'入金明細 '!D173</f>
        <v>0</v>
      </c>
      <c r="F175" s="83">
        <f>'入金明細 '!M173</f>
        <v>0</v>
      </c>
      <c r="G175" s="84">
        <f>'入金明細 '!T173</f>
        <v>0</v>
      </c>
      <c r="H175" s="28">
        <f t="shared" si="29"/>
        <v>0</v>
      </c>
      <c r="I175" s="86">
        <f>'出金明細 '!D173</f>
        <v>0</v>
      </c>
      <c r="J175" s="83">
        <f>'出金明細 '!M173</f>
        <v>0</v>
      </c>
      <c r="K175" s="87">
        <f>'出金明細 '!AD173</f>
        <v>0</v>
      </c>
      <c r="L175" s="5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339">
        <v>44510.0</v>
      </c>
      <c r="C176" s="63">
        <f t="shared" si="30"/>
        <v>14817833</v>
      </c>
      <c r="D176" s="34">
        <f t="shared" si="28"/>
        <v>63800</v>
      </c>
      <c r="E176" s="82">
        <f>'入金明細 '!D174</f>
        <v>0</v>
      </c>
      <c r="F176" s="83">
        <f>'入金明細 '!M174</f>
        <v>0</v>
      </c>
      <c r="G176" s="84">
        <f>'入金明細 '!T174</f>
        <v>63800</v>
      </c>
      <c r="H176" s="28">
        <f t="shared" si="29"/>
        <v>0</v>
      </c>
      <c r="I176" s="86">
        <f>'出金明細 '!D174</f>
        <v>0</v>
      </c>
      <c r="J176" s="83">
        <f>'出金明細 '!M174</f>
        <v>0</v>
      </c>
      <c r="K176" s="87">
        <f>'出金明細 '!AD174</f>
        <v>0</v>
      </c>
      <c r="L176" s="5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446">
        <v>44511.0</v>
      </c>
      <c r="C177" s="63">
        <f t="shared" si="30"/>
        <v>11772407</v>
      </c>
      <c r="D177" s="34">
        <f t="shared" si="28"/>
        <v>457537</v>
      </c>
      <c r="E177" s="82">
        <f>'入金明細 '!D175</f>
        <v>0</v>
      </c>
      <c r="F177" s="83">
        <f>'入金明細 '!M175</f>
        <v>0</v>
      </c>
      <c r="G177" s="84">
        <f>'入金明細 '!T175</f>
        <v>457537</v>
      </c>
      <c r="H177" s="28">
        <f t="shared" si="29"/>
        <v>3502963</v>
      </c>
      <c r="I177" s="86">
        <f>'出金明細 '!D175</f>
        <v>24695</v>
      </c>
      <c r="J177" s="83">
        <f>'出金明細 '!M175</f>
        <v>0</v>
      </c>
      <c r="K177" s="87">
        <f>'出金明細 '!AD175</f>
        <v>3478268</v>
      </c>
      <c r="L177" s="5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446">
        <v>44512.0</v>
      </c>
      <c r="C178" s="63">
        <f t="shared" si="30"/>
        <v>11572407</v>
      </c>
      <c r="D178" s="34">
        <f t="shared" si="28"/>
        <v>0</v>
      </c>
      <c r="E178" s="82">
        <f>'入金明細 '!D176</f>
        <v>0</v>
      </c>
      <c r="F178" s="83">
        <f>'入金明細 '!M176</f>
        <v>0</v>
      </c>
      <c r="G178" s="84">
        <f>'入金明細 '!T176</f>
        <v>0</v>
      </c>
      <c r="H178" s="28">
        <f t="shared" si="29"/>
        <v>200000</v>
      </c>
      <c r="I178" s="86">
        <f>'出金明細 '!D176</f>
        <v>0</v>
      </c>
      <c r="J178" s="83">
        <f>'出金明細 '!M176</f>
        <v>0</v>
      </c>
      <c r="K178" s="87">
        <f>'出金明細 '!AD176</f>
        <v>200000</v>
      </c>
      <c r="L178" s="5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446">
        <v>44513.0</v>
      </c>
      <c r="C179" s="63">
        <f t="shared" si="30"/>
        <v>11622407</v>
      </c>
      <c r="D179" s="34">
        <f t="shared" si="28"/>
        <v>50000</v>
      </c>
      <c r="E179" s="82">
        <f>'入金明細 '!D177</f>
        <v>0</v>
      </c>
      <c r="F179" s="83">
        <f>'入金明細 '!M177</f>
        <v>0</v>
      </c>
      <c r="G179" s="84">
        <f>'入金明細 '!T177</f>
        <v>50000</v>
      </c>
      <c r="H179" s="28">
        <f t="shared" si="29"/>
        <v>0</v>
      </c>
      <c r="I179" s="86">
        <f>'出金明細 '!D177</f>
        <v>0</v>
      </c>
      <c r="J179" s="83">
        <f>'出金明細 '!M177</f>
        <v>0</v>
      </c>
      <c r="K179" s="87">
        <f>'出金明細 '!AD177</f>
        <v>0</v>
      </c>
      <c r="L179" s="5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446">
        <v>44514.0</v>
      </c>
      <c r="C180" s="63">
        <f t="shared" si="30"/>
        <v>11622407</v>
      </c>
      <c r="D180" s="34">
        <f t="shared" si="28"/>
        <v>0</v>
      </c>
      <c r="E180" s="82">
        <f>'入金明細 '!D178</f>
        <v>0</v>
      </c>
      <c r="F180" s="83">
        <f>'入金明細 '!M178</f>
        <v>0</v>
      </c>
      <c r="G180" s="84">
        <f>'入金明細 '!T178</f>
        <v>0</v>
      </c>
      <c r="H180" s="28">
        <f t="shared" si="29"/>
        <v>0</v>
      </c>
      <c r="I180" s="86">
        <f>'出金明細 '!D178</f>
        <v>0</v>
      </c>
      <c r="J180" s="83">
        <f>'出金明細 '!M178</f>
        <v>0</v>
      </c>
      <c r="K180" s="87">
        <f>'出金明細 '!AD178</f>
        <v>0</v>
      </c>
      <c r="L180" s="5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446">
        <v>44515.0</v>
      </c>
      <c r="C181" s="63">
        <f t="shared" si="30"/>
        <v>15944904</v>
      </c>
      <c r="D181" s="34">
        <f t="shared" si="28"/>
        <v>4327488</v>
      </c>
      <c r="E181" s="82">
        <f>'入金明細 '!D179</f>
        <v>2800152</v>
      </c>
      <c r="F181" s="83">
        <f>'入金明細 '!M179</f>
        <v>0</v>
      </c>
      <c r="G181" s="84">
        <f>'入金明細 '!T179</f>
        <v>1527336</v>
      </c>
      <c r="H181" s="28">
        <f t="shared" si="29"/>
        <v>4991</v>
      </c>
      <c r="I181" s="86">
        <f>'出金明細 '!D179</f>
        <v>0</v>
      </c>
      <c r="J181" s="83">
        <f>'出金明細 '!M179</f>
        <v>0</v>
      </c>
      <c r="K181" s="87">
        <f>'出金明細 '!AD179</f>
        <v>4991</v>
      </c>
      <c r="L181" s="5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339">
        <v>44516.0</v>
      </c>
      <c r="C182" s="63">
        <f t="shared" si="30"/>
        <v>15944904</v>
      </c>
      <c r="D182" s="34">
        <f t="shared" si="28"/>
        <v>0</v>
      </c>
      <c r="E182" s="82">
        <f>'入金明細 '!D180</f>
        <v>0</v>
      </c>
      <c r="F182" s="83">
        <f>'入金明細 '!M180</f>
        <v>0</v>
      </c>
      <c r="G182" s="84">
        <f>'入金明細 '!T180</f>
        <v>0</v>
      </c>
      <c r="H182" s="28">
        <f t="shared" si="29"/>
        <v>0</v>
      </c>
      <c r="I182" s="86">
        <f>'出金明細 '!D180</f>
        <v>0</v>
      </c>
      <c r="J182" s="83">
        <f>'出金明細 '!M180</f>
        <v>0</v>
      </c>
      <c r="K182" s="87">
        <f>'出金明細 '!AD180</f>
        <v>0</v>
      </c>
      <c r="L182" s="5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339">
        <v>44517.0</v>
      </c>
      <c r="C183" s="63">
        <f t="shared" si="30"/>
        <v>15944904</v>
      </c>
      <c r="D183" s="34">
        <f t="shared" si="28"/>
        <v>0</v>
      </c>
      <c r="E183" s="82">
        <f>'入金明細 '!D181</f>
        <v>0</v>
      </c>
      <c r="F183" s="83">
        <f>'入金明細 '!M181</f>
        <v>0</v>
      </c>
      <c r="G183" s="84">
        <f>'入金明細 '!T181</f>
        <v>0</v>
      </c>
      <c r="H183" s="28">
        <f t="shared" si="29"/>
        <v>0</v>
      </c>
      <c r="I183" s="86">
        <f>'出金明細 '!D181</f>
        <v>0</v>
      </c>
      <c r="J183" s="83">
        <f>'出金明細 '!M181</f>
        <v>0</v>
      </c>
      <c r="K183" s="87">
        <f>'出金明細 '!AD181</f>
        <v>0</v>
      </c>
      <c r="L183" s="5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446">
        <v>44518.0</v>
      </c>
      <c r="C184" s="63">
        <f t="shared" si="30"/>
        <v>16063910</v>
      </c>
      <c r="D184" s="34">
        <f t="shared" si="28"/>
        <v>120106</v>
      </c>
      <c r="E184" s="82">
        <f>'入金明細 '!D182</f>
        <v>0</v>
      </c>
      <c r="F184" s="83">
        <f>'入金明細 '!M182</f>
        <v>120106</v>
      </c>
      <c r="G184" s="84">
        <f>'入金明細 '!T182</f>
        <v>0</v>
      </c>
      <c r="H184" s="28">
        <f t="shared" si="29"/>
        <v>1100</v>
      </c>
      <c r="I184" s="86">
        <f>'出金明細 '!D182</f>
        <v>1100</v>
      </c>
      <c r="J184" s="83">
        <f>'出金明細 '!M182</f>
        <v>0</v>
      </c>
      <c r="K184" s="87">
        <f>'出金明細 '!AD182</f>
        <v>0</v>
      </c>
      <c r="L184" s="5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446">
        <v>44519.0</v>
      </c>
      <c r="C185" s="63">
        <f t="shared" si="30"/>
        <v>22284263</v>
      </c>
      <c r="D185" s="34">
        <f t="shared" si="28"/>
        <v>6220353</v>
      </c>
      <c r="E185" s="82">
        <f>'入金明細 '!D183</f>
        <v>0</v>
      </c>
      <c r="F185" s="83">
        <f>'入金明細 '!M183</f>
        <v>126551</v>
      </c>
      <c r="G185" s="84">
        <f>'入金明細 '!T183</f>
        <v>6093802</v>
      </c>
      <c r="H185" s="28">
        <f t="shared" si="29"/>
        <v>0</v>
      </c>
      <c r="I185" s="86">
        <f>'出金明細 '!D183</f>
        <v>0</v>
      </c>
      <c r="J185" s="83">
        <f>'出金明細 '!M183</f>
        <v>0</v>
      </c>
      <c r="K185" s="87">
        <f>'出金明細 '!AD183</f>
        <v>0</v>
      </c>
      <c r="L185" s="5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446">
        <v>44520.0</v>
      </c>
      <c r="C186" s="63">
        <f t="shared" si="30"/>
        <v>22284263</v>
      </c>
      <c r="D186" s="34">
        <f t="shared" si="28"/>
        <v>0</v>
      </c>
      <c r="E186" s="82">
        <f>'入金明細 '!D184</f>
        <v>0</v>
      </c>
      <c r="F186" s="83">
        <f>'入金明細 '!M184</f>
        <v>0</v>
      </c>
      <c r="G186" s="84">
        <f>'入金明細 '!T184</f>
        <v>0</v>
      </c>
      <c r="H186" s="28">
        <f t="shared" si="29"/>
        <v>0</v>
      </c>
      <c r="I186" s="86">
        <f>'出金明細 '!D184</f>
        <v>0</v>
      </c>
      <c r="J186" s="83">
        <f>'出金明細 '!M184</f>
        <v>0</v>
      </c>
      <c r="K186" s="87">
        <f>'出金明細 '!AD184</f>
        <v>0</v>
      </c>
      <c r="L186" s="5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446">
        <v>44521.0</v>
      </c>
      <c r="C187" s="63">
        <f t="shared" si="30"/>
        <v>22268348</v>
      </c>
      <c r="D187" s="34">
        <f t="shared" si="28"/>
        <v>0</v>
      </c>
      <c r="E187" s="82">
        <f>'入金明細 '!D185</f>
        <v>0</v>
      </c>
      <c r="F187" s="83">
        <f>'入金明細 '!M185</f>
        <v>0</v>
      </c>
      <c r="G187" s="84">
        <f>'入金明細 '!T185</f>
        <v>0</v>
      </c>
      <c r="H187" s="28">
        <f t="shared" si="29"/>
        <v>15915</v>
      </c>
      <c r="I187" s="86">
        <f>'出金明細 '!D185</f>
        <v>0</v>
      </c>
      <c r="J187" s="83">
        <f>'出金明細 '!M185</f>
        <v>0</v>
      </c>
      <c r="K187" s="87">
        <f>'出金明細 '!AD185</f>
        <v>15915</v>
      </c>
      <c r="L187" s="5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446">
        <v>44522.0</v>
      </c>
      <c r="C188" s="63">
        <f t="shared" si="30"/>
        <v>16468348</v>
      </c>
      <c r="D188" s="34">
        <f t="shared" si="28"/>
        <v>0</v>
      </c>
      <c r="E188" s="82">
        <f>'入金明細 '!D186</f>
        <v>0</v>
      </c>
      <c r="F188" s="83">
        <f>'入金明細 '!M186</f>
        <v>0</v>
      </c>
      <c r="G188" s="84">
        <f>'入金明細 '!T186</f>
        <v>0</v>
      </c>
      <c r="H188" s="28">
        <f t="shared" si="29"/>
        <v>5800000</v>
      </c>
      <c r="I188" s="86">
        <f>'出金明細 '!D186</f>
        <v>5800000</v>
      </c>
      <c r="J188" s="83">
        <f>'出金明細 '!M186</f>
        <v>0</v>
      </c>
      <c r="K188" s="87">
        <f>'出金明細 '!AD186</f>
        <v>0</v>
      </c>
      <c r="L188" s="5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339">
        <v>44523.0</v>
      </c>
      <c r="C189" s="63">
        <f t="shared" si="30"/>
        <v>16468348</v>
      </c>
      <c r="D189" s="34">
        <f t="shared" si="28"/>
        <v>0</v>
      </c>
      <c r="E189" s="82">
        <f>'入金明細 '!D187</f>
        <v>0</v>
      </c>
      <c r="F189" s="83">
        <f>'入金明細 '!M187</f>
        <v>0</v>
      </c>
      <c r="G189" s="84">
        <f>'入金明細 '!T187</f>
        <v>0</v>
      </c>
      <c r="H189" s="28">
        <f t="shared" si="29"/>
        <v>0</v>
      </c>
      <c r="I189" s="86">
        <f>'出金明細 '!D187</f>
        <v>0</v>
      </c>
      <c r="J189" s="83">
        <f>'出金明細 '!M187</f>
        <v>0</v>
      </c>
      <c r="K189" s="87">
        <f>'出金明細 '!AD187</f>
        <v>0</v>
      </c>
      <c r="L189" s="5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339">
        <v>44524.0</v>
      </c>
      <c r="C190" s="63">
        <f t="shared" si="30"/>
        <v>16468348</v>
      </c>
      <c r="D190" s="34">
        <f t="shared" si="28"/>
        <v>0</v>
      </c>
      <c r="E190" s="82">
        <f>'入金明細 '!D188</f>
        <v>0</v>
      </c>
      <c r="F190" s="83">
        <f>'入金明細 '!M188</f>
        <v>0</v>
      </c>
      <c r="G190" s="84">
        <f>'入金明細 '!T188</f>
        <v>0</v>
      </c>
      <c r="H190" s="28">
        <f t="shared" si="29"/>
        <v>0</v>
      </c>
      <c r="I190" s="86">
        <f>'出金明細 '!D188</f>
        <v>0</v>
      </c>
      <c r="J190" s="83">
        <f>'出金明細 '!M188</f>
        <v>0</v>
      </c>
      <c r="K190" s="87">
        <f>'出金明細 '!AD188</f>
        <v>0</v>
      </c>
      <c r="L190" s="5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446">
        <v>44525.0</v>
      </c>
      <c r="C191" s="63">
        <f t="shared" si="30"/>
        <v>16219980</v>
      </c>
      <c r="D191" s="34">
        <f t="shared" si="28"/>
        <v>50000</v>
      </c>
      <c r="E191" s="82">
        <f>'入金明細 '!D189</f>
        <v>0</v>
      </c>
      <c r="F191" s="83">
        <f>'入金明細 '!M189</f>
        <v>0</v>
      </c>
      <c r="G191" s="84">
        <f>'入金明細 '!T189</f>
        <v>50000</v>
      </c>
      <c r="H191" s="28">
        <f t="shared" si="29"/>
        <v>298368</v>
      </c>
      <c r="I191" s="86">
        <f>'出金明細 '!D189</f>
        <v>0</v>
      </c>
      <c r="J191" s="83">
        <f>'出金明細 '!M189</f>
        <v>0</v>
      </c>
      <c r="K191" s="87">
        <f>'出金明細 '!AD189</f>
        <v>298368</v>
      </c>
      <c r="L191" s="5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446">
        <v>44526.0</v>
      </c>
      <c r="C192" s="63">
        <f t="shared" si="30"/>
        <v>16056594</v>
      </c>
      <c r="D192" s="34">
        <f t="shared" si="28"/>
        <v>45000</v>
      </c>
      <c r="E192" s="82">
        <f>'入金明細 '!D190</f>
        <v>0</v>
      </c>
      <c r="F192" s="83">
        <f>'入金明細 '!M190</f>
        <v>0</v>
      </c>
      <c r="G192" s="84">
        <f>'入金明細 '!T190</f>
        <v>45000</v>
      </c>
      <c r="H192" s="28">
        <f t="shared" si="29"/>
        <v>208386</v>
      </c>
      <c r="I192" s="86">
        <f>'出金明細 '!D190</f>
        <v>0</v>
      </c>
      <c r="J192" s="83">
        <f>'出金明細 '!M190</f>
        <v>0</v>
      </c>
      <c r="K192" s="87">
        <f>'出金明細 '!AD190</f>
        <v>208386</v>
      </c>
      <c r="L192" s="5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446">
        <v>44527.0</v>
      </c>
      <c r="C193" s="63">
        <f t="shared" si="30"/>
        <v>15688040</v>
      </c>
      <c r="D193" s="34">
        <f t="shared" si="28"/>
        <v>0</v>
      </c>
      <c r="E193" s="82">
        <f>'入金明細 '!D191</f>
        <v>0</v>
      </c>
      <c r="F193" s="83">
        <f>'入金明細 '!M191</f>
        <v>0</v>
      </c>
      <c r="G193" s="84">
        <f>'入金明細 '!T191</f>
        <v>0</v>
      </c>
      <c r="H193" s="28">
        <f t="shared" si="29"/>
        <v>368554</v>
      </c>
      <c r="I193" s="86">
        <f>'出金明細 '!D191</f>
        <v>0</v>
      </c>
      <c r="J193" s="83">
        <f>'出金明細 '!M191</f>
        <v>0</v>
      </c>
      <c r="K193" s="87">
        <f>'出金明細 '!AD191</f>
        <v>368554</v>
      </c>
      <c r="L193" s="5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446">
        <v>44528.0</v>
      </c>
      <c r="C194" s="63">
        <f t="shared" si="30"/>
        <v>27634514</v>
      </c>
      <c r="D194" s="34">
        <f t="shared" si="28"/>
        <v>12032589</v>
      </c>
      <c r="E194" s="82">
        <f>'入金明細 '!D192</f>
        <v>11889864</v>
      </c>
      <c r="F194" s="83">
        <f>'入金明細 '!M192</f>
        <v>0</v>
      </c>
      <c r="G194" s="84">
        <f>'入金明細 '!T192</f>
        <v>142725</v>
      </c>
      <c r="H194" s="28">
        <f t="shared" si="29"/>
        <v>86115</v>
      </c>
      <c r="I194" s="86">
        <f>'出金明細 '!D192</f>
        <v>0</v>
      </c>
      <c r="J194" s="83">
        <f>'出金明細 '!M192</f>
        <v>0</v>
      </c>
      <c r="K194" s="87">
        <f>'出金明細 '!AD192</f>
        <v>86115</v>
      </c>
      <c r="L194" s="5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446">
        <v>44529.0</v>
      </c>
      <c r="C195" s="63">
        <f t="shared" si="30"/>
        <v>25156974</v>
      </c>
      <c r="D195" s="34">
        <f t="shared" si="28"/>
        <v>680181</v>
      </c>
      <c r="E195" s="82">
        <f>'入金明細 '!D193</f>
        <v>0</v>
      </c>
      <c r="F195" s="83">
        <f>'入金明細 '!M193</f>
        <v>0</v>
      </c>
      <c r="G195" s="84">
        <f>'入金明細 '!T193</f>
        <v>680181</v>
      </c>
      <c r="H195" s="28">
        <f t="shared" si="29"/>
        <v>3157721</v>
      </c>
      <c r="I195" s="86">
        <f>'出金明細 '!D193</f>
        <v>0</v>
      </c>
      <c r="J195" s="83">
        <f>'出金明細 '!M193</f>
        <v>1736228</v>
      </c>
      <c r="K195" s="87">
        <f>'出金明細 '!AD193</f>
        <v>1421493</v>
      </c>
      <c r="L195" s="5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341">
        <v>44530.0</v>
      </c>
      <c r="C196" s="89">
        <f t="shared" si="30"/>
        <v>25174574</v>
      </c>
      <c r="D196" s="34">
        <f t="shared" si="28"/>
        <v>17600</v>
      </c>
      <c r="E196" s="82">
        <f>'入金明細 '!D194</f>
        <v>0</v>
      </c>
      <c r="F196" s="83">
        <f>'入金明細 '!M194</f>
        <v>0</v>
      </c>
      <c r="G196" s="84">
        <f>'入金明細 '!T194</f>
        <v>17600</v>
      </c>
      <c r="H196" s="28">
        <f t="shared" si="29"/>
        <v>0</v>
      </c>
      <c r="I196" s="86">
        <f>'出金明細 '!D194</f>
        <v>0</v>
      </c>
      <c r="J196" s="83">
        <f>'出金明細 '!M194</f>
        <v>0</v>
      </c>
      <c r="K196" s="87">
        <f>'出金明細 '!AD194</f>
        <v>0</v>
      </c>
      <c r="L196" s="5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453" t="s">
        <v>17</v>
      </c>
      <c r="C197" s="68">
        <f t="shared" ref="C197:C198" si="31">SUM(D197-H197)</f>
        <v>3669253</v>
      </c>
      <c r="D197" s="91">
        <f>SUM(D167:D196)</f>
        <v>26160887</v>
      </c>
      <c r="E197" s="92"/>
      <c r="F197" s="93"/>
      <c r="G197" s="94"/>
      <c r="H197" s="95">
        <f>SUM(H167:H196)</f>
        <v>22491634</v>
      </c>
      <c r="I197" s="96"/>
      <c r="J197" s="93"/>
      <c r="K197" s="97"/>
      <c r="L197" s="5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437" t="s">
        <v>11</v>
      </c>
      <c r="C198" s="68">
        <f t="shared" si="31"/>
        <v>1402503</v>
      </c>
      <c r="D198" s="47">
        <f>D166+D197</f>
        <v>542550062</v>
      </c>
      <c r="E198" s="81"/>
      <c r="F198" s="43"/>
      <c r="G198" s="44"/>
      <c r="H198" s="45">
        <f>H166+H197</f>
        <v>541147559</v>
      </c>
      <c r="I198" s="42"/>
      <c r="J198" s="43"/>
      <c r="K198" s="46"/>
      <c r="L198" s="5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329">
        <v>44531.0</v>
      </c>
      <c r="C199" s="74">
        <f>SUM(C196+D199-H199)</f>
        <v>22734206</v>
      </c>
      <c r="D199" s="41">
        <f t="shared" ref="D199:D229" si="32">E199+F199+G199</f>
        <v>0</v>
      </c>
      <c r="E199" s="342">
        <f>'入金明細 '!D196</f>
        <v>0</v>
      </c>
      <c r="F199" s="50">
        <f>'入金明細 '!M196</f>
        <v>0</v>
      </c>
      <c r="G199" s="50">
        <f>'入金明細 '!T196</f>
        <v>0</v>
      </c>
      <c r="H199" s="98">
        <f t="shared" ref="H199:H229" si="33">I199+J199+K199</f>
        <v>2440368</v>
      </c>
      <c r="I199" s="49">
        <f>'出金明細 '!D196</f>
        <v>1917833</v>
      </c>
      <c r="J199" s="50">
        <f>'出金明細 '!M196</f>
        <v>521875</v>
      </c>
      <c r="K199" s="51">
        <f>'出金明細 '!AD196</f>
        <v>660</v>
      </c>
      <c r="L199" s="5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440">
        <v>44532.0</v>
      </c>
      <c r="C200" s="63">
        <f t="shared" ref="C200:C229" si="34">SUM(C199+D200-H200)</f>
        <v>14382977</v>
      </c>
      <c r="D200" s="34">
        <f t="shared" si="32"/>
        <v>23486463</v>
      </c>
      <c r="E200" s="29">
        <f>'入金明細 '!D197</f>
        <v>0</v>
      </c>
      <c r="F200" s="30">
        <f>'入金明細 '!M197</f>
        <v>0</v>
      </c>
      <c r="G200" s="30">
        <f>'入金明細 '!T197</f>
        <v>23486463</v>
      </c>
      <c r="H200" s="99">
        <f t="shared" si="33"/>
        <v>31837692</v>
      </c>
      <c r="I200" s="52">
        <f>'出金明細 '!D197</f>
        <v>5315566</v>
      </c>
      <c r="J200" s="30">
        <f>'出金明細 '!M197</f>
        <v>25345602</v>
      </c>
      <c r="K200" s="31">
        <f>'出金明細 '!AD197</f>
        <v>1176524</v>
      </c>
      <c r="L200" s="5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440">
        <v>44533.0</v>
      </c>
      <c r="C201" s="63">
        <f t="shared" si="34"/>
        <v>14470319</v>
      </c>
      <c r="D201" s="34">
        <f t="shared" si="32"/>
        <v>95492</v>
      </c>
      <c r="E201" s="29">
        <f>'入金明細 '!D198</f>
        <v>0</v>
      </c>
      <c r="F201" s="30">
        <f>'入金明細 '!M198</f>
        <v>0</v>
      </c>
      <c r="G201" s="30">
        <f>'入金明細 '!T198</f>
        <v>95492</v>
      </c>
      <c r="H201" s="99">
        <f t="shared" si="33"/>
        <v>8150</v>
      </c>
      <c r="I201" s="52">
        <f>'出金明細 '!D198</f>
        <v>0</v>
      </c>
      <c r="J201" s="30">
        <f>'出金明細 '!M198</f>
        <v>0</v>
      </c>
      <c r="K201" s="31">
        <f>'出金明細 '!AD198</f>
        <v>8150</v>
      </c>
      <c r="L201" s="5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440">
        <v>44534.0</v>
      </c>
      <c r="C202" s="63">
        <f t="shared" si="34"/>
        <v>14233175</v>
      </c>
      <c r="D202" s="34">
        <f t="shared" si="32"/>
        <v>0</v>
      </c>
      <c r="E202" s="29">
        <f>'入金明細 '!D199</f>
        <v>0</v>
      </c>
      <c r="F202" s="30">
        <f>'入金明細 '!M199</f>
        <v>0</v>
      </c>
      <c r="G202" s="30">
        <f>'入金明細 '!T199</f>
        <v>0</v>
      </c>
      <c r="H202" s="99">
        <f t="shared" si="33"/>
        <v>237144</v>
      </c>
      <c r="I202" s="52">
        <f>'出金明細 '!D199</f>
        <v>0</v>
      </c>
      <c r="J202" s="30">
        <f>'出金明細 '!M199</f>
        <v>0</v>
      </c>
      <c r="K202" s="31">
        <f>'出金明細 '!AD199</f>
        <v>237144</v>
      </c>
      <c r="L202" s="5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440">
        <v>44535.0</v>
      </c>
      <c r="C203" s="63">
        <f t="shared" si="34"/>
        <v>14509998</v>
      </c>
      <c r="D203" s="34">
        <f t="shared" si="32"/>
        <v>276823</v>
      </c>
      <c r="E203" s="29">
        <f>'入金明細 '!D200</f>
        <v>0</v>
      </c>
      <c r="F203" s="30">
        <f>'入金明細 '!M200</f>
        <v>0</v>
      </c>
      <c r="G203" s="30">
        <f>'入金明細 '!T200</f>
        <v>276823</v>
      </c>
      <c r="H203" s="99">
        <f t="shared" si="33"/>
        <v>0</v>
      </c>
      <c r="I203" s="52">
        <f>'出金明細 '!D200</f>
        <v>0</v>
      </c>
      <c r="J203" s="30">
        <f>'出金明細 '!M200</f>
        <v>0</v>
      </c>
      <c r="K203" s="31">
        <f>'出金明細 '!AD200</f>
        <v>0</v>
      </c>
      <c r="L203" s="5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440">
        <v>44536.0</v>
      </c>
      <c r="C204" s="63">
        <f t="shared" si="34"/>
        <v>21346518</v>
      </c>
      <c r="D204" s="34">
        <f t="shared" si="32"/>
        <v>7010390</v>
      </c>
      <c r="E204" s="29">
        <f>'入金明細 '!D201</f>
        <v>0</v>
      </c>
      <c r="F204" s="30">
        <f>'入金明細 '!M201</f>
        <v>0</v>
      </c>
      <c r="G204" s="30">
        <f>'入金明細 '!T201</f>
        <v>7010390</v>
      </c>
      <c r="H204" s="99">
        <f t="shared" si="33"/>
        <v>173870</v>
      </c>
      <c r="I204" s="52">
        <f>'出金明細 '!D201</f>
        <v>0</v>
      </c>
      <c r="J204" s="30">
        <f>'出金明細 '!M201</f>
        <v>0</v>
      </c>
      <c r="K204" s="31">
        <f>'出金明細 '!AD201</f>
        <v>173870</v>
      </c>
      <c r="L204" s="5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35">
        <v>44537.0</v>
      </c>
      <c r="C205" s="63">
        <f t="shared" si="34"/>
        <v>21346518</v>
      </c>
      <c r="D205" s="34">
        <f t="shared" si="32"/>
        <v>0</v>
      </c>
      <c r="E205" s="29">
        <f>'入金明細 '!D202</f>
        <v>0</v>
      </c>
      <c r="F205" s="30">
        <f>'入金明細 '!M202</f>
        <v>0</v>
      </c>
      <c r="G205" s="30">
        <f>'入金明細 '!T202</f>
        <v>0</v>
      </c>
      <c r="H205" s="99">
        <f t="shared" si="33"/>
        <v>0</v>
      </c>
      <c r="I205" s="52">
        <f>'出金明細 '!D202</f>
        <v>0</v>
      </c>
      <c r="J205" s="30">
        <f>'出金明細 '!M202</f>
        <v>0</v>
      </c>
      <c r="K205" s="31">
        <f>'出金明細 '!AD202</f>
        <v>0</v>
      </c>
      <c r="L205" s="5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35">
        <v>44538.0</v>
      </c>
      <c r="C206" s="63">
        <f t="shared" si="34"/>
        <v>21346518</v>
      </c>
      <c r="D206" s="34">
        <f t="shared" si="32"/>
        <v>0</v>
      </c>
      <c r="E206" s="29">
        <f>'入金明細 '!D203</f>
        <v>0</v>
      </c>
      <c r="F206" s="30">
        <f>'入金明細 '!M203</f>
        <v>0</v>
      </c>
      <c r="G206" s="30">
        <f>'入金明細 '!T203</f>
        <v>0</v>
      </c>
      <c r="H206" s="99">
        <f t="shared" si="33"/>
        <v>0</v>
      </c>
      <c r="I206" s="52">
        <f>'出金明細 '!D203</f>
        <v>0</v>
      </c>
      <c r="J206" s="30">
        <f>'出金明細 '!M203</f>
        <v>0</v>
      </c>
      <c r="K206" s="31">
        <f>'出金明細 '!AD203</f>
        <v>0</v>
      </c>
      <c r="L206" s="5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440">
        <v>44539.0</v>
      </c>
      <c r="C207" s="63">
        <f t="shared" si="34"/>
        <v>21388145</v>
      </c>
      <c r="D207" s="34">
        <f t="shared" si="32"/>
        <v>42837</v>
      </c>
      <c r="E207" s="29">
        <f>'入金明細 '!D204</f>
        <v>0</v>
      </c>
      <c r="F207" s="30">
        <f>'入金明細 '!M204</f>
        <v>0</v>
      </c>
      <c r="G207" s="30">
        <f>'入金明細 '!T204</f>
        <v>42837</v>
      </c>
      <c r="H207" s="99">
        <f t="shared" si="33"/>
        <v>1210</v>
      </c>
      <c r="I207" s="52">
        <f>'出金明細 '!D204</f>
        <v>0</v>
      </c>
      <c r="J207" s="30">
        <f>'出金明細 '!M204</f>
        <v>0</v>
      </c>
      <c r="K207" s="31">
        <f>'出金明細 '!AD204</f>
        <v>1210</v>
      </c>
      <c r="L207" s="5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440">
        <v>44540.0</v>
      </c>
      <c r="C208" s="63">
        <f t="shared" si="34"/>
        <v>18453024</v>
      </c>
      <c r="D208" s="34">
        <f t="shared" si="32"/>
        <v>483010</v>
      </c>
      <c r="E208" s="29">
        <f>'入金明細 '!D205</f>
        <v>0</v>
      </c>
      <c r="F208" s="30">
        <f>'入金明細 '!M205</f>
        <v>0</v>
      </c>
      <c r="G208" s="30">
        <f>'入金明細 '!T205</f>
        <v>483010</v>
      </c>
      <c r="H208" s="99">
        <f t="shared" si="33"/>
        <v>3418131</v>
      </c>
      <c r="I208" s="52">
        <f>'出金明細 '!D205</f>
        <v>0</v>
      </c>
      <c r="J208" s="30">
        <f>'出金明細 '!M205</f>
        <v>0</v>
      </c>
      <c r="K208" s="31">
        <f>'出金明細 '!AD205</f>
        <v>3418131</v>
      </c>
      <c r="L208" s="5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440">
        <v>44541.0</v>
      </c>
      <c r="C209" s="63">
        <f t="shared" si="34"/>
        <v>18453024</v>
      </c>
      <c r="D209" s="34">
        <f t="shared" si="32"/>
        <v>0</v>
      </c>
      <c r="E209" s="29">
        <f>'入金明細 '!D206</f>
        <v>0</v>
      </c>
      <c r="F209" s="30">
        <f>'入金明細 '!M206</f>
        <v>0</v>
      </c>
      <c r="G209" s="30">
        <f>'入金明細 '!T206</f>
        <v>0</v>
      </c>
      <c r="H209" s="99">
        <f t="shared" si="33"/>
        <v>0</v>
      </c>
      <c r="I209" s="52">
        <f>'出金明細 '!D206</f>
        <v>0</v>
      </c>
      <c r="J209" s="30">
        <f>'出金明細 '!M206</f>
        <v>0</v>
      </c>
      <c r="K209" s="31">
        <f>'出金明細 '!AD206</f>
        <v>0</v>
      </c>
      <c r="L209" s="5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440">
        <v>44542.0</v>
      </c>
      <c r="C210" s="63">
        <f t="shared" si="34"/>
        <v>18398739</v>
      </c>
      <c r="D210" s="34">
        <f t="shared" si="32"/>
        <v>0</v>
      </c>
      <c r="E210" s="29">
        <f>'入金明細 '!D207</f>
        <v>0</v>
      </c>
      <c r="F210" s="30">
        <f>'入金明細 '!M207</f>
        <v>0</v>
      </c>
      <c r="G210" s="30">
        <f>'入金明細 '!T207</f>
        <v>0</v>
      </c>
      <c r="H210" s="99">
        <f t="shared" si="33"/>
        <v>54285</v>
      </c>
      <c r="I210" s="52">
        <f>'出金明細 '!D207</f>
        <v>0</v>
      </c>
      <c r="J210" s="30">
        <f>'出金明細 '!M207</f>
        <v>0</v>
      </c>
      <c r="K210" s="31">
        <f>'出金明細 '!AD207</f>
        <v>54285</v>
      </c>
      <c r="L210" s="5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440">
        <v>44543.0</v>
      </c>
      <c r="C211" s="63">
        <f t="shared" si="34"/>
        <v>17466989</v>
      </c>
      <c r="D211" s="34">
        <f t="shared" si="32"/>
        <v>68250</v>
      </c>
      <c r="E211" s="29">
        <f>'入金明細 '!D208</f>
        <v>0</v>
      </c>
      <c r="F211" s="30">
        <f>'入金明細 '!M208</f>
        <v>68250</v>
      </c>
      <c r="G211" s="30">
        <f>'入金明細 '!T208</f>
        <v>0</v>
      </c>
      <c r="H211" s="99">
        <f t="shared" si="33"/>
        <v>1000000</v>
      </c>
      <c r="I211" s="52">
        <f>'出金明細 '!D208</f>
        <v>1000000</v>
      </c>
      <c r="J211" s="30">
        <f>'出金明細 '!M208</f>
        <v>0</v>
      </c>
      <c r="K211" s="31">
        <f>'出金明細 '!AD208</f>
        <v>0</v>
      </c>
      <c r="L211" s="5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35">
        <v>44544.0</v>
      </c>
      <c r="C212" s="63">
        <f t="shared" si="34"/>
        <v>17466989</v>
      </c>
      <c r="D212" s="34">
        <f t="shared" si="32"/>
        <v>0</v>
      </c>
      <c r="E212" s="29">
        <f>'入金明細 '!D209</f>
        <v>0</v>
      </c>
      <c r="F212" s="30">
        <f>'入金明細 '!M209</f>
        <v>0</v>
      </c>
      <c r="G212" s="30">
        <f>'入金明細 '!T209</f>
        <v>0</v>
      </c>
      <c r="H212" s="99">
        <f t="shared" si="33"/>
        <v>0</v>
      </c>
      <c r="I212" s="52">
        <f>'出金明細 '!D209</f>
        <v>0</v>
      </c>
      <c r="J212" s="30">
        <f>'出金明細 '!M209</f>
        <v>0</v>
      </c>
      <c r="K212" s="31">
        <f>'出金明細 '!AD209</f>
        <v>0</v>
      </c>
      <c r="L212" s="5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35">
        <v>44545.0</v>
      </c>
      <c r="C213" s="63">
        <f t="shared" si="34"/>
        <v>17466989</v>
      </c>
      <c r="D213" s="34">
        <f t="shared" si="32"/>
        <v>0</v>
      </c>
      <c r="E213" s="29">
        <f>'入金明細 '!D210</f>
        <v>0</v>
      </c>
      <c r="F213" s="30">
        <f>'入金明細 '!M210</f>
        <v>0</v>
      </c>
      <c r="G213" s="30">
        <f>'入金明細 '!T210</f>
        <v>0</v>
      </c>
      <c r="H213" s="99">
        <f t="shared" si="33"/>
        <v>0</v>
      </c>
      <c r="I213" s="52">
        <f>'出金明細 '!D210</f>
        <v>0</v>
      </c>
      <c r="J213" s="30">
        <f>'出金明細 '!M210</f>
        <v>0</v>
      </c>
      <c r="K213" s="31">
        <f>'出金明細 '!AD210</f>
        <v>0</v>
      </c>
      <c r="L213" s="5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440">
        <v>44546.0</v>
      </c>
      <c r="C214" s="63">
        <f t="shared" si="34"/>
        <v>18577509</v>
      </c>
      <c r="D214" s="34">
        <f t="shared" si="32"/>
        <v>1117250</v>
      </c>
      <c r="E214" s="29">
        <f>'入金明細 '!D211</f>
        <v>0</v>
      </c>
      <c r="F214" s="30">
        <f>'入金明細 '!M211</f>
        <v>115893</v>
      </c>
      <c r="G214" s="30">
        <f>'入金明細 '!T211</f>
        <v>1001357</v>
      </c>
      <c r="H214" s="99">
        <f t="shared" si="33"/>
        <v>6730</v>
      </c>
      <c r="I214" s="52">
        <f>'出金明細 '!D211</f>
        <v>0</v>
      </c>
      <c r="J214" s="30">
        <f>'出金明細 '!M211</f>
        <v>0</v>
      </c>
      <c r="K214" s="31">
        <f>'出金明細 '!AD211</f>
        <v>6730</v>
      </c>
      <c r="L214" s="5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440">
        <v>44547.0</v>
      </c>
      <c r="C215" s="63">
        <f t="shared" si="34"/>
        <v>18681276</v>
      </c>
      <c r="D215" s="34">
        <f t="shared" si="32"/>
        <v>103767</v>
      </c>
      <c r="E215" s="29">
        <f>'入金明細 '!D212</f>
        <v>0</v>
      </c>
      <c r="F215" s="30">
        <f>'入金明細 '!M212</f>
        <v>33642</v>
      </c>
      <c r="G215" s="30">
        <f>'入金明細 '!T212</f>
        <v>70125</v>
      </c>
      <c r="H215" s="99">
        <f t="shared" si="33"/>
        <v>0</v>
      </c>
      <c r="I215" s="52">
        <f>'出金明細 '!D212</f>
        <v>0</v>
      </c>
      <c r="J215" s="30">
        <f>'出金明細 '!M212</f>
        <v>0</v>
      </c>
      <c r="K215" s="31">
        <f>'出金明細 '!AD212</f>
        <v>0</v>
      </c>
      <c r="L215" s="5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440">
        <v>44548.0</v>
      </c>
      <c r="C216" s="63">
        <f t="shared" si="34"/>
        <v>18680176</v>
      </c>
      <c r="D216" s="34">
        <f t="shared" si="32"/>
        <v>0</v>
      </c>
      <c r="E216" s="29">
        <f>'入金明細 '!D213</f>
        <v>0</v>
      </c>
      <c r="F216" s="30">
        <f>'入金明細 '!M213</f>
        <v>0</v>
      </c>
      <c r="G216" s="30">
        <f>'入金明細 '!T213</f>
        <v>0</v>
      </c>
      <c r="H216" s="99">
        <f t="shared" si="33"/>
        <v>1100</v>
      </c>
      <c r="I216" s="52">
        <f>'出金明細 '!D213</f>
        <v>1100</v>
      </c>
      <c r="J216" s="30">
        <f>'出金明細 '!M213</f>
        <v>0</v>
      </c>
      <c r="K216" s="31">
        <f>'出金明細 '!AD213</f>
        <v>0</v>
      </c>
      <c r="L216" s="5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440">
        <v>44549.0</v>
      </c>
      <c r="C217" s="63">
        <f t="shared" si="34"/>
        <v>18031466</v>
      </c>
      <c r="D217" s="34">
        <f t="shared" si="32"/>
        <v>0</v>
      </c>
      <c r="E217" s="29">
        <f>'入金明細 '!D214</f>
        <v>0</v>
      </c>
      <c r="F217" s="30">
        <f>'入金明細 '!M214</f>
        <v>0</v>
      </c>
      <c r="G217" s="30">
        <f>'入金明細 '!T214</f>
        <v>0</v>
      </c>
      <c r="H217" s="99">
        <f t="shared" si="33"/>
        <v>648710</v>
      </c>
      <c r="I217" s="52">
        <f>'出金明細 '!D214</f>
        <v>0</v>
      </c>
      <c r="J217" s="30">
        <f>'出金明細 '!M214</f>
        <v>0</v>
      </c>
      <c r="K217" s="31">
        <f>'出金明細 '!AD214</f>
        <v>648710</v>
      </c>
      <c r="L217" s="5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440">
        <v>44550.0</v>
      </c>
      <c r="C218" s="63">
        <f t="shared" si="34"/>
        <v>12387519</v>
      </c>
      <c r="D218" s="34">
        <f t="shared" si="32"/>
        <v>8220</v>
      </c>
      <c r="E218" s="29">
        <f>'入金明細 '!D215</f>
        <v>8220</v>
      </c>
      <c r="F218" s="30">
        <f>'入金明細 '!M215</f>
        <v>0</v>
      </c>
      <c r="G218" s="30">
        <f>'入金明細 '!T215</f>
        <v>0</v>
      </c>
      <c r="H218" s="99">
        <f t="shared" si="33"/>
        <v>5652167</v>
      </c>
      <c r="I218" s="52">
        <f>'出金明細 '!D215</f>
        <v>0</v>
      </c>
      <c r="J218" s="30">
        <f>'出金明細 '!M215</f>
        <v>0</v>
      </c>
      <c r="K218" s="31">
        <f>'出金明細 '!AD215</f>
        <v>5652167</v>
      </c>
      <c r="L218" s="5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35">
        <v>44551.0</v>
      </c>
      <c r="C219" s="63">
        <f t="shared" si="34"/>
        <v>12387519</v>
      </c>
      <c r="D219" s="34">
        <f t="shared" si="32"/>
        <v>0</v>
      </c>
      <c r="E219" s="29">
        <f>'入金明細 '!D216</f>
        <v>0</v>
      </c>
      <c r="F219" s="30">
        <f>'入金明細 '!M216</f>
        <v>0</v>
      </c>
      <c r="G219" s="30">
        <f>'入金明細 '!T216</f>
        <v>0</v>
      </c>
      <c r="H219" s="99">
        <f t="shared" si="33"/>
        <v>0</v>
      </c>
      <c r="I219" s="52">
        <f>'出金明細 '!D216</f>
        <v>0</v>
      </c>
      <c r="J219" s="30">
        <f>'出金明細 '!M216</f>
        <v>0</v>
      </c>
      <c r="K219" s="31">
        <f>'出金明細 '!AD216</f>
        <v>0</v>
      </c>
      <c r="L219" s="5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35">
        <v>44552.0</v>
      </c>
      <c r="C220" s="63">
        <f t="shared" si="34"/>
        <v>12387519</v>
      </c>
      <c r="D220" s="34">
        <f t="shared" si="32"/>
        <v>0</v>
      </c>
      <c r="E220" s="29">
        <f>'入金明細 '!D217</f>
        <v>0</v>
      </c>
      <c r="F220" s="30">
        <f>'入金明細 '!M217</f>
        <v>0</v>
      </c>
      <c r="G220" s="30">
        <f>'入金明細 '!T217</f>
        <v>0</v>
      </c>
      <c r="H220" s="99">
        <f t="shared" si="33"/>
        <v>0</v>
      </c>
      <c r="I220" s="52">
        <f>'出金明細 '!D217</f>
        <v>0</v>
      </c>
      <c r="J220" s="30">
        <f>'出金明細 '!M217</f>
        <v>0</v>
      </c>
      <c r="K220" s="31">
        <f>'出金明細 '!AD217</f>
        <v>0</v>
      </c>
      <c r="L220" s="5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440">
        <v>44553.0</v>
      </c>
      <c r="C221" s="63">
        <f t="shared" si="34"/>
        <v>12347572</v>
      </c>
      <c r="D221" s="34">
        <f t="shared" si="32"/>
        <v>45650</v>
      </c>
      <c r="E221" s="29">
        <f>'入金明細 '!D218</f>
        <v>0</v>
      </c>
      <c r="F221" s="30">
        <f>'入金明細 '!M218</f>
        <v>0</v>
      </c>
      <c r="G221" s="30">
        <f>'入金明細 '!T218</f>
        <v>45650</v>
      </c>
      <c r="H221" s="99">
        <f t="shared" si="33"/>
        <v>85597</v>
      </c>
      <c r="I221" s="52">
        <f>'出金明細 '!D218</f>
        <v>385</v>
      </c>
      <c r="J221" s="30">
        <f>'出金明細 '!M218</f>
        <v>22000</v>
      </c>
      <c r="K221" s="31">
        <f>'出金明細 '!AD218</f>
        <v>63212</v>
      </c>
      <c r="L221" s="5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440">
        <v>44554.0</v>
      </c>
      <c r="C222" s="63">
        <f t="shared" si="34"/>
        <v>12520112</v>
      </c>
      <c r="D222" s="34">
        <f t="shared" si="32"/>
        <v>172540</v>
      </c>
      <c r="E222" s="29">
        <f>'入金明細 '!D219</f>
        <v>0</v>
      </c>
      <c r="F222" s="30">
        <f>'入金明細 '!M219</f>
        <v>0</v>
      </c>
      <c r="G222" s="30">
        <f>'入金明細 '!T219</f>
        <v>172540</v>
      </c>
      <c r="H222" s="99">
        <f t="shared" si="33"/>
        <v>0</v>
      </c>
      <c r="I222" s="52">
        <f>'出金明細 '!D219</f>
        <v>0</v>
      </c>
      <c r="J222" s="30">
        <f>'出金明細 '!M219</f>
        <v>0</v>
      </c>
      <c r="K222" s="31">
        <f>'出金明細 '!AD219</f>
        <v>0</v>
      </c>
      <c r="L222" s="5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440">
        <v>44555.0</v>
      </c>
      <c r="C223" s="63">
        <f t="shared" si="34"/>
        <v>12788210</v>
      </c>
      <c r="D223" s="34">
        <f t="shared" si="32"/>
        <v>268098</v>
      </c>
      <c r="E223" s="29">
        <f>'入金明細 '!D220</f>
        <v>0</v>
      </c>
      <c r="F223" s="30">
        <f>'入金明細 '!M220</f>
        <v>0</v>
      </c>
      <c r="G223" s="30">
        <f>'入金明細 '!T220</f>
        <v>268098</v>
      </c>
      <c r="H223" s="99">
        <f t="shared" si="33"/>
        <v>0</v>
      </c>
      <c r="I223" s="52">
        <f>'出金明細 '!D220</f>
        <v>0</v>
      </c>
      <c r="J223" s="30">
        <f>'出金明細 '!M220</f>
        <v>0</v>
      </c>
      <c r="K223" s="31">
        <f>'出金明細 '!AD220</f>
        <v>0</v>
      </c>
      <c r="L223" s="5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440">
        <v>44556.0</v>
      </c>
      <c r="C224" s="63">
        <f t="shared" si="34"/>
        <v>20436903</v>
      </c>
      <c r="D224" s="34">
        <f t="shared" si="32"/>
        <v>8275670</v>
      </c>
      <c r="E224" s="29">
        <f>'入金明細 '!D221</f>
        <v>0</v>
      </c>
      <c r="F224" s="30">
        <f>'入金明細 '!M221</f>
        <v>0</v>
      </c>
      <c r="G224" s="30">
        <f>'入金明細 '!T221</f>
        <v>8275670</v>
      </c>
      <c r="H224" s="99">
        <f t="shared" si="33"/>
        <v>626977</v>
      </c>
      <c r="I224" s="52">
        <f>'出金明細 '!D221</f>
        <v>0</v>
      </c>
      <c r="J224" s="30">
        <f>'出金明細 '!M221</f>
        <v>35200</v>
      </c>
      <c r="K224" s="31">
        <f>'出金明細 '!AD221</f>
        <v>591777</v>
      </c>
      <c r="L224" s="5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440">
        <v>44557.0</v>
      </c>
      <c r="C225" s="63">
        <f t="shared" si="34"/>
        <v>37171330</v>
      </c>
      <c r="D225" s="34">
        <f t="shared" si="32"/>
        <v>20413029</v>
      </c>
      <c r="E225" s="29">
        <f>'入金明細 '!D222</f>
        <v>3502000</v>
      </c>
      <c r="F225" s="30">
        <f>'入金明細 '!M222</f>
        <v>0</v>
      </c>
      <c r="G225" s="30">
        <f>'入金明細 '!T222</f>
        <v>16911029</v>
      </c>
      <c r="H225" s="99">
        <f t="shared" si="33"/>
        <v>3678602</v>
      </c>
      <c r="I225" s="52">
        <f>'出金明細 '!D222</f>
        <v>1430</v>
      </c>
      <c r="J225" s="30">
        <f>'出金明細 '!M222</f>
        <v>1239573</v>
      </c>
      <c r="K225" s="31">
        <f>'出金明細 '!AD222</f>
        <v>2437599</v>
      </c>
      <c r="L225" s="5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35">
        <v>44558.0</v>
      </c>
      <c r="C226" s="63">
        <f t="shared" si="34"/>
        <v>37171330</v>
      </c>
      <c r="D226" s="34">
        <f t="shared" si="32"/>
        <v>0</v>
      </c>
      <c r="E226" s="29">
        <f>'入金明細 '!D223</f>
        <v>0</v>
      </c>
      <c r="F226" s="30">
        <f>'入金明細 '!M223</f>
        <v>0</v>
      </c>
      <c r="G226" s="30">
        <f>'入金明細 '!T223</f>
        <v>0</v>
      </c>
      <c r="H226" s="99">
        <f t="shared" si="33"/>
        <v>0</v>
      </c>
      <c r="I226" s="52">
        <f>'出金明細 '!D223</f>
        <v>0</v>
      </c>
      <c r="J226" s="30">
        <f>'出金明細 '!M223</f>
        <v>0</v>
      </c>
      <c r="K226" s="31">
        <f>'出金明細 '!AD223</f>
        <v>0</v>
      </c>
      <c r="L226" s="5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35">
        <v>44559.0</v>
      </c>
      <c r="C227" s="63">
        <f t="shared" si="34"/>
        <v>37171330</v>
      </c>
      <c r="D227" s="34">
        <f t="shared" si="32"/>
        <v>0</v>
      </c>
      <c r="E227" s="29">
        <f>'入金明細 '!D224</f>
        <v>0</v>
      </c>
      <c r="F227" s="30">
        <f>'入金明細 '!M224</f>
        <v>0</v>
      </c>
      <c r="G227" s="30">
        <f>'入金明細 '!T224</f>
        <v>0</v>
      </c>
      <c r="H227" s="99">
        <f t="shared" si="33"/>
        <v>0</v>
      </c>
      <c r="I227" s="52">
        <f>'出金明細 '!D224</f>
        <v>0</v>
      </c>
      <c r="J227" s="30">
        <f>'出金明細 '!M224</f>
        <v>0</v>
      </c>
      <c r="K227" s="31">
        <f>'出金明細 '!AD224</f>
        <v>0</v>
      </c>
      <c r="L227" s="5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440">
        <v>44560.0</v>
      </c>
      <c r="C228" s="63">
        <f t="shared" si="34"/>
        <v>37211274</v>
      </c>
      <c r="D228" s="34">
        <f t="shared" si="32"/>
        <v>229390</v>
      </c>
      <c r="E228" s="29">
        <f>'入金明細 '!D225</f>
        <v>0</v>
      </c>
      <c r="F228" s="30">
        <f>'入金明細 '!M225</f>
        <v>0</v>
      </c>
      <c r="G228" s="30">
        <f>'入金明細 '!T225</f>
        <v>229390</v>
      </c>
      <c r="H228" s="99">
        <f t="shared" si="33"/>
        <v>189446</v>
      </c>
      <c r="I228" s="52">
        <f>'出金明細 '!D225</f>
        <v>183246</v>
      </c>
      <c r="J228" s="30">
        <f>'出金明細 '!M225</f>
        <v>0</v>
      </c>
      <c r="K228" s="31">
        <f>'出金明細 '!AD225</f>
        <v>6200</v>
      </c>
      <c r="L228" s="5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444">
        <v>44561.0</v>
      </c>
      <c r="C229" s="63">
        <f t="shared" si="34"/>
        <v>37211274</v>
      </c>
      <c r="D229" s="34">
        <f t="shared" si="32"/>
        <v>0</v>
      </c>
      <c r="E229" s="29">
        <f>'入金明細 '!D226</f>
        <v>0</v>
      </c>
      <c r="F229" s="30">
        <f>'入金明細 '!M226</f>
        <v>0</v>
      </c>
      <c r="G229" s="30">
        <f>'入金明細 '!T226</f>
        <v>0</v>
      </c>
      <c r="H229" s="99">
        <f t="shared" si="33"/>
        <v>0</v>
      </c>
      <c r="I229" s="52">
        <f>'出金明細 '!D226</f>
        <v>0</v>
      </c>
      <c r="J229" s="30">
        <f>'出金明細 '!M226</f>
        <v>0</v>
      </c>
      <c r="K229" s="31">
        <f>'出金明細 '!AD226</f>
        <v>0</v>
      </c>
      <c r="L229" s="5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454" t="s">
        <v>18</v>
      </c>
      <c r="C230" s="68">
        <f t="shared" ref="C230:C231" si="35">SUM(D230-H230)</f>
        <v>12036700</v>
      </c>
      <c r="D230" s="91">
        <f>SUM(D199:D229)</f>
        <v>62096879</v>
      </c>
      <c r="E230" s="92"/>
      <c r="F230" s="93"/>
      <c r="G230" s="93"/>
      <c r="H230" s="101">
        <f>SUM(H199:H229)</f>
        <v>50060179</v>
      </c>
      <c r="I230" s="96"/>
      <c r="J230" s="93"/>
      <c r="K230" s="97"/>
      <c r="L230" s="5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437" t="s">
        <v>11</v>
      </c>
      <c r="C231" s="68">
        <f t="shared" si="35"/>
        <v>13439203</v>
      </c>
      <c r="D231" s="47">
        <f>D198+D230</f>
        <v>604646941</v>
      </c>
      <c r="E231" s="81"/>
      <c r="F231" s="43"/>
      <c r="G231" s="44"/>
      <c r="H231" s="102">
        <f>H198+H230</f>
        <v>591207738</v>
      </c>
      <c r="I231" s="42"/>
      <c r="J231" s="43"/>
      <c r="K231" s="46"/>
      <c r="L231" s="5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329">
        <v>44562.0</v>
      </c>
      <c r="C232" s="74">
        <f>C229+D232-H232</f>
        <v>37211274</v>
      </c>
      <c r="D232" s="41">
        <f t="shared" ref="D232:D262" si="36">E232+F232+G232</f>
        <v>0</v>
      </c>
      <c r="E232" s="342">
        <f>'入金明細 '!D228</f>
        <v>0</v>
      </c>
      <c r="F232" s="50">
        <f>'入金明細 '!M228</f>
        <v>0</v>
      </c>
      <c r="G232" s="50">
        <f>'入金明細 '!T228</f>
        <v>0</v>
      </c>
      <c r="H232" s="98">
        <f t="shared" ref="H232:H262" si="37">I232+J232+K232</f>
        <v>0</v>
      </c>
      <c r="I232" s="49">
        <f>'出金明細 '!D228</f>
        <v>0</v>
      </c>
      <c r="J232" s="50">
        <f>'出金明細 '!M228</f>
        <v>0</v>
      </c>
      <c r="K232" s="51">
        <f>'出金明細 '!AD228</f>
        <v>0</v>
      </c>
      <c r="L232" s="5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35">
        <v>44563.0</v>
      </c>
      <c r="C233" s="63">
        <f t="shared" ref="C233:C262" si="38">C232+D233-H233</f>
        <v>37211274</v>
      </c>
      <c r="D233" s="34">
        <f t="shared" si="36"/>
        <v>0</v>
      </c>
      <c r="E233" s="29">
        <f>'入金明細 '!D229</f>
        <v>0</v>
      </c>
      <c r="F233" s="30">
        <f>'入金明細 '!M229</f>
        <v>0</v>
      </c>
      <c r="G233" s="30">
        <f>'入金明細 '!T229</f>
        <v>0</v>
      </c>
      <c r="H233" s="99">
        <f t="shared" si="37"/>
        <v>0</v>
      </c>
      <c r="I233" s="52">
        <f>'出金明細 '!D229</f>
        <v>0</v>
      </c>
      <c r="J233" s="30">
        <f>'出金明細 '!M229</f>
        <v>0</v>
      </c>
      <c r="K233" s="31">
        <f>'出金明細 '!AD229</f>
        <v>0</v>
      </c>
      <c r="L233" s="5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35">
        <v>44564.0</v>
      </c>
      <c r="C234" s="63">
        <f t="shared" si="38"/>
        <v>37211274</v>
      </c>
      <c r="D234" s="34">
        <f t="shared" si="36"/>
        <v>0</v>
      </c>
      <c r="E234" s="29">
        <f>'入金明細 '!D230</f>
        <v>0</v>
      </c>
      <c r="F234" s="30">
        <f>'入金明細 '!M230</f>
        <v>0</v>
      </c>
      <c r="G234" s="30">
        <f>'入金明細 '!T230</f>
        <v>0</v>
      </c>
      <c r="H234" s="99">
        <f t="shared" si="37"/>
        <v>0</v>
      </c>
      <c r="I234" s="52">
        <f>'出金明細 '!D230</f>
        <v>0</v>
      </c>
      <c r="J234" s="30">
        <f>'出金明細 '!M230</f>
        <v>0</v>
      </c>
      <c r="K234" s="31">
        <f>'出金明細 '!AD230</f>
        <v>0</v>
      </c>
      <c r="L234" s="5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382">
        <v>44565.0</v>
      </c>
      <c r="C235" s="63">
        <f t="shared" si="38"/>
        <v>36773574</v>
      </c>
      <c r="D235" s="34">
        <f t="shared" si="36"/>
        <v>0</v>
      </c>
      <c r="E235" s="29">
        <f>'入金明細 '!D231</f>
        <v>0</v>
      </c>
      <c r="F235" s="30">
        <f>'入金明細 '!M231</f>
        <v>0</v>
      </c>
      <c r="G235" s="30">
        <f>'入金明細 '!T231</f>
        <v>0</v>
      </c>
      <c r="H235" s="99">
        <f t="shared" si="37"/>
        <v>437700</v>
      </c>
      <c r="I235" s="52">
        <f>'出金明細 '!D231</f>
        <v>437700</v>
      </c>
      <c r="J235" s="30">
        <f>'出金明細 '!M231</f>
        <v>0</v>
      </c>
      <c r="K235" s="31">
        <f>'出金明細 '!AD231</f>
        <v>0</v>
      </c>
      <c r="L235" s="5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35">
        <v>44566.0</v>
      </c>
      <c r="C236" s="63">
        <f t="shared" si="38"/>
        <v>33493802</v>
      </c>
      <c r="D236" s="34">
        <f t="shared" si="36"/>
        <v>0</v>
      </c>
      <c r="E236" s="29">
        <f>'入金明細 '!D232</f>
        <v>0</v>
      </c>
      <c r="F236" s="30">
        <f>'入金明細 '!M232</f>
        <v>0</v>
      </c>
      <c r="G236" s="30">
        <f>'入金明細 '!T232</f>
        <v>0</v>
      </c>
      <c r="H236" s="99">
        <f t="shared" si="37"/>
        <v>3279772</v>
      </c>
      <c r="I236" s="52">
        <f>'出金明細 '!D232</f>
        <v>3279772</v>
      </c>
      <c r="J236" s="30">
        <f>'出金明細 '!M232</f>
        <v>0</v>
      </c>
      <c r="K236" s="31">
        <f>'出金明細 '!AD232</f>
        <v>0</v>
      </c>
      <c r="L236" s="5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440">
        <v>44567.0</v>
      </c>
      <c r="C237" s="63">
        <f t="shared" si="38"/>
        <v>30919261</v>
      </c>
      <c r="D237" s="34">
        <f t="shared" si="36"/>
        <v>100000</v>
      </c>
      <c r="E237" s="29">
        <f>'入金明細 '!D233</f>
        <v>0</v>
      </c>
      <c r="F237" s="30">
        <f>'入金明細 '!M233</f>
        <v>0</v>
      </c>
      <c r="G237" s="30">
        <f>'入金明細 '!T233</f>
        <v>100000</v>
      </c>
      <c r="H237" s="99">
        <f t="shared" si="37"/>
        <v>2674541</v>
      </c>
      <c r="I237" s="52">
        <f>'出金明細 '!D233</f>
        <v>644322</v>
      </c>
      <c r="J237" s="30">
        <f>'出金明細 '!M233</f>
        <v>0</v>
      </c>
      <c r="K237" s="31">
        <f>'出金明細 '!AD233</f>
        <v>2030219</v>
      </c>
      <c r="L237" s="5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440">
        <v>44568.0</v>
      </c>
      <c r="C238" s="63">
        <f t="shared" si="38"/>
        <v>30733508</v>
      </c>
      <c r="D238" s="34">
        <f t="shared" si="36"/>
        <v>0</v>
      </c>
      <c r="E238" s="29">
        <f>'入金明細 '!D234</f>
        <v>0</v>
      </c>
      <c r="F238" s="30">
        <f>'入金明細 '!M234</f>
        <v>0</v>
      </c>
      <c r="G238" s="30">
        <f>'入金明細 '!T234</f>
        <v>0</v>
      </c>
      <c r="H238" s="99">
        <f t="shared" si="37"/>
        <v>185753</v>
      </c>
      <c r="I238" s="52">
        <f>'出金明細 '!D234</f>
        <v>1210</v>
      </c>
      <c r="J238" s="30">
        <f>'出金明細 '!M234</f>
        <v>0</v>
      </c>
      <c r="K238" s="31">
        <f>'出金明細 '!AD234</f>
        <v>184543</v>
      </c>
      <c r="L238" s="5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440">
        <v>44569.0</v>
      </c>
      <c r="C239" s="63">
        <f t="shared" si="38"/>
        <v>30733508</v>
      </c>
      <c r="D239" s="34">
        <f t="shared" si="36"/>
        <v>0</v>
      </c>
      <c r="E239" s="29">
        <f>'入金明細 '!D235</f>
        <v>0</v>
      </c>
      <c r="F239" s="30">
        <f>'入金明細 '!M235</f>
        <v>0</v>
      </c>
      <c r="G239" s="30">
        <f>'入金明細 '!T235</f>
        <v>0</v>
      </c>
      <c r="H239" s="99">
        <f t="shared" si="37"/>
        <v>0</v>
      </c>
      <c r="I239" s="52">
        <f>'出金明細 '!D235</f>
        <v>0</v>
      </c>
      <c r="J239" s="30">
        <f>'出金明細 '!M235</f>
        <v>0</v>
      </c>
      <c r="K239" s="31">
        <f>'出金明細 '!AD235</f>
        <v>0</v>
      </c>
      <c r="L239" s="5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440">
        <v>44570.0</v>
      </c>
      <c r="C240" s="63">
        <f t="shared" si="38"/>
        <v>30753890</v>
      </c>
      <c r="D240" s="34">
        <f t="shared" si="36"/>
        <v>42837</v>
      </c>
      <c r="E240" s="29">
        <f>'入金明細 '!D236</f>
        <v>0</v>
      </c>
      <c r="F240" s="30">
        <f>'入金明細 '!M236</f>
        <v>0</v>
      </c>
      <c r="G240" s="30">
        <f>'入金明細 '!T236</f>
        <v>42837</v>
      </c>
      <c r="H240" s="99">
        <f t="shared" si="37"/>
        <v>22455</v>
      </c>
      <c r="I240" s="52">
        <f>'出金明細 '!D236</f>
        <v>0</v>
      </c>
      <c r="J240" s="30">
        <f>'出金明細 '!M236</f>
        <v>0</v>
      </c>
      <c r="K240" s="31">
        <f>'出金明細 '!AD236</f>
        <v>22455</v>
      </c>
      <c r="L240" s="5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440">
        <v>44571.0</v>
      </c>
      <c r="C241" s="63">
        <f t="shared" si="38"/>
        <v>26897305</v>
      </c>
      <c r="D241" s="34">
        <f t="shared" si="36"/>
        <v>218978</v>
      </c>
      <c r="E241" s="29">
        <f>'入金明細 '!D237</f>
        <v>0</v>
      </c>
      <c r="F241" s="30">
        <f>'入金明細 '!M237</f>
        <v>0</v>
      </c>
      <c r="G241" s="30">
        <f>'入金明細 '!T237</f>
        <v>218978</v>
      </c>
      <c r="H241" s="99">
        <f t="shared" si="37"/>
        <v>4075563</v>
      </c>
      <c r="I241" s="52">
        <f>'出金明細 '!D237</f>
        <v>25465</v>
      </c>
      <c r="J241" s="30">
        <f>'出金明細 '!M237</f>
        <v>0</v>
      </c>
      <c r="K241" s="31">
        <f>'出金明細 '!AD237</f>
        <v>4050098</v>
      </c>
      <c r="L241" s="5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382">
        <v>44572.0</v>
      </c>
      <c r="C242" s="63">
        <f t="shared" si="38"/>
        <v>26897305</v>
      </c>
      <c r="D242" s="34">
        <f t="shared" si="36"/>
        <v>0</v>
      </c>
      <c r="E242" s="29">
        <f>'入金明細 '!D238</f>
        <v>0</v>
      </c>
      <c r="F242" s="30">
        <f>'入金明細 '!M238</f>
        <v>0</v>
      </c>
      <c r="G242" s="30">
        <f>'入金明細 '!T238</f>
        <v>0</v>
      </c>
      <c r="H242" s="99">
        <f t="shared" si="37"/>
        <v>0</v>
      </c>
      <c r="I242" s="52">
        <f>'出金明細 '!D238</f>
        <v>0</v>
      </c>
      <c r="J242" s="30">
        <f>'出金明細 '!M238</f>
        <v>0</v>
      </c>
      <c r="K242" s="31">
        <f>'出金明細 '!AD238</f>
        <v>0</v>
      </c>
      <c r="L242" s="5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35">
        <v>44573.0</v>
      </c>
      <c r="C243" s="63">
        <f t="shared" si="38"/>
        <v>26897305</v>
      </c>
      <c r="D243" s="34">
        <f t="shared" si="36"/>
        <v>0</v>
      </c>
      <c r="E243" s="29">
        <f>'入金明細 '!D239</f>
        <v>0</v>
      </c>
      <c r="F243" s="30">
        <f>'入金明細 '!M239</f>
        <v>0</v>
      </c>
      <c r="G243" s="30">
        <f>'入金明細 '!T239</f>
        <v>0</v>
      </c>
      <c r="H243" s="99">
        <f t="shared" si="37"/>
        <v>0</v>
      </c>
      <c r="I243" s="52">
        <f>'出金明細 '!D239</f>
        <v>0</v>
      </c>
      <c r="J243" s="30">
        <f>'出金明細 '!M239</f>
        <v>0</v>
      </c>
      <c r="K243" s="31">
        <f>'出金明細 '!AD239</f>
        <v>0</v>
      </c>
      <c r="L243" s="5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35">
        <v>44574.0</v>
      </c>
      <c r="C244" s="63">
        <f t="shared" si="38"/>
        <v>26897305</v>
      </c>
      <c r="D244" s="34">
        <f t="shared" si="36"/>
        <v>0</v>
      </c>
      <c r="E244" s="29">
        <f>'入金明細 '!D240</f>
        <v>0</v>
      </c>
      <c r="F244" s="30">
        <f>'入金明細 '!M240</f>
        <v>0</v>
      </c>
      <c r="G244" s="30">
        <f>'入金明細 '!T240</f>
        <v>0</v>
      </c>
      <c r="H244" s="99">
        <f t="shared" si="37"/>
        <v>0</v>
      </c>
      <c r="I244" s="52">
        <f>'出金明細 '!D240</f>
        <v>0</v>
      </c>
      <c r="J244" s="30">
        <f>'出金明細 '!M240</f>
        <v>0</v>
      </c>
      <c r="K244" s="31">
        <f>'出金明細 '!AD240</f>
        <v>0</v>
      </c>
      <c r="L244" s="5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440">
        <v>44575.0</v>
      </c>
      <c r="C245" s="63">
        <f t="shared" si="38"/>
        <v>26939475</v>
      </c>
      <c r="D245" s="34">
        <f t="shared" si="36"/>
        <v>42170</v>
      </c>
      <c r="E245" s="29">
        <f>'入金明細 '!D241</f>
        <v>0</v>
      </c>
      <c r="F245" s="30">
        <f>'入金明細 '!M241</f>
        <v>0</v>
      </c>
      <c r="G245" s="30">
        <f>'入金明細 '!T241</f>
        <v>42170</v>
      </c>
      <c r="H245" s="99">
        <f t="shared" si="37"/>
        <v>0</v>
      </c>
      <c r="I245" s="52">
        <f>'出金明細 '!D241</f>
        <v>0</v>
      </c>
      <c r="J245" s="30">
        <f>'出金明細 '!M241</f>
        <v>0</v>
      </c>
      <c r="K245" s="31">
        <f>'出金明細 '!AD241</f>
        <v>0</v>
      </c>
      <c r="L245" s="5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440">
        <v>44576.0</v>
      </c>
      <c r="C246" s="63">
        <f t="shared" si="38"/>
        <v>28061899</v>
      </c>
      <c r="D246" s="34">
        <f t="shared" si="36"/>
        <v>1122424</v>
      </c>
      <c r="E246" s="29">
        <f>'入金明細 '!D242</f>
        <v>0</v>
      </c>
      <c r="F246" s="30">
        <f>'入金明細 '!M242</f>
        <v>0</v>
      </c>
      <c r="G246" s="30">
        <f>'入金明細 '!T242</f>
        <v>1122424</v>
      </c>
      <c r="H246" s="99">
        <f t="shared" si="37"/>
        <v>0</v>
      </c>
      <c r="I246" s="52">
        <f>'出金明細 '!D242</f>
        <v>0</v>
      </c>
      <c r="J246" s="30">
        <f>'出金明細 '!M242</f>
        <v>0</v>
      </c>
      <c r="K246" s="31">
        <f>'出金明細 '!AD242</f>
        <v>0</v>
      </c>
      <c r="L246" s="5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440">
        <v>44577.0</v>
      </c>
      <c r="C247" s="63">
        <f t="shared" si="38"/>
        <v>28050789</v>
      </c>
      <c r="D247" s="34">
        <f t="shared" si="36"/>
        <v>0</v>
      </c>
      <c r="E247" s="29">
        <f>'入金明細 '!D243</f>
        <v>0</v>
      </c>
      <c r="F247" s="30">
        <f>'入金明細 '!M243</f>
        <v>0</v>
      </c>
      <c r="G247" s="30">
        <f>'入金明細 '!T243</f>
        <v>0</v>
      </c>
      <c r="H247" s="99">
        <f t="shared" si="37"/>
        <v>11110</v>
      </c>
      <c r="I247" s="52">
        <f>'出金明細 '!D243</f>
        <v>0</v>
      </c>
      <c r="J247" s="30">
        <f>'出金明細 '!M243</f>
        <v>0</v>
      </c>
      <c r="K247" s="31">
        <f>'出金明細 '!AD243</f>
        <v>11110</v>
      </c>
      <c r="L247" s="5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440">
        <v>44578.0</v>
      </c>
      <c r="C248" s="63">
        <f t="shared" si="38"/>
        <v>28050789</v>
      </c>
      <c r="D248" s="34">
        <f t="shared" si="36"/>
        <v>0</v>
      </c>
      <c r="E248" s="29">
        <f>'入金明細 '!D244</f>
        <v>0</v>
      </c>
      <c r="F248" s="30">
        <f>'入金明細 '!M244</f>
        <v>0</v>
      </c>
      <c r="G248" s="30">
        <f>'入金明細 '!T244</f>
        <v>0</v>
      </c>
      <c r="H248" s="99">
        <f t="shared" si="37"/>
        <v>0</v>
      </c>
      <c r="I248" s="52">
        <f>'出金明細 '!D244</f>
        <v>0</v>
      </c>
      <c r="J248" s="30">
        <f>'出金明細 '!M244</f>
        <v>0</v>
      </c>
      <c r="K248" s="31">
        <f>'出金明細 '!AD244</f>
        <v>0</v>
      </c>
      <c r="L248" s="5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440">
        <v>44579.0</v>
      </c>
      <c r="C249" s="63">
        <f t="shared" si="38"/>
        <v>28050789</v>
      </c>
      <c r="D249" s="34">
        <f t="shared" si="36"/>
        <v>0</v>
      </c>
      <c r="E249" s="29">
        <f>'入金明細 '!D245</f>
        <v>0</v>
      </c>
      <c r="F249" s="30">
        <f>'入金明細 '!M245</f>
        <v>0</v>
      </c>
      <c r="G249" s="30">
        <f>'入金明細 '!T245</f>
        <v>0</v>
      </c>
      <c r="H249" s="99">
        <f t="shared" si="37"/>
        <v>0</v>
      </c>
      <c r="I249" s="52">
        <f>'出金明細 '!D245</f>
        <v>0</v>
      </c>
      <c r="J249" s="30">
        <f>'出金明細 '!M245</f>
        <v>0</v>
      </c>
      <c r="K249" s="31">
        <f>'出金明細 '!AD245</f>
        <v>0</v>
      </c>
      <c r="L249" s="5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35">
        <v>44580.0</v>
      </c>
      <c r="C250" s="63">
        <f t="shared" si="38"/>
        <v>28050789</v>
      </c>
      <c r="D250" s="34">
        <f t="shared" si="36"/>
        <v>0</v>
      </c>
      <c r="E250" s="29">
        <f>'入金明細 '!D246</f>
        <v>0</v>
      </c>
      <c r="F250" s="30">
        <f>'入金明細 '!M246</f>
        <v>0</v>
      </c>
      <c r="G250" s="30">
        <f>'入金明細 '!T246</f>
        <v>0</v>
      </c>
      <c r="H250" s="99">
        <f t="shared" si="37"/>
        <v>0</v>
      </c>
      <c r="I250" s="52">
        <f>'出金明細 '!D246</f>
        <v>0</v>
      </c>
      <c r="J250" s="30">
        <f>'出金明細 '!M246</f>
        <v>0</v>
      </c>
      <c r="K250" s="31">
        <f>'出金明細 '!AD246</f>
        <v>0</v>
      </c>
      <c r="L250" s="5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440">
        <v>44581.0</v>
      </c>
      <c r="C251" s="63">
        <f t="shared" si="38"/>
        <v>28260190</v>
      </c>
      <c r="D251" s="34">
        <f t="shared" si="36"/>
        <v>214411</v>
      </c>
      <c r="E251" s="29">
        <f>'入金明細 '!D247</f>
        <v>46331</v>
      </c>
      <c r="F251" s="30">
        <f>'入金明細 '!M247</f>
        <v>0</v>
      </c>
      <c r="G251" s="30">
        <f>'入金明細 '!T247</f>
        <v>168080</v>
      </c>
      <c r="H251" s="99">
        <f t="shared" si="37"/>
        <v>5010</v>
      </c>
      <c r="I251" s="52">
        <f>'出金明細 '!D247</f>
        <v>1100</v>
      </c>
      <c r="J251" s="30">
        <f>'出金明細 '!M247</f>
        <v>0</v>
      </c>
      <c r="K251" s="31">
        <f>'出金明細 '!AD247</f>
        <v>3910</v>
      </c>
      <c r="L251" s="5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440">
        <v>44582.0</v>
      </c>
      <c r="C252" s="63">
        <f t="shared" si="38"/>
        <v>28418584</v>
      </c>
      <c r="D252" s="34">
        <f t="shared" si="36"/>
        <v>158394</v>
      </c>
      <c r="E252" s="29">
        <f>'入金明細 '!D248</f>
        <v>0</v>
      </c>
      <c r="F252" s="30">
        <f>'入金明細 '!M248</f>
        <v>158394</v>
      </c>
      <c r="G252" s="30">
        <f>'入金明細 '!T248</f>
        <v>0</v>
      </c>
      <c r="H252" s="99">
        <f t="shared" si="37"/>
        <v>0</v>
      </c>
      <c r="I252" s="52">
        <f>'出金明細 '!D248</f>
        <v>0</v>
      </c>
      <c r="J252" s="30">
        <f>'出金明細 '!M248</f>
        <v>0</v>
      </c>
      <c r="K252" s="31">
        <f>'出金明細 '!AD248</f>
        <v>0</v>
      </c>
      <c r="L252" s="5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440">
        <v>44583.0</v>
      </c>
      <c r="C253" s="63">
        <f t="shared" si="38"/>
        <v>28418584</v>
      </c>
      <c r="D253" s="34">
        <f t="shared" si="36"/>
        <v>0</v>
      </c>
      <c r="E253" s="29">
        <f>'入金明細 '!D249</f>
        <v>0</v>
      </c>
      <c r="F253" s="30">
        <f>'入金明細 '!M249</f>
        <v>0</v>
      </c>
      <c r="G253" s="30">
        <f>'入金明細 '!T249</f>
        <v>0</v>
      </c>
      <c r="H253" s="99">
        <f t="shared" si="37"/>
        <v>0</v>
      </c>
      <c r="I253" s="52">
        <f>'出金明細 '!D249</f>
        <v>0</v>
      </c>
      <c r="J253" s="30">
        <f>'出金明細 '!M249</f>
        <v>0</v>
      </c>
      <c r="K253" s="31">
        <f>'出金明細 '!AD249</f>
        <v>0</v>
      </c>
      <c r="L253" s="5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440">
        <v>44584.0</v>
      </c>
      <c r="C254" s="63">
        <f t="shared" si="38"/>
        <v>32405967</v>
      </c>
      <c r="D254" s="34">
        <f t="shared" si="36"/>
        <v>6059800</v>
      </c>
      <c r="E254" s="29">
        <f>'入金明細 '!D250</f>
        <v>5800000</v>
      </c>
      <c r="F254" s="30">
        <f>'入金明細 '!M250</f>
        <v>0</v>
      </c>
      <c r="G254" s="30">
        <f>'入金明細 '!T250</f>
        <v>259800</v>
      </c>
      <c r="H254" s="99">
        <f t="shared" si="37"/>
        <v>2072417</v>
      </c>
      <c r="I254" s="52">
        <f>'出金明細 '!D250</f>
        <v>385</v>
      </c>
      <c r="J254" s="30">
        <f>'出金明細 '!M250</f>
        <v>0</v>
      </c>
      <c r="K254" s="31">
        <f>'出金明細 '!AD250</f>
        <v>2072032</v>
      </c>
      <c r="L254" s="5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440">
        <v>44585.0</v>
      </c>
      <c r="C255" s="63">
        <f t="shared" si="38"/>
        <v>32235967</v>
      </c>
      <c r="D255" s="34">
        <f t="shared" si="36"/>
        <v>50000</v>
      </c>
      <c r="E255" s="29">
        <f>'入金明細 '!D251</f>
        <v>0</v>
      </c>
      <c r="F255" s="30">
        <f>'入金明細 '!M251</f>
        <v>0</v>
      </c>
      <c r="G255" s="30">
        <f>'入金明細 '!T251</f>
        <v>50000</v>
      </c>
      <c r="H255" s="99">
        <f t="shared" si="37"/>
        <v>220000</v>
      </c>
      <c r="I255" s="52">
        <f>'出金明細 '!D251</f>
        <v>0</v>
      </c>
      <c r="J255" s="30">
        <f>'出金明細 '!M251</f>
        <v>0</v>
      </c>
      <c r="K255" s="31">
        <f>'出金明細 '!AD251</f>
        <v>220000</v>
      </c>
      <c r="L255" s="5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440">
        <v>44586.0</v>
      </c>
      <c r="C256" s="63">
        <f t="shared" si="38"/>
        <v>32235967</v>
      </c>
      <c r="D256" s="34">
        <f t="shared" si="36"/>
        <v>0</v>
      </c>
      <c r="E256" s="29">
        <f>'入金明細 '!D252</f>
        <v>0</v>
      </c>
      <c r="F256" s="30">
        <f>'入金明細 '!M252</f>
        <v>0</v>
      </c>
      <c r="G256" s="30">
        <f>'入金明細 '!T252</f>
        <v>0</v>
      </c>
      <c r="H256" s="99">
        <f t="shared" si="37"/>
        <v>0</v>
      </c>
      <c r="I256" s="52">
        <f>'出金明細 '!D252</f>
        <v>0</v>
      </c>
      <c r="J256" s="30">
        <f>'出金明細 '!M252</f>
        <v>0</v>
      </c>
      <c r="K256" s="31">
        <f>'出金明細 '!AD252</f>
        <v>0</v>
      </c>
      <c r="L256" s="5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35">
        <v>44587.0</v>
      </c>
      <c r="C257" s="63">
        <f t="shared" si="38"/>
        <v>32235967</v>
      </c>
      <c r="D257" s="34">
        <f t="shared" si="36"/>
        <v>0</v>
      </c>
      <c r="E257" s="29">
        <f>'入金明細 '!D253</f>
        <v>0</v>
      </c>
      <c r="F257" s="30">
        <f>'入金明細 '!M253</f>
        <v>0</v>
      </c>
      <c r="G257" s="30">
        <f>'入金明細 '!T253</f>
        <v>0</v>
      </c>
      <c r="H257" s="99">
        <f t="shared" si="37"/>
        <v>0</v>
      </c>
      <c r="I257" s="52">
        <f>'出金明細 '!D253</f>
        <v>0</v>
      </c>
      <c r="J257" s="30">
        <f>'出金明細 '!M253</f>
        <v>0</v>
      </c>
      <c r="K257" s="31">
        <f>'出金明細 '!AD253</f>
        <v>0</v>
      </c>
      <c r="L257" s="5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440">
        <v>44588.0</v>
      </c>
      <c r="C258" s="63">
        <f t="shared" si="38"/>
        <v>31938108</v>
      </c>
      <c r="D258" s="34">
        <f t="shared" si="36"/>
        <v>287078</v>
      </c>
      <c r="E258" s="29">
        <f>'入金明細 '!D254</f>
        <v>0</v>
      </c>
      <c r="F258" s="30">
        <f>'入金明細 '!M254</f>
        <v>0</v>
      </c>
      <c r="G258" s="30">
        <f>'入金明細 '!T254</f>
        <v>287078</v>
      </c>
      <c r="H258" s="99">
        <f t="shared" si="37"/>
        <v>584937</v>
      </c>
      <c r="I258" s="52">
        <f>'出金明細 '!D254</f>
        <v>0</v>
      </c>
      <c r="J258" s="30">
        <f>'出金明細 '!M254</f>
        <v>0</v>
      </c>
      <c r="K258" s="31">
        <f>'出金明細 '!AD254</f>
        <v>584937</v>
      </c>
      <c r="L258" s="5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440">
        <v>44589.0</v>
      </c>
      <c r="C259" s="63">
        <f t="shared" si="38"/>
        <v>44642458</v>
      </c>
      <c r="D259" s="34">
        <f t="shared" si="36"/>
        <v>12704350</v>
      </c>
      <c r="E259" s="29">
        <f>'入金明細 '!D255</f>
        <v>0</v>
      </c>
      <c r="F259" s="30">
        <f>'入金明細 '!M255</f>
        <v>0</v>
      </c>
      <c r="G259" s="30">
        <f>'入金明細 '!T255</f>
        <v>12704350</v>
      </c>
      <c r="H259" s="99">
        <f t="shared" si="37"/>
        <v>0</v>
      </c>
      <c r="I259" s="52">
        <f>'出金明細 '!D255</f>
        <v>0</v>
      </c>
      <c r="J259" s="30">
        <f>'出金明細 '!M255</f>
        <v>0</v>
      </c>
      <c r="K259" s="31">
        <f>'出金明細 '!AD255</f>
        <v>0</v>
      </c>
      <c r="L259" s="5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440">
        <v>44590.0</v>
      </c>
      <c r="C260" s="63">
        <f t="shared" si="38"/>
        <v>44024088</v>
      </c>
      <c r="D260" s="34">
        <f t="shared" si="36"/>
        <v>0</v>
      </c>
      <c r="E260" s="29">
        <f>'入金明細 '!D256</f>
        <v>0</v>
      </c>
      <c r="F260" s="30">
        <f>'入金明細 '!M256</f>
        <v>0</v>
      </c>
      <c r="G260" s="30">
        <f>'入金明細 '!T256</f>
        <v>0</v>
      </c>
      <c r="H260" s="99">
        <f t="shared" si="37"/>
        <v>618370</v>
      </c>
      <c r="I260" s="52">
        <f>'出金明細 '!D256</f>
        <v>618370</v>
      </c>
      <c r="J260" s="30">
        <f>'出金明細 '!M256</f>
        <v>0</v>
      </c>
      <c r="K260" s="31">
        <f>'出金明細 '!AD256</f>
        <v>0</v>
      </c>
      <c r="L260" s="5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440">
        <v>44591.0</v>
      </c>
      <c r="C261" s="63">
        <f t="shared" si="38"/>
        <v>28860667</v>
      </c>
      <c r="D261" s="34">
        <f t="shared" si="36"/>
        <v>0</v>
      </c>
      <c r="E261" s="29">
        <f>'入金明細 '!D257</f>
        <v>0</v>
      </c>
      <c r="F261" s="30">
        <f>'入金明細 '!M257</f>
        <v>0</v>
      </c>
      <c r="G261" s="30">
        <f>'入金明細 '!T257</f>
        <v>0</v>
      </c>
      <c r="H261" s="99">
        <f t="shared" si="37"/>
        <v>15163421</v>
      </c>
      <c r="I261" s="52">
        <f>'出金明細 '!D257</f>
        <v>3308511</v>
      </c>
      <c r="J261" s="30">
        <f>'出金明細 '!M257</f>
        <v>11000000</v>
      </c>
      <c r="K261" s="31">
        <f>'出金明細 '!AD257</f>
        <v>854910</v>
      </c>
      <c r="L261" s="5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444">
        <v>44592.0</v>
      </c>
      <c r="C262" s="89">
        <f t="shared" si="38"/>
        <v>4951774</v>
      </c>
      <c r="D262" s="34">
        <f t="shared" si="36"/>
        <v>36509779</v>
      </c>
      <c r="E262" s="29">
        <f>'入金明細 '!D258</f>
        <v>13013</v>
      </c>
      <c r="F262" s="30">
        <f>'入金明細 '!M258</f>
        <v>0</v>
      </c>
      <c r="G262" s="30">
        <f>'入金明細 '!T258</f>
        <v>36496766</v>
      </c>
      <c r="H262" s="99">
        <f t="shared" si="37"/>
        <v>60418672</v>
      </c>
      <c r="I262" s="52">
        <f>'出金明細 '!D258</f>
        <v>7002782</v>
      </c>
      <c r="J262" s="55">
        <f>'出金明細 '!M258</f>
        <v>50516171</v>
      </c>
      <c r="K262" s="31">
        <f>'出金明細 '!AD258</f>
        <v>2899719</v>
      </c>
      <c r="L262" s="5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442" t="s">
        <v>19</v>
      </c>
      <c r="C263" s="68">
        <f t="shared" ref="C263:C264" si="39">SUM(D263-H263)</f>
        <v>-32259500</v>
      </c>
      <c r="D263" s="47">
        <f>SUM(D232:D262)</f>
        <v>57510221</v>
      </c>
      <c r="E263" s="81"/>
      <c r="F263" s="43"/>
      <c r="G263" s="43"/>
      <c r="H263" s="105">
        <f>SUM(H232:H262)</f>
        <v>89769721</v>
      </c>
      <c r="I263" s="42"/>
      <c r="J263" s="26">
        <f>'出金明細 '!M259</f>
        <v>61516171</v>
      </c>
      <c r="K263" s="46"/>
      <c r="L263" s="5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442" t="s">
        <v>11</v>
      </c>
      <c r="C264" s="68">
        <f t="shared" si="39"/>
        <v>-18820297</v>
      </c>
      <c r="D264" s="47">
        <f>D231+D263</f>
        <v>662157162</v>
      </c>
      <c r="E264" s="81"/>
      <c r="F264" s="43"/>
      <c r="G264" s="43"/>
      <c r="H264" s="105">
        <f>H231+H263</f>
        <v>680977459</v>
      </c>
      <c r="I264" s="42"/>
      <c r="J264" s="43"/>
      <c r="K264" s="46"/>
      <c r="L264" s="5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329">
        <v>44593.0</v>
      </c>
      <c r="C265" s="74">
        <f>C262+D265-H265</f>
        <v>4951774</v>
      </c>
      <c r="D265" s="41">
        <f t="shared" ref="D265:D293" si="40">E265+F265+G265</f>
        <v>0</v>
      </c>
      <c r="E265" s="49">
        <f>'入金明細 '!D260</f>
        <v>0</v>
      </c>
      <c r="F265" s="50">
        <f>'入金明細 '!M260</f>
        <v>0</v>
      </c>
      <c r="G265" s="50">
        <f>'入金明細 '!T260</f>
        <v>0</v>
      </c>
      <c r="H265" s="98">
        <f t="shared" ref="H265:H293" si="41">I265+J265+K265</f>
        <v>0</v>
      </c>
      <c r="I265" s="49">
        <f>'出金明細 '!D260</f>
        <v>0</v>
      </c>
      <c r="J265" s="50">
        <f>'出金明細 '!M260</f>
        <v>0</v>
      </c>
      <c r="K265" s="51">
        <f>'出金明細 '!AD260</f>
        <v>0</v>
      </c>
      <c r="L265" s="5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35">
        <v>44594.0</v>
      </c>
      <c r="C266" s="63">
        <f t="shared" ref="C266:C293" si="42">C265+D266-H266</f>
        <v>4951774</v>
      </c>
      <c r="D266" s="34">
        <f t="shared" si="40"/>
        <v>0</v>
      </c>
      <c r="E266" s="52">
        <f>'入金明細 '!D261</f>
        <v>0</v>
      </c>
      <c r="F266" s="30">
        <f>'入金明細 '!M261</f>
        <v>0</v>
      </c>
      <c r="G266" s="30">
        <f>'入金明細 '!T261</f>
        <v>0</v>
      </c>
      <c r="H266" s="99">
        <f t="shared" si="41"/>
        <v>0</v>
      </c>
      <c r="I266" s="52">
        <f>'出金明細 '!D261</f>
        <v>0</v>
      </c>
      <c r="J266" s="30">
        <f>'出金明細 '!M261</f>
        <v>0</v>
      </c>
      <c r="K266" s="31">
        <f>'出金明細 '!AD261</f>
        <v>0</v>
      </c>
      <c r="L266" s="5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440">
        <v>44595.0</v>
      </c>
      <c r="C267" s="63">
        <f t="shared" si="42"/>
        <v>4793772</v>
      </c>
      <c r="D267" s="34">
        <f t="shared" si="40"/>
        <v>0</v>
      </c>
      <c r="E267" s="52">
        <f>'入金明細 '!D262</f>
        <v>0</v>
      </c>
      <c r="F267" s="30">
        <f>'入金明細 '!M262</f>
        <v>0</v>
      </c>
      <c r="G267" s="30">
        <f>'入金明細 '!T262</f>
        <v>0</v>
      </c>
      <c r="H267" s="99">
        <f t="shared" si="41"/>
        <v>158002</v>
      </c>
      <c r="I267" s="52">
        <f>'出金明細 '!D262</f>
        <v>0</v>
      </c>
      <c r="J267" s="30">
        <f>'出金明細 '!M262</f>
        <v>0</v>
      </c>
      <c r="K267" s="31">
        <f>'出金明細 '!AD262</f>
        <v>158002</v>
      </c>
      <c r="L267" s="5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440">
        <v>44596.0</v>
      </c>
      <c r="C268" s="63">
        <f t="shared" si="42"/>
        <v>4533332</v>
      </c>
      <c r="D268" s="34">
        <f t="shared" si="40"/>
        <v>15000</v>
      </c>
      <c r="E268" s="52">
        <f>'入金明細 '!D263</f>
        <v>0</v>
      </c>
      <c r="F268" s="30">
        <f>'入金明細 '!M263</f>
        <v>0</v>
      </c>
      <c r="G268" s="30">
        <f>'入金明細 '!T263</f>
        <v>15000</v>
      </c>
      <c r="H268" s="99">
        <f t="shared" si="41"/>
        <v>275440</v>
      </c>
      <c r="I268" s="52">
        <f>'出金明細 '!D263</f>
        <v>0</v>
      </c>
      <c r="J268" s="30">
        <f>'出金明細 '!M263</f>
        <v>0</v>
      </c>
      <c r="K268" s="31">
        <f>'出金明細 '!AD263</f>
        <v>275440</v>
      </c>
      <c r="L268" s="5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440">
        <v>44597.0</v>
      </c>
      <c r="C269" s="63">
        <f t="shared" si="42"/>
        <v>4533002</v>
      </c>
      <c r="D269" s="34">
        <f t="shared" si="40"/>
        <v>0</v>
      </c>
      <c r="E269" s="52">
        <f>'入金明細 '!D264</f>
        <v>0</v>
      </c>
      <c r="F269" s="30">
        <f>'入金明細 '!M264</f>
        <v>0</v>
      </c>
      <c r="G269" s="30">
        <f>'入金明細 '!T264</f>
        <v>0</v>
      </c>
      <c r="H269" s="99">
        <f t="shared" si="41"/>
        <v>330</v>
      </c>
      <c r="I269" s="52">
        <f>'出金明細 '!D264</f>
        <v>330</v>
      </c>
      <c r="J269" s="30">
        <f>'出金明細 '!M264</f>
        <v>0</v>
      </c>
      <c r="K269" s="31">
        <f>'出金明細 '!AD264</f>
        <v>0</v>
      </c>
      <c r="L269" s="5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440">
        <v>44598.0</v>
      </c>
      <c r="C270" s="63">
        <f t="shared" si="42"/>
        <v>4529092</v>
      </c>
      <c r="D270" s="34">
        <f t="shared" si="40"/>
        <v>0</v>
      </c>
      <c r="E270" s="52">
        <f>'入金明細 '!D265</f>
        <v>0</v>
      </c>
      <c r="F270" s="30">
        <f>'入金明細 '!M265</f>
        <v>0</v>
      </c>
      <c r="G270" s="30">
        <f>'入金明細 '!T265</f>
        <v>0</v>
      </c>
      <c r="H270" s="99">
        <f t="shared" si="41"/>
        <v>3910</v>
      </c>
      <c r="I270" s="52">
        <f>'出金明細 '!D265</f>
        <v>0</v>
      </c>
      <c r="J270" s="30">
        <f>'出金明細 '!M265</f>
        <v>0</v>
      </c>
      <c r="K270" s="31">
        <f>'出金明細 '!AD265</f>
        <v>3910</v>
      </c>
      <c r="L270" s="5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440">
        <v>44599.0</v>
      </c>
      <c r="C271" s="63">
        <f t="shared" si="42"/>
        <v>5847645</v>
      </c>
      <c r="D271" s="34">
        <f t="shared" si="40"/>
        <v>1319763</v>
      </c>
      <c r="E271" s="52">
        <f>'入金明細 '!D266</f>
        <v>0</v>
      </c>
      <c r="F271" s="30">
        <f>'入金明細 '!M266</f>
        <v>0</v>
      </c>
      <c r="G271" s="30">
        <f>'入金明細 '!T266</f>
        <v>1319763</v>
      </c>
      <c r="H271" s="99">
        <f t="shared" si="41"/>
        <v>1210</v>
      </c>
      <c r="I271" s="52">
        <f>'出金明細 '!D266</f>
        <v>1210</v>
      </c>
      <c r="J271" s="30">
        <f>'出金明細 '!M266</f>
        <v>0</v>
      </c>
      <c r="K271" s="31">
        <f>'出金明細 '!AD266</f>
        <v>0</v>
      </c>
      <c r="L271" s="5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35">
        <v>44600.0</v>
      </c>
      <c r="C272" s="63">
        <f t="shared" si="42"/>
        <v>5847645</v>
      </c>
      <c r="D272" s="34">
        <f t="shared" si="40"/>
        <v>0</v>
      </c>
      <c r="E272" s="52">
        <f>'入金明細 '!D267</f>
        <v>0</v>
      </c>
      <c r="F272" s="30">
        <f>'入金明細 '!M267</f>
        <v>0</v>
      </c>
      <c r="G272" s="30">
        <f>'入金明細 '!T267</f>
        <v>0</v>
      </c>
      <c r="H272" s="99">
        <f t="shared" si="41"/>
        <v>0</v>
      </c>
      <c r="I272" s="52">
        <f>'出金明細 '!D267</f>
        <v>0</v>
      </c>
      <c r="J272" s="30">
        <f>'出金明細 '!M267</f>
        <v>0</v>
      </c>
      <c r="K272" s="31">
        <f>'出金明細 '!AD267</f>
        <v>0</v>
      </c>
      <c r="L272" s="5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35">
        <v>44601.0</v>
      </c>
      <c r="C273" s="63">
        <f t="shared" si="42"/>
        <v>5847645</v>
      </c>
      <c r="D273" s="34">
        <f t="shared" si="40"/>
        <v>0</v>
      </c>
      <c r="E273" s="52">
        <f>'入金明細 '!D268</f>
        <v>0</v>
      </c>
      <c r="F273" s="30">
        <f>'入金明細 '!M268</f>
        <v>0</v>
      </c>
      <c r="G273" s="30">
        <f>'入金明細 '!T268</f>
        <v>0</v>
      </c>
      <c r="H273" s="99">
        <f t="shared" si="41"/>
        <v>0</v>
      </c>
      <c r="I273" s="52">
        <f>'出金明細 '!D268</f>
        <v>0</v>
      </c>
      <c r="J273" s="30">
        <f>'出金明細 '!M268</f>
        <v>0</v>
      </c>
      <c r="K273" s="31">
        <f>'出金明細 '!AD268</f>
        <v>0</v>
      </c>
      <c r="L273" s="5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440">
        <v>44602.0</v>
      </c>
      <c r="C274" s="63">
        <f t="shared" si="42"/>
        <v>1261695</v>
      </c>
      <c r="D274" s="34">
        <f t="shared" si="40"/>
        <v>85737</v>
      </c>
      <c r="E274" s="52">
        <f>'入金明細 '!D269</f>
        <v>0</v>
      </c>
      <c r="F274" s="30">
        <f>'入金明細 '!M269</f>
        <v>0</v>
      </c>
      <c r="G274" s="30">
        <f>'入金明細 '!T269</f>
        <v>85737</v>
      </c>
      <c r="H274" s="99">
        <f t="shared" si="41"/>
        <v>4671687</v>
      </c>
      <c r="I274" s="52">
        <f>'出金明細 '!D269</f>
        <v>24310</v>
      </c>
      <c r="J274" s="30">
        <f>'出金明細 '!M269</f>
        <v>0</v>
      </c>
      <c r="K274" s="31">
        <f>'出金明細 '!AD269</f>
        <v>4647377</v>
      </c>
      <c r="L274" s="5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35">
        <v>44603.0</v>
      </c>
      <c r="C275" s="63">
        <f t="shared" si="42"/>
        <v>1261695</v>
      </c>
      <c r="D275" s="34">
        <f t="shared" si="40"/>
        <v>0</v>
      </c>
      <c r="E275" s="52">
        <f>'入金明細 '!D270</f>
        <v>0</v>
      </c>
      <c r="F275" s="30">
        <f>'入金明細 '!M270</f>
        <v>0</v>
      </c>
      <c r="G275" s="30">
        <f>'入金明細 '!T270</f>
        <v>0</v>
      </c>
      <c r="H275" s="99">
        <f t="shared" si="41"/>
        <v>0</v>
      </c>
      <c r="I275" s="52">
        <f>'出金明細 '!D270</f>
        <v>0</v>
      </c>
      <c r="J275" s="30">
        <f>'出金明細 '!M270</f>
        <v>0</v>
      </c>
      <c r="K275" s="31">
        <f>'出金明細 '!AD270</f>
        <v>0</v>
      </c>
      <c r="L275" s="5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440">
        <v>44604.0</v>
      </c>
      <c r="C276" s="63">
        <f t="shared" si="42"/>
        <v>1261695</v>
      </c>
      <c r="D276" s="34">
        <f t="shared" si="40"/>
        <v>0</v>
      </c>
      <c r="E276" s="52">
        <f>'入金明細 '!D271</f>
        <v>0</v>
      </c>
      <c r="F276" s="30">
        <f>'入金明細 '!M271</f>
        <v>0</v>
      </c>
      <c r="G276" s="30">
        <f>'入金明細 '!T271</f>
        <v>0</v>
      </c>
      <c r="H276" s="99">
        <f t="shared" si="41"/>
        <v>0</v>
      </c>
      <c r="I276" s="52">
        <f>'出金明細 '!D271</f>
        <v>0</v>
      </c>
      <c r="J276" s="30">
        <f>'出金明細 '!M271</f>
        <v>0</v>
      </c>
      <c r="K276" s="31">
        <f>'出金明細 '!AD271</f>
        <v>0</v>
      </c>
      <c r="L276" s="5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440">
        <v>44605.0</v>
      </c>
      <c r="C277" s="63">
        <f t="shared" si="42"/>
        <v>1245780</v>
      </c>
      <c r="D277" s="34">
        <f t="shared" si="40"/>
        <v>0</v>
      </c>
      <c r="E277" s="52">
        <f>'入金明細 '!D272</f>
        <v>0</v>
      </c>
      <c r="F277" s="30">
        <f>'入金明細 '!M272</f>
        <v>0</v>
      </c>
      <c r="G277" s="30">
        <f>'入金明細 '!T272</f>
        <v>0</v>
      </c>
      <c r="H277" s="99">
        <f t="shared" si="41"/>
        <v>15915</v>
      </c>
      <c r="I277" s="52">
        <f>'出金明細 '!D272</f>
        <v>0</v>
      </c>
      <c r="J277" s="30">
        <f>'出金明細 '!M272</f>
        <v>0</v>
      </c>
      <c r="K277" s="31">
        <f>'出金明細 '!AD272</f>
        <v>15915</v>
      </c>
      <c r="L277" s="5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440">
        <v>44606.0</v>
      </c>
      <c r="C278" s="63">
        <f t="shared" si="42"/>
        <v>26037872</v>
      </c>
      <c r="D278" s="34">
        <f t="shared" si="40"/>
        <v>27611855</v>
      </c>
      <c r="E278" s="52">
        <f>'入金明細 '!D273</f>
        <v>0</v>
      </c>
      <c r="F278" s="30">
        <f>'入金明細 '!M273</f>
        <v>0</v>
      </c>
      <c r="G278" s="30">
        <f>'入金明細 '!T273</f>
        <v>27611855</v>
      </c>
      <c r="H278" s="99">
        <f t="shared" si="41"/>
        <v>2819763</v>
      </c>
      <c r="I278" s="52">
        <f>'出金明細 '!D273</f>
        <v>0</v>
      </c>
      <c r="J278" s="30">
        <f>'出金明細 '!M273</f>
        <v>2819763</v>
      </c>
      <c r="K278" s="31">
        <f>'出金明細 '!AD273</f>
        <v>0</v>
      </c>
      <c r="L278" s="5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35">
        <v>44607.0</v>
      </c>
      <c r="C279" s="63">
        <f t="shared" si="42"/>
        <v>26037872</v>
      </c>
      <c r="D279" s="34">
        <f t="shared" si="40"/>
        <v>0</v>
      </c>
      <c r="E279" s="52">
        <f>'入金明細 '!D274</f>
        <v>0</v>
      </c>
      <c r="F279" s="30">
        <f>'入金明細 '!M274</f>
        <v>0</v>
      </c>
      <c r="G279" s="30">
        <f>'入金明細 '!T274</f>
        <v>0</v>
      </c>
      <c r="H279" s="99">
        <f t="shared" si="41"/>
        <v>0</v>
      </c>
      <c r="I279" s="52">
        <f>'出金明細 '!D274</f>
        <v>0</v>
      </c>
      <c r="J279" s="30">
        <f>'出金明細 '!M274</f>
        <v>0</v>
      </c>
      <c r="K279" s="31">
        <f>'出金明細 '!AD274</f>
        <v>0</v>
      </c>
      <c r="L279" s="5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35">
        <v>44608.0</v>
      </c>
      <c r="C280" s="63">
        <f t="shared" si="42"/>
        <v>26037909</v>
      </c>
      <c r="D280" s="34">
        <f t="shared" si="40"/>
        <v>37</v>
      </c>
      <c r="E280" s="52">
        <f>'入金明細 '!D275</f>
        <v>37</v>
      </c>
      <c r="F280" s="30">
        <f>'入金明細 '!M275</f>
        <v>0</v>
      </c>
      <c r="G280" s="30">
        <f>'入金明細 '!T275</f>
        <v>0</v>
      </c>
      <c r="H280" s="99">
        <f t="shared" si="41"/>
        <v>0</v>
      </c>
      <c r="I280" s="52">
        <f>'出金明細 '!D275</f>
        <v>0</v>
      </c>
      <c r="J280" s="30">
        <f>'出金明細 '!M275</f>
        <v>0</v>
      </c>
      <c r="K280" s="31">
        <f>'出金明細 '!AD275</f>
        <v>0</v>
      </c>
      <c r="L280" s="5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440">
        <v>44609.0</v>
      </c>
      <c r="C281" s="63">
        <f t="shared" si="42"/>
        <v>26071753</v>
      </c>
      <c r="D281" s="34">
        <f t="shared" si="40"/>
        <v>70118</v>
      </c>
      <c r="E281" s="52">
        <f>'入金明細 '!D276</f>
        <v>1598</v>
      </c>
      <c r="F281" s="30">
        <f>'入金明細 '!M276</f>
        <v>0</v>
      </c>
      <c r="G281" s="30">
        <f>'入金明細 '!T276</f>
        <v>68520</v>
      </c>
      <c r="H281" s="99">
        <f t="shared" si="41"/>
        <v>36274</v>
      </c>
      <c r="I281" s="52">
        <f>'出金明細 '!D276</f>
        <v>0</v>
      </c>
      <c r="J281" s="30">
        <f>'出金明細 '!M276</f>
        <v>0</v>
      </c>
      <c r="K281" s="31">
        <f>'出金明細 '!AD276</f>
        <v>36274</v>
      </c>
      <c r="L281" s="5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440">
        <v>44610.0</v>
      </c>
      <c r="C282" s="63">
        <f t="shared" si="42"/>
        <v>30289183</v>
      </c>
      <c r="D282" s="34">
        <f t="shared" si="40"/>
        <v>4218530</v>
      </c>
      <c r="E282" s="52">
        <f>'入金明細 '!D277</f>
        <v>0</v>
      </c>
      <c r="F282" s="30">
        <f>'入金明細 '!M277</f>
        <v>0</v>
      </c>
      <c r="G282" s="30">
        <f>'入金明細 '!T277</f>
        <v>4218530</v>
      </c>
      <c r="H282" s="99">
        <f t="shared" si="41"/>
        <v>1100</v>
      </c>
      <c r="I282" s="52">
        <f>'出金明細 '!D277</f>
        <v>1100</v>
      </c>
      <c r="J282" s="30">
        <f>'出金明細 '!M277</f>
        <v>0</v>
      </c>
      <c r="K282" s="31">
        <f>'出金明細 '!AD277</f>
        <v>0</v>
      </c>
      <c r="L282" s="5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440">
        <v>44611.0</v>
      </c>
      <c r="C283" s="63">
        <f t="shared" si="42"/>
        <v>30289183</v>
      </c>
      <c r="D283" s="34">
        <f t="shared" si="40"/>
        <v>0</v>
      </c>
      <c r="E283" s="52">
        <f>'入金明細 '!D278</f>
        <v>0</v>
      </c>
      <c r="F283" s="30">
        <f>'入金明細 '!M278</f>
        <v>0</v>
      </c>
      <c r="G283" s="30">
        <f>'入金明細 '!T278</f>
        <v>0</v>
      </c>
      <c r="H283" s="99">
        <f t="shared" si="41"/>
        <v>0</v>
      </c>
      <c r="I283" s="52">
        <f>'出金明細 '!D278</f>
        <v>0</v>
      </c>
      <c r="J283" s="30">
        <f>'出金明細 '!M278</f>
        <v>0</v>
      </c>
      <c r="K283" s="31">
        <f>'出金明細 '!AD278</f>
        <v>0</v>
      </c>
      <c r="L283" s="5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440">
        <v>44612.0</v>
      </c>
      <c r="C284" s="63">
        <f t="shared" si="42"/>
        <v>30995167</v>
      </c>
      <c r="D284" s="34">
        <f t="shared" si="40"/>
        <v>790142</v>
      </c>
      <c r="E284" s="52">
        <f>'入金明細 '!D279</f>
        <v>0</v>
      </c>
      <c r="F284" s="30">
        <f>'入金明細 '!M279</f>
        <v>170940</v>
      </c>
      <c r="G284" s="30">
        <f>'入金明細 '!T279</f>
        <v>619202</v>
      </c>
      <c r="H284" s="99">
        <f t="shared" si="41"/>
        <v>84158</v>
      </c>
      <c r="I284" s="52">
        <f>'出金明細 '!D279</f>
        <v>0</v>
      </c>
      <c r="J284" s="30">
        <f>'出金明細 '!M279</f>
        <v>0</v>
      </c>
      <c r="K284" s="31">
        <f>'出金明細 '!AD279</f>
        <v>84158</v>
      </c>
      <c r="L284" s="5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440">
        <v>44613.0</v>
      </c>
      <c r="C285" s="63">
        <f t="shared" si="42"/>
        <v>34876517</v>
      </c>
      <c r="D285" s="34">
        <f t="shared" si="40"/>
        <v>3881350</v>
      </c>
      <c r="E285" s="52">
        <f>'入金明細 '!D280</f>
        <v>0</v>
      </c>
      <c r="F285" s="30">
        <f>'入金明細 '!M280</f>
        <v>0</v>
      </c>
      <c r="G285" s="30">
        <f>'入金明細 '!T280</f>
        <v>3881350</v>
      </c>
      <c r="H285" s="99">
        <f t="shared" si="41"/>
        <v>0</v>
      </c>
      <c r="I285" s="52">
        <f>'出金明細 '!D280</f>
        <v>0</v>
      </c>
      <c r="J285" s="30">
        <f>'出金明細 '!M280</f>
        <v>0</v>
      </c>
      <c r="K285" s="31">
        <f>'出金明細 '!AD280</f>
        <v>0</v>
      </c>
      <c r="L285" s="5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35">
        <v>44614.0</v>
      </c>
      <c r="C286" s="63">
        <f t="shared" si="42"/>
        <v>34876517</v>
      </c>
      <c r="D286" s="34">
        <f t="shared" si="40"/>
        <v>0</v>
      </c>
      <c r="E286" s="52">
        <f>'入金明細 '!D281</f>
        <v>0</v>
      </c>
      <c r="F286" s="30">
        <f>'入金明細 '!M281</f>
        <v>0</v>
      </c>
      <c r="G286" s="30">
        <f>'入金明細 '!T281</f>
        <v>0</v>
      </c>
      <c r="H286" s="99">
        <f t="shared" si="41"/>
        <v>0</v>
      </c>
      <c r="I286" s="52">
        <f>'出金明細 '!D281</f>
        <v>0</v>
      </c>
      <c r="J286" s="30">
        <f>'出金明細 '!M281</f>
        <v>0</v>
      </c>
      <c r="K286" s="31">
        <f>'出金明細 '!AD281</f>
        <v>0</v>
      </c>
      <c r="L286" s="5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35">
        <v>44615.0</v>
      </c>
      <c r="C287" s="63">
        <f t="shared" si="42"/>
        <v>34936302</v>
      </c>
      <c r="D287" s="34">
        <f t="shared" si="40"/>
        <v>59785</v>
      </c>
      <c r="E287" s="52">
        <f>'入金明細 '!D282</f>
        <v>0</v>
      </c>
      <c r="F287" s="30">
        <f>'入金明細 '!M282</f>
        <v>0</v>
      </c>
      <c r="G287" s="30">
        <f>'入金明細 '!T282</f>
        <v>59785</v>
      </c>
      <c r="H287" s="99">
        <f t="shared" si="41"/>
        <v>0</v>
      </c>
      <c r="I287" s="52">
        <f>'出金明細 '!D282</f>
        <v>0</v>
      </c>
      <c r="J287" s="30">
        <f>'出金明細 '!M282</f>
        <v>0</v>
      </c>
      <c r="K287" s="31">
        <f>'出金明細 '!AD282</f>
        <v>0</v>
      </c>
      <c r="L287" s="5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35">
        <v>44616.0</v>
      </c>
      <c r="C288" s="63">
        <f t="shared" si="42"/>
        <v>34936302</v>
      </c>
      <c r="D288" s="34">
        <f t="shared" si="40"/>
        <v>0</v>
      </c>
      <c r="E288" s="52">
        <f>'入金明細 '!D283</f>
        <v>0</v>
      </c>
      <c r="F288" s="30">
        <f>'入金明細 '!M283</f>
        <v>0</v>
      </c>
      <c r="G288" s="30">
        <f>'入金明細 '!T283</f>
        <v>0</v>
      </c>
      <c r="H288" s="99">
        <f t="shared" si="41"/>
        <v>0</v>
      </c>
      <c r="I288" s="52">
        <f>'出金明細 '!D283</f>
        <v>0</v>
      </c>
      <c r="J288" s="30">
        <f>'出金明細 '!M283</f>
        <v>0</v>
      </c>
      <c r="K288" s="31">
        <f>'出金明細 '!AD283</f>
        <v>0</v>
      </c>
      <c r="L288" s="5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440">
        <v>44617.0</v>
      </c>
      <c r="C289" s="63">
        <f t="shared" si="42"/>
        <v>26722188</v>
      </c>
      <c r="D289" s="34">
        <f t="shared" si="40"/>
        <v>483400</v>
      </c>
      <c r="E289" s="52">
        <f>'入金明細 '!D284</f>
        <v>0</v>
      </c>
      <c r="F289" s="30">
        <f>'入金明細 '!M284</f>
        <v>0</v>
      </c>
      <c r="G289" s="30">
        <f>'入金明細 '!T284</f>
        <v>483400</v>
      </c>
      <c r="H289" s="99">
        <f t="shared" si="41"/>
        <v>8697514</v>
      </c>
      <c r="I289" s="52">
        <f>'出金明細 '!D284</f>
        <v>0</v>
      </c>
      <c r="J289" s="30">
        <f>'出金明細 '!M284</f>
        <v>8418799</v>
      </c>
      <c r="K289" s="31">
        <f>'出金明細 '!AD284</f>
        <v>278715</v>
      </c>
      <c r="L289" s="5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440">
        <v>44618.0</v>
      </c>
      <c r="C290" s="63">
        <f t="shared" si="42"/>
        <v>26389069</v>
      </c>
      <c r="D290" s="34">
        <f t="shared" si="40"/>
        <v>0</v>
      </c>
      <c r="E290" s="52">
        <f>'入金明細 '!D285</f>
        <v>0</v>
      </c>
      <c r="F290" s="30">
        <f>'入金明細 '!M285</f>
        <v>0</v>
      </c>
      <c r="G290" s="30">
        <f>'入金明細 '!T285</f>
        <v>0</v>
      </c>
      <c r="H290" s="99">
        <f t="shared" si="41"/>
        <v>333119</v>
      </c>
      <c r="I290" s="52">
        <f>'出金明細 '!D285</f>
        <v>119105</v>
      </c>
      <c r="J290" s="30">
        <f>'出金明細 '!M285</f>
        <v>0</v>
      </c>
      <c r="K290" s="31">
        <f>'出金明細 '!AD285</f>
        <v>214014</v>
      </c>
      <c r="L290" s="5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440">
        <v>44619.0</v>
      </c>
      <c r="C291" s="63">
        <f t="shared" si="42"/>
        <v>24002159</v>
      </c>
      <c r="D291" s="34">
        <f t="shared" si="40"/>
        <v>0</v>
      </c>
      <c r="E291" s="52">
        <f>'入金明細 '!D286</f>
        <v>0</v>
      </c>
      <c r="F291" s="30">
        <f>'入金明細 '!M286</f>
        <v>0</v>
      </c>
      <c r="G291" s="30">
        <f>'入金明細 '!T286</f>
        <v>0</v>
      </c>
      <c r="H291" s="99">
        <f t="shared" si="41"/>
        <v>2386910</v>
      </c>
      <c r="I291" s="52">
        <f>'出金明細 '!D286</f>
        <v>1986526</v>
      </c>
      <c r="J291" s="30">
        <f>'出金明細 '!M286</f>
        <v>0</v>
      </c>
      <c r="K291" s="31">
        <f>'出金明細 '!AD286</f>
        <v>400384</v>
      </c>
      <c r="L291" s="5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440">
        <v>44620.0</v>
      </c>
      <c r="C292" s="63">
        <f t="shared" si="42"/>
        <v>6856915</v>
      </c>
      <c r="D292" s="34">
        <f t="shared" si="40"/>
        <v>5661590</v>
      </c>
      <c r="E292" s="52">
        <f>'入金明細 '!D287</f>
        <v>0</v>
      </c>
      <c r="F292" s="30">
        <f>'入金明細 '!M287</f>
        <v>0</v>
      </c>
      <c r="G292" s="30">
        <f>'入金明細 '!T287</f>
        <v>5661590</v>
      </c>
      <c r="H292" s="99">
        <f t="shared" si="41"/>
        <v>22806834</v>
      </c>
      <c r="I292" s="52">
        <f>'出金明細 '!D287</f>
        <v>12575804</v>
      </c>
      <c r="J292" s="30">
        <f>'出金明細 '!M287</f>
        <v>6622557</v>
      </c>
      <c r="K292" s="31">
        <f>'出金明細 '!AD287</f>
        <v>3608473</v>
      </c>
      <c r="L292" s="5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444">
        <v>45351.0</v>
      </c>
      <c r="C293" s="89">
        <f t="shared" si="42"/>
        <v>6856915</v>
      </c>
      <c r="D293" s="345">
        <f t="shared" si="40"/>
        <v>0</v>
      </c>
      <c r="E293" s="346">
        <f>'入金明細 '!D288</f>
        <v>0</v>
      </c>
      <c r="F293" s="347">
        <f>'入金明細 '!M288</f>
        <v>0</v>
      </c>
      <c r="G293" s="347">
        <f>'入金明細 '!T288</f>
        <v>0</v>
      </c>
      <c r="H293" s="348">
        <f t="shared" si="41"/>
        <v>0</v>
      </c>
      <c r="I293" s="349">
        <f>'出金明細 '!D288</f>
        <v>0</v>
      </c>
      <c r="J293" s="347">
        <f>'出金明細 '!M288</f>
        <v>0</v>
      </c>
      <c r="K293" s="350">
        <f>'出金明細 '!AD288</f>
        <v>0</v>
      </c>
      <c r="L293" s="5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442" t="s">
        <v>20</v>
      </c>
      <c r="C294" s="68">
        <f t="shared" ref="C294:C295" si="43">SUM(D294-H294)</f>
        <v>1905141</v>
      </c>
      <c r="D294" s="47">
        <f>SUM(D265:D293)</f>
        <v>44197307</v>
      </c>
      <c r="E294" s="81"/>
      <c r="F294" s="43"/>
      <c r="G294" s="43"/>
      <c r="H294" s="105">
        <f>SUM(H265:H293)</f>
        <v>42292166</v>
      </c>
      <c r="I294" s="42"/>
      <c r="J294" s="43"/>
      <c r="K294" s="46"/>
      <c r="L294" s="5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442" t="s">
        <v>11</v>
      </c>
      <c r="C295" s="68">
        <f t="shared" si="43"/>
        <v>-16915156</v>
      </c>
      <c r="D295" s="47">
        <f>D264+D294</f>
        <v>706354469</v>
      </c>
      <c r="E295" s="81"/>
      <c r="F295" s="43"/>
      <c r="G295" s="43"/>
      <c r="H295" s="105">
        <f>H264+H294</f>
        <v>723269625</v>
      </c>
      <c r="I295" s="42"/>
      <c r="J295" s="43"/>
      <c r="K295" s="46"/>
      <c r="L295" s="5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329">
        <v>44621.0</v>
      </c>
      <c r="C296" s="74">
        <f>C293+D296-H296</f>
        <v>6856915</v>
      </c>
      <c r="D296" s="41">
        <f t="shared" ref="D296:D326" si="44">E296+F296+G296</f>
        <v>0</v>
      </c>
      <c r="E296" s="49">
        <f>'入金明細 '!D290</f>
        <v>0</v>
      </c>
      <c r="F296" s="50">
        <f>'入金明細 '!M290</f>
        <v>0</v>
      </c>
      <c r="G296" s="50">
        <f>'入金明細 '!T290</f>
        <v>0</v>
      </c>
      <c r="H296" s="98">
        <f t="shared" ref="H296:H326" si="45">I296+J296+K296</f>
        <v>0</v>
      </c>
      <c r="I296" s="49">
        <f>'出金明細 '!D290</f>
        <v>0</v>
      </c>
      <c r="J296" s="50">
        <f>'出金明細 '!M290</f>
        <v>0</v>
      </c>
      <c r="K296" s="51">
        <f>'出金明細 '!AD290</f>
        <v>0</v>
      </c>
      <c r="L296" s="5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35">
        <v>44622.0</v>
      </c>
      <c r="C297" s="63">
        <f t="shared" ref="C297:C326" si="46">C296+D297-H297</f>
        <v>6856915</v>
      </c>
      <c r="D297" s="34">
        <f t="shared" si="44"/>
        <v>0</v>
      </c>
      <c r="E297" s="52">
        <f>'入金明細 '!D291</f>
        <v>0</v>
      </c>
      <c r="F297" s="30">
        <f>'入金明細 '!M291</f>
        <v>0</v>
      </c>
      <c r="G297" s="30">
        <f>'入金明細 '!T291</f>
        <v>0</v>
      </c>
      <c r="H297" s="99">
        <f t="shared" si="45"/>
        <v>0</v>
      </c>
      <c r="I297" s="52">
        <f>'出金明細 '!D291</f>
        <v>0</v>
      </c>
      <c r="J297" s="30">
        <f>'出金明細 '!M291</f>
        <v>0</v>
      </c>
      <c r="K297" s="31">
        <f>'出金明細 '!AD291</f>
        <v>0</v>
      </c>
      <c r="L297" s="5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440">
        <v>44623.0</v>
      </c>
      <c r="C298" s="63">
        <f t="shared" si="46"/>
        <v>6757275</v>
      </c>
      <c r="D298" s="34">
        <f t="shared" si="44"/>
        <v>50000</v>
      </c>
      <c r="E298" s="52">
        <f>'入金明細 '!D292</f>
        <v>0</v>
      </c>
      <c r="F298" s="30">
        <f>'入金明細 '!M292</f>
        <v>0</v>
      </c>
      <c r="G298" s="30">
        <f>'入金明細 '!T292</f>
        <v>50000</v>
      </c>
      <c r="H298" s="99">
        <f t="shared" si="45"/>
        <v>149640</v>
      </c>
      <c r="I298" s="52">
        <f>'出金明細 '!D292</f>
        <v>0</v>
      </c>
      <c r="J298" s="30">
        <f>'出金明細 '!M292</f>
        <v>0</v>
      </c>
      <c r="K298" s="31">
        <f>'出金明細 '!AD292</f>
        <v>149640</v>
      </c>
      <c r="L298" s="5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440">
        <v>45355.0</v>
      </c>
      <c r="C299" s="63">
        <f t="shared" si="46"/>
        <v>6616035</v>
      </c>
      <c r="D299" s="34">
        <f t="shared" si="44"/>
        <v>0</v>
      </c>
      <c r="E299" s="52">
        <f>'入金明細 '!D293</f>
        <v>0</v>
      </c>
      <c r="F299" s="30">
        <f>'入金明細 '!M293</f>
        <v>0</v>
      </c>
      <c r="G299" s="30">
        <f>'入金明細 '!T293</f>
        <v>0</v>
      </c>
      <c r="H299" s="99">
        <f t="shared" si="45"/>
        <v>141240</v>
      </c>
      <c r="I299" s="52">
        <f>'出金明細 '!D293</f>
        <v>0</v>
      </c>
      <c r="J299" s="30">
        <f>'出金明細 '!M293</f>
        <v>0</v>
      </c>
      <c r="K299" s="31">
        <f>'出金明細 '!AD293</f>
        <v>141240</v>
      </c>
      <c r="L299" s="5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440">
        <v>45356.0</v>
      </c>
      <c r="C300" s="63">
        <f t="shared" si="46"/>
        <v>6616035</v>
      </c>
      <c r="D300" s="34">
        <f t="shared" si="44"/>
        <v>0</v>
      </c>
      <c r="E300" s="52">
        <f>'入金明細 '!D294</f>
        <v>0</v>
      </c>
      <c r="F300" s="30">
        <f>'入金明細 '!M294</f>
        <v>0</v>
      </c>
      <c r="G300" s="30">
        <f>'入金明細 '!T294</f>
        <v>0</v>
      </c>
      <c r="H300" s="99">
        <f t="shared" si="45"/>
        <v>0</v>
      </c>
      <c r="I300" s="52">
        <f>'出金明細 '!D294</f>
        <v>0</v>
      </c>
      <c r="J300" s="30">
        <f>'出金明細 '!M294</f>
        <v>0</v>
      </c>
      <c r="K300" s="31">
        <f>'出金明細 '!AD294</f>
        <v>0</v>
      </c>
      <c r="L300" s="5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440">
        <v>45357.0</v>
      </c>
      <c r="C301" s="63">
        <f t="shared" si="46"/>
        <v>6637577</v>
      </c>
      <c r="D301" s="34">
        <f t="shared" si="44"/>
        <v>141837</v>
      </c>
      <c r="E301" s="52">
        <f>'入金明細 '!D295</f>
        <v>0</v>
      </c>
      <c r="F301" s="30">
        <f>'入金明細 '!M295</f>
        <v>0</v>
      </c>
      <c r="G301" s="30">
        <f>'入金明細 '!T295</f>
        <v>141837</v>
      </c>
      <c r="H301" s="99">
        <f t="shared" si="45"/>
        <v>120295</v>
      </c>
      <c r="I301" s="52">
        <f>'出金明細 '!D295</f>
        <v>0</v>
      </c>
      <c r="J301" s="30">
        <f>'出金明細 '!M295</f>
        <v>0</v>
      </c>
      <c r="K301" s="31">
        <f>'出金明細 '!AD295</f>
        <v>120295</v>
      </c>
      <c r="L301" s="5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440">
        <v>45358.0</v>
      </c>
      <c r="C302" s="63">
        <f t="shared" si="46"/>
        <v>6636367</v>
      </c>
      <c r="D302" s="34">
        <f t="shared" si="44"/>
        <v>0</v>
      </c>
      <c r="E302" s="52">
        <f>'入金明細 '!D296</f>
        <v>0</v>
      </c>
      <c r="F302" s="30">
        <f>'入金明細 '!M296</f>
        <v>0</v>
      </c>
      <c r="G302" s="30">
        <f>'入金明細 '!T296</f>
        <v>0</v>
      </c>
      <c r="H302" s="99">
        <f t="shared" si="45"/>
        <v>1210</v>
      </c>
      <c r="I302" s="52">
        <f>'出金明細 '!D296</f>
        <v>1210</v>
      </c>
      <c r="J302" s="30">
        <f>'出金明細 '!M296</f>
        <v>0</v>
      </c>
      <c r="K302" s="31">
        <f>'出金明細 '!AD296</f>
        <v>0</v>
      </c>
      <c r="L302" s="5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35">
        <v>45359.0</v>
      </c>
      <c r="C303" s="63">
        <f t="shared" si="46"/>
        <v>6636367</v>
      </c>
      <c r="D303" s="34">
        <f t="shared" si="44"/>
        <v>0</v>
      </c>
      <c r="E303" s="52">
        <f>'入金明細 '!D297</f>
        <v>0</v>
      </c>
      <c r="F303" s="30">
        <f>'入金明細 '!M297</f>
        <v>0</v>
      </c>
      <c r="G303" s="30">
        <f>'入金明細 '!T297</f>
        <v>0</v>
      </c>
      <c r="H303" s="99">
        <f t="shared" si="45"/>
        <v>0</v>
      </c>
      <c r="I303" s="52">
        <f>'出金明細 '!D297</f>
        <v>0</v>
      </c>
      <c r="J303" s="30">
        <f>'出金明細 '!M297</f>
        <v>0</v>
      </c>
      <c r="K303" s="31">
        <f>'出金明細 '!AD297</f>
        <v>0</v>
      </c>
      <c r="L303" s="5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35">
        <v>45360.0</v>
      </c>
      <c r="C304" s="63">
        <f t="shared" si="46"/>
        <v>6636367</v>
      </c>
      <c r="D304" s="34">
        <f t="shared" si="44"/>
        <v>0</v>
      </c>
      <c r="E304" s="52">
        <f>'入金明細 '!D298</f>
        <v>0</v>
      </c>
      <c r="F304" s="30">
        <f>'入金明細 '!M298</f>
        <v>0</v>
      </c>
      <c r="G304" s="30">
        <f>'入金明細 '!T298</f>
        <v>0</v>
      </c>
      <c r="H304" s="99">
        <f t="shared" si="45"/>
        <v>0</v>
      </c>
      <c r="I304" s="52">
        <f>'出金明細 '!D298</f>
        <v>0</v>
      </c>
      <c r="J304" s="30">
        <f>'出金明細 '!M298</f>
        <v>0</v>
      </c>
      <c r="K304" s="31">
        <f>'出金明細 '!AD298</f>
        <v>0</v>
      </c>
      <c r="L304" s="5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440">
        <v>45361.0</v>
      </c>
      <c r="C305" s="63">
        <f t="shared" si="46"/>
        <v>2947408</v>
      </c>
      <c r="D305" s="34">
        <f t="shared" si="44"/>
        <v>46111</v>
      </c>
      <c r="E305" s="52">
        <f>'入金明細 '!D299</f>
        <v>6311</v>
      </c>
      <c r="F305" s="30">
        <f>'入金明細 '!M299</f>
        <v>0</v>
      </c>
      <c r="G305" s="30">
        <f>'入金明細 '!T299</f>
        <v>39800</v>
      </c>
      <c r="H305" s="99">
        <f t="shared" si="45"/>
        <v>3735070</v>
      </c>
      <c r="I305" s="52">
        <f>'出金明細 '!D299</f>
        <v>22715</v>
      </c>
      <c r="J305" s="30">
        <f>'出金明細 '!M299</f>
        <v>0</v>
      </c>
      <c r="K305" s="31">
        <f>'出金明細 '!AD299</f>
        <v>3712355</v>
      </c>
      <c r="L305" s="5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440">
        <v>45362.0</v>
      </c>
      <c r="C306" s="63">
        <f t="shared" si="46"/>
        <v>3191228</v>
      </c>
      <c r="D306" s="34">
        <f t="shared" si="44"/>
        <v>243820</v>
      </c>
      <c r="E306" s="52">
        <f>'入金明細 '!D300</f>
        <v>0</v>
      </c>
      <c r="F306" s="30">
        <f>'入金明細 '!M300</f>
        <v>0</v>
      </c>
      <c r="G306" s="30">
        <f>'入金明細 '!T300</f>
        <v>243820</v>
      </c>
      <c r="H306" s="99">
        <f t="shared" si="45"/>
        <v>0</v>
      </c>
      <c r="I306" s="52">
        <f>'出金明細 '!D300</f>
        <v>0</v>
      </c>
      <c r="J306" s="30">
        <f>'出金明細 '!M300</f>
        <v>0</v>
      </c>
      <c r="K306" s="31">
        <f>'出金明細 '!AD300</f>
        <v>0</v>
      </c>
      <c r="L306" s="5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440">
        <v>45363.0</v>
      </c>
      <c r="C307" s="63">
        <f t="shared" si="46"/>
        <v>4923018</v>
      </c>
      <c r="D307" s="34">
        <f t="shared" si="44"/>
        <v>1731790</v>
      </c>
      <c r="E307" s="52">
        <f>'入金明細 '!D301</f>
        <v>0</v>
      </c>
      <c r="F307" s="30">
        <f>'入金明細 '!M301</f>
        <v>0</v>
      </c>
      <c r="G307" s="30">
        <f>'入金明細 '!T301</f>
        <v>1731790</v>
      </c>
      <c r="H307" s="99">
        <f t="shared" si="45"/>
        <v>0</v>
      </c>
      <c r="I307" s="52">
        <f>'出金明細 '!D301</f>
        <v>0</v>
      </c>
      <c r="J307" s="30">
        <f>'出金明細 '!M301</f>
        <v>0</v>
      </c>
      <c r="K307" s="31">
        <f>'出金明細 '!AD301</f>
        <v>0</v>
      </c>
      <c r="L307" s="5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440">
        <v>45364.0</v>
      </c>
      <c r="C308" s="63">
        <f t="shared" si="46"/>
        <v>4599593</v>
      </c>
      <c r="D308" s="34">
        <f t="shared" si="44"/>
        <v>0</v>
      </c>
      <c r="E308" s="52">
        <f>'入金明細 '!D302</f>
        <v>0</v>
      </c>
      <c r="F308" s="30">
        <f>'入金明細 '!M302</f>
        <v>0</v>
      </c>
      <c r="G308" s="30">
        <f>'入金明細 '!T302</f>
        <v>0</v>
      </c>
      <c r="H308" s="99">
        <f t="shared" si="45"/>
        <v>323425</v>
      </c>
      <c r="I308" s="52">
        <f>'出金明細 '!D302</f>
        <v>0</v>
      </c>
      <c r="J308" s="30">
        <f>'出金明細 '!M302</f>
        <v>250000</v>
      </c>
      <c r="K308" s="31">
        <f>'出金明細 '!AD302</f>
        <v>73425</v>
      </c>
      <c r="L308" s="5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440">
        <v>45365.0</v>
      </c>
      <c r="C309" s="63">
        <f t="shared" si="46"/>
        <v>4607953</v>
      </c>
      <c r="D309" s="34">
        <f t="shared" si="44"/>
        <v>8360</v>
      </c>
      <c r="E309" s="52">
        <f>'入金明細 '!D303</f>
        <v>0</v>
      </c>
      <c r="F309" s="30">
        <f>'入金明細 '!M303</f>
        <v>0</v>
      </c>
      <c r="G309" s="30">
        <f>'入金明細 '!T303</f>
        <v>8360</v>
      </c>
      <c r="H309" s="99">
        <f t="shared" si="45"/>
        <v>0</v>
      </c>
      <c r="I309" s="52">
        <f>'出金明細 '!D303</f>
        <v>0</v>
      </c>
      <c r="J309" s="30">
        <f>'出金明細 '!M303</f>
        <v>0</v>
      </c>
      <c r="K309" s="31">
        <f>'出金明細 '!AD303</f>
        <v>0</v>
      </c>
      <c r="L309" s="5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35">
        <v>45366.0</v>
      </c>
      <c r="C310" s="63">
        <f t="shared" si="46"/>
        <v>4607953</v>
      </c>
      <c r="D310" s="34">
        <f t="shared" si="44"/>
        <v>0</v>
      </c>
      <c r="E310" s="52">
        <f>'入金明細 '!D304</f>
        <v>0</v>
      </c>
      <c r="F310" s="30">
        <f>'入金明細 '!M304</f>
        <v>0</v>
      </c>
      <c r="G310" s="30">
        <f>'入金明細 '!T304</f>
        <v>0</v>
      </c>
      <c r="H310" s="99">
        <f t="shared" si="45"/>
        <v>0</v>
      </c>
      <c r="I310" s="52">
        <f>'出金明細 '!D304</f>
        <v>0</v>
      </c>
      <c r="J310" s="30">
        <f>'出金明細 '!M304</f>
        <v>0</v>
      </c>
      <c r="K310" s="31">
        <f>'出金明細 '!AD304</f>
        <v>0</v>
      </c>
      <c r="L310" s="5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35">
        <v>45367.0</v>
      </c>
      <c r="C311" s="63">
        <f t="shared" si="46"/>
        <v>4607953</v>
      </c>
      <c r="D311" s="34">
        <f t="shared" si="44"/>
        <v>0</v>
      </c>
      <c r="E311" s="52">
        <f>'入金明細 '!D305</f>
        <v>0</v>
      </c>
      <c r="F311" s="30">
        <f>'入金明細 '!M305</f>
        <v>0</v>
      </c>
      <c r="G311" s="30">
        <f>'入金明細 '!T305</f>
        <v>0</v>
      </c>
      <c r="H311" s="99">
        <f t="shared" si="45"/>
        <v>0</v>
      </c>
      <c r="I311" s="52">
        <f>'出金明細 '!D305</f>
        <v>0</v>
      </c>
      <c r="J311" s="30">
        <f>'出金明細 '!M305</f>
        <v>0</v>
      </c>
      <c r="K311" s="31">
        <f>'出金明細 '!AD305</f>
        <v>0</v>
      </c>
      <c r="L311" s="5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440">
        <v>45368.0</v>
      </c>
      <c r="C312" s="63">
        <f t="shared" si="46"/>
        <v>5116620</v>
      </c>
      <c r="D312" s="34">
        <f t="shared" si="44"/>
        <v>553135</v>
      </c>
      <c r="E312" s="52">
        <f>'入金明細 '!D306</f>
        <v>0</v>
      </c>
      <c r="F312" s="30">
        <f>'入金明細 '!M306</f>
        <v>185456</v>
      </c>
      <c r="G312" s="30">
        <f>'入金明細 '!T306</f>
        <v>367679</v>
      </c>
      <c r="H312" s="99">
        <f t="shared" si="45"/>
        <v>44468</v>
      </c>
      <c r="I312" s="52">
        <f>'出金明細 '!D306</f>
        <v>0</v>
      </c>
      <c r="J312" s="30">
        <f>'出金明細 '!M306</f>
        <v>0</v>
      </c>
      <c r="K312" s="31">
        <f>'出金明細 '!AD306</f>
        <v>44468</v>
      </c>
      <c r="L312" s="5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440">
        <v>45369.0</v>
      </c>
      <c r="C313" s="63">
        <f t="shared" si="46"/>
        <v>18765700</v>
      </c>
      <c r="D313" s="34">
        <f t="shared" si="44"/>
        <v>13650180</v>
      </c>
      <c r="E313" s="52">
        <f>'入金明細 '!D307</f>
        <v>0</v>
      </c>
      <c r="F313" s="30">
        <f>'入金明細 '!M307</f>
        <v>45513</v>
      </c>
      <c r="G313" s="30">
        <f>'入金明細 '!T307</f>
        <v>13604667</v>
      </c>
      <c r="H313" s="99">
        <f t="shared" si="45"/>
        <v>1100</v>
      </c>
      <c r="I313" s="52">
        <f>'出金明細 '!D307</f>
        <v>1100</v>
      </c>
      <c r="J313" s="30">
        <f>'出金明細 '!M307</f>
        <v>0</v>
      </c>
      <c r="K313" s="31">
        <f>'出金明細 '!AD307</f>
        <v>0</v>
      </c>
      <c r="L313" s="5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440">
        <v>45370.0</v>
      </c>
      <c r="C314" s="63">
        <f t="shared" si="46"/>
        <v>18765700</v>
      </c>
      <c r="D314" s="34">
        <f t="shared" si="44"/>
        <v>0</v>
      </c>
      <c r="E314" s="52">
        <f>'入金明細 '!D308</f>
        <v>0</v>
      </c>
      <c r="F314" s="30">
        <f>'入金明細 '!M308</f>
        <v>0</v>
      </c>
      <c r="G314" s="30">
        <f>'入金明細 '!T308</f>
        <v>0</v>
      </c>
      <c r="H314" s="99">
        <f t="shared" si="45"/>
        <v>0</v>
      </c>
      <c r="I314" s="52">
        <f>'出金明細 '!D308</f>
        <v>0</v>
      </c>
      <c r="J314" s="30">
        <f>'出金明細 '!M308</f>
        <v>0</v>
      </c>
      <c r="K314" s="31">
        <f>'出金明細 '!AD308</f>
        <v>0</v>
      </c>
      <c r="L314" s="5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35">
        <v>45371.0</v>
      </c>
      <c r="C315" s="63">
        <f t="shared" si="46"/>
        <v>18765700</v>
      </c>
      <c r="D315" s="34">
        <f t="shared" si="44"/>
        <v>0</v>
      </c>
      <c r="E315" s="52">
        <f>'入金明細 '!D309</f>
        <v>0</v>
      </c>
      <c r="F315" s="30">
        <f>'入金明細 '!M309</f>
        <v>0</v>
      </c>
      <c r="G315" s="30">
        <f>'入金明細 '!T309</f>
        <v>0</v>
      </c>
      <c r="H315" s="99">
        <f t="shared" si="45"/>
        <v>0</v>
      </c>
      <c r="I315" s="52">
        <f>'出金明細 '!D309</f>
        <v>0</v>
      </c>
      <c r="J315" s="30">
        <f>'出金明細 '!M309</f>
        <v>0</v>
      </c>
      <c r="K315" s="31">
        <f>'出金明細 '!AD309</f>
        <v>0</v>
      </c>
      <c r="L315" s="5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440">
        <v>45372.0</v>
      </c>
      <c r="C316" s="63">
        <f t="shared" si="46"/>
        <v>18725340</v>
      </c>
      <c r="D316" s="34">
        <f t="shared" si="44"/>
        <v>0</v>
      </c>
      <c r="E316" s="52">
        <f>'入金明細 '!D310</f>
        <v>0</v>
      </c>
      <c r="F316" s="30">
        <f>'入金明細 '!M310</f>
        <v>0</v>
      </c>
      <c r="G316" s="30">
        <f>'入金明細 '!T310</f>
        <v>0</v>
      </c>
      <c r="H316" s="99">
        <f t="shared" si="45"/>
        <v>40360</v>
      </c>
      <c r="I316" s="52">
        <f>'出金明細 '!D310</f>
        <v>0</v>
      </c>
      <c r="J316" s="30">
        <f>'出金明細 '!M310</f>
        <v>0</v>
      </c>
      <c r="K316" s="31">
        <f>'出金明細 '!AD310</f>
        <v>40360</v>
      </c>
      <c r="L316" s="5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35">
        <v>45373.0</v>
      </c>
      <c r="C317" s="63">
        <f t="shared" si="46"/>
        <v>18725340</v>
      </c>
      <c r="D317" s="34">
        <f t="shared" si="44"/>
        <v>0</v>
      </c>
      <c r="E317" s="52">
        <f>'入金明細 '!D311</f>
        <v>0</v>
      </c>
      <c r="F317" s="30">
        <f>'入金明細 '!M311</f>
        <v>0</v>
      </c>
      <c r="G317" s="30">
        <f>'入金明細 '!T311</f>
        <v>0</v>
      </c>
      <c r="H317" s="99">
        <f t="shared" si="45"/>
        <v>0</v>
      </c>
      <c r="I317" s="52">
        <f>'出金明細 '!D311</f>
        <v>0</v>
      </c>
      <c r="J317" s="30">
        <f>'出金明細 '!M311</f>
        <v>0</v>
      </c>
      <c r="K317" s="31">
        <f>'出金明細 '!AD311</f>
        <v>0</v>
      </c>
      <c r="L317" s="5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35">
        <v>45374.0</v>
      </c>
      <c r="C318" s="63">
        <f t="shared" si="46"/>
        <v>18725340</v>
      </c>
      <c r="D318" s="34">
        <f t="shared" si="44"/>
        <v>0</v>
      </c>
      <c r="E318" s="52">
        <f>'入金明細 '!D312</f>
        <v>0</v>
      </c>
      <c r="F318" s="30">
        <f>'入金明細 '!M312</f>
        <v>0</v>
      </c>
      <c r="G318" s="30">
        <f>'入金明細 '!T312</f>
        <v>0</v>
      </c>
      <c r="H318" s="99">
        <f t="shared" si="45"/>
        <v>0</v>
      </c>
      <c r="I318" s="52">
        <f>'出金明細 '!D312</f>
        <v>0</v>
      </c>
      <c r="J318" s="30">
        <f>'出金明細 '!M312</f>
        <v>0</v>
      </c>
      <c r="K318" s="31">
        <f>'出金明細 '!AD312</f>
        <v>0</v>
      </c>
      <c r="L318" s="5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440">
        <v>45375.0</v>
      </c>
      <c r="C319" s="63">
        <f t="shared" si="46"/>
        <v>19329913</v>
      </c>
      <c r="D319" s="34">
        <f t="shared" si="44"/>
        <v>664023</v>
      </c>
      <c r="E319" s="52">
        <f>'入金明細 '!D313</f>
        <v>0</v>
      </c>
      <c r="F319" s="30">
        <f>'入金明細 '!M313</f>
        <v>0</v>
      </c>
      <c r="G319" s="30">
        <f>'入金明細 '!T313</f>
        <v>664023</v>
      </c>
      <c r="H319" s="99">
        <f t="shared" si="45"/>
        <v>59450</v>
      </c>
      <c r="I319" s="52">
        <f>'出金明細 '!D313</f>
        <v>0</v>
      </c>
      <c r="J319" s="30">
        <f>'出金明細 '!M313</f>
        <v>0</v>
      </c>
      <c r="K319" s="31">
        <f>'出金明細 '!AD313</f>
        <v>59450</v>
      </c>
      <c r="L319" s="5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440">
        <v>45376.0</v>
      </c>
      <c r="C320" s="63">
        <f t="shared" si="46"/>
        <v>19347264</v>
      </c>
      <c r="D320" s="34">
        <f t="shared" si="44"/>
        <v>237351</v>
      </c>
      <c r="E320" s="52">
        <f>'入金明細 '!D314</f>
        <v>0</v>
      </c>
      <c r="F320" s="30">
        <f>'入金明細 '!M314</f>
        <v>0</v>
      </c>
      <c r="G320" s="30">
        <f>'入金明細 '!T314</f>
        <v>237351</v>
      </c>
      <c r="H320" s="99">
        <f t="shared" si="45"/>
        <v>220000</v>
      </c>
      <c r="I320" s="52">
        <f>'出金明細 '!D314</f>
        <v>0</v>
      </c>
      <c r="J320" s="30">
        <f>'出金明細 '!M314</f>
        <v>0</v>
      </c>
      <c r="K320" s="31">
        <f>'出金明細 '!AD314</f>
        <v>220000</v>
      </c>
      <c r="L320" s="5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440">
        <v>45377.0</v>
      </c>
      <c r="C321" s="63">
        <f t="shared" si="46"/>
        <v>18307310</v>
      </c>
      <c r="D321" s="34">
        <f t="shared" si="44"/>
        <v>120065</v>
      </c>
      <c r="E321" s="52">
        <f>'入金明細 '!D315</f>
        <v>0</v>
      </c>
      <c r="F321" s="30">
        <f>'入金明細 '!M315</f>
        <v>26895</v>
      </c>
      <c r="G321" s="30">
        <f>'入金明細 '!T315</f>
        <v>93170</v>
      </c>
      <c r="H321" s="99">
        <f t="shared" si="45"/>
        <v>1160019</v>
      </c>
      <c r="I321" s="52">
        <f>'出金明細 '!D315</f>
        <v>0</v>
      </c>
      <c r="J321" s="30">
        <f>'出金明細 '!M315</f>
        <v>948510</v>
      </c>
      <c r="K321" s="31">
        <f>'出金明細 '!AD315</f>
        <v>211509</v>
      </c>
      <c r="L321" s="5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440">
        <v>45378.0</v>
      </c>
      <c r="C322" s="63">
        <f t="shared" si="46"/>
        <v>17989560</v>
      </c>
      <c r="D322" s="34">
        <f t="shared" si="44"/>
        <v>186400</v>
      </c>
      <c r="E322" s="52">
        <f>'入金明細 '!D316</f>
        <v>0</v>
      </c>
      <c r="F322" s="30">
        <f>'入金明細 '!M316</f>
        <v>0</v>
      </c>
      <c r="G322" s="30">
        <f>'入金明細 '!T316</f>
        <v>186400</v>
      </c>
      <c r="H322" s="99">
        <f t="shared" si="45"/>
        <v>504150</v>
      </c>
      <c r="I322" s="52">
        <f>'出金明細 '!D316</f>
        <v>105850</v>
      </c>
      <c r="J322" s="30">
        <f>'出金明細 '!M316</f>
        <v>0</v>
      </c>
      <c r="K322" s="31">
        <f>'出金明細 '!AD316</f>
        <v>398300</v>
      </c>
      <c r="L322" s="5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440">
        <v>45379.0</v>
      </c>
      <c r="C323" s="63">
        <f t="shared" si="46"/>
        <v>-142391764</v>
      </c>
      <c r="D323" s="34">
        <f t="shared" si="44"/>
        <v>3097443</v>
      </c>
      <c r="E323" s="52">
        <f>'入金明細 '!D317</f>
        <v>0</v>
      </c>
      <c r="F323" s="30">
        <f>'入金明細 '!M317</f>
        <v>0</v>
      </c>
      <c r="G323" s="30">
        <f>'入金明細 '!T317</f>
        <v>3097443</v>
      </c>
      <c r="H323" s="99">
        <f t="shared" si="45"/>
        <v>163478767</v>
      </c>
      <c r="I323" s="52">
        <f>'出金明細 '!D317</f>
        <v>163386112</v>
      </c>
      <c r="J323" s="30">
        <f>'出金明細 '!M317</f>
        <v>0</v>
      </c>
      <c r="K323" s="31">
        <f>'出金明細 '!AD317</f>
        <v>92655</v>
      </c>
      <c r="L323" s="5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35">
        <v>45380.0</v>
      </c>
      <c r="C324" s="63">
        <f t="shared" si="46"/>
        <v>-143910381</v>
      </c>
      <c r="D324" s="34">
        <f t="shared" si="44"/>
        <v>0</v>
      </c>
      <c r="E324" s="52">
        <f>'入金明細 '!D318</f>
        <v>0</v>
      </c>
      <c r="F324" s="30">
        <f>'入金明細 '!M318</f>
        <v>0</v>
      </c>
      <c r="G324" s="30">
        <f>'入金明細 '!T318</f>
        <v>0</v>
      </c>
      <c r="H324" s="99">
        <f t="shared" si="45"/>
        <v>1518617</v>
      </c>
      <c r="I324" s="52">
        <f>'出金明細 '!D318</f>
        <v>1518617</v>
      </c>
      <c r="J324" s="30">
        <f>'出金明細 '!M318</f>
        <v>0</v>
      </c>
      <c r="K324" s="31">
        <f>'出金明細 '!AD318</f>
        <v>0</v>
      </c>
      <c r="L324" s="5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35">
        <v>45381.0</v>
      </c>
      <c r="C325" s="63">
        <f t="shared" si="46"/>
        <v>-144666661</v>
      </c>
      <c r="D325" s="34">
        <f t="shared" si="44"/>
        <v>0</v>
      </c>
      <c r="E325" s="52">
        <f>'入金明細 '!D319</f>
        <v>0</v>
      </c>
      <c r="F325" s="30">
        <f>'入金明細 '!M319</f>
        <v>0</v>
      </c>
      <c r="G325" s="30">
        <f>'入金明細 '!T319</f>
        <v>0</v>
      </c>
      <c r="H325" s="99">
        <f t="shared" si="45"/>
        <v>756280</v>
      </c>
      <c r="I325" s="52">
        <f>'出金明細 '!D319</f>
        <v>756280</v>
      </c>
      <c r="J325" s="30">
        <f>'出金明細 '!M319</f>
        <v>0</v>
      </c>
      <c r="K325" s="31">
        <f>'出金明細 '!AD319</f>
        <v>0</v>
      </c>
      <c r="L325" s="5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444">
        <v>45382.0</v>
      </c>
      <c r="C326" s="89">
        <f t="shared" si="46"/>
        <v>40522455</v>
      </c>
      <c r="D326" s="34">
        <f t="shared" si="44"/>
        <v>218567013</v>
      </c>
      <c r="E326" s="54">
        <f>'入金明細 '!D320</f>
        <v>200000000</v>
      </c>
      <c r="F326" s="55">
        <f>'入金明細 '!M320</f>
        <v>0</v>
      </c>
      <c r="G326" s="55">
        <f>'入金明細 '!T320</f>
        <v>18567013</v>
      </c>
      <c r="H326" s="99">
        <f t="shared" si="45"/>
        <v>33377897</v>
      </c>
      <c r="I326" s="54">
        <f>'出金明細 '!D320</f>
        <v>2669570</v>
      </c>
      <c r="J326" s="55">
        <f>'出金明細 '!M320</f>
        <v>28823544</v>
      </c>
      <c r="K326" s="56">
        <f>'出金明細 '!AD320</f>
        <v>1884783</v>
      </c>
      <c r="L326" s="5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442" t="s">
        <v>21</v>
      </c>
      <c r="C327" s="68">
        <f t="shared" ref="C327:C328" si="47">SUM(D327-H327)</f>
        <v>33665540</v>
      </c>
      <c r="D327" s="47">
        <f>SUM(D296:D326)</f>
        <v>239297528</v>
      </c>
      <c r="E327" s="81"/>
      <c r="F327" s="43"/>
      <c r="G327" s="43"/>
      <c r="H327" s="105">
        <f>SUM(H296:H326)</f>
        <v>205631988</v>
      </c>
      <c r="I327" s="42"/>
      <c r="J327" s="43"/>
      <c r="K327" s="46"/>
      <c r="L327" s="5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442" t="s">
        <v>11</v>
      </c>
      <c r="C328" s="68">
        <f t="shared" si="47"/>
        <v>16750384</v>
      </c>
      <c r="D328" s="47">
        <f>D295+D327</f>
        <v>945651997</v>
      </c>
      <c r="E328" s="81"/>
      <c r="F328" s="43"/>
      <c r="G328" s="43"/>
      <c r="H328" s="105">
        <f>H295+H327</f>
        <v>928901613</v>
      </c>
      <c r="I328" s="42"/>
      <c r="J328" s="43"/>
      <c r="K328" s="46"/>
      <c r="L328" s="5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455">
        <v>45383.0</v>
      </c>
      <c r="C329" s="456">
        <f>SUM(C326+D329-H329)</f>
        <v>40596815</v>
      </c>
      <c r="D329" s="457">
        <f t="shared" ref="D329:D358" si="48">E329+F329+G329</f>
        <v>74360</v>
      </c>
      <c r="E329" s="49">
        <f>'入金明細 '!D322</f>
        <v>0</v>
      </c>
      <c r="F329" s="50">
        <f>'入金明細 '!M322</f>
        <v>0</v>
      </c>
      <c r="G329" s="50">
        <f>'入金明細 '!T322</f>
        <v>74360</v>
      </c>
      <c r="H329" s="458">
        <f t="shared" ref="H329:H358" si="49">I329+J329+K329</f>
        <v>0</v>
      </c>
      <c r="I329" s="49">
        <f>'出金明細 '!D322</f>
        <v>0</v>
      </c>
      <c r="J329" s="50">
        <f>'出金明細 '!M322</f>
        <v>0</v>
      </c>
      <c r="K329" s="51">
        <f>'出金明細 '!AD322</f>
        <v>0</v>
      </c>
      <c r="L329" s="5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440">
        <v>45384.0</v>
      </c>
      <c r="C330" s="63">
        <f t="shared" ref="C330:C358" si="50">SUM(C329+D330-H330)</f>
        <v>40535319</v>
      </c>
      <c r="D330" s="34">
        <f t="shared" si="48"/>
        <v>0</v>
      </c>
      <c r="E330" s="52">
        <f>'入金明細 '!D323</f>
        <v>0</v>
      </c>
      <c r="F330" s="30">
        <f>'入金明細 '!M323</f>
        <v>0</v>
      </c>
      <c r="G330" s="30">
        <f>'入金明細 '!T323</f>
        <v>0</v>
      </c>
      <c r="H330" s="99">
        <f t="shared" si="49"/>
        <v>61496</v>
      </c>
      <c r="I330" s="52">
        <f>'出金明細 '!D323</f>
        <v>0</v>
      </c>
      <c r="J330" s="30">
        <f>'出金明細 '!M323</f>
        <v>0</v>
      </c>
      <c r="K330" s="31">
        <f>'出金明細 '!AD323</f>
        <v>61496</v>
      </c>
      <c r="L330" s="5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440">
        <v>45385.0</v>
      </c>
      <c r="C331" s="63">
        <f t="shared" si="50"/>
        <v>40509275</v>
      </c>
      <c r="D331" s="34">
        <f t="shared" si="48"/>
        <v>100000</v>
      </c>
      <c r="E331" s="52">
        <f>'入金明細 '!D324</f>
        <v>0</v>
      </c>
      <c r="F331" s="30">
        <f>'入金明細 '!M324</f>
        <v>0</v>
      </c>
      <c r="G331" s="30">
        <f>'入金明細 '!T324</f>
        <v>100000</v>
      </c>
      <c r="H331" s="99">
        <f t="shared" si="49"/>
        <v>126044</v>
      </c>
      <c r="I331" s="52">
        <f>'出金明細 '!D324</f>
        <v>660</v>
      </c>
      <c r="J331" s="30">
        <f>'出金明細 '!M324</f>
        <v>0</v>
      </c>
      <c r="K331" s="31">
        <f>'出金明細 '!AD324</f>
        <v>125384</v>
      </c>
      <c r="L331" s="5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440">
        <v>45386.0</v>
      </c>
      <c r="C332" s="63">
        <f t="shared" si="50"/>
        <v>25987729</v>
      </c>
      <c r="D332" s="34">
        <f t="shared" si="48"/>
        <v>333737</v>
      </c>
      <c r="E332" s="52">
        <f>'入金明細 '!D325</f>
        <v>11637</v>
      </c>
      <c r="F332" s="30">
        <f>'入金明細 '!M325</f>
        <v>0</v>
      </c>
      <c r="G332" s="30">
        <f>'入金明細 '!T325</f>
        <v>322100</v>
      </c>
      <c r="H332" s="99">
        <f t="shared" si="49"/>
        <v>14855283</v>
      </c>
      <c r="I332" s="52">
        <f>'出金明細 '!D325</f>
        <v>14714043</v>
      </c>
      <c r="J332" s="30">
        <f>'出金明細 '!M325</f>
        <v>0</v>
      </c>
      <c r="K332" s="31">
        <f>'出金明細 '!AD325</f>
        <v>141240</v>
      </c>
      <c r="L332" s="5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35">
        <v>45387.0</v>
      </c>
      <c r="C333" s="63">
        <f t="shared" si="50"/>
        <v>25987729</v>
      </c>
      <c r="D333" s="34">
        <f t="shared" si="48"/>
        <v>0</v>
      </c>
      <c r="E333" s="52">
        <f>'入金明細 '!D326</f>
        <v>0</v>
      </c>
      <c r="F333" s="30">
        <f>'入金明細 '!M326</f>
        <v>0</v>
      </c>
      <c r="G333" s="30">
        <f>'入金明細 '!T326</f>
        <v>0</v>
      </c>
      <c r="H333" s="99">
        <f t="shared" si="49"/>
        <v>0</v>
      </c>
      <c r="I333" s="52">
        <f>'出金明細 '!D326</f>
        <v>0</v>
      </c>
      <c r="J333" s="30">
        <f>'出金明細 '!M326</f>
        <v>0</v>
      </c>
      <c r="K333" s="31">
        <f>'出金明細 '!AD326</f>
        <v>0</v>
      </c>
      <c r="L333" s="5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35">
        <v>45388.0</v>
      </c>
      <c r="C334" s="63">
        <f t="shared" si="50"/>
        <v>25987729</v>
      </c>
      <c r="D334" s="34">
        <f t="shared" si="48"/>
        <v>0</v>
      </c>
      <c r="E334" s="52">
        <f>'入金明細 '!D327</f>
        <v>0</v>
      </c>
      <c r="F334" s="30">
        <f>'入金明細 '!M327</f>
        <v>0</v>
      </c>
      <c r="G334" s="30">
        <f>'入金明細 '!T327</f>
        <v>0</v>
      </c>
      <c r="H334" s="99">
        <f t="shared" si="49"/>
        <v>0</v>
      </c>
      <c r="I334" s="52">
        <f>'出金明細 '!D327</f>
        <v>0</v>
      </c>
      <c r="J334" s="30">
        <f>'出金明細 '!M327</f>
        <v>0</v>
      </c>
      <c r="K334" s="31">
        <f>'出金明細 '!AD327</f>
        <v>0</v>
      </c>
      <c r="L334" s="5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440">
        <v>45389.0</v>
      </c>
      <c r="C335" s="63">
        <f t="shared" si="50"/>
        <v>27904848</v>
      </c>
      <c r="D335" s="34">
        <f t="shared" si="48"/>
        <v>1918329</v>
      </c>
      <c r="E335" s="52">
        <f>'入金明細 '!D328</f>
        <v>0</v>
      </c>
      <c r="F335" s="30">
        <f>'入金明細 '!M328</f>
        <v>0</v>
      </c>
      <c r="G335" s="30">
        <f>'入金明細 '!T328</f>
        <v>1918329</v>
      </c>
      <c r="H335" s="99">
        <f t="shared" si="49"/>
        <v>1210</v>
      </c>
      <c r="I335" s="52">
        <f>'出金明細 '!D328</f>
        <v>1210</v>
      </c>
      <c r="J335" s="30">
        <f>'出金明細 '!M328</f>
        <v>0</v>
      </c>
      <c r="K335" s="31">
        <f>'出金明細 '!AD328</f>
        <v>0</v>
      </c>
      <c r="L335" s="5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440">
        <v>45390.0</v>
      </c>
      <c r="C336" s="63">
        <f t="shared" si="50"/>
        <v>27904518</v>
      </c>
      <c r="D336" s="34">
        <f t="shared" si="48"/>
        <v>0</v>
      </c>
      <c r="E336" s="52">
        <f>'入金明細 '!D329</f>
        <v>0</v>
      </c>
      <c r="F336" s="30">
        <f>'入金明細 '!M329</f>
        <v>0</v>
      </c>
      <c r="G336" s="30">
        <f>'入金明細 '!T329</f>
        <v>0</v>
      </c>
      <c r="H336" s="99">
        <f t="shared" si="49"/>
        <v>330</v>
      </c>
      <c r="I336" s="52">
        <f>'出金明細 '!D329</f>
        <v>330</v>
      </c>
      <c r="J336" s="30">
        <f>'出金明細 '!M329</f>
        <v>0</v>
      </c>
      <c r="K336" s="31">
        <f>'出金明細 '!AD329</f>
        <v>0</v>
      </c>
      <c r="L336" s="5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440">
        <v>45391.0</v>
      </c>
      <c r="C337" s="63">
        <f t="shared" si="50"/>
        <v>28064700</v>
      </c>
      <c r="D337" s="34">
        <f t="shared" si="48"/>
        <v>168212</v>
      </c>
      <c r="E337" s="52">
        <f>'入金明細 '!D330</f>
        <v>0</v>
      </c>
      <c r="F337" s="30">
        <f>'入金明細 '!M330</f>
        <v>0</v>
      </c>
      <c r="G337" s="30">
        <f>'入金明細 '!T330</f>
        <v>168212</v>
      </c>
      <c r="H337" s="99">
        <f t="shared" si="49"/>
        <v>8030</v>
      </c>
      <c r="I337" s="52">
        <f>'出金明細 '!D330</f>
        <v>8030</v>
      </c>
      <c r="J337" s="30">
        <f>'出金明細 '!M330</f>
        <v>0</v>
      </c>
      <c r="K337" s="31">
        <f>'出金明細 '!AD330</f>
        <v>0</v>
      </c>
      <c r="L337" s="5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440">
        <v>45392.0</v>
      </c>
      <c r="C338" s="63">
        <f t="shared" si="50"/>
        <v>19522329</v>
      </c>
      <c r="D338" s="34">
        <f t="shared" si="48"/>
        <v>153850</v>
      </c>
      <c r="E338" s="52">
        <f>'入金明細 '!D331</f>
        <v>0</v>
      </c>
      <c r="F338" s="30">
        <f>'入金明細 '!M331</f>
        <v>0</v>
      </c>
      <c r="G338" s="30">
        <f>'入金明細 '!T331</f>
        <v>153850</v>
      </c>
      <c r="H338" s="99">
        <f t="shared" si="49"/>
        <v>8696221</v>
      </c>
      <c r="I338" s="52">
        <f>'出金明細 '!D331</f>
        <v>14245</v>
      </c>
      <c r="J338" s="30">
        <f>'出金明細 '!M331</f>
        <v>5218329</v>
      </c>
      <c r="K338" s="31">
        <f>'出金明細 '!AD331</f>
        <v>3463647</v>
      </c>
      <c r="L338" s="5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440">
        <v>45393.0</v>
      </c>
      <c r="C339" s="63">
        <f t="shared" si="50"/>
        <v>19514445</v>
      </c>
      <c r="D339" s="34">
        <f t="shared" si="48"/>
        <v>0</v>
      </c>
      <c r="E339" s="52">
        <f>'入金明細 '!D332</f>
        <v>0</v>
      </c>
      <c r="F339" s="30">
        <f>'入金明細 '!M332</f>
        <v>0</v>
      </c>
      <c r="G339" s="30">
        <f>'入金明細 '!T332</f>
        <v>0</v>
      </c>
      <c r="H339" s="99">
        <f t="shared" si="49"/>
        <v>7884</v>
      </c>
      <c r="I339" s="52">
        <f>'出金明細 '!D332</f>
        <v>0</v>
      </c>
      <c r="J339" s="30">
        <f>'出金明細 '!M332</f>
        <v>0</v>
      </c>
      <c r="K339" s="31">
        <f>'出金明細 '!AD332</f>
        <v>7884</v>
      </c>
      <c r="L339" s="5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35">
        <v>45394.0</v>
      </c>
      <c r="C340" s="63">
        <f t="shared" si="50"/>
        <v>19514445</v>
      </c>
      <c r="D340" s="34">
        <f t="shared" si="48"/>
        <v>0</v>
      </c>
      <c r="E340" s="52">
        <f>'入金明細 '!D333</f>
        <v>0</v>
      </c>
      <c r="F340" s="30">
        <f>'入金明細 '!M333</f>
        <v>0</v>
      </c>
      <c r="G340" s="30">
        <f>'入金明細 '!T333</f>
        <v>0</v>
      </c>
      <c r="H340" s="99">
        <f t="shared" si="49"/>
        <v>0</v>
      </c>
      <c r="I340" s="52">
        <f>'出金明細 '!D333</f>
        <v>0</v>
      </c>
      <c r="J340" s="30">
        <f>'出金明細 '!M333</f>
        <v>0</v>
      </c>
      <c r="K340" s="31">
        <f>'出金明細 '!AD333</f>
        <v>0</v>
      </c>
      <c r="L340" s="5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35">
        <v>45395.0</v>
      </c>
      <c r="C341" s="63">
        <f t="shared" si="50"/>
        <v>19514445</v>
      </c>
      <c r="D341" s="34">
        <f t="shared" si="48"/>
        <v>0</v>
      </c>
      <c r="E341" s="52">
        <f>'入金明細 '!D334</f>
        <v>0</v>
      </c>
      <c r="F341" s="30">
        <f>'入金明細 '!M334</f>
        <v>0</v>
      </c>
      <c r="G341" s="30">
        <f>'入金明細 '!T334</f>
        <v>0</v>
      </c>
      <c r="H341" s="99">
        <f t="shared" si="49"/>
        <v>0</v>
      </c>
      <c r="I341" s="52">
        <f>'出金明細 '!D334</f>
        <v>0</v>
      </c>
      <c r="J341" s="30">
        <f>'出金明細 '!M334</f>
        <v>0</v>
      </c>
      <c r="K341" s="31">
        <f>'出金明細 '!AD334</f>
        <v>0</v>
      </c>
      <c r="L341" s="5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440">
        <v>45396.0</v>
      </c>
      <c r="C342" s="63">
        <f t="shared" si="50"/>
        <v>19482615</v>
      </c>
      <c r="D342" s="34">
        <f t="shared" si="48"/>
        <v>0</v>
      </c>
      <c r="E342" s="52">
        <f>'入金明細 '!D335</f>
        <v>0</v>
      </c>
      <c r="F342" s="30">
        <f>'入金明細 '!M335</f>
        <v>0</v>
      </c>
      <c r="G342" s="30">
        <f>'入金明細 '!T335</f>
        <v>0</v>
      </c>
      <c r="H342" s="99">
        <f t="shared" si="49"/>
        <v>31830</v>
      </c>
      <c r="I342" s="52">
        <f>'出金明細 '!D335</f>
        <v>0</v>
      </c>
      <c r="J342" s="30">
        <f>'出金明細 '!M335</f>
        <v>0</v>
      </c>
      <c r="K342" s="31">
        <f>'出金明細 '!AD335</f>
        <v>31830</v>
      </c>
      <c r="L342" s="5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440">
        <v>45397.0</v>
      </c>
      <c r="C343" s="63">
        <f t="shared" si="50"/>
        <v>8388944</v>
      </c>
      <c r="D343" s="34">
        <f t="shared" si="48"/>
        <v>930638</v>
      </c>
      <c r="E343" s="52">
        <f>'入金明細 '!D336</f>
        <v>0</v>
      </c>
      <c r="F343" s="30">
        <f>'入金明細 '!M336</f>
        <v>0</v>
      </c>
      <c r="G343" s="30">
        <f>'入金明細 '!T336</f>
        <v>930638</v>
      </c>
      <c r="H343" s="99">
        <f t="shared" si="49"/>
        <v>12024309</v>
      </c>
      <c r="I343" s="52">
        <f>'出金明細 '!D336</f>
        <v>12024309</v>
      </c>
      <c r="J343" s="30">
        <f>'出金明細 '!M336</f>
        <v>0</v>
      </c>
      <c r="K343" s="31">
        <f>'出金明細 '!AD336</f>
        <v>0</v>
      </c>
      <c r="L343" s="5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440">
        <v>45398.0</v>
      </c>
      <c r="C344" s="63">
        <f t="shared" si="50"/>
        <v>39182881</v>
      </c>
      <c r="D344" s="34">
        <f t="shared" si="48"/>
        <v>40000000</v>
      </c>
      <c r="E344" s="52">
        <f>'入金明細 '!D337</f>
        <v>40000000</v>
      </c>
      <c r="F344" s="30">
        <f>'入金明細 '!M337</f>
        <v>0</v>
      </c>
      <c r="G344" s="30">
        <f>'入金明細 '!T337</f>
        <v>0</v>
      </c>
      <c r="H344" s="99">
        <f t="shared" si="49"/>
        <v>9206063</v>
      </c>
      <c r="I344" s="52">
        <f>'出金明細 '!D337</f>
        <v>9206063</v>
      </c>
      <c r="J344" s="30">
        <f>'出金明細 '!M337</f>
        <v>0</v>
      </c>
      <c r="K344" s="31">
        <f>'出金明細 '!AD337</f>
        <v>0</v>
      </c>
      <c r="L344" s="5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440">
        <v>45399.0</v>
      </c>
      <c r="C345" s="63">
        <f t="shared" si="50"/>
        <v>35029548</v>
      </c>
      <c r="D345" s="34">
        <f t="shared" si="48"/>
        <v>0</v>
      </c>
      <c r="E345" s="52">
        <f>'入金明細 '!D338</f>
        <v>0</v>
      </c>
      <c r="F345" s="30">
        <f>'入金明細 '!M338</f>
        <v>0</v>
      </c>
      <c r="G345" s="30">
        <f>'入金明細 '!T338</f>
        <v>0</v>
      </c>
      <c r="H345" s="99">
        <f t="shared" si="49"/>
        <v>4153333</v>
      </c>
      <c r="I345" s="52">
        <f>'出金明細 '!D338</f>
        <v>330</v>
      </c>
      <c r="J345" s="30">
        <f>'出金明細 '!M338</f>
        <v>0</v>
      </c>
      <c r="K345" s="31">
        <f>'出金明細 '!AD338</f>
        <v>4153003</v>
      </c>
      <c r="L345" s="5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440">
        <v>45400.0</v>
      </c>
      <c r="C346" s="63">
        <f t="shared" si="50"/>
        <v>35267848</v>
      </c>
      <c r="D346" s="34">
        <f t="shared" si="48"/>
        <v>274000</v>
      </c>
      <c r="E346" s="52">
        <f>'入金明細 '!D339</f>
        <v>0</v>
      </c>
      <c r="F346" s="30">
        <f>'入金明細 '!M339</f>
        <v>0</v>
      </c>
      <c r="G346" s="30">
        <f>'入金明細 '!T339</f>
        <v>274000</v>
      </c>
      <c r="H346" s="99">
        <f t="shared" si="49"/>
        <v>35700</v>
      </c>
      <c r="I346" s="52">
        <f>'出金明細 '!D339</f>
        <v>1100</v>
      </c>
      <c r="J346" s="30">
        <f>'出金明細 '!M339</f>
        <v>34600</v>
      </c>
      <c r="K346" s="31">
        <f>'出金明細 '!AD339</f>
        <v>0</v>
      </c>
      <c r="L346" s="5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35">
        <v>45401.0</v>
      </c>
      <c r="C347" s="63">
        <f t="shared" si="50"/>
        <v>35267848</v>
      </c>
      <c r="D347" s="34">
        <f t="shared" si="48"/>
        <v>0</v>
      </c>
      <c r="E347" s="52">
        <f>'入金明細 '!D340</f>
        <v>0</v>
      </c>
      <c r="F347" s="30">
        <f>'入金明細 '!M340</f>
        <v>0</v>
      </c>
      <c r="G347" s="30">
        <f>'入金明細 '!T340</f>
        <v>0</v>
      </c>
      <c r="H347" s="99">
        <f t="shared" si="49"/>
        <v>0</v>
      </c>
      <c r="I347" s="52">
        <f>'出金明細 '!D340</f>
        <v>0</v>
      </c>
      <c r="J347" s="30">
        <f>'出金明細 '!M340</f>
        <v>0</v>
      </c>
      <c r="K347" s="31">
        <f>'出金明細 '!AD340</f>
        <v>0</v>
      </c>
      <c r="L347" s="5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35">
        <v>45402.0</v>
      </c>
      <c r="C348" s="63">
        <f t="shared" si="50"/>
        <v>35267848</v>
      </c>
      <c r="D348" s="34">
        <f t="shared" si="48"/>
        <v>0</v>
      </c>
      <c r="E348" s="52">
        <f>'入金明細 '!D341</f>
        <v>0</v>
      </c>
      <c r="F348" s="30">
        <f>'入金明細 '!M341</f>
        <v>0</v>
      </c>
      <c r="G348" s="30">
        <f>'入金明細 '!T341</f>
        <v>0</v>
      </c>
      <c r="H348" s="99">
        <f t="shared" si="49"/>
        <v>0</v>
      </c>
      <c r="I348" s="52">
        <f>'出金明細 '!D341</f>
        <v>0</v>
      </c>
      <c r="J348" s="30">
        <f>'出金明細 '!M341</f>
        <v>0</v>
      </c>
      <c r="K348" s="31">
        <f>'出金明細 '!AD341</f>
        <v>0</v>
      </c>
      <c r="L348" s="5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440">
        <v>45403.0</v>
      </c>
      <c r="C349" s="63">
        <f t="shared" si="50"/>
        <v>35374802</v>
      </c>
      <c r="D349" s="34">
        <f t="shared" si="48"/>
        <v>128700</v>
      </c>
      <c r="E349" s="52">
        <f>'入金明細 '!D342</f>
        <v>0</v>
      </c>
      <c r="F349" s="30">
        <f>'入金明細 '!M342</f>
        <v>0</v>
      </c>
      <c r="G349" s="30">
        <f>'入金明細 '!T342</f>
        <v>128700</v>
      </c>
      <c r="H349" s="99">
        <f t="shared" si="49"/>
        <v>21746</v>
      </c>
      <c r="I349" s="52">
        <f>'出金明細 '!D342</f>
        <v>0</v>
      </c>
      <c r="J349" s="30">
        <f>'出金明細 '!M342</f>
        <v>0</v>
      </c>
      <c r="K349" s="31">
        <f>'出金明細 '!AD342</f>
        <v>21746</v>
      </c>
      <c r="L349" s="5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440">
        <v>45404.0</v>
      </c>
      <c r="C350" s="63">
        <f t="shared" si="50"/>
        <v>35374802</v>
      </c>
      <c r="D350" s="34">
        <f t="shared" si="48"/>
        <v>0</v>
      </c>
      <c r="E350" s="52">
        <f>'入金明細 '!D343</f>
        <v>0</v>
      </c>
      <c r="F350" s="30">
        <f>'入金明細 '!M343</f>
        <v>0</v>
      </c>
      <c r="G350" s="30">
        <f>'入金明細 '!T343</f>
        <v>0</v>
      </c>
      <c r="H350" s="99">
        <f t="shared" si="49"/>
        <v>0</v>
      </c>
      <c r="I350" s="52">
        <f>'出金明細 '!D343</f>
        <v>0</v>
      </c>
      <c r="J350" s="30">
        <f>'出金明細 '!M343</f>
        <v>0</v>
      </c>
      <c r="K350" s="31">
        <f>'出金明細 '!AD343</f>
        <v>0</v>
      </c>
      <c r="L350" s="5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440">
        <v>45405.0</v>
      </c>
      <c r="C351" s="63">
        <f t="shared" si="50"/>
        <v>35572470</v>
      </c>
      <c r="D351" s="34">
        <f t="shared" si="48"/>
        <v>238430</v>
      </c>
      <c r="E351" s="52">
        <f>'入金明細 '!D344</f>
        <v>0</v>
      </c>
      <c r="F351" s="30">
        <f>'入金明細 '!M344</f>
        <v>0</v>
      </c>
      <c r="G351" s="30">
        <f>'入金明細 '!T344</f>
        <v>238430</v>
      </c>
      <c r="H351" s="99">
        <f t="shared" si="49"/>
        <v>40762</v>
      </c>
      <c r="I351" s="52">
        <f>'出金明細 '!D344</f>
        <v>0</v>
      </c>
      <c r="J351" s="30">
        <f>'出金明細 '!M344</f>
        <v>0</v>
      </c>
      <c r="K351" s="31">
        <f>'出金明細 '!AD344</f>
        <v>40762</v>
      </c>
      <c r="L351" s="5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440">
        <v>45406.0</v>
      </c>
      <c r="C352" s="63">
        <f t="shared" si="50"/>
        <v>35556225</v>
      </c>
      <c r="D352" s="34">
        <f t="shared" si="48"/>
        <v>0</v>
      </c>
      <c r="E352" s="52">
        <f>'入金明細 '!D345</f>
        <v>0</v>
      </c>
      <c r="F352" s="30">
        <f>'入金明細 '!M345</f>
        <v>0</v>
      </c>
      <c r="G352" s="30">
        <f>'入金明細 '!T345</f>
        <v>0</v>
      </c>
      <c r="H352" s="99">
        <f t="shared" si="49"/>
        <v>16245</v>
      </c>
      <c r="I352" s="52">
        <f>'出金明細 '!D345</f>
        <v>330</v>
      </c>
      <c r="J352" s="30">
        <f>'出金明細 '!M345</f>
        <v>0</v>
      </c>
      <c r="K352" s="31">
        <f>'出金明細 '!AD345</f>
        <v>15915</v>
      </c>
      <c r="L352" s="5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440">
        <v>45407.0</v>
      </c>
      <c r="C353" s="63">
        <f t="shared" si="50"/>
        <v>35283967</v>
      </c>
      <c r="D353" s="34">
        <f t="shared" si="48"/>
        <v>0</v>
      </c>
      <c r="E353" s="52">
        <f>'入金明細 '!D346</f>
        <v>0</v>
      </c>
      <c r="F353" s="30">
        <f>'入金明細 '!M346</f>
        <v>0</v>
      </c>
      <c r="G353" s="30">
        <f>'入金明細 '!T346</f>
        <v>0</v>
      </c>
      <c r="H353" s="99">
        <f t="shared" si="49"/>
        <v>272258</v>
      </c>
      <c r="I353" s="52">
        <f>'出金明細 '!D346</f>
        <v>0</v>
      </c>
      <c r="J353" s="30">
        <f>'出金明細 '!M346</f>
        <v>0</v>
      </c>
      <c r="K353" s="31">
        <f>'出金明細 '!AD346</f>
        <v>272258</v>
      </c>
      <c r="L353" s="5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35">
        <v>45408.0</v>
      </c>
      <c r="C354" s="63">
        <f t="shared" si="50"/>
        <v>35283967</v>
      </c>
      <c r="D354" s="34">
        <f t="shared" si="48"/>
        <v>0</v>
      </c>
      <c r="E354" s="52">
        <f>'入金明細 '!D347</f>
        <v>0</v>
      </c>
      <c r="F354" s="30">
        <f>'入金明細 '!M347</f>
        <v>0</v>
      </c>
      <c r="G354" s="30">
        <f>'入金明細 '!T347</f>
        <v>0</v>
      </c>
      <c r="H354" s="99">
        <f t="shared" si="49"/>
        <v>0</v>
      </c>
      <c r="I354" s="52">
        <f>'出金明細 '!D347</f>
        <v>0</v>
      </c>
      <c r="J354" s="30">
        <f>'出金明細 '!M347</f>
        <v>0</v>
      </c>
      <c r="K354" s="31">
        <f>'出金明細 '!AD347</f>
        <v>0</v>
      </c>
      <c r="L354" s="5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35">
        <v>45409.0</v>
      </c>
      <c r="C355" s="63">
        <f t="shared" si="50"/>
        <v>34977697</v>
      </c>
      <c r="D355" s="34">
        <f t="shared" si="48"/>
        <v>0</v>
      </c>
      <c r="E355" s="52">
        <f>'入金明細 '!D348</f>
        <v>0</v>
      </c>
      <c r="F355" s="30">
        <f>'入金明細 '!M348</f>
        <v>0</v>
      </c>
      <c r="G355" s="30">
        <f>'入金明細 '!T348</f>
        <v>0</v>
      </c>
      <c r="H355" s="99">
        <f t="shared" si="49"/>
        <v>306270</v>
      </c>
      <c r="I355" s="52">
        <f>'出金明細 '!D348</f>
        <v>306270</v>
      </c>
      <c r="J355" s="30">
        <f>'出金明細 '!M348</f>
        <v>0</v>
      </c>
      <c r="K355" s="31">
        <f>'出金明細 '!AD348</f>
        <v>0</v>
      </c>
      <c r="L355" s="5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440">
        <v>45410.0</v>
      </c>
      <c r="C356" s="63">
        <f t="shared" si="50"/>
        <v>31233484</v>
      </c>
      <c r="D356" s="34">
        <f t="shared" si="48"/>
        <v>50000</v>
      </c>
      <c r="E356" s="52">
        <f>'入金明細 '!D349</f>
        <v>0</v>
      </c>
      <c r="F356" s="30">
        <f>'入金明細 '!M349</f>
        <v>0</v>
      </c>
      <c r="G356" s="30">
        <f>'入金明細 '!T349</f>
        <v>50000</v>
      </c>
      <c r="H356" s="99">
        <f t="shared" si="49"/>
        <v>3794213</v>
      </c>
      <c r="I356" s="52">
        <f>'出金明細 '!D349</f>
        <v>176689</v>
      </c>
      <c r="J356" s="30">
        <f>'出金明細 '!M349</f>
        <v>1754649</v>
      </c>
      <c r="K356" s="31">
        <f>'出金明細 '!AD349</f>
        <v>1862875</v>
      </c>
      <c r="L356" s="5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35">
        <v>45411.0</v>
      </c>
      <c r="C357" s="63">
        <f t="shared" si="50"/>
        <v>29852205</v>
      </c>
      <c r="D357" s="34">
        <f t="shared" si="48"/>
        <v>0</v>
      </c>
      <c r="E357" s="52">
        <f>'入金明細 '!D350</f>
        <v>0</v>
      </c>
      <c r="F357" s="30">
        <f>'入金明細 '!M350</f>
        <v>0</v>
      </c>
      <c r="G357" s="30">
        <f>'入金明細 '!T350</f>
        <v>0</v>
      </c>
      <c r="H357" s="99">
        <f t="shared" si="49"/>
        <v>1381279</v>
      </c>
      <c r="I357" s="52">
        <f>'出金明細 '!D350</f>
        <v>1381279</v>
      </c>
      <c r="J357" s="30">
        <f>'出金明細 '!M350</f>
        <v>0</v>
      </c>
      <c r="K357" s="31">
        <f>'出金明細 '!AD350</f>
        <v>0</v>
      </c>
      <c r="L357" s="5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444">
        <v>45412.0</v>
      </c>
      <c r="C358" s="89">
        <f t="shared" si="50"/>
        <v>18755905</v>
      </c>
      <c r="D358" s="34">
        <f t="shared" si="48"/>
        <v>6469120</v>
      </c>
      <c r="E358" s="54">
        <f>'入金明細 '!D351</f>
        <v>0</v>
      </c>
      <c r="F358" s="55">
        <f>'入金明細 '!M351</f>
        <v>0</v>
      </c>
      <c r="G358" s="55">
        <f>'入金明細 '!T351</f>
        <v>6469120</v>
      </c>
      <c r="H358" s="99">
        <f t="shared" si="49"/>
        <v>17565420</v>
      </c>
      <c r="I358" s="54">
        <f>'出金明細 '!D351</f>
        <v>2866262</v>
      </c>
      <c r="J358" s="55">
        <f>'出金明細 '!M351</f>
        <v>13571234</v>
      </c>
      <c r="K358" s="56">
        <f>'出金明細 '!AD351</f>
        <v>1127924</v>
      </c>
      <c r="L358" s="5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453" t="s">
        <v>22</v>
      </c>
      <c r="C359" s="68">
        <f t="shared" ref="C359:C360" si="51">SUM(D359-H359)</f>
        <v>-21766550</v>
      </c>
      <c r="D359" s="91">
        <f>SUM(D329:D358)</f>
        <v>50839376</v>
      </c>
      <c r="E359" s="92"/>
      <c r="F359" s="93"/>
      <c r="G359" s="93"/>
      <c r="H359" s="101">
        <f>SUM(H329:H358)</f>
        <v>72605926</v>
      </c>
      <c r="I359" s="96"/>
      <c r="J359" s="93"/>
      <c r="K359" s="97"/>
      <c r="L359" s="5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437" t="s">
        <v>11</v>
      </c>
      <c r="C360" s="68">
        <f t="shared" si="51"/>
        <v>-5016166</v>
      </c>
      <c r="D360" s="47">
        <f>D328+D359</f>
        <v>996491373</v>
      </c>
      <c r="E360" s="81"/>
      <c r="F360" s="43"/>
      <c r="G360" s="43"/>
      <c r="H360" s="105">
        <f>H328+H359</f>
        <v>1001507539</v>
      </c>
      <c r="I360" s="42"/>
      <c r="J360" s="43"/>
      <c r="K360" s="46"/>
      <c r="L360" s="5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443">
        <v>45413.0</v>
      </c>
      <c r="C361" s="74">
        <f>C358+D361-H361</f>
        <v>18735865</v>
      </c>
      <c r="D361" s="41">
        <f t="shared" ref="D361:D391" si="52">E361+F361+G361</f>
        <v>0</v>
      </c>
      <c r="E361" s="49">
        <f>'入金明細 '!D353</f>
        <v>0</v>
      </c>
      <c r="F361" s="50">
        <f>'入金明細 '!M353</f>
        <v>0</v>
      </c>
      <c r="G361" s="50">
        <f>'入金明細 '!T353</f>
        <v>0</v>
      </c>
      <c r="H361" s="98">
        <f t="shared" ref="H361:H391" si="53">I361+J361+K361</f>
        <v>20040</v>
      </c>
      <c r="I361" s="49">
        <f>'出金明細 '!D353</f>
        <v>0</v>
      </c>
      <c r="J361" s="50">
        <f>'出金明細 '!M353</f>
        <v>0</v>
      </c>
      <c r="K361" s="51">
        <f>'出金明細 '!AD353</f>
        <v>20040</v>
      </c>
      <c r="L361" s="5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440">
        <v>45414.0</v>
      </c>
      <c r="C362" s="63">
        <f t="shared" ref="C362:C391" si="54">C361+D362-H362</f>
        <v>18653773</v>
      </c>
      <c r="D362" s="34">
        <f t="shared" si="52"/>
        <v>0</v>
      </c>
      <c r="E362" s="52">
        <f>'入金明細 '!D354</f>
        <v>0</v>
      </c>
      <c r="F362" s="30">
        <f>'入金明細 '!M354</f>
        <v>0</v>
      </c>
      <c r="G362" s="30">
        <f>'入金明細 '!T354</f>
        <v>0</v>
      </c>
      <c r="H362" s="99">
        <f t="shared" si="53"/>
        <v>82092</v>
      </c>
      <c r="I362" s="52">
        <f>'出金明細 '!D354</f>
        <v>0</v>
      </c>
      <c r="J362" s="30">
        <f>'出金明細 '!M354</f>
        <v>0</v>
      </c>
      <c r="K362" s="31">
        <f>'出金明細 '!AD354</f>
        <v>82092</v>
      </c>
      <c r="L362" s="5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35">
        <v>45415.0</v>
      </c>
      <c r="C363" s="63">
        <f t="shared" si="54"/>
        <v>18653773</v>
      </c>
      <c r="D363" s="34">
        <f t="shared" si="52"/>
        <v>0</v>
      </c>
      <c r="E363" s="52">
        <f>'入金明細 '!D355</f>
        <v>0</v>
      </c>
      <c r="F363" s="30">
        <f>'入金明細 '!M355</f>
        <v>0</v>
      </c>
      <c r="G363" s="30">
        <f>'入金明細 '!T355</f>
        <v>0</v>
      </c>
      <c r="H363" s="99">
        <f t="shared" si="53"/>
        <v>0</v>
      </c>
      <c r="I363" s="52">
        <f>'出金明細 '!D355</f>
        <v>0</v>
      </c>
      <c r="J363" s="30">
        <f>'出金明細 '!M355</f>
        <v>0</v>
      </c>
      <c r="K363" s="31">
        <f>'出金明細 '!AD355</f>
        <v>0</v>
      </c>
      <c r="L363" s="5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35">
        <v>45416.0</v>
      </c>
      <c r="C364" s="63">
        <f t="shared" si="54"/>
        <v>18653773</v>
      </c>
      <c r="D364" s="34">
        <f t="shared" si="52"/>
        <v>0</v>
      </c>
      <c r="E364" s="52">
        <f>'入金明細 '!D356</f>
        <v>0</v>
      </c>
      <c r="F364" s="30">
        <f>'入金明細 '!M356</f>
        <v>0</v>
      </c>
      <c r="G364" s="30">
        <f>'入金明細 '!T356</f>
        <v>0</v>
      </c>
      <c r="H364" s="99">
        <f t="shared" si="53"/>
        <v>0</v>
      </c>
      <c r="I364" s="52">
        <f>'出金明細 '!D356</f>
        <v>0</v>
      </c>
      <c r="J364" s="30">
        <f>'出金明細 '!M356</f>
        <v>0</v>
      </c>
      <c r="K364" s="31">
        <f>'出金明細 '!AD356</f>
        <v>0</v>
      </c>
      <c r="L364" s="5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35">
        <v>45417.0</v>
      </c>
      <c r="C365" s="63">
        <f t="shared" si="54"/>
        <v>18653773</v>
      </c>
      <c r="D365" s="34">
        <f t="shared" si="52"/>
        <v>0</v>
      </c>
      <c r="E365" s="52">
        <f>'入金明細 '!D357</f>
        <v>0</v>
      </c>
      <c r="F365" s="30">
        <f>'入金明細 '!M357</f>
        <v>0</v>
      </c>
      <c r="G365" s="30">
        <f>'入金明細 '!T357</f>
        <v>0</v>
      </c>
      <c r="H365" s="99">
        <f t="shared" si="53"/>
        <v>0</v>
      </c>
      <c r="I365" s="52">
        <f>'出金明細 '!D357</f>
        <v>0</v>
      </c>
      <c r="J365" s="30">
        <f>'出金明細 '!M357</f>
        <v>0</v>
      </c>
      <c r="K365" s="31">
        <f>'出金明細 '!AD357</f>
        <v>0</v>
      </c>
      <c r="L365" s="5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35">
        <v>45418.0</v>
      </c>
      <c r="C366" s="63">
        <f t="shared" si="54"/>
        <v>18653773</v>
      </c>
      <c r="D366" s="34">
        <f t="shared" si="52"/>
        <v>0</v>
      </c>
      <c r="E366" s="52">
        <f>'入金明細 '!D358</f>
        <v>0</v>
      </c>
      <c r="F366" s="30">
        <f>'入金明細 '!M358</f>
        <v>0</v>
      </c>
      <c r="G366" s="30">
        <f>'入金明細 '!T358</f>
        <v>0</v>
      </c>
      <c r="H366" s="99">
        <f t="shared" si="53"/>
        <v>0</v>
      </c>
      <c r="I366" s="52">
        <f>'出金明細 '!D358</f>
        <v>0</v>
      </c>
      <c r="J366" s="30">
        <f>'出金明細 '!M358</f>
        <v>0</v>
      </c>
      <c r="K366" s="31">
        <f>'出金明細 '!AD358</f>
        <v>0</v>
      </c>
      <c r="L366" s="5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32">
        <v>45419.0</v>
      </c>
      <c r="C367" s="63">
        <f t="shared" si="54"/>
        <v>18514705</v>
      </c>
      <c r="D367" s="34">
        <f t="shared" si="52"/>
        <v>99286</v>
      </c>
      <c r="E367" s="52">
        <f>'入金明細 '!D359</f>
        <v>0</v>
      </c>
      <c r="F367" s="30">
        <f>'入金明細 '!M359</f>
        <v>0</v>
      </c>
      <c r="G367" s="30">
        <f>'入金明細 '!T359</f>
        <v>99286</v>
      </c>
      <c r="H367" s="99">
        <f t="shared" si="53"/>
        <v>238354</v>
      </c>
      <c r="I367" s="52">
        <f>'出金明細 '!D359</f>
        <v>1210</v>
      </c>
      <c r="J367" s="30">
        <f>'出金明細 '!M359</f>
        <v>0</v>
      </c>
      <c r="K367" s="31">
        <f>'出金明細 '!AD359</f>
        <v>237144</v>
      </c>
      <c r="L367" s="5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440">
        <v>45420.0</v>
      </c>
      <c r="C368" s="63">
        <f t="shared" si="54"/>
        <v>18489025</v>
      </c>
      <c r="D368" s="34">
        <f t="shared" si="52"/>
        <v>0</v>
      </c>
      <c r="E368" s="52">
        <f>'入金明細 '!D360</f>
        <v>0</v>
      </c>
      <c r="F368" s="30">
        <f>'入金明細 '!M360</f>
        <v>0</v>
      </c>
      <c r="G368" s="30">
        <f>'入金明細 '!T360</f>
        <v>0</v>
      </c>
      <c r="H368" s="99">
        <f t="shared" si="53"/>
        <v>25680</v>
      </c>
      <c r="I368" s="52">
        <f>'出金明細 '!D360</f>
        <v>0</v>
      </c>
      <c r="J368" s="30">
        <f>'出金明細 '!M360</f>
        <v>0</v>
      </c>
      <c r="K368" s="31">
        <f>'出金明細 '!AD360</f>
        <v>25680</v>
      </c>
      <c r="L368" s="5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01"/>
      <c r="B369" s="440">
        <v>45421.0</v>
      </c>
      <c r="C369" s="63">
        <f t="shared" si="54"/>
        <v>18304425</v>
      </c>
      <c r="D369" s="34">
        <f t="shared" si="52"/>
        <v>0</v>
      </c>
      <c r="E369" s="52">
        <f>'入金明細 '!D361</f>
        <v>0</v>
      </c>
      <c r="F369" s="30">
        <f>'入金明細 '!M361</f>
        <v>0</v>
      </c>
      <c r="G369" s="30">
        <f>'入金明細 '!T361</f>
        <v>0</v>
      </c>
      <c r="H369" s="99">
        <f t="shared" si="53"/>
        <v>184600</v>
      </c>
      <c r="I369" s="52">
        <f>'出金明細 '!D361</f>
        <v>0</v>
      </c>
      <c r="J369" s="30">
        <f>'出金明細 '!M361</f>
        <v>0</v>
      </c>
      <c r="K369" s="31">
        <f>'出金明細 '!AD361</f>
        <v>184600</v>
      </c>
      <c r="L369" s="358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</row>
    <row r="370" ht="12.75" customHeight="1">
      <c r="A370" s="21"/>
      <c r="B370" s="35">
        <v>45422.0</v>
      </c>
      <c r="C370" s="63">
        <f t="shared" si="54"/>
        <v>18329425</v>
      </c>
      <c r="D370" s="34">
        <f t="shared" si="52"/>
        <v>25000</v>
      </c>
      <c r="E370" s="52">
        <f>'入金明細 '!D362</f>
        <v>0</v>
      </c>
      <c r="F370" s="30">
        <f>'入金明細 '!M362</f>
        <v>0</v>
      </c>
      <c r="G370" s="30">
        <f>'入金明細 '!T362</f>
        <v>25000</v>
      </c>
      <c r="H370" s="99">
        <f t="shared" si="53"/>
        <v>0</v>
      </c>
      <c r="I370" s="52">
        <f>'出金明細 '!D362</f>
        <v>0</v>
      </c>
      <c r="J370" s="30">
        <f>'出金明細 '!M362</f>
        <v>0</v>
      </c>
      <c r="K370" s="31">
        <f>'出金明細 '!AD362</f>
        <v>0</v>
      </c>
      <c r="L370" s="5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35">
        <v>45423.0</v>
      </c>
      <c r="C371" s="63">
        <f t="shared" si="54"/>
        <v>18325135</v>
      </c>
      <c r="D371" s="34">
        <f t="shared" si="52"/>
        <v>0</v>
      </c>
      <c r="E371" s="52">
        <f>'入金明細 '!D363</f>
        <v>0</v>
      </c>
      <c r="F371" s="30">
        <f>'入金明細 '!M363</f>
        <v>0</v>
      </c>
      <c r="G371" s="30">
        <f>'入金明細 '!T363</f>
        <v>0</v>
      </c>
      <c r="H371" s="99">
        <f t="shared" si="53"/>
        <v>4290</v>
      </c>
      <c r="I371" s="52">
        <f>'出金明細 '!D363</f>
        <v>4290</v>
      </c>
      <c r="J371" s="30">
        <f>'出金明細 '!M363</f>
        <v>0</v>
      </c>
      <c r="K371" s="31">
        <f>'出金明細 '!AD363</f>
        <v>0</v>
      </c>
      <c r="L371" s="5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440">
        <v>45424.0</v>
      </c>
      <c r="C372" s="63">
        <f t="shared" si="54"/>
        <v>15267165</v>
      </c>
      <c r="D372" s="34">
        <f t="shared" si="52"/>
        <v>243616</v>
      </c>
      <c r="E372" s="52">
        <f>'入金明細 '!D364</f>
        <v>0</v>
      </c>
      <c r="F372" s="30">
        <f>'入金明細 '!M364</f>
        <v>0</v>
      </c>
      <c r="G372" s="30">
        <f>'入金明細 '!T364</f>
        <v>243616</v>
      </c>
      <c r="H372" s="99">
        <f t="shared" si="53"/>
        <v>3301586</v>
      </c>
      <c r="I372" s="52">
        <f>'出金明細 '!D364</f>
        <v>17875</v>
      </c>
      <c r="J372" s="30">
        <f>'出金明細 '!M364</f>
        <v>0</v>
      </c>
      <c r="K372" s="31">
        <f>'出金明細 '!AD364</f>
        <v>3283711</v>
      </c>
      <c r="L372" s="5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440">
        <v>45425.0</v>
      </c>
      <c r="C373" s="63">
        <f t="shared" si="54"/>
        <v>15267165</v>
      </c>
      <c r="D373" s="34">
        <f t="shared" si="52"/>
        <v>0</v>
      </c>
      <c r="E373" s="52">
        <f>'入金明細 '!D365</f>
        <v>0</v>
      </c>
      <c r="F373" s="30">
        <f>'入金明細 '!M365</f>
        <v>0</v>
      </c>
      <c r="G373" s="30">
        <f>'入金明細 '!T365</f>
        <v>0</v>
      </c>
      <c r="H373" s="99">
        <f t="shared" si="53"/>
        <v>0</v>
      </c>
      <c r="I373" s="52">
        <f>'出金明細 '!D365</f>
        <v>0</v>
      </c>
      <c r="J373" s="30">
        <f>'出金明細 '!M365</f>
        <v>0</v>
      </c>
      <c r="K373" s="31">
        <f>'出金明細 '!AD365</f>
        <v>0</v>
      </c>
      <c r="L373" s="5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440">
        <v>45426.0</v>
      </c>
      <c r="C374" s="63">
        <f t="shared" si="54"/>
        <v>15267165</v>
      </c>
      <c r="D374" s="34">
        <f t="shared" si="52"/>
        <v>0</v>
      </c>
      <c r="E374" s="52">
        <f>'入金明細 '!D366</f>
        <v>0</v>
      </c>
      <c r="F374" s="30">
        <f>'入金明細 '!M366</f>
        <v>0</v>
      </c>
      <c r="G374" s="30">
        <f>'入金明細 '!T366</f>
        <v>0</v>
      </c>
      <c r="H374" s="99">
        <f t="shared" si="53"/>
        <v>0</v>
      </c>
      <c r="I374" s="52">
        <f>'出金明細 '!D366</f>
        <v>0</v>
      </c>
      <c r="J374" s="30">
        <f>'出金明細 '!M366</f>
        <v>0</v>
      </c>
      <c r="K374" s="31">
        <f>'出金明細 '!AD366</f>
        <v>0</v>
      </c>
      <c r="L374" s="5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440">
        <v>45427.0</v>
      </c>
      <c r="C375" s="63">
        <f t="shared" si="54"/>
        <v>15518740</v>
      </c>
      <c r="D375" s="34">
        <f t="shared" si="52"/>
        <v>286509</v>
      </c>
      <c r="E375" s="52">
        <f>'入金明細 '!D367</f>
        <v>0</v>
      </c>
      <c r="F375" s="30">
        <f>'入金明細 '!M367</f>
        <v>0</v>
      </c>
      <c r="G375" s="30">
        <f>'入金明細 '!T367</f>
        <v>286509</v>
      </c>
      <c r="H375" s="99">
        <f t="shared" si="53"/>
        <v>34934</v>
      </c>
      <c r="I375" s="52">
        <f>'出金明細 '!D367</f>
        <v>0</v>
      </c>
      <c r="J375" s="30">
        <f>'出金明細 '!M367</f>
        <v>0</v>
      </c>
      <c r="K375" s="31">
        <f>'出金明細 '!AD367</f>
        <v>34934</v>
      </c>
      <c r="L375" s="5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440">
        <v>45428.0</v>
      </c>
      <c r="C376" s="63">
        <f t="shared" si="54"/>
        <v>13907928</v>
      </c>
      <c r="D376" s="34">
        <f t="shared" si="52"/>
        <v>665603</v>
      </c>
      <c r="E376" s="52">
        <f>'入金明細 '!D368</f>
        <v>0</v>
      </c>
      <c r="F376" s="30">
        <f>'入金明細 '!M368</f>
        <v>0</v>
      </c>
      <c r="G376" s="30">
        <f>'入金明細 '!T368</f>
        <v>665603</v>
      </c>
      <c r="H376" s="99">
        <f t="shared" si="53"/>
        <v>2276415</v>
      </c>
      <c r="I376" s="52">
        <f>'出金明細 '!D368</f>
        <v>330</v>
      </c>
      <c r="J376" s="30">
        <f>'出金明細 '!M368</f>
        <v>2276085</v>
      </c>
      <c r="K376" s="31">
        <f>'出金明細 '!AD368</f>
        <v>0</v>
      </c>
      <c r="L376" s="5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35">
        <v>45429.0</v>
      </c>
      <c r="C377" s="63">
        <f t="shared" si="54"/>
        <v>13907928</v>
      </c>
      <c r="D377" s="34">
        <f t="shared" si="52"/>
        <v>0</v>
      </c>
      <c r="E377" s="52">
        <f>'入金明細 '!D369</f>
        <v>0</v>
      </c>
      <c r="F377" s="30">
        <f>'入金明細 '!M369</f>
        <v>0</v>
      </c>
      <c r="G377" s="30">
        <f>'入金明細 '!T369</f>
        <v>0</v>
      </c>
      <c r="H377" s="99">
        <f t="shared" si="53"/>
        <v>0</v>
      </c>
      <c r="I377" s="52">
        <f>'出金明細 '!D369</f>
        <v>0</v>
      </c>
      <c r="J377" s="30">
        <f>'出金明細 '!M369</f>
        <v>0</v>
      </c>
      <c r="K377" s="31">
        <f>'出金明細 '!AD369</f>
        <v>0</v>
      </c>
      <c r="L377" s="5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35">
        <v>45430.0</v>
      </c>
      <c r="C378" s="63">
        <f t="shared" si="54"/>
        <v>13907928</v>
      </c>
      <c r="D378" s="34">
        <f t="shared" si="52"/>
        <v>0</v>
      </c>
      <c r="E378" s="52">
        <f>'入金明細 '!D370</f>
        <v>0</v>
      </c>
      <c r="F378" s="30">
        <f>'入金明細 '!M370</f>
        <v>0</v>
      </c>
      <c r="G378" s="30">
        <f>'入金明細 '!T370</f>
        <v>0</v>
      </c>
      <c r="H378" s="99">
        <f t="shared" si="53"/>
        <v>0</v>
      </c>
      <c r="I378" s="52">
        <f>'出金明細 '!D370</f>
        <v>0</v>
      </c>
      <c r="J378" s="30">
        <f>'出金明細 '!M370</f>
        <v>0</v>
      </c>
      <c r="K378" s="31">
        <f>'出金明細 '!AD370</f>
        <v>0</v>
      </c>
      <c r="L378" s="5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440">
        <v>45431.0</v>
      </c>
      <c r="C379" s="63">
        <f t="shared" si="54"/>
        <v>14178986</v>
      </c>
      <c r="D379" s="34">
        <f t="shared" si="52"/>
        <v>272158</v>
      </c>
      <c r="E379" s="52">
        <f>'入金明細 '!D371</f>
        <v>0</v>
      </c>
      <c r="F379" s="30">
        <f>'入金明細 '!M371</f>
        <v>272158</v>
      </c>
      <c r="G379" s="30">
        <f>'入金明細 '!T371</f>
        <v>0</v>
      </c>
      <c r="H379" s="99">
        <f t="shared" si="53"/>
        <v>1100</v>
      </c>
      <c r="I379" s="52">
        <f>'出金明細 '!D371</f>
        <v>1100</v>
      </c>
      <c r="J379" s="30">
        <f>'出金明細 '!M371</f>
        <v>0</v>
      </c>
      <c r="K379" s="31">
        <f>'出金明細 '!AD371</f>
        <v>0</v>
      </c>
      <c r="L379" s="5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440">
        <v>45432.0</v>
      </c>
      <c r="C380" s="63">
        <f t="shared" si="54"/>
        <v>14202237</v>
      </c>
      <c r="D380" s="34">
        <f t="shared" si="52"/>
        <v>39751</v>
      </c>
      <c r="E380" s="52">
        <f>'入金明細 '!D372</f>
        <v>0</v>
      </c>
      <c r="F380" s="30">
        <f>'入金明細 '!M372</f>
        <v>39751</v>
      </c>
      <c r="G380" s="30">
        <f>'入金明細 '!T372</f>
        <v>0</v>
      </c>
      <c r="H380" s="99">
        <f t="shared" si="53"/>
        <v>16500</v>
      </c>
      <c r="I380" s="52">
        <f>'出金明細 '!D372</f>
        <v>0</v>
      </c>
      <c r="J380" s="30">
        <f>'出金明細 '!M372</f>
        <v>0</v>
      </c>
      <c r="K380" s="31">
        <f>'出金明細 '!AD372</f>
        <v>16500</v>
      </c>
      <c r="L380" s="5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440">
        <v>45433.0</v>
      </c>
      <c r="C381" s="63">
        <f t="shared" si="54"/>
        <v>14487467</v>
      </c>
      <c r="D381" s="34">
        <f t="shared" si="52"/>
        <v>285230</v>
      </c>
      <c r="E381" s="52">
        <f>'入金明細 '!D373</f>
        <v>0</v>
      </c>
      <c r="F381" s="30">
        <f>'入金明細 '!M373</f>
        <v>0</v>
      </c>
      <c r="G381" s="30">
        <f>'入金明細 '!T373</f>
        <v>285230</v>
      </c>
      <c r="H381" s="99">
        <f t="shared" si="53"/>
        <v>0</v>
      </c>
      <c r="I381" s="52">
        <f>'出金明細 '!D373</f>
        <v>0</v>
      </c>
      <c r="J381" s="30">
        <f>'出金明細 '!M373</f>
        <v>0</v>
      </c>
      <c r="K381" s="31">
        <f>'出金明細 '!AD373</f>
        <v>0</v>
      </c>
      <c r="L381" s="5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440">
        <v>45434.0</v>
      </c>
      <c r="C382" s="63">
        <f t="shared" si="54"/>
        <v>14453647</v>
      </c>
      <c r="D382" s="34">
        <f t="shared" si="52"/>
        <v>0</v>
      </c>
      <c r="E382" s="52">
        <f>'入金明細 '!D374</f>
        <v>0</v>
      </c>
      <c r="F382" s="30">
        <f>'入金明細 '!M374</f>
        <v>0</v>
      </c>
      <c r="G382" s="30">
        <f>'入金明細 '!T374</f>
        <v>0</v>
      </c>
      <c r="H382" s="99">
        <f t="shared" si="53"/>
        <v>33820</v>
      </c>
      <c r="I382" s="52">
        <f>'出金明細 '!D374</f>
        <v>0</v>
      </c>
      <c r="J382" s="30">
        <f>'出金明細 '!M374</f>
        <v>0</v>
      </c>
      <c r="K382" s="31">
        <f>'出金明細 '!AD374</f>
        <v>33820</v>
      </c>
      <c r="L382" s="5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440">
        <v>45435.0</v>
      </c>
      <c r="C383" s="63">
        <f t="shared" si="54"/>
        <v>14237885</v>
      </c>
      <c r="D383" s="34">
        <f t="shared" si="52"/>
        <v>50000</v>
      </c>
      <c r="E383" s="52">
        <f>'入金明細 '!D375</f>
        <v>0</v>
      </c>
      <c r="F383" s="30">
        <f>'入金明細 '!M375</f>
        <v>0</v>
      </c>
      <c r="G383" s="30">
        <f>'入金明細 '!T375</f>
        <v>50000</v>
      </c>
      <c r="H383" s="99">
        <f t="shared" si="53"/>
        <v>265762</v>
      </c>
      <c r="I383" s="52">
        <f>'出金明細 '!D375</f>
        <v>0</v>
      </c>
      <c r="J383" s="30">
        <f>'出金明細 '!M375</f>
        <v>0</v>
      </c>
      <c r="K383" s="31">
        <f>'出金明細 '!AD375</f>
        <v>265762</v>
      </c>
      <c r="L383" s="5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35">
        <v>45436.0</v>
      </c>
      <c r="C384" s="63">
        <f t="shared" si="54"/>
        <v>14377695</v>
      </c>
      <c r="D384" s="34">
        <f t="shared" si="52"/>
        <v>139810</v>
      </c>
      <c r="E384" s="52">
        <f>'入金明細 '!D376</f>
        <v>0</v>
      </c>
      <c r="F384" s="30">
        <f>'入金明細 '!M376</f>
        <v>0</v>
      </c>
      <c r="G384" s="30">
        <f>'入金明細 '!T376</f>
        <v>139810</v>
      </c>
      <c r="H384" s="99">
        <f t="shared" si="53"/>
        <v>0</v>
      </c>
      <c r="I384" s="52">
        <f>'出金明細 '!D376</f>
        <v>0</v>
      </c>
      <c r="J384" s="30">
        <f>'出金明細 '!M376</f>
        <v>0</v>
      </c>
      <c r="K384" s="31">
        <f>'出金明細 '!AD376</f>
        <v>0</v>
      </c>
      <c r="L384" s="5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35">
        <v>45437.0</v>
      </c>
      <c r="C385" s="63">
        <f t="shared" si="54"/>
        <v>14377695</v>
      </c>
      <c r="D385" s="34">
        <f t="shared" si="52"/>
        <v>0</v>
      </c>
      <c r="E385" s="52">
        <f>'入金明細 '!D377</f>
        <v>0</v>
      </c>
      <c r="F385" s="30">
        <f>'入金明細 '!M377</f>
        <v>0</v>
      </c>
      <c r="G385" s="30">
        <f>'入金明細 '!T377</f>
        <v>0</v>
      </c>
      <c r="H385" s="99">
        <f t="shared" si="53"/>
        <v>0</v>
      </c>
      <c r="I385" s="52">
        <f>'出金明細 '!D377</f>
        <v>0</v>
      </c>
      <c r="J385" s="30">
        <f>'出金明細 '!M377</f>
        <v>0</v>
      </c>
      <c r="K385" s="31">
        <f>'出金明細 '!AD377</f>
        <v>0</v>
      </c>
      <c r="L385" s="5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440">
        <v>45438.0</v>
      </c>
      <c r="C386" s="63">
        <f t="shared" si="54"/>
        <v>14602113</v>
      </c>
      <c r="D386" s="34">
        <f t="shared" si="52"/>
        <v>448212</v>
      </c>
      <c r="E386" s="52">
        <f>'入金明細 '!D378</f>
        <v>316212</v>
      </c>
      <c r="F386" s="30">
        <f>'入金明細 '!M378</f>
        <v>0</v>
      </c>
      <c r="G386" s="30">
        <f>'入金明細 '!T378</f>
        <v>132000</v>
      </c>
      <c r="H386" s="99">
        <f t="shared" si="53"/>
        <v>223794</v>
      </c>
      <c r="I386" s="52">
        <f>'出金明細 '!D378</f>
        <v>0</v>
      </c>
      <c r="J386" s="30">
        <f>'出金明細 '!M378</f>
        <v>0</v>
      </c>
      <c r="K386" s="31">
        <f>'出金明細 '!AD378</f>
        <v>223794</v>
      </c>
      <c r="L386" s="5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440">
        <v>45439.0</v>
      </c>
      <c r="C387" s="63">
        <f t="shared" si="54"/>
        <v>14479986</v>
      </c>
      <c r="D387" s="34">
        <f t="shared" si="52"/>
        <v>238100</v>
      </c>
      <c r="E387" s="52">
        <f>'入金明細 '!D379</f>
        <v>0</v>
      </c>
      <c r="F387" s="30">
        <f>'入金明細 '!M379</f>
        <v>0</v>
      </c>
      <c r="G387" s="30">
        <f>'入金明細 '!T379</f>
        <v>238100</v>
      </c>
      <c r="H387" s="99">
        <f t="shared" si="53"/>
        <v>360227</v>
      </c>
      <c r="I387" s="52">
        <f>'出金明細 '!D379</f>
        <v>0</v>
      </c>
      <c r="J387" s="30">
        <f>'出金明細 '!M379</f>
        <v>0</v>
      </c>
      <c r="K387" s="31">
        <f>'出金明細 '!AD379</f>
        <v>360227</v>
      </c>
      <c r="L387" s="5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440">
        <v>45440.0</v>
      </c>
      <c r="C388" s="63">
        <f t="shared" si="54"/>
        <v>14571506</v>
      </c>
      <c r="D388" s="34">
        <f t="shared" si="52"/>
        <v>91520</v>
      </c>
      <c r="E388" s="52">
        <f>'入金明細 '!D380</f>
        <v>0</v>
      </c>
      <c r="F388" s="30">
        <f>'入金明細 '!M380</f>
        <v>0</v>
      </c>
      <c r="G388" s="30">
        <f>'入金明細 '!T380</f>
        <v>91520</v>
      </c>
      <c r="H388" s="99">
        <f t="shared" si="53"/>
        <v>0</v>
      </c>
      <c r="I388" s="52">
        <f>'出金明細 '!D380</f>
        <v>0</v>
      </c>
      <c r="J388" s="30">
        <f>'出金明細 '!M380</f>
        <v>0</v>
      </c>
      <c r="K388" s="31">
        <f>'出金明細 '!AD380</f>
        <v>0</v>
      </c>
      <c r="L388" s="5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440">
        <v>45441.0</v>
      </c>
      <c r="C389" s="63">
        <f t="shared" si="54"/>
        <v>14555261</v>
      </c>
      <c r="D389" s="34">
        <f t="shared" si="52"/>
        <v>0</v>
      </c>
      <c r="E389" s="52">
        <f>'入金明細 '!D381</f>
        <v>0</v>
      </c>
      <c r="F389" s="30">
        <f>'入金明細 '!M381</f>
        <v>0</v>
      </c>
      <c r="G389" s="30">
        <f>'入金明細 '!T381</f>
        <v>0</v>
      </c>
      <c r="H389" s="99">
        <f t="shared" si="53"/>
        <v>16245</v>
      </c>
      <c r="I389" s="52">
        <f>'出金明細 '!D381</f>
        <v>330</v>
      </c>
      <c r="J389" s="30">
        <f>'出金明細 '!M381</f>
        <v>0</v>
      </c>
      <c r="K389" s="31">
        <f>'出金明細 '!AD381</f>
        <v>15915</v>
      </c>
      <c r="L389" s="5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01"/>
      <c r="B390" s="459">
        <v>45442.0</v>
      </c>
      <c r="C390" s="352">
        <f t="shared" si="54"/>
        <v>14462720</v>
      </c>
      <c r="D390" s="353">
        <f t="shared" si="52"/>
        <v>6096814</v>
      </c>
      <c r="E390" s="354">
        <f>'入金明細 '!D382</f>
        <v>0</v>
      </c>
      <c r="F390" s="355">
        <f>'入金明細 '!M382</f>
        <v>0</v>
      </c>
      <c r="G390" s="355">
        <f>'入金明細 '!T382</f>
        <v>6096814</v>
      </c>
      <c r="H390" s="356">
        <f t="shared" si="53"/>
        <v>6189355</v>
      </c>
      <c r="I390" s="354">
        <f>'出金明細 '!D382</f>
        <v>333442</v>
      </c>
      <c r="J390" s="355">
        <f>'出金明細 '!M382</f>
        <v>4718840</v>
      </c>
      <c r="K390" s="357">
        <f>'出金明細 '!AD382</f>
        <v>1137073</v>
      </c>
      <c r="L390" s="358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</row>
    <row r="391" ht="12.75" customHeight="1">
      <c r="A391" s="21"/>
      <c r="B391" s="332">
        <v>45443.0</v>
      </c>
      <c r="C391" s="89">
        <f t="shared" si="54"/>
        <v>14462720</v>
      </c>
      <c r="D391" s="34">
        <f t="shared" si="52"/>
        <v>0</v>
      </c>
      <c r="E391" s="54" t="str">
        <f>'入金明細 '!D383</f>
        <v/>
      </c>
      <c r="F391" s="55" t="str">
        <f>'入金明細 '!M383</f>
        <v/>
      </c>
      <c r="G391" s="55">
        <f>'入金明細 '!T383</f>
        <v>0</v>
      </c>
      <c r="H391" s="99">
        <f t="shared" si="53"/>
        <v>0</v>
      </c>
      <c r="I391" s="54">
        <f>'出金明細 '!D383</f>
        <v>0</v>
      </c>
      <c r="J391" s="55">
        <f>'出金明細 '!M383</f>
        <v>0</v>
      </c>
      <c r="K391" s="56">
        <f>'出金明細 '!AD383</f>
        <v>0</v>
      </c>
      <c r="L391" s="5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442" t="s">
        <v>23</v>
      </c>
      <c r="C392" s="68">
        <f t="shared" ref="C392:C393" si="55">SUM(D392-H392)</f>
        <v>-4293185</v>
      </c>
      <c r="D392" s="47">
        <f>SUM(D361:D391)</f>
        <v>8981609</v>
      </c>
      <c r="E392" s="81"/>
      <c r="F392" s="43"/>
      <c r="G392" s="43"/>
      <c r="H392" s="105">
        <f>SUM(H361:H391)</f>
        <v>13274794</v>
      </c>
      <c r="I392" s="42"/>
      <c r="J392" s="43"/>
      <c r="K392" s="46"/>
      <c r="L392" s="5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442" t="s">
        <v>11</v>
      </c>
      <c r="C393" s="68">
        <f t="shared" si="55"/>
        <v>-9309351</v>
      </c>
      <c r="D393" s="47">
        <f>D360+D392</f>
        <v>1005472982</v>
      </c>
      <c r="E393" s="81"/>
      <c r="F393" s="43"/>
      <c r="G393" s="43"/>
      <c r="H393" s="105">
        <f>H360+H392</f>
        <v>1014782333</v>
      </c>
      <c r="I393" s="42"/>
      <c r="J393" s="43"/>
      <c r="K393" s="46"/>
      <c r="L393" s="5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10"/>
      <c r="C394" s="113"/>
      <c r="D394" s="59"/>
      <c r="E394" s="59"/>
      <c r="F394" s="59"/>
      <c r="G394" s="59"/>
      <c r="H394" s="21"/>
      <c r="I394" s="21"/>
      <c r="J394" s="21"/>
      <c r="K394" s="21"/>
      <c r="L394" s="5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10"/>
      <c r="C395" s="113"/>
      <c r="D395" s="59"/>
      <c r="E395" s="59"/>
      <c r="F395" s="59"/>
      <c r="G395" s="59"/>
      <c r="H395" s="21"/>
      <c r="I395" s="21"/>
      <c r="J395" s="21"/>
      <c r="K395" s="21"/>
      <c r="L395" s="5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10"/>
      <c r="C396" s="113"/>
      <c r="D396" s="59"/>
      <c r="E396" s="59"/>
      <c r="F396" s="59"/>
      <c r="G396" s="59"/>
      <c r="H396" s="21"/>
      <c r="I396" s="21"/>
      <c r="J396" s="21"/>
      <c r="K396" s="21"/>
      <c r="L396" s="53" t="s">
        <v>24</v>
      </c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10"/>
      <c r="C397" s="113"/>
      <c r="D397" s="59"/>
      <c r="E397" s="59"/>
      <c r="F397" s="59"/>
      <c r="G397" s="59"/>
      <c r="H397" s="21"/>
      <c r="I397" s="21"/>
      <c r="J397" s="21"/>
      <c r="K397" s="21"/>
      <c r="L397" s="53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10"/>
      <c r="C398" s="113"/>
      <c r="D398" s="59"/>
      <c r="E398" s="59"/>
      <c r="F398" s="59"/>
      <c r="G398" s="59"/>
      <c r="H398" s="21"/>
      <c r="I398" s="21"/>
      <c r="J398" s="21"/>
      <c r="K398" s="21"/>
      <c r="L398" s="5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10"/>
      <c r="C399" s="113"/>
      <c r="D399" s="59"/>
      <c r="E399" s="59"/>
      <c r="F399" s="59"/>
      <c r="G399" s="59"/>
      <c r="H399" s="21"/>
      <c r="I399" s="21"/>
      <c r="J399" s="21"/>
      <c r="K399" s="21"/>
      <c r="L399" s="5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10"/>
      <c r="C400" s="113"/>
      <c r="D400" s="59"/>
      <c r="E400" s="59"/>
      <c r="F400" s="59"/>
      <c r="G400" s="59"/>
      <c r="H400" s="21"/>
      <c r="I400" s="21"/>
      <c r="J400" s="21"/>
      <c r="K400" s="21"/>
      <c r="L400" s="5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10"/>
      <c r="C401" s="113"/>
      <c r="D401" s="59"/>
      <c r="E401" s="59"/>
      <c r="F401" s="59"/>
      <c r="G401" s="59"/>
      <c r="H401" s="21"/>
      <c r="I401" s="21"/>
      <c r="J401" s="21"/>
      <c r="K401" s="21"/>
      <c r="L401" s="5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10"/>
      <c r="C402" s="113"/>
      <c r="D402" s="59"/>
      <c r="E402" s="59"/>
      <c r="F402" s="59"/>
      <c r="G402" s="59"/>
      <c r="H402" s="21"/>
      <c r="I402" s="21"/>
      <c r="J402" s="21"/>
      <c r="K402" s="21"/>
      <c r="L402" s="5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10"/>
      <c r="C403" s="113"/>
      <c r="D403" s="59"/>
      <c r="E403" s="59"/>
      <c r="F403" s="59"/>
      <c r="G403" s="59"/>
      <c r="H403" s="21"/>
      <c r="I403" s="21"/>
      <c r="J403" s="21"/>
      <c r="K403" s="21"/>
      <c r="L403" s="5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10"/>
      <c r="C404" s="113"/>
      <c r="D404" s="59"/>
      <c r="E404" s="59"/>
      <c r="F404" s="59"/>
      <c r="G404" s="59"/>
      <c r="H404" s="21"/>
      <c r="I404" s="21"/>
      <c r="J404" s="21"/>
      <c r="K404" s="21"/>
      <c r="L404" s="5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10"/>
      <c r="C405" s="113"/>
      <c r="D405" s="59"/>
      <c r="E405" s="59"/>
      <c r="F405" s="59"/>
      <c r="G405" s="59"/>
      <c r="H405" s="21"/>
      <c r="I405" s="21"/>
      <c r="J405" s="21"/>
      <c r="K405" s="21"/>
      <c r="L405" s="5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10"/>
      <c r="C406" s="113"/>
      <c r="D406" s="59"/>
      <c r="E406" s="59"/>
      <c r="F406" s="59"/>
      <c r="G406" s="59"/>
      <c r="H406" s="21"/>
      <c r="I406" s="21"/>
      <c r="J406" s="21"/>
      <c r="K406" s="21"/>
      <c r="L406" s="5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10"/>
      <c r="C407" s="113"/>
      <c r="D407" s="59"/>
      <c r="E407" s="59"/>
      <c r="F407" s="59"/>
      <c r="G407" s="59"/>
      <c r="H407" s="21"/>
      <c r="I407" s="21"/>
      <c r="J407" s="21"/>
      <c r="K407" s="21"/>
      <c r="L407" s="5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10"/>
      <c r="C408" s="113"/>
      <c r="D408" s="59"/>
      <c r="E408" s="59"/>
      <c r="F408" s="59"/>
      <c r="G408" s="59"/>
      <c r="H408" s="21"/>
      <c r="I408" s="21"/>
      <c r="J408" s="21"/>
      <c r="K408" s="21"/>
      <c r="L408" s="5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10"/>
      <c r="C409" s="113"/>
      <c r="D409" s="59"/>
      <c r="E409" s="59"/>
      <c r="F409" s="59"/>
      <c r="G409" s="59"/>
      <c r="H409" s="21"/>
      <c r="I409" s="21"/>
      <c r="J409" s="21"/>
      <c r="K409" s="21"/>
      <c r="L409" s="5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10"/>
      <c r="C410" s="113"/>
      <c r="D410" s="59"/>
      <c r="E410" s="59"/>
      <c r="F410" s="59"/>
      <c r="G410" s="59"/>
      <c r="H410" s="21"/>
      <c r="I410" s="21"/>
      <c r="J410" s="21"/>
      <c r="K410" s="21"/>
      <c r="L410" s="5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10"/>
      <c r="C411" s="113"/>
      <c r="D411" s="59"/>
      <c r="E411" s="59"/>
      <c r="F411" s="59"/>
      <c r="G411" s="59"/>
      <c r="H411" s="21"/>
      <c r="I411" s="21"/>
      <c r="J411" s="21"/>
      <c r="K411" s="21"/>
      <c r="L411" s="5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10"/>
      <c r="C412" s="113"/>
      <c r="D412" s="59"/>
      <c r="E412" s="59"/>
      <c r="F412" s="59"/>
      <c r="G412" s="59"/>
      <c r="H412" s="21"/>
      <c r="I412" s="21"/>
      <c r="J412" s="21"/>
      <c r="K412" s="21"/>
      <c r="L412" s="5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10"/>
      <c r="C413" s="113"/>
      <c r="D413" s="59"/>
      <c r="E413" s="59"/>
      <c r="F413" s="59"/>
      <c r="G413" s="59"/>
      <c r="H413" s="21"/>
      <c r="I413" s="21"/>
      <c r="J413" s="21"/>
      <c r="K413" s="21"/>
      <c r="L413" s="5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10"/>
      <c r="C414" s="113"/>
      <c r="D414" s="59"/>
      <c r="E414" s="59"/>
      <c r="F414" s="59"/>
      <c r="G414" s="59"/>
      <c r="H414" s="21"/>
      <c r="I414" s="21"/>
      <c r="J414" s="21"/>
      <c r="K414" s="21"/>
      <c r="L414" s="5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10"/>
      <c r="C415" s="113"/>
      <c r="D415" s="59"/>
      <c r="E415" s="59"/>
      <c r="F415" s="59"/>
      <c r="G415" s="59"/>
      <c r="H415" s="21"/>
      <c r="I415" s="21"/>
      <c r="J415" s="21"/>
      <c r="K415" s="21"/>
      <c r="L415" s="5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10"/>
      <c r="C416" s="113"/>
      <c r="D416" s="59"/>
      <c r="E416" s="59"/>
      <c r="F416" s="59"/>
      <c r="G416" s="59"/>
      <c r="H416" s="21"/>
      <c r="I416" s="21"/>
      <c r="J416" s="21"/>
      <c r="K416" s="21"/>
      <c r="L416" s="5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10"/>
      <c r="C417" s="113"/>
      <c r="D417" s="59"/>
      <c r="E417" s="59"/>
      <c r="F417" s="59"/>
      <c r="G417" s="59"/>
      <c r="H417" s="21"/>
      <c r="I417" s="21"/>
      <c r="J417" s="21"/>
      <c r="K417" s="21"/>
      <c r="L417" s="5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10"/>
      <c r="C418" s="113"/>
      <c r="D418" s="59"/>
      <c r="E418" s="59"/>
      <c r="F418" s="59"/>
      <c r="G418" s="59"/>
      <c r="H418" s="21"/>
      <c r="I418" s="21"/>
      <c r="J418" s="21"/>
      <c r="K418" s="21"/>
      <c r="L418" s="5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10"/>
      <c r="C419" s="113"/>
      <c r="D419" s="59"/>
      <c r="E419" s="59"/>
      <c r="F419" s="59"/>
      <c r="G419" s="59"/>
      <c r="H419" s="21"/>
      <c r="I419" s="21"/>
      <c r="J419" s="21"/>
      <c r="K419" s="21"/>
      <c r="L419" s="5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10"/>
      <c r="C420" s="113"/>
      <c r="D420" s="59"/>
      <c r="E420" s="59"/>
      <c r="F420" s="59"/>
      <c r="G420" s="59"/>
      <c r="H420" s="21"/>
      <c r="I420" s="21"/>
      <c r="J420" s="21"/>
      <c r="K420" s="21"/>
      <c r="L420" s="5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10"/>
      <c r="C421" s="113"/>
      <c r="D421" s="59"/>
      <c r="E421" s="59"/>
      <c r="F421" s="59"/>
      <c r="G421" s="59"/>
      <c r="H421" s="21"/>
      <c r="I421" s="21"/>
      <c r="J421" s="21"/>
      <c r="K421" s="21"/>
      <c r="L421" s="5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10"/>
      <c r="C422" s="113"/>
      <c r="D422" s="59"/>
      <c r="E422" s="59"/>
      <c r="F422" s="59"/>
      <c r="G422" s="59"/>
      <c r="H422" s="21"/>
      <c r="I422" s="21"/>
      <c r="J422" s="21"/>
      <c r="K422" s="21"/>
      <c r="L422" s="5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10"/>
      <c r="C423" s="113"/>
      <c r="D423" s="59"/>
      <c r="E423" s="59"/>
      <c r="F423" s="59"/>
      <c r="G423" s="59"/>
      <c r="H423" s="21"/>
      <c r="I423" s="21"/>
      <c r="J423" s="21"/>
      <c r="K423" s="21"/>
      <c r="L423" s="5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10"/>
      <c r="C424" s="113"/>
      <c r="D424" s="59"/>
      <c r="E424" s="59"/>
      <c r="F424" s="59"/>
      <c r="G424" s="59"/>
      <c r="H424" s="21"/>
      <c r="I424" s="21"/>
      <c r="J424" s="21"/>
      <c r="K424" s="21"/>
      <c r="L424" s="5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10"/>
      <c r="C425" s="113"/>
      <c r="D425" s="59"/>
      <c r="E425" s="59"/>
      <c r="F425" s="59"/>
      <c r="G425" s="59"/>
      <c r="H425" s="21"/>
      <c r="I425" s="21"/>
      <c r="J425" s="21"/>
      <c r="K425" s="21"/>
      <c r="L425" s="5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10"/>
      <c r="C426" s="113"/>
      <c r="D426" s="59"/>
      <c r="E426" s="59"/>
      <c r="F426" s="59"/>
      <c r="G426" s="59"/>
      <c r="H426" s="21"/>
      <c r="I426" s="21"/>
      <c r="J426" s="21"/>
      <c r="K426" s="21"/>
      <c r="L426" s="5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10"/>
      <c r="C427" s="113"/>
      <c r="D427" s="59"/>
      <c r="E427" s="59"/>
      <c r="F427" s="59"/>
      <c r="G427" s="59"/>
      <c r="H427" s="21"/>
      <c r="I427" s="21"/>
      <c r="J427" s="21"/>
      <c r="K427" s="21"/>
      <c r="L427" s="5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10"/>
      <c r="C428" s="113"/>
      <c r="D428" s="59"/>
      <c r="E428" s="59"/>
      <c r="F428" s="59"/>
      <c r="G428" s="59"/>
      <c r="H428" s="21"/>
      <c r="I428" s="21"/>
      <c r="J428" s="21"/>
      <c r="K428" s="21"/>
      <c r="L428" s="5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10"/>
      <c r="C429" s="113"/>
      <c r="D429" s="59"/>
      <c r="E429" s="59"/>
      <c r="F429" s="59"/>
      <c r="G429" s="59"/>
      <c r="H429" s="21"/>
      <c r="I429" s="21"/>
      <c r="J429" s="21"/>
      <c r="K429" s="21"/>
      <c r="L429" s="5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10"/>
      <c r="C430" s="113"/>
      <c r="D430" s="59"/>
      <c r="E430" s="59"/>
      <c r="F430" s="59"/>
      <c r="G430" s="59"/>
      <c r="H430" s="21"/>
      <c r="I430" s="21"/>
      <c r="J430" s="21"/>
      <c r="K430" s="21"/>
      <c r="L430" s="5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10"/>
      <c r="C431" s="113"/>
      <c r="D431" s="59"/>
      <c r="E431" s="59"/>
      <c r="F431" s="59"/>
      <c r="G431" s="59"/>
      <c r="H431" s="21"/>
      <c r="I431" s="21"/>
      <c r="J431" s="21"/>
      <c r="K431" s="21"/>
      <c r="L431" s="5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10"/>
      <c r="C432" s="113"/>
      <c r="D432" s="59"/>
      <c r="E432" s="59"/>
      <c r="F432" s="59"/>
      <c r="G432" s="59"/>
      <c r="H432" s="21"/>
      <c r="I432" s="21"/>
      <c r="J432" s="21"/>
      <c r="K432" s="21"/>
      <c r="L432" s="5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10"/>
      <c r="C433" s="113"/>
      <c r="D433" s="59"/>
      <c r="E433" s="59"/>
      <c r="F433" s="59"/>
      <c r="G433" s="59"/>
      <c r="H433" s="21"/>
      <c r="I433" s="21"/>
      <c r="J433" s="21"/>
      <c r="K433" s="21"/>
      <c r="L433" s="5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10"/>
      <c r="C434" s="113"/>
      <c r="D434" s="59"/>
      <c r="E434" s="59"/>
      <c r="F434" s="59"/>
      <c r="G434" s="59"/>
      <c r="H434" s="21"/>
      <c r="I434" s="21"/>
      <c r="J434" s="21"/>
      <c r="K434" s="21"/>
      <c r="L434" s="5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10"/>
      <c r="C435" s="113"/>
      <c r="D435" s="59"/>
      <c r="E435" s="59"/>
      <c r="F435" s="59"/>
      <c r="G435" s="59"/>
      <c r="H435" s="21"/>
      <c r="I435" s="21"/>
      <c r="J435" s="21"/>
      <c r="K435" s="21"/>
      <c r="L435" s="5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10"/>
      <c r="C436" s="113"/>
      <c r="D436" s="59"/>
      <c r="E436" s="59"/>
      <c r="F436" s="59"/>
      <c r="G436" s="59"/>
      <c r="H436" s="21"/>
      <c r="I436" s="21"/>
      <c r="J436" s="21"/>
      <c r="K436" s="21"/>
      <c r="L436" s="5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10"/>
      <c r="C437" s="113"/>
      <c r="D437" s="59"/>
      <c r="E437" s="59"/>
      <c r="F437" s="59"/>
      <c r="G437" s="59"/>
      <c r="H437" s="21"/>
      <c r="I437" s="21"/>
      <c r="J437" s="21"/>
      <c r="K437" s="21"/>
      <c r="L437" s="5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10"/>
      <c r="C438" s="113"/>
      <c r="D438" s="59"/>
      <c r="E438" s="59"/>
      <c r="F438" s="59"/>
      <c r="G438" s="59"/>
      <c r="H438" s="21"/>
      <c r="I438" s="21"/>
      <c r="J438" s="21"/>
      <c r="K438" s="21"/>
      <c r="L438" s="5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10"/>
      <c r="C439" s="113"/>
      <c r="D439" s="59"/>
      <c r="E439" s="59"/>
      <c r="F439" s="59"/>
      <c r="G439" s="59"/>
      <c r="H439" s="21"/>
      <c r="I439" s="21"/>
      <c r="J439" s="21"/>
      <c r="K439" s="21"/>
      <c r="L439" s="5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10"/>
      <c r="C440" s="113"/>
      <c r="D440" s="59"/>
      <c r="E440" s="59"/>
      <c r="F440" s="59"/>
      <c r="G440" s="59"/>
      <c r="H440" s="21"/>
      <c r="I440" s="21"/>
      <c r="J440" s="21"/>
      <c r="K440" s="21"/>
      <c r="L440" s="5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10"/>
      <c r="C441" s="113"/>
      <c r="D441" s="59"/>
      <c r="E441" s="59"/>
      <c r="F441" s="59"/>
      <c r="G441" s="59"/>
      <c r="H441" s="21"/>
      <c r="I441" s="21"/>
      <c r="J441" s="21"/>
      <c r="K441" s="21"/>
      <c r="L441" s="5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10"/>
      <c r="C442" s="113"/>
      <c r="D442" s="59"/>
      <c r="E442" s="59"/>
      <c r="F442" s="59"/>
      <c r="G442" s="59"/>
      <c r="H442" s="21"/>
      <c r="I442" s="21"/>
      <c r="J442" s="21"/>
      <c r="K442" s="21"/>
      <c r="L442" s="5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10"/>
      <c r="C443" s="113"/>
      <c r="D443" s="59"/>
      <c r="E443" s="59"/>
      <c r="F443" s="59"/>
      <c r="G443" s="59"/>
      <c r="H443" s="21"/>
      <c r="I443" s="21"/>
      <c r="J443" s="21"/>
      <c r="K443" s="21"/>
      <c r="L443" s="5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10"/>
      <c r="C444" s="113"/>
      <c r="D444" s="59"/>
      <c r="E444" s="59"/>
      <c r="F444" s="59"/>
      <c r="G444" s="59"/>
      <c r="H444" s="21"/>
      <c r="I444" s="21"/>
      <c r="J444" s="21"/>
      <c r="K444" s="21"/>
      <c r="L444" s="5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10"/>
      <c r="C445" s="113"/>
      <c r="D445" s="59"/>
      <c r="E445" s="59"/>
      <c r="F445" s="59"/>
      <c r="G445" s="59"/>
      <c r="H445" s="21"/>
      <c r="I445" s="21"/>
      <c r="J445" s="21"/>
      <c r="K445" s="21"/>
      <c r="L445" s="5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10"/>
      <c r="C446" s="113"/>
      <c r="D446" s="59"/>
      <c r="E446" s="59"/>
      <c r="F446" s="59"/>
      <c r="G446" s="59"/>
      <c r="H446" s="21"/>
      <c r="I446" s="21"/>
      <c r="J446" s="21"/>
      <c r="K446" s="21"/>
      <c r="L446" s="5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10"/>
      <c r="C447" s="113"/>
      <c r="D447" s="59"/>
      <c r="E447" s="59"/>
      <c r="F447" s="59"/>
      <c r="G447" s="59"/>
      <c r="H447" s="21"/>
      <c r="I447" s="21"/>
      <c r="J447" s="21"/>
      <c r="K447" s="21"/>
      <c r="L447" s="5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10"/>
      <c r="C448" s="113"/>
      <c r="D448" s="59"/>
      <c r="E448" s="59"/>
      <c r="F448" s="59"/>
      <c r="G448" s="59"/>
      <c r="H448" s="21"/>
      <c r="I448" s="21"/>
      <c r="J448" s="21"/>
      <c r="K448" s="21"/>
      <c r="L448" s="5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10"/>
      <c r="C449" s="113"/>
      <c r="D449" s="59"/>
      <c r="E449" s="59"/>
      <c r="F449" s="59"/>
      <c r="G449" s="59"/>
      <c r="H449" s="21"/>
      <c r="I449" s="21"/>
      <c r="J449" s="21"/>
      <c r="K449" s="21"/>
      <c r="L449" s="5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10"/>
      <c r="C450" s="113"/>
      <c r="D450" s="59"/>
      <c r="E450" s="59"/>
      <c r="F450" s="59"/>
      <c r="G450" s="59"/>
      <c r="H450" s="21"/>
      <c r="I450" s="21"/>
      <c r="J450" s="21"/>
      <c r="K450" s="21"/>
      <c r="L450" s="5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10"/>
      <c r="C451" s="113"/>
      <c r="D451" s="59"/>
      <c r="E451" s="59"/>
      <c r="F451" s="59"/>
      <c r="G451" s="59"/>
      <c r="H451" s="21"/>
      <c r="I451" s="21"/>
      <c r="J451" s="21"/>
      <c r="K451" s="21"/>
      <c r="L451" s="5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10"/>
      <c r="C452" s="113"/>
      <c r="D452" s="59"/>
      <c r="E452" s="59"/>
      <c r="F452" s="59"/>
      <c r="G452" s="59"/>
      <c r="H452" s="21"/>
      <c r="I452" s="21"/>
      <c r="J452" s="21"/>
      <c r="K452" s="21"/>
      <c r="L452" s="5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10"/>
      <c r="C453" s="113"/>
      <c r="D453" s="59"/>
      <c r="E453" s="59"/>
      <c r="F453" s="59"/>
      <c r="G453" s="59"/>
      <c r="H453" s="21"/>
      <c r="I453" s="21"/>
      <c r="J453" s="21"/>
      <c r="K453" s="21"/>
      <c r="L453" s="5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10"/>
      <c r="C454" s="113"/>
      <c r="D454" s="59"/>
      <c r="E454" s="59"/>
      <c r="F454" s="59"/>
      <c r="G454" s="59"/>
      <c r="H454" s="21"/>
      <c r="I454" s="21"/>
      <c r="J454" s="21"/>
      <c r="K454" s="21"/>
      <c r="L454" s="5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10"/>
      <c r="C455" s="113"/>
      <c r="D455" s="59"/>
      <c r="E455" s="59"/>
      <c r="F455" s="59"/>
      <c r="G455" s="59"/>
      <c r="H455" s="21"/>
      <c r="I455" s="21"/>
      <c r="J455" s="21"/>
      <c r="K455" s="21"/>
      <c r="L455" s="5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10"/>
      <c r="C456" s="113"/>
      <c r="D456" s="59"/>
      <c r="E456" s="59"/>
      <c r="F456" s="59"/>
      <c r="G456" s="59"/>
      <c r="H456" s="21"/>
      <c r="I456" s="21"/>
      <c r="J456" s="21"/>
      <c r="K456" s="21"/>
      <c r="L456" s="5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10"/>
      <c r="C457" s="113"/>
      <c r="D457" s="59"/>
      <c r="E457" s="59"/>
      <c r="F457" s="59"/>
      <c r="G457" s="59"/>
      <c r="H457" s="21"/>
      <c r="I457" s="21"/>
      <c r="J457" s="21"/>
      <c r="K457" s="21"/>
      <c r="L457" s="5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10"/>
      <c r="C458" s="113"/>
      <c r="D458" s="59"/>
      <c r="E458" s="59"/>
      <c r="F458" s="59"/>
      <c r="G458" s="59"/>
      <c r="H458" s="21"/>
      <c r="I458" s="21"/>
      <c r="J458" s="21"/>
      <c r="K458" s="21"/>
      <c r="L458" s="5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10"/>
      <c r="C459" s="113"/>
      <c r="D459" s="59"/>
      <c r="E459" s="59"/>
      <c r="F459" s="59"/>
      <c r="G459" s="59"/>
      <c r="H459" s="21"/>
      <c r="I459" s="21"/>
      <c r="J459" s="21"/>
      <c r="K459" s="21"/>
      <c r="L459" s="5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10"/>
      <c r="C460" s="113"/>
      <c r="D460" s="59"/>
      <c r="E460" s="59"/>
      <c r="F460" s="59"/>
      <c r="G460" s="59"/>
      <c r="H460" s="21"/>
      <c r="I460" s="21"/>
      <c r="J460" s="21"/>
      <c r="K460" s="21"/>
      <c r="L460" s="5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10"/>
      <c r="C461" s="113"/>
      <c r="D461" s="59"/>
      <c r="E461" s="59"/>
      <c r="F461" s="59"/>
      <c r="G461" s="59"/>
      <c r="H461" s="21"/>
      <c r="I461" s="21"/>
      <c r="J461" s="21"/>
      <c r="K461" s="21"/>
      <c r="L461" s="5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10"/>
      <c r="C462" s="113"/>
      <c r="D462" s="59"/>
      <c r="E462" s="59"/>
      <c r="F462" s="59"/>
      <c r="G462" s="59"/>
      <c r="H462" s="21"/>
      <c r="I462" s="21"/>
      <c r="J462" s="21"/>
      <c r="K462" s="21"/>
      <c r="L462" s="5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10"/>
      <c r="C463" s="113"/>
      <c r="D463" s="59"/>
      <c r="E463" s="59"/>
      <c r="F463" s="59"/>
      <c r="G463" s="59"/>
      <c r="H463" s="21"/>
      <c r="I463" s="21"/>
      <c r="J463" s="21"/>
      <c r="K463" s="21"/>
      <c r="L463" s="5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10"/>
      <c r="C464" s="113"/>
      <c r="D464" s="59"/>
      <c r="E464" s="59"/>
      <c r="F464" s="59"/>
      <c r="G464" s="59"/>
      <c r="H464" s="21"/>
      <c r="I464" s="21"/>
      <c r="J464" s="21"/>
      <c r="K464" s="21"/>
      <c r="L464" s="5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10"/>
      <c r="C465" s="113"/>
      <c r="D465" s="59"/>
      <c r="E465" s="59"/>
      <c r="F465" s="59"/>
      <c r="G465" s="59"/>
      <c r="H465" s="21"/>
      <c r="I465" s="21"/>
      <c r="J465" s="21"/>
      <c r="K465" s="21"/>
      <c r="L465" s="5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10"/>
      <c r="C466" s="113"/>
      <c r="D466" s="59"/>
      <c r="E466" s="59"/>
      <c r="F466" s="59"/>
      <c r="G466" s="59"/>
      <c r="H466" s="21"/>
      <c r="I466" s="21"/>
      <c r="J466" s="21"/>
      <c r="K466" s="21"/>
      <c r="L466" s="5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10"/>
      <c r="C467" s="113"/>
      <c r="D467" s="59"/>
      <c r="E467" s="59"/>
      <c r="F467" s="59"/>
      <c r="G467" s="59"/>
      <c r="H467" s="21"/>
      <c r="I467" s="21"/>
      <c r="J467" s="21"/>
      <c r="K467" s="21"/>
      <c r="L467" s="5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10"/>
      <c r="C468" s="113"/>
      <c r="D468" s="59"/>
      <c r="E468" s="59"/>
      <c r="F468" s="59"/>
      <c r="G468" s="59"/>
      <c r="H468" s="21"/>
      <c r="I468" s="21"/>
      <c r="J468" s="21"/>
      <c r="K468" s="21"/>
      <c r="L468" s="5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10"/>
      <c r="C469" s="113"/>
      <c r="D469" s="59"/>
      <c r="E469" s="59"/>
      <c r="F469" s="59"/>
      <c r="G469" s="59"/>
      <c r="H469" s="21"/>
      <c r="I469" s="21"/>
      <c r="J469" s="21"/>
      <c r="K469" s="21"/>
      <c r="L469" s="5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10"/>
      <c r="C470" s="113"/>
      <c r="D470" s="59"/>
      <c r="E470" s="59"/>
      <c r="F470" s="59"/>
      <c r="G470" s="59"/>
      <c r="H470" s="21"/>
      <c r="I470" s="21"/>
      <c r="J470" s="21"/>
      <c r="K470" s="21"/>
      <c r="L470" s="5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10"/>
      <c r="C471" s="113"/>
      <c r="D471" s="59"/>
      <c r="E471" s="59"/>
      <c r="F471" s="59"/>
      <c r="G471" s="59"/>
      <c r="H471" s="21"/>
      <c r="I471" s="21"/>
      <c r="J471" s="21"/>
      <c r="K471" s="21"/>
      <c r="L471" s="5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10"/>
      <c r="C472" s="113"/>
      <c r="D472" s="59"/>
      <c r="E472" s="59"/>
      <c r="F472" s="59"/>
      <c r="G472" s="59"/>
      <c r="H472" s="21"/>
      <c r="I472" s="21"/>
      <c r="J472" s="21"/>
      <c r="K472" s="21"/>
      <c r="L472" s="5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10"/>
      <c r="C473" s="113"/>
      <c r="D473" s="59"/>
      <c r="E473" s="59"/>
      <c r="F473" s="59"/>
      <c r="G473" s="59"/>
      <c r="H473" s="21"/>
      <c r="I473" s="21"/>
      <c r="J473" s="21"/>
      <c r="K473" s="21"/>
      <c r="L473" s="5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10"/>
      <c r="C474" s="113"/>
      <c r="D474" s="59"/>
      <c r="E474" s="59"/>
      <c r="F474" s="59"/>
      <c r="G474" s="59"/>
      <c r="H474" s="21"/>
      <c r="I474" s="21"/>
      <c r="J474" s="21"/>
      <c r="K474" s="21"/>
      <c r="L474" s="5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10"/>
      <c r="C475" s="113"/>
      <c r="D475" s="59"/>
      <c r="E475" s="59"/>
      <c r="F475" s="59"/>
      <c r="G475" s="59"/>
      <c r="H475" s="21"/>
      <c r="I475" s="21"/>
      <c r="J475" s="21"/>
      <c r="K475" s="21"/>
      <c r="L475" s="5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10"/>
      <c r="C476" s="113"/>
      <c r="D476" s="59"/>
      <c r="E476" s="59"/>
      <c r="F476" s="59"/>
      <c r="G476" s="59"/>
      <c r="H476" s="21"/>
      <c r="I476" s="21"/>
      <c r="J476" s="21"/>
      <c r="K476" s="21"/>
      <c r="L476" s="5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10"/>
      <c r="C477" s="113"/>
      <c r="D477" s="59"/>
      <c r="E477" s="59"/>
      <c r="F477" s="59"/>
      <c r="G477" s="59"/>
      <c r="H477" s="21"/>
      <c r="I477" s="21"/>
      <c r="J477" s="21"/>
      <c r="K477" s="21"/>
      <c r="L477" s="5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10"/>
      <c r="C478" s="113"/>
      <c r="D478" s="59"/>
      <c r="E478" s="59"/>
      <c r="F478" s="59"/>
      <c r="G478" s="59"/>
      <c r="H478" s="21"/>
      <c r="I478" s="21"/>
      <c r="J478" s="21"/>
      <c r="K478" s="21"/>
      <c r="L478" s="5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10"/>
      <c r="C479" s="113"/>
      <c r="D479" s="59"/>
      <c r="E479" s="59"/>
      <c r="F479" s="59"/>
      <c r="G479" s="59"/>
      <c r="H479" s="21"/>
      <c r="I479" s="21"/>
      <c r="J479" s="21"/>
      <c r="K479" s="21"/>
      <c r="L479" s="5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10"/>
      <c r="C480" s="113"/>
      <c r="D480" s="59"/>
      <c r="E480" s="59"/>
      <c r="F480" s="59"/>
      <c r="G480" s="59"/>
      <c r="H480" s="21"/>
      <c r="I480" s="21"/>
      <c r="J480" s="21"/>
      <c r="K480" s="21"/>
      <c r="L480" s="5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10"/>
      <c r="C481" s="113"/>
      <c r="D481" s="59"/>
      <c r="E481" s="59"/>
      <c r="F481" s="59"/>
      <c r="G481" s="59"/>
      <c r="H481" s="21"/>
      <c r="I481" s="21"/>
      <c r="J481" s="21"/>
      <c r="K481" s="21"/>
      <c r="L481" s="5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10"/>
      <c r="C482" s="113"/>
      <c r="D482" s="59"/>
      <c r="E482" s="59"/>
      <c r="F482" s="59"/>
      <c r="G482" s="59"/>
      <c r="H482" s="21"/>
      <c r="I482" s="21"/>
      <c r="J482" s="21"/>
      <c r="K482" s="21"/>
      <c r="L482" s="5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10"/>
      <c r="C483" s="113"/>
      <c r="D483" s="59"/>
      <c r="E483" s="59"/>
      <c r="F483" s="59"/>
      <c r="G483" s="59"/>
      <c r="H483" s="21"/>
      <c r="I483" s="21"/>
      <c r="J483" s="21"/>
      <c r="K483" s="21"/>
      <c r="L483" s="5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10"/>
      <c r="C484" s="113"/>
      <c r="D484" s="59"/>
      <c r="E484" s="59"/>
      <c r="F484" s="59"/>
      <c r="G484" s="59"/>
      <c r="H484" s="21"/>
      <c r="I484" s="21"/>
      <c r="J484" s="21"/>
      <c r="K484" s="21"/>
      <c r="L484" s="5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10"/>
      <c r="C485" s="113"/>
      <c r="D485" s="59"/>
      <c r="E485" s="59"/>
      <c r="F485" s="59"/>
      <c r="G485" s="59"/>
      <c r="H485" s="21"/>
      <c r="I485" s="21"/>
      <c r="J485" s="21"/>
      <c r="K485" s="21"/>
      <c r="L485" s="5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10"/>
      <c r="C486" s="113"/>
      <c r="D486" s="59"/>
      <c r="E486" s="59"/>
      <c r="F486" s="59"/>
      <c r="G486" s="59"/>
      <c r="H486" s="21"/>
      <c r="I486" s="21"/>
      <c r="J486" s="21"/>
      <c r="K486" s="21"/>
      <c r="L486" s="5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10"/>
      <c r="C487" s="113"/>
      <c r="D487" s="59"/>
      <c r="E487" s="59"/>
      <c r="F487" s="59"/>
      <c r="G487" s="59"/>
      <c r="H487" s="21"/>
      <c r="I487" s="21"/>
      <c r="J487" s="21"/>
      <c r="K487" s="21"/>
      <c r="L487" s="5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10"/>
      <c r="C488" s="113"/>
      <c r="D488" s="59"/>
      <c r="E488" s="59"/>
      <c r="F488" s="59"/>
      <c r="G488" s="59"/>
      <c r="H488" s="21"/>
      <c r="I488" s="21"/>
      <c r="J488" s="21"/>
      <c r="K488" s="21"/>
      <c r="L488" s="5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10"/>
      <c r="C489" s="113"/>
      <c r="D489" s="59"/>
      <c r="E489" s="59"/>
      <c r="F489" s="59"/>
      <c r="G489" s="59"/>
      <c r="H489" s="21"/>
      <c r="I489" s="21"/>
      <c r="J489" s="21"/>
      <c r="K489" s="21"/>
      <c r="L489" s="5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10"/>
      <c r="C490" s="113"/>
      <c r="D490" s="59"/>
      <c r="E490" s="59"/>
      <c r="F490" s="59"/>
      <c r="G490" s="59"/>
      <c r="H490" s="21"/>
      <c r="I490" s="21"/>
      <c r="J490" s="21"/>
      <c r="K490" s="21"/>
      <c r="L490" s="5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10"/>
      <c r="C491" s="113"/>
      <c r="D491" s="59"/>
      <c r="E491" s="59"/>
      <c r="F491" s="59"/>
      <c r="G491" s="59"/>
      <c r="H491" s="21"/>
      <c r="I491" s="21"/>
      <c r="J491" s="21"/>
      <c r="K491" s="21"/>
      <c r="L491" s="5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10"/>
      <c r="C492" s="113"/>
      <c r="D492" s="59"/>
      <c r="E492" s="59"/>
      <c r="F492" s="59"/>
      <c r="G492" s="59"/>
      <c r="H492" s="21"/>
      <c r="I492" s="21"/>
      <c r="J492" s="21"/>
      <c r="K492" s="21"/>
      <c r="L492" s="5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10"/>
      <c r="C493" s="113"/>
      <c r="D493" s="59"/>
      <c r="E493" s="59"/>
      <c r="F493" s="59"/>
      <c r="G493" s="59"/>
      <c r="H493" s="21"/>
      <c r="I493" s="21"/>
      <c r="J493" s="21"/>
      <c r="K493" s="21"/>
      <c r="L493" s="5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10"/>
      <c r="C494" s="113"/>
      <c r="D494" s="59"/>
      <c r="E494" s="59"/>
      <c r="F494" s="59"/>
      <c r="G494" s="59"/>
      <c r="H494" s="21"/>
      <c r="I494" s="21"/>
      <c r="J494" s="21"/>
      <c r="K494" s="21"/>
      <c r="L494" s="5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10"/>
      <c r="C495" s="113"/>
      <c r="D495" s="59"/>
      <c r="E495" s="59"/>
      <c r="F495" s="59"/>
      <c r="G495" s="59"/>
      <c r="H495" s="21"/>
      <c r="I495" s="21"/>
      <c r="J495" s="21"/>
      <c r="K495" s="21"/>
      <c r="L495" s="5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10"/>
      <c r="C496" s="113"/>
      <c r="D496" s="59"/>
      <c r="E496" s="59"/>
      <c r="F496" s="59"/>
      <c r="G496" s="59"/>
      <c r="H496" s="21"/>
      <c r="I496" s="21"/>
      <c r="J496" s="21"/>
      <c r="K496" s="21"/>
      <c r="L496" s="5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10"/>
      <c r="C497" s="113"/>
      <c r="D497" s="59"/>
      <c r="E497" s="59"/>
      <c r="F497" s="59"/>
      <c r="G497" s="59"/>
      <c r="H497" s="21"/>
      <c r="I497" s="21"/>
      <c r="J497" s="21"/>
      <c r="K497" s="21"/>
      <c r="L497" s="5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10"/>
      <c r="C498" s="113"/>
      <c r="D498" s="59"/>
      <c r="E498" s="59"/>
      <c r="F498" s="59"/>
      <c r="G498" s="59"/>
      <c r="H498" s="21"/>
      <c r="I498" s="21"/>
      <c r="J498" s="21"/>
      <c r="K498" s="21"/>
      <c r="L498" s="5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10"/>
      <c r="C499" s="113"/>
      <c r="D499" s="59"/>
      <c r="E499" s="59"/>
      <c r="F499" s="59"/>
      <c r="G499" s="59"/>
      <c r="H499" s="21"/>
      <c r="I499" s="21"/>
      <c r="J499" s="21"/>
      <c r="K499" s="21"/>
      <c r="L499" s="5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10"/>
      <c r="C500" s="113"/>
      <c r="D500" s="59"/>
      <c r="E500" s="59"/>
      <c r="F500" s="59"/>
      <c r="G500" s="59"/>
      <c r="H500" s="21"/>
      <c r="I500" s="21"/>
      <c r="J500" s="21"/>
      <c r="K500" s="21"/>
      <c r="L500" s="5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10"/>
      <c r="C501" s="113"/>
      <c r="D501" s="59"/>
      <c r="E501" s="59"/>
      <c r="F501" s="59"/>
      <c r="G501" s="59"/>
      <c r="H501" s="21"/>
      <c r="I501" s="21"/>
      <c r="J501" s="21"/>
      <c r="K501" s="21"/>
      <c r="L501" s="5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10"/>
      <c r="C502" s="113"/>
      <c r="D502" s="59"/>
      <c r="E502" s="59"/>
      <c r="F502" s="59"/>
      <c r="G502" s="59"/>
      <c r="H502" s="21"/>
      <c r="I502" s="21"/>
      <c r="J502" s="21"/>
      <c r="K502" s="21"/>
      <c r="L502" s="5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10"/>
      <c r="C503" s="113"/>
      <c r="D503" s="59"/>
      <c r="E503" s="59"/>
      <c r="F503" s="59"/>
      <c r="G503" s="59"/>
      <c r="H503" s="21"/>
      <c r="I503" s="21"/>
      <c r="J503" s="21"/>
      <c r="K503" s="21"/>
      <c r="L503" s="5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10"/>
      <c r="C504" s="113"/>
      <c r="D504" s="59"/>
      <c r="E504" s="59"/>
      <c r="F504" s="59"/>
      <c r="G504" s="59"/>
      <c r="H504" s="21"/>
      <c r="I504" s="21"/>
      <c r="J504" s="21"/>
      <c r="K504" s="21"/>
      <c r="L504" s="5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10"/>
      <c r="C505" s="113"/>
      <c r="D505" s="59"/>
      <c r="E505" s="59"/>
      <c r="F505" s="59"/>
      <c r="G505" s="59"/>
      <c r="H505" s="21"/>
      <c r="I505" s="21"/>
      <c r="J505" s="21"/>
      <c r="K505" s="21"/>
      <c r="L505" s="5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10"/>
      <c r="C506" s="113"/>
      <c r="D506" s="59"/>
      <c r="E506" s="59"/>
      <c r="F506" s="59"/>
      <c r="G506" s="59"/>
      <c r="H506" s="21"/>
      <c r="I506" s="21"/>
      <c r="J506" s="21"/>
      <c r="K506" s="21"/>
      <c r="L506" s="5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10"/>
      <c r="C507" s="113"/>
      <c r="D507" s="59"/>
      <c r="E507" s="59"/>
      <c r="F507" s="59"/>
      <c r="G507" s="59"/>
      <c r="H507" s="21"/>
      <c r="I507" s="21"/>
      <c r="J507" s="21"/>
      <c r="K507" s="21"/>
      <c r="L507" s="5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10"/>
      <c r="C508" s="113"/>
      <c r="D508" s="59"/>
      <c r="E508" s="59"/>
      <c r="F508" s="59"/>
      <c r="G508" s="59"/>
      <c r="H508" s="21"/>
      <c r="I508" s="21"/>
      <c r="J508" s="21"/>
      <c r="K508" s="21"/>
      <c r="L508" s="5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10"/>
      <c r="C509" s="113"/>
      <c r="D509" s="59"/>
      <c r="E509" s="59"/>
      <c r="F509" s="59"/>
      <c r="G509" s="59"/>
      <c r="H509" s="21"/>
      <c r="I509" s="21"/>
      <c r="J509" s="21"/>
      <c r="K509" s="21"/>
      <c r="L509" s="5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10"/>
      <c r="C510" s="113"/>
      <c r="D510" s="59"/>
      <c r="E510" s="59"/>
      <c r="F510" s="59"/>
      <c r="G510" s="59"/>
      <c r="H510" s="21"/>
      <c r="I510" s="21"/>
      <c r="J510" s="21"/>
      <c r="K510" s="21"/>
      <c r="L510" s="5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10"/>
      <c r="C511" s="113"/>
      <c r="D511" s="59"/>
      <c r="E511" s="59"/>
      <c r="F511" s="59"/>
      <c r="G511" s="59"/>
      <c r="H511" s="21"/>
      <c r="I511" s="21"/>
      <c r="J511" s="21"/>
      <c r="K511" s="21"/>
      <c r="L511" s="5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10"/>
      <c r="C512" s="113"/>
      <c r="D512" s="59"/>
      <c r="E512" s="59"/>
      <c r="F512" s="59"/>
      <c r="G512" s="59"/>
      <c r="H512" s="21"/>
      <c r="I512" s="21"/>
      <c r="J512" s="21"/>
      <c r="K512" s="21"/>
      <c r="L512" s="5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10"/>
      <c r="C513" s="113"/>
      <c r="D513" s="59"/>
      <c r="E513" s="59"/>
      <c r="F513" s="59"/>
      <c r="G513" s="59"/>
      <c r="H513" s="21"/>
      <c r="I513" s="21"/>
      <c r="J513" s="21"/>
      <c r="K513" s="21"/>
      <c r="L513" s="5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10"/>
      <c r="C514" s="113"/>
      <c r="D514" s="59"/>
      <c r="E514" s="59"/>
      <c r="F514" s="59"/>
      <c r="G514" s="59"/>
      <c r="H514" s="21"/>
      <c r="I514" s="21"/>
      <c r="J514" s="21"/>
      <c r="K514" s="21"/>
      <c r="L514" s="5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10"/>
      <c r="C515" s="113"/>
      <c r="D515" s="59"/>
      <c r="E515" s="59"/>
      <c r="F515" s="59"/>
      <c r="G515" s="59"/>
      <c r="H515" s="21"/>
      <c r="I515" s="21"/>
      <c r="J515" s="21"/>
      <c r="K515" s="21"/>
      <c r="L515" s="5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10"/>
      <c r="C516" s="113"/>
      <c r="D516" s="59"/>
      <c r="E516" s="59"/>
      <c r="F516" s="59"/>
      <c r="G516" s="59"/>
      <c r="H516" s="21"/>
      <c r="I516" s="21"/>
      <c r="J516" s="21"/>
      <c r="K516" s="21"/>
      <c r="L516" s="5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10"/>
      <c r="C517" s="113"/>
      <c r="D517" s="59"/>
      <c r="E517" s="59"/>
      <c r="F517" s="59"/>
      <c r="G517" s="59"/>
      <c r="H517" s="21"/>
      <c r="I517" s="21"/>
      <c r="J517" s="21"/>
      <c r="K517" s="21"/>
      <c r="L517" s="5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10"/>
      <c r="C518" s="113"/>
      <c r="D518" s="59"/>
      <c r="E518" s="59"/>
      <c r="F518" s="59"/>
      <c r="G518" s="59"/>
      <c r="H518" s="21"/>
      <c r="I518" s="21"/>
      <c r="J518" s="21"/>
      <c r="K518" s="21"/>
      <c r="L518" s="5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10"/>
      <c r="C519" s="113"/>
      <c r="D519" s="59"/>
      <c r="E519" s="59"/>
      <c r="F519" s="59"/>
      <c r="G519" s="59"/>
      <c r="H519" s="21"/>
      <c r="I519" s="21"/>
      <c r="J519" s="21"/>
      <c r="K519" s="21"/>
      <c r="L519" s="5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10"/>
      <c r="C520" s="113"/>
      <c r="D520" s="59"/>
      <c r="E520" s="59"/>
      <c r="F520" s="59"/>
      <c r="G520" s="59"/>
      <c r="H520" s="21"/>
      <c r="I520" s="21"/>
      <c r="J520" s="21"/>
      <c r="K520" s="21"/>
      <c r="L520" s="5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10"/>
      <c r="C521" s="113"/>
      <c r="D521" s="59"/>
      <c r="E521" s="59"/>
      <c r="F521" s="59"/>
      <c r="G521" s="59"/>
      <c r="H521" s="21"/>
      <c r="I521" s="21"/>
      <c r="J521" s="21"/>
      <c r="K521" s="21"/>
      <c r="L521" s="5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10"/>
      <c r="C522" s="113"/>
      <c r="D522" s="59"/>
      <c r="E522" s="59"/>
      <c r="F522" s="59"/>
      <c r="G522" s="59"/>
      <c r="H522" s="21"/>
      <c r="I522" s="21"/>
      <c r="J522" s="21"/>
      <c r="K522" s="21"/>
      <c r="L522" s="5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10"/>
      <c r="C523" s="113"/>
      <c r="D523" s="59"/>
      <c r="E523" s="59"/>
      <c r="F523" s="59"/>
      <c r="G523" s="59"/>
      <c r="H523" s="21"/>
      <c r="I523" s="21"/>
      <c r="J523" s="21"/>
      <c r="K523" s="21"/>
      <c r="L523" s="5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10"/>
      <c r="C524" s="113"/>
      <c r="D524" s="59"/>
      <c r="E524" s="59"/>
      <c r="F524" s="59"/>
      <c r="G524" s="59"/>
      <c r="H524" s="21"/>
      <c r="I524" s="21"/>
      <c r="J524" s="21"/>
      <c r="K524" s="21"/>
      <c r="L524" s="5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10"/>
      <c r="C525" s="113"/>
      <c r="D525" s="59"/>
      <c r="E525" s="59"/>
      <c r="F525" s="59"/>
      <c r="G525" s="59"/>
      <c r="H525" s="21"/>
      <c r="I525" s="21"/>
      <c r="J525" s="21"/>
      <c r="K525" s="21"/>
      <c r="L525" s="5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10"/>
      <c r="C526" s="113"/>
      <c r="D526" s="59"/>
      <c r="E526" s="59"/>
      <c r="F526" s="59"/>
      <c r="G526" s="59"/>
      <c r="H526" s="21"/>
      <c r="I526" s="21"/>
      <c r="J526" s="21"/>
      <c r="K526" s="21"/>
      <c r="L526" s="5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10"/>
      <c r="C527" s="113"/>
      <c r="D527" s="59"/>
      <c r="E527" s="59"/>
      <c r="F527" s="59"/>
      <c r="G527" s="59"/>
      <c r="H527" s="21"/>
      <c r="I527" s="21"/>
      <c r="J527" s="21"/>
      <c r="K527" s="21"/>
      <c r="L527" s="5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10"/>
      <c r="C528" s="113"/>
      <c r="D528" s="59"/>
      <c r="E528" s="59"/>
      <c r="F528" s="59"/>
      <c r="G528" s="59"/>
      <c r="H528" s="21"/>
      <c r="I528" s="21"/>
      <c r="J528" s="21"/>
      <c r="K528" s="21"/>
      <c r="L528" s="5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10"/>
      <c r="C529" s="113"/>
      <c r="D529" s="59"/>
      <c r="E529" s="59"/>
      <c r="F529" s="59"/>
      <c r="G529" s="59"/>
      <c r="H529" s="21"/>
      <c r="I529" s="21"/>
      <c r="J529" s="21"/>
      <c r="K529" s="21"/>
      <c r="L529" s="5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10"/>
      <c r="C530" s="113"/>
      <c r="D530" s="59"/>
      <c r="E530" s="59"/>
      <c r="F530" s="59"/>
      <c r="G530" s="59"/>
      <c r="H530" s="21"/>
      <c r="I530" s="21"/>
      <c r="J530" s="21"/>
      <c r="K530" s="21"/>
      <c r="L530" s="5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10"/>
      <c r="C531" s="113"/>
      <c r="D531" s="59"/>
      <c r="E531" s="59"/>
      <c r="F531" s="59"/>
      <c r="G531" s="59"/>
      <c r="H531" s="21"/>
      <c r="I531" s="21"/>
      <c r="J531" s="21"/>
      <c r="K531" s="21"/>
      <c r="L531" s="5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10"/>
      <c r="C532" s="113"/>
      <c r="D532" s="59"/>
      <c r="E532" s="59"/>
      <c r="F532" s="59"/>
      <c r="G532" s="59"/>
      <c r="H532" s="21"/>
      <c r="I532" s="21"/>
      <c r="J532" s="21"/>
      <c r="K532" s="21"/>
      <c r="L532" s="5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10"/>
      <c r="C533" s="113"/>
      <c r="D533" s="59"/>
      <c r="E533" s="59"/>
      <c r="F533" s="59"/>
      <c r="G533" s="59"/>
      <c r="H533" s="21"/>
      <c r="I533" s="21"/>
      <c r="J533" s="21"/>
      <c r="K533" s="21"/>
      <c r="L533" s="5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10"/>
      <c r="C534" s="113"/>
      <c r="D534" s="59"/>
      <c r="E534" s="59"/>
      <c r="F534" s="59"/>
      <c r="G534" s="59"/>
      <c r="H534" s="21"/>
      <c r="I534" s="21"/>
      <c r="J534" s="21"/>
      <c r="K534" s="21"/>
      <c r="L534" s="5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10"/>
      <c r="C535" s="113"/>
      <c r="D535" s="59"/>
      <c r="E535" s="59"/>
      <c r="F535" s="59"/>
      <c r="G535" s="59"/>
      <c r="H535" s="21"/>
      <c r="I535" s="21"/>
      <c r="J535" s="21"/>
      <c r="K535" s="21"/>
      <c r="L535" s="5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10"/>
      <c r="C536" s="113"/>
      <c r="D536" s="59"/>
      <c r="E536" s="59"/>
      <c r="F536" s="59"/>
      <c r="G536" s="59"/>
      <c r="H536" s="21"/>
      <c r="I536" s="21"/>
      <c r="J536" s="21"/>
      <c r="K536" s="21"/>
      <c r="L536" s="5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10"/>
      <c r="C537" s="113"/>
      <c r="D537" s="59"/>
      <c r="E537" s="59"/>
      <c r="F537" s="59"/>
      <c r="G537" s="59"/>
      <c r="H537" s="21"/>
      <c r="I537" s="21"/>
      <c r="J537" s="21"/>
      <c r="K537" s="21"/>
      <c r="L537" s="5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10"/>
      <c r="C538" s="113"/>
      <c r="D538" s="59"/>
      <c r="E538" s="59"/>
      <c r="F538" s="59"/>
      <c r="G538" s="59"/>
      <c r="H538" s="21"/>
      <c r="I538" s="21"/>
      <c r="J538" s="21"/>
      <c r="K538" s="21"/>
      <c r="L538" s="5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10"/>
      <c r="C539" s="113"/>
      <c r="D539" s="59"/>
      <c r="E539" s="59"/>
      <c r="F539" s="59"/>
      <c r="G539" s="59"/>
      <c r="H539" s="21"/>
      <c r="I539" s="21"/>
      <c r="J539" s="21"/>
      <c r="K539" s="21"/>
      <c r="L539" s="5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10"/>
      <c r="C540" s="113"/>
      <c r="D540" s="59"/>
      <c r="E540" s="59"/>
      <c r="F540" s="59"/>
      <c r="G540" s="59"/>
      <c r="H540" s="21"/>
      <c r="I540" s="21"/>
      <c r="J540" s="21"/>
      <c r="K540" s="21"/>
      <c r="L540" s="5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10"/>
      <c r="C541" s="113"/>
      <c r="D541" s="59"/>
      <c r="E541" s="59"/>
      <c r="F541" s="59"/>
      <c r="G541" s="59"/>
      <c r="H541" s="21"/>
      <c r="I541" s="21"/>
      <c r="J541" s="21"/>
      <c r="K541" s="21"/>
      <c r="L541" s="5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10"/>
      <c r="C542" s="113"/>
      <c r="D542" s="59"/>
      <c r="E542" s="59"/>
      <c r="F542" s="59"/>
      <c r="G542" s="59"/>
      <c r="H542" s="21"/>
      <c r="I542" s="21"/>
      <c r="J542" s="21"/>
      <c r="K542" s="21"/>
      <c r="L542" s="5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10"/>
      <c r="C543" s="113"/>
      <c r="D543" s="59"/>
      <c r="E543" s="59"/>
      <c r="F543" s="59"/>
      <c r="G543" s="59"/>
      <c r="H543" s="21"/>
      <c r="I543" s="21"/>
      <c r="J543" s="21"/>
      <c r="K543" s="21"/>
      <c r="L543" s="5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10"/>
      <c r="C544" s="113"/>
      <c r="D544" s="59"/>
      <c r="E544" s="59"/>
      <c r="F544" s="59"/>
      <c r="G544" s="59"/>
      <c r="H544" s="21"/>
      <c r="I544" s="21"/>
      <c r="J544" s="21"/>
      <c r="K544" s="21"/>
      <c r="L544" s="5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10"/>
      <c r="C545" s="113"/>
      <c r="D545" s="59"/>
      <c r="E545" s="59"/>
      <c r="F545" s="59"/>
      <c r="G545" s="59"/>
      <c r="H545" s="21"/>
      <c r="I545" s="21"/>
      <c r="J545" s="21"/>
      <c r="K545" s="21"/>
      <c r="L545" s="5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10"/>
      <c r="C546" s="113"/>
      <c r="D546" s="59"/>
      <c r="E546" s="59"/>
      <c r="F546" s="59"/>
      <c r="G546" s="59"/>
      <c r="H546" s="21"/>
      <c r="I546" s="21"/>
      <c r="J546" s="21"/>
      <c r="K546" s="21"/>
      <c r="L546" s="5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10"/>
      <c r="C547" s="113"/>
      <c r="D547" s="59"/>
      <c r="E547" s="59"/>
      <c r="F547" s="59"/>
      <c r="G547" s="59"/>
      <c r="H547" s="21"/>
      <c r="I547" s="21"/>
      <c r="J547" s="21"/>
      <c r="K547" s="21"/>
      <c r="L547" s="5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10"/>
      <c r="C548" s="113"/>
      <c r="D548" s="59"/>
      <c r="E548" s="59"/>
      <c r="F548" s="59"/>
      <c r="G548" s="59"/>
      <c r="H548" s="21"/>
      <c r="I548" s="21"/>
      <c r="J548" s="21"/>
      <c r="K548" s="21"/>
      <c r="L548" s="5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10"/>
      <c r="C549" s="113"/>
      <c r="D549" s="59"/>
      <c r="E549" s="59"/>
      <c r="F549" s="59"/>
      <c r="G549" s="59"/>
      <c r="H549" s="21"/>
      <c r="I549" s="21"/>
      <c r="J549" s="21"/>
      <c r="K549" s="21"/>
      <c r="L549" s="5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10"/>
      <c r="C550" s="113"/>
      <c r="D550" s="59"/>
      <c r="E550" s="59"/>
      <c r="F550" s="59"/>
      <c r="G550" s="59"/>
      <c r="H550" s="21"/>
      <c r="I550" s="21"/>
      <c r="J550" s="21"/>
      <c r="K550" s="21"/>
      <c r="L550" s="5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10"/>
      <c r="C551" s="113"/>
      <c r="D551" s="59"/>
      <c r="E551" s="59"/>
      <c r="F551" s="59"/>
      <c r="G551" s="59"/>
      <c r="H551" s="21"/>
      <c r="I551" s="21"/>
      <c r="J551" s="21"/>
      <c r="K551" s="21"/>
      <c r="L551" s="5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10"/>
      <c r="C552" s="113"/>
      <c r="D552" s="59"/>
      <c r="E552" s="59"/>
      <c r="F552" s="59"/>
      <c r="G552" s="59"/>
      <c r="H552" s="21"/>
      <c r="I552" s="21"/>
      <c r="J552" s="21"/>
      <c r="K552" s="21"/>
      <c r="L552" s="5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10"/>
      <c r="C553" s="113"/>
      <c r="D553" s="59"/>
      <c r="E553" s="59"/>
      <c r="F553" s="59"/>
      <c r="G553" s="59"/>
      <c r="H553" s="21"/>
      <c r="I553" s="21"/>
      <c r="J553" s="21"/>
      <c r="K553" s="21"/>
      <c r="L553" s="5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10"/>
      <c r="C554" s="113"/>
      <c r="D554" s="59"/>
      <c r="E554" s="59"/>
      <c r="F554" s="59"/>
      <c r="G554" s="59"/>
      <c r="H554" s="21"/>
      <c r="I554" s="21"/>
      <c r="J554" s="21"/>
      <c r="K554" s="21"/>
      <c r="L554" s="5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10"/>
      <c r="C555" s="113"/>
      <c r="D555" s="59"/>
      <c r="E555" s="59"/>
      <c r="F555" s="59"/>
      <c r="G555" s="59"/>
      <c r="H555" s="21"/>
      <c r="I555" s="21"/>
      <c r="J555" s="21"/>
      <c r="K555" s="21"/>
      <c r="L555" s="5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10"/>
      <c r="C556" s="113"/>
      <c r="D556" s="59"/>
      <c r="E556" s="59"/>
      <c r="F556" s="59"/>
      <c r="G556" s="59"/>
      <c r="H556" s="21"/>
      <c r="I556" s="21"/>
      <c r="J556" s="21"/>
      <c r="K556" s="21"/>
      <c r="L556" s="5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10"/>
      <c r="C557" s="113"/>
      <c r="D557" s="59"/>
      <c r="E557" s="59"/>
      <c r="F557" s="59"/>
      <c r="G557" s="59"/>
      <c r="H557" s="21"/>
      <c r="I557" s="21"/>
      <c r="J557" s="21"/>
      <c r="K557" s="21"/>
      <c r="L557" s="5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10"/>
      <c r="C558" s="113"/>
      <c r="D558" s="59"/>
      <c r="E558" s="59"/>
      <c r="F558" s="59"/>
      <c r="G558" s="59"/>
      <c r="H558" s="21"/>
      <c r="I558" s="21"/>
      <c r="J558" s="21"/>
      <c r="K558" s="21"/>
      <c r="L558" s="5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10"/>
      <c r="C559" s="113"/>
      <c r="D559" s="59"/>
      <c r="E559" s="59"/>
      <c r="F559" s="59"/>
      <c r="G559" s="59"/>
      <c r="H559" s="21"/>
      <c r="I559" s="21"/>
      <c r="J559" s="21"/>
      <c r="K559" s="21"/>
      <c r="L559" s="5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10"/>
      <c r="C560" s="113"/>
      <c r="D560" s="59"/>
      <c r="E560" s="59"/>
      <c r="F560" s="59"/>
      <c r="G560" s="59"/>
      <c r="H560" s="21"/>
      <c r="I560" s="21"/>
      <c r="J560" s="21"/>
      <c r="K560" s="21"/>
      <c r="L560" s="5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10"/>
      <c r="C561" s="113"/>
      <c r="D561" s="59"/>
      <c r="E561" s="59"/>
      <c r="F561" s="59"/>
      <c r="G561" s="59"/>
      <c r="H561" s="21"/>
      <c r="I561" s="21"/>
      <c r="J561" s="21"/>
      <c r="K561" s="21"/>
      <c r="L561" s="5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10"/>
      <c r="C562" s="113"/>
      <c r="D562" s="59"/>
      <c r="E562" s="59"/>
      <c r="F562" s="59"/>
      <c r="G562" s="59"/>
      <c r="H562" s="21"/>
      <c r="I562" s="21"/>
      <c r="J562" s="21"/>
      <c r="K562" s="21"/>
      <c r="L562" s="5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10"/>
      <c r="C563" s="113"/>
      <c r="D563" s="59"/>
      <c r="E563" s="59"/>
      <c r="F563" s="59"/>
      <c r="G563" s="59"/>
      <c r="H563" s="21"/>
      <c r="I563" s="21"/>
      <c r="J563" s="21"/>
      <c r="K563" s="21"/>
      <c r="L563" s="5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10"/>
      <c r="C564" s="113"/>
      <c r="D564" s="59"/>
      <c r="E564" s="59"/>
      <c r="F564" s="59"/>
      <c r="G564" s="59"/>
      <c r="H564" s="21"/>
      <c r="I564" s="21"/>
      <c r="J564" s="21"/>
      <c r="K564" s="21"/>
      <c r="L564" s="5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10"/>
      <c r="C565" s="113"/>
      <c r="D565" s="59"/>
      <c r="E565" s="59"/>
      <c r="F565" s="59"/>
      <c r="G565" s="59"/>
      <c r="H565" s="21"/>
      <c r="I565" s="21"/>
      <c r="J565" s="21"/>
      <c r="K565" s="21"/>
      <c r="L565" s="5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10"/>
      <c r="C566" s="113"/>
      <c r="D566" s="59"/>
      <c r="E566" s="59"/>
      <c r="F566" s="59"/>
      <c r="G566" s="59"/>
      <c r="H566" s="21"/>
      <c r="I566" s="21"/>
      <c r="J566" s="21"/>
      <c r="K566" s="21"/>
      <c r="L566" s="5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10"/>
      <c r="C567" s="113"/>
      <c r="D567" s="59"/>
      <c r="E567" s="59"/>
      <c r="F567" s="59"/>
      <c r="G567" s="59"/>
      <c r="H567" s="21"/>
      <c r="I567" s="21"/>
      <c r="J567" s="21"/>
      <c r="K567" s="21"/>
      <c r="L567" s="5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10"/>
      <c r="C568" s="113"/>
      <c r="D568" s="59"/>
      <c r="E568" s="59"/>
      <c r="F568" s="59"/>
      <c r="G568" s="59"/>
      <c r="H568" s="21"/>
      <c r="I568" s="21"/>
      <c r="J568" s="21"/>
      <c r="K568" s="21"/>
      <c r="L568" s="5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10"/>
      <c r="C569" s="113"/>
      <c r="D569" s="59"/>
      <c r="E569" s="59"/>
      <c r="F569" s="59"/>
      <c r="G569" s="59"/>
      <c r="H569" s="21"/>
      <c r="I569" s="21"/>
      <c r="J569" s="21"/>
      <c r="K569" s="21"/>
      <c r="L569" s="5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10"/>
      <c r="C570" s="113"/>
      <c r="D570" s="59"/>
      <c r="E570" s="59"/>
      <c r="F570" s="59"/>
      <c r="G570" s="59"/>
      <c r="H570" s="21"/>
      <c r="I570" s="21"/>
      <c r="J570" s="21"/>
      <c r="K570" s="21"/>
      <c r="L570" s="5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10"/>
      <c r="C571" s="113"/>
      <c r="D571" s="59"/>
      <c r="E571" s="59"/>
      <c r="F571" s="59"/>
      <c r="G571" s="59"/>
      <c r="H571" s="21"/>
      <c r="I571" s="21"/>
      <c r="J571" s="21"/>
      <c r="K571" s="21"/>
      <c r="L571" s="5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10"/>
      <c r="C572" s="113"/>
      <c r="D572" s="59"/>
      <c r="E572" s="59"/>
      <c r="F572" s="59"/>
      <c r="G572" s="59"/>
      <c r="H572" s="21"/>
      <c r="I572" s="21"/>
      <c r="J572" s="21"/>
      <c r="K572" s="21"/>
      <c r="L572" s="5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10"/>
      <c r="C573" s="113"/>
      <c r="D573" s="59"/>
      <c r="E573" s="59"/>
      <c r="F573" s="59"/>
      <c r="G573" s="59"/>
      <c r="H573" s="21"/>
      <c r="I573" s="21"/>
      <c r="J573" s="21"/>
      <c r="K573" s="21"/>
      <c r="L573" s="5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10"/>
      <c r="C574" s="113"/>
      <c r="D574" s="59"/>
      <c r="E574" s="59"/>
      <c r="F574" s="59"/>
      <c r="G574" s="59"/>
      <c r="H574" s="21"/>
      <c r="I574" s="21"/>
      <c r="J574" s="21"/>
      <c r="K574" s="21"/>
      <c r="L574" s="5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10"/>
      <c r="C575" s="113"/>
      <c r="D575" s="59"/>
      <c r="E575" s="59"/>
      <c r="F575" s="59"/>
      <c r="G575" s="59"/>
      <c r="H575" s="21"/>
      <c r="I575" s="21"/>
      <c r="J575" s="21"/>
      <c r="K575" s="21"/>
      <c r="L575" s="5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10"/>
      <c r="C576" s="113"/>
      <c r="D576" s="59"/>
      <c r="E576" s="59"/>
      <c r="F576" s="59"/>
      <c r="G576" s="59"/>
      <c r="H576" s="21"/>
      <c r="I576" s="21"/>
      <c r="J576" s="21"/>
      <c r="K576" s="21"/>
      <c r="L576" s="5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10"/>
      <c r="C577" s="113"/>
      <c r="D577" s="59"/>
      <c r="E577" s="59"/>
      <c r="F577" s="59"/>
      <c r="G577" s="59"/>
      <c r="H577" s="21"/>
      <c r="I577" s="21"/>
      <c r="J577" s="21"/>
      <c r="K577" s="21"/>
      <c r="L577" s="5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10"/>
      <c r="C578" s="113"/>
      <c r="D578" s="59"/>
      <c r="E578" s="59"/>
      <c r="F578" s="59"/>
      <c r="G578" s="59"/>
      <c r="H578" s="21"/>
      <c r="I578" s="21"/>
      <c r="J578" s="21"/>
      <c r="K578" s="21"/>
      <c r="L578" s="5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10"/>
      <c r="C579" s="113"/>
      <c r="D579" s="59"/>
      <c r="E579" s="59"/>
      <c r="F579" s="59"/>
      <c r="G579" s="59"/>
      <c r="H579" s="21"/>
      <c r="I579" s="21"/>
      <c r="J579" s="21"/>
      <c r="K579" s="21"/>
      <c r="L579" s="5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10"/>
      <c r="C580" s="113"/>
      <c r="D580" s="59"/>
      <c r="E580" s="59"/>
      <c r="F580" s="59"/>
      <c r="G580" s="59"/>
      <c r="H580" s="21"/>
      <c r="I580" s="21"/>
      <c r="J580" s="21"/>
      <c r="K580" s="21"/>
      <c r="L580" s="5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10"/>
      <c r="C581" s="113"/>
      <c r="D581" s="59"/>
      <c r="E581" s="59"/>
      <c r="F581" s="59"/>
      <c r="G581" s="59"/>
      <c r="H581" s="21"/>
      <c r="I581" s="21"/>
      <c r="J581" s="21"/>
      <c r="K581" s="21"/>
      <c r="L581" s="5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10"/>
      <c r="C582" s="113"/>
      <c r="D582" s="59"/>
      <c r="E582" s="59"/>
      <c r="F582" s="59"/>
      <c r="G582" s="59"/>
      <c r="H582" s="21"/>
      <c r="I582" s="21"/>
      <c r="J582" s="21"/>
      <c r="K582" s="21"/>
      <c r="L582" s="5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10"/>
      <c r="C583" s="113"/>
      <c r="D583" s="59"/>
      <c r="E583" s="59"/>
      <c r="F583" s="59"/>
      <c r="G583" s="59"/>
      <c r="H583" s="21"/>
      <c r="I583" s="21"/>
      <c r="J583" s="21"/>
      <c r="K583" s="21"/>
      <c r="L583" s="5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10"/>
      <c r="C584" s="113"/>
      <c r="D584" s="59"/>
      <c r="E584" s="59"/>
      <c r="F584" s="59"/>
      <c r="G584" s="59"/>
      <c r="H584" s="21"/>
      <c r="I584" s="21"/>
      <c r="J584" s="21"/>
      <c r="K584" s="21"/>
      <c r="L584" s="5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10"/>
      <c r="C585" s="113"/>
      <c r="D585" s="59"/>
      <c r="E585" s="59"/>
      <c r="F585" s="59"/>
      <c r="G585" s="59"/>
      <c r="H585" s="21"/>
      <c r="I585" s="21"/>
      <c r="J585" s="21"/>
      <c r="K585" s="21"/>
      <c r="L585" s="5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10"/>
      <c r="C586" s="113"/>
      <c r="D586" s="59"/>
      <c r="E586" s="59"/>
      <c r="F586" s="59"/>
      <c r="G586" s="59"/>
      <c r="H586" s="21"/>
      <c r="I586" s="21"/>
      <c r="J586" s="21"/>
      <c r="K586" s="21"/>
      <c r="L586" s="5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10"/>
      <c r="C587" s="113"/>
      <c r="D587" s="59"/>
      <c r="E587" s="59"/>
      <c r="F587" s="59"/>
      <c r="G587" s="59"/>
      <c r="H587" s="21"/>
      <c r="I587" s="21"/>
      <c r="J587" s="21"/>
      <c r="K587" s="21"/>
      <c r="L587" s="5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10"/>
      <c r="C588" s="113"/>
      <c r="D588" s="59"/>
      <c r="E588" s="59"/>
      <c r="F588" s="59"/>
      <c r="G588" s="59"/>
      <c r="H588" s="21"/>
      <c r="I588" s="21"/>
      <c r="J588" s="21"/>
      <c r="K588" s="21"/>
      <c r="L588" s="5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10"/>
      <c r="C589" s="113"/>
      <c r="D589" s="59"/>
      <c r="E589" s="59"/>
      <c r="F589" s="59"/>
      <c r="G589" s="59"/>
      <c r="H589" s="21"/>
      <c r="I589" s="21"/>
      <c r="J589" s="21"/>
      <c r="K589" s="21"/>
      <c r="L589" s="5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10"/>
      <c r="C590" s="113"/>
      <c r="D590" s="59"/>
      <c r="E590" s="59"/>
      <c r="F590" s="59"/>
      <c r="G590" s="59"/>
      <c r="H590" s="21"/>
      <c r="I590" s="21"/>
      <c r="J590" s="21"/>
      <c r="K590" s="21"/>
      <c r="L590" s="5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10"/>
      <c r="C591" s="113"/>
      <c r="D591" s="59"/>
      <c r="E591" s="59"/>
      <c r="F591" s="59"/>
      <c r="G591" s="59"/>
      <c r="H591" s="21"/>
      <c r="I591" s="21"/>
      <c r="J591" s="21"/>
      <c r="K591" s="21"/>
      <c r="L591" s="5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10"/>
      <c r="C592" s="113"/>
      <c r="D592" s="59"/>
      <c r="E592" s="59"/>
      <c r="F592" s="59"/>
      <c r="G592" s="59"/>
      <c r="H592" s="21"/>
      <c r="I592" s="21"/>
      <c r="J592" s="21"/>
      <c r="K592" s="21"/>
      <c r="L592" s="5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10"/>
      <c r="C593" s="113"/>
      <c r="D593" s="59"/>
      <c r="E593" s="59"/>
      <c r="F593" s="59"/>
      <c r="G593" s="59"/>
      <c r="H593" s="21"/>
      <c r="I593" s="21"/>
      <c r="J593" s="21"/>
      <c r="K593" s="21"/>
      <c r="L593" s="5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10"/>
      <c r="C594" s="113"/>
      <c r="D594" s="59"/>
      <c r="E594" s="59"/>
      <c r="F594" s="59"/>
      <c r="G594" s="59"/>
      <c r="H594" s="21"/>
      <c r="I594" s="21"/>
      <c r="J594" s="21"/>
      <c r="K594" s="21"/>
      <c r="L594" s="5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10"/>
      <c r="C595" s="113"/>
      <c r="D595" s="59"/>
      <c r="E595" s="59"/>
      <c r="F595" s="59"/>
      <c r="G595" s="59"/>
      <c r="H595" s="21"/>
      <c r="I595" s="21"/>
      <c r="J595" s="21"/>
      <c r="K595" s="21"/>
      <c r="L595" s="5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10"/>
      <c r="C596" s="113"/>
      <c r="D596" s="59"/>
      <c r="E596" s="59"/>
      <c r="F596" s="59"/>
      <c r="G596" s="59"/>
      <c r="H596" s="21"/>
      <c r="I596" s="21"/>
      <c r="J596" s="21"/>
      <c r="K596" s="21"/>
      <c r="L596" s="5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10"/>
      <c r="C597" s="113"/>
      <c r="D597" s="59"/>
      <c r="E597" s="59"/>
      <c r="F597" s="59"/>
      <c r="G597" s="59"/>
      <c r="H597" s="21"/>
      <c r="I597" s="21"/>
      <c r="J597" s="21"/>
      <c r="K597" s="21"/>
      <c r="L597" s="5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10"/>
      <c r="C598" s="113"/>
      <c r="D598" s="59"/>
      <c r="E598" s="59"/>
      <c r="F598" s="59"/>
      <c r="G598" s="59"/>
      <c r="H598" s="21"/>
      <c r="I598" s="21"/>
      <c r="J598" s="21"/>
      <c r="K598" s="21"/>
      <c r="L598" s="5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10"/>
      <c r="C599" s="113"/>
      <c r="D599" s="59"/>
      <c r="E599" s="59"/>
      <c r="F599" s="59"/>
      <c r="G599" s="59"/>
      <c r="H599" s="21"/>
      <c r="I599" s="21"/>
      <c r="J599" s="21"/>
      <c r="K599" s="21"/>
      <c r="L599" s="5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10"/>
      <c r="C600" s="113"/>
      <c r="D600" s="59"/>
      <c r="E600" s="59"/>
      <c r="F600" s="59"/>
      <c r="G600" s="59"/>
      <c r="H600" s="21"/>
      <c r="I600" s="21"/>
      <c r="J600" s="21"/>
      <c r="K600" s="21"/>
      <c r="L600" s="5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10"/>
      <c r="C601" s="113"/>
      <c r="D601" s="59"/>
      <c r="E601" s="59"/>
      <c r="F601" s="59"/>
      <c r="G601" s="59"/>
      <c r="H601" s="21"/>
      <c r="I601" s="21"/>
      <c r="J601" s="21"/>
      <c r="K601" s="21"/>
      <c r="L601" s="5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10"/>
      <c r="C602" s="113"/>
      <c r="D602" s="59"/>
      <c r="E602" s="59"/>
      <c r="F602" s="59"/>
      <c r="G602" s="59"/>
      <c r="H602" s="21"/>
      <c r="I602" s="21"/>
      <c r="J602" s="21"/>
      <c r="K602" s="21"/>
      <c r="L602" s="5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10"/>
      <c r="C603" s="113"/>
      <c r="D603" s="59"/>
      <c r="E603" s="59"/>
      <c r="F603" s="59"/>
      <c r="G603" s="59"/>
      <c r="H603" s="21"/>
      <c r="I603" s="21"/>
      <c r="J603" s="21"/>
      <c r="K603" s="21"/>
      <c r="L603" s="5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10"/>
      <c r="C604" s="113"/>
      <c r="D604" s="59"/>
      <c r="E604" s="59"/>
      <c r="F604" s="59"/>
      <c r="G604" s="59"/>
      <c r="H604" s="21"/>
      <c r="I604" s="21"/>
      <c r="J604" s="21"/>
      <c r="K604" s="21"/>
      <c r="L604" s="5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10"/>
      <c r="C605" s="113"/>
      <c r="D605" s="59"/>
      <c r="E605" s="59"/>
      <c r="F605" s="59"/>
      <c r="G605" s="59"/>
      <c r="H605" s="21"/>
      <c r="I605" s="21"/>
      <c r="J605" s="21"/>
      <c r="K605" s="21"/>
      <c r="L605" s="5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10"/>
      <c r="C606" s="113"/>
      <c r="D606" s="59"/>
      <c r="E606" s="59"/>
      <c r="F606" s="59"/>
      <c r="G606" s="59"/>
      <c r="H606" s="21"/>
      <c r="I606" s="21"/>
      <c r="J606" s="21"/>
      <c r="K606" s="21"/>
      <c r="L606" s="5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10"/>
      <c r="C607" s="113"/>
      <c r="D607" s="59"/>
      <c r="E607" s="59"/>
      <c r="F607" s="59"/>
      <c r="G607" s="59"/>
      <c r="H607" s="21"/>
      <c r="I607" s="21"/>
      <c r="J607" s="21"/>
      <c r="K607" s="21"/>
      <c r="L607" s="5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10"/>
      <c r="C608" s="113"/>
      <c r="D608" s="59"/>
      <c r="E608" s="59"/>
      <c r="F608" s="59"/>
      <c r="G608" s="59"/>
      <c r="H608" s="21"/>
      <c r="I608" s="21"/>
      <c r="J608" s="21"/>
      <c r="K608" s="21"/>
      <c r="L608" s="5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10"/>
      <c r="C609" s="113"/>
      <c r="D609" s="59"/>
      <c r="E609" s="59"/>
      <c r="F609" s="59"/>
      <c r="G609" s="59"/>
      <c r="H609" s="21"/>
      <c r="I609" s="21"/>
      <c r="J609" s="21"/>
      <c r="K609" s="21"/>
      <c r="L609" s="5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10"/>
      <c r="C610" s="113"/>
      <c r="D610" s="59"/>
      <c r="E610" s="59"/>
      <c r="F610" s="59"/>
      <c r="G610" s="59"/>
      <c r="H610" s="21"/>
      <c r="I610" s="21"/>
      <c r="J610" s="21"/>
      <c r="K610" s="21"/>
      <c r="L610" s="5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10"/>
      <c r="C611" s="113"/>
      <c r="D611" s="59"/>
      <c r="E611" s="59"/>
      <c r="F611" s="59"/>
      <c r="G611" s="59"/>
      <c r="H611" s="21"/>
      <c r="I611" s="21"/>
      <c r="J611" s="21"/>
      <c r="K611" s="21"/>
      <c r="L611" s="5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10"/>
      <c r="C612" s="113"/>
      <c r="D612" s="59"/>
      <c r="E612" s="59"/>
      <c r="F612" s="59"/>
      <c r="G612" s="59"/>
      <c r="H612" s="21"/>
      <c r="I612" s="21"/>
      <c r="J612" s="21"/>
      <c r="K612" s="21"/>
      <c r="L612" s="5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10"/>
      <c r="C613" s="113"/>
      <c r="D613" s="59"/>
      <c r="E613" s="59"/>
      <c r="F613" s="59"/>
      <c r="G613" s="59"/>
      <c r="H613" s="21"/>
      <c r="I613" s="21"/>
      <c r="J613" s="21"/>
      <c r="K613" s="21"/>
      <c r="L613" s="5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10"/>
      <c r="C614" s="113"/>
      <c r="D614" s="59"/>
      <c r="E614" s="59"/>
      <c r="F614" s="59"/>
      <c r="G614" s="59"/>
      <c r="H614" s="21"/>
      <c r="I614" s="21"/>
      <c r="J614" s="21"/>
      <c r="K614" s="21"/>
      <c r="L614" s="5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10"/>
      <c r="C615" s="113"/>
      <c r="D615" s="59"/>
      <c r="E615" s="59"/>
      <c r="F615" s="59"/>
      <c r="G615" s="59"/>
      <c r="H615" s="21"/>
      <c r="I615" s="21"/>
      <c r="J615" s="21"/>
      <c r="K615" s="21"/>
      <c r="L615" s="5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10"/>
      <c r="C616" s="113"/>
      <c r="D616" s="59"/>
      <c r="E616" s="59"/>
      <c r="F616" s="59"/>
      <c r="G616" s="59"/>
      <c r="H616" s="21"/>
      <c r="I616" s="21"/>
      <c r="J616" s="21"/>
      <c r="K616" s="21"/>
      <c r="L616" s="5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10"/>
      <c r="C617" s="113"/>
      <c r="D617" s="59"/>
      <c r="E617" s="59"/>
      <c r="F617" s="59"/>
      <c r="G617" s="59"/>
      <c r="H617" s="21"/>
      <c r="I617" s="21"/>
      <c r="J617" s="21"/>
      <c r="K617" s="21"/>
      <c r="L617" s="5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10"/>
      <c r="C618" s="113"/>
      <c r="D618" s="59"/>
      <c r="E618" s="59"/>
      <c r="F618" s="59"/>
      <c r="G618" s="59"/>
      <c r="H618" s="21"/>
      <c r="I618" s="21"/>
      <c r="J618" s="21"/>
      <c r="K618" s="21"/>
      <c r="L618" s="5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10"/>
      <c r="C619" s="113"/>
      <c r="D619" s="59"/>
      <c r="E619" s="59"/>
      <c r="F619" s="59"/>
      <c r="G619" s="59"/>
      <c r="H619" s="21"/>
      <c r="I619" s="21"/>
      <c r="J619" s="21"/>
      <c r="K619" s="21"/>
      <c r="L619" s="5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10"/>
      <c r="C620" s="113"/>
      <c r="D620" s="59"/>
      <c r="E620" s="59"/>
      <c r="F620" s="59"/>
      <c r="G620" s="59"/>
      <c r="H620" s="21"/>
      <c r="I620" s="21"/>
      <c r="J620" s="21"/>
      <c r="K620" s="21"/>
      <c r="L620" s="5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10"/>
      <c r="C621" s="113"/>
      <c r="D621" s="59"/>
      <c r="E621" s="59"/>
      <c r="F621" s="59"/>
      <c r="G621" s="59"/>
      <c r="H621" s="21"/>
      <c r="I621" s="21"/>
      <c r="J621" s="21"/>
      <c r="K621" s="21"/>
      <c r="L621" s="5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10"/>
      <c r="C622" s="113"/>
      <c r="D622" s="59"/>
      <c r="E622" s="59"/>
      <c r="F622" s="59"/>
      <c r="G622" s="59"/>
      <c r="H622" s="21"/>
      <c r="I622" s="21"/>
      <c r="J622" s="21"/>
      <c r="K622" s="21"/>
      <c r="L622" s="5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10"/>
      <c r="C623" s="113"/>
      <c r="D623" s="59"/>
      <c r="E623" s="59"/>
      <c r="F623" s="59"/>
      <c r="G623" s="59"/>
      <c r="H623" s="21"/>
      <c r="I623" s="21"/>
      <c r="J623" s="21"/>
      <c r="K623" s="21"/>
      <c r="L623" s="5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10"/>
      <c r="C624" s="113"/>
      <c r="D624" s="59"/>
      <c r="E624" s="59"/>
      <c r="F624" s="59"/>
      <c r="G624" s="59"/>
      <c r="H624" s="21"/>
      <c r="I624" s="21"/>
      <c r="J624" s="21"/>
      <c r="K624" s="21"/>
      <c r="L624" s="5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10"/>
      <c r="C625" s="113"/>
      <c r="D625" s="59"/>
      <c r="E625" s="59"/>
      <c r="F625" s="59"/>
      <c r="G625" s="59"/>
      <c r="H625" s="21"/>
      <c r="I625" s="21"/>
      <c r="J625" s="21"/>
      <c r="K625" s="21"/>
      <c r="L625" s="5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10"/>
      <c r="C626" s="113"/>
      <c r="D626" s="59"/>
      <c r="E626" s="59"/>
      <c r="F626" s="59"/>
      <c r="G626" s="59"/>
      <c r="H626" s="21"/>
      <c r="I626" s="21"/>
      <c r="J626" s="21"/>
      <c r="K626" s="21"/>
      <c r="L626" s="5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10"/>
      <c r="C627" s="113"/>
      <c r="D627" s="59"/>
      <c r="E627" s="59"/>
      <c r="F627" s="59"/>
      <c r="G627" s="59"/>
      <c r="H627" s="21"/>
      <c r="I627" s="21"/>
      <c r="J627" s="21"/>
      <c r="K627" s="21"/>
      <c r="L627" s="5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10"/>
      <c r="C628" s="113"/>
      <c r="D628" s="59"/>
      <c r="E628" s="59"/>
      <c r="F628" s="59"/>
      <c r="G628" s="59"/>
      <c r="H628" s="21"/>
      <c r="I628" s="21"/>
      <c r="J628" s="21"/>
      <c r="K628" s="21"/>
      <c r="L628" s="5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10"/>
      <c r="C629" s="113"/>
      <c r="D629" s="59"/>
      <c r="E629" s="59"/>
      <c r="F629" s="59"/>
      <c r="G629" s="59"/>
      <c r="H629" s="21"/>
      <c r="I629" s="21"/>
      <c r="J629" s="21"/>
      <c r="K629" s="21"/>
      <c r="L629" s="5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10"/>
      <c r="C630" s="113"/>
      <c r="D630" s="59"/>
      <c r="E630" s="59"/>
      <c r="F630" s="59"/>
      <c r="G630" s="59"/>
      <c r="H630" s="21"/>
      <c r="I630" s="21"/>
      <c r="J630" s="21"/>
      <c r="K630" s="21"/>
      <c r="L630" s="5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10"/>
      <c r="C631" s="113"/>
      <c r="D631" s="59"/>
      <c r="E631" s="59"/>
      <c r="F631" s="59"/>
      <c r="G631" s="59"/>
      <c r="H631" s="21"/>
      <c r="I631" s="21"/>
      <c r="J631" s="21"/>
      <c r="K631" s="21"/>
      <c r="L631" s="5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10"/>
      <c r="C632" s="113"/>
      <c r="D632" s="59"/>
      <c r="E632" s="59"/>
      <c r="F632" s="59"/>
      <c r="G632" s="59"/>
      <c r="H632" s="21"/>
      <c r="I632" s="21"/>
      <c r="J632" s="21"/>
      <c r="K632" s="21"/>
      <c r="L632" s="5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10"/>
      <c r="C633" s="113"/>
      <c r="D633" s="59"/>
      <c r="E633" s="59"/>
      <c r="F633" s="59"/>
      <c r="G633" s="59"/>
      <c r="H633" s="21"/>
      <c r="I633" s="21"/>
      <c r="J633" s="21"/>
      <c r="K633" s="21"/>
      <c r="L633" s="5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10"/>
      <c r="C634" s="113"/>
      <c r="D634" s="59"/>
      <c r="E634" s="59"/>
      <c r="F634" s="59"/>
      <c r="G634" s="59"/>
      <c r="H634" s="21"/>
      <c r="I634" s="21"/>
      <c r="J634" s="21"/>
      <c r="K634" s="21"/>
      <c r="L634" s="5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10"/>
      <c r="C635" s="113"/>
      <c r="D635" s="59"/>
      <c r="E635" s="59"/>
      <c r="F635" s="59"/>
      <c r="G635" s="59"/>
      <c r="H635" s="21"/>
      <c r="I635" s="21"/>
      <c r="J635" s="21"/>
      <c r="K635" s="21"/>
      <c r="L635" s="5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10"/>
      <c r="C636" s="113"/>
      <c r="D636" s="59"/>
      <c r="E636" s="59"/>
      <c r="F636" s="59"/>
      <c r="G636" s="59"/>
      <c r="H636" s="21"/>
      <c r="I636" s="21"/>
      <c r="J636" s="21"/>
      <c r="K636" s="21"/>
      <c r="L636" s="5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10"/>
      <c r="C637" s="113"/>
      <c r="D637" s="59"/>
      <c r="E637" s="59"/>
      <c r="F637" s="59"/>
      <c r="G637" s="59"/>
      <c r="H637" s="21"/>
      <c r="I637" s="21"/>
      <c r="J637" s="21"/>
      <c r="K637" s="21"/>
      <c r="L637" s="5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10"/>
      <c r="C638" s="113"/>
      <c r="D638" s="59"/>
      <c r="E638" s="59"/>
      <c r="F638" s="59"/>
      <c r="G638" s="59"/>
      <c r="H638" s="21"/>
      <c r="I638" s="21"/>
      <c r="J638" s="21"/>
      <c r="K638" s="21"/>
      <c r="L638" s="5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10"/>
      <c r="C639" s="113"/>
      <c r="D639" s="59"/>
      <c r="E639" s="59"/>
      <c r="F639" s="59"/>
      <c r="G639" s="59"/>
      <c r="H639" s="21"/>
      <c r="I639" s="21"/>
      <c r="J639" s="21"/>
      <c r="K639" s="21"/>
      <c r="L639" s="5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10"/>
      <c r="C640" s="113"/>
      <c r="D640" s="59"/>
      <c r="E640" s="59"/>
      <c r="F640" s="59"/>
      <c r="G640" s="59"/>
      <c r="H640" s="21"/>
      <c r="I640" s="21"/>
      <c r="J640" s="21"/>
      <c r="K640" s="21"/>
      <c r="L640" s="5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10"/>
      <c r="C641" s="113"/>
      <c r="D641" s="59"/>
      <c r="E641" s="59"/>
      <c r="F641" s="59"/>
      <c r="G641" s="59"/>
      <c r="H641" s="21"/>
      <c r="I641" s="21"/>
      <c r="J641" s="21"/>
      <c r="K641" s="21"/>
      <c r="L641" s="5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10"/>
      <c r="C642" s="113"/>
      <c r="D642" s="59"/>
      <c r="E642" s="59"/>
      <c r="F642" s="59"/>
      <c r="G642" s="59"/>
      <c r="H642" s="21"/>
      <c r="I642" s="21"/>
      <c r="J642" s="21"/>
      <c r="K642" s="21"/>
      <c r="L642" s="5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10"/>
      <c r="C643" s="113"/>
      <c r="D643" s="59"/>
      <c r="E643" s="59"/>
      <c r="F643" s="59"/>
      <c r="G643" s="59"/>
      <c r="H643" s="21"/>
      <c r="I643" s="21"/>
      <c r="J643" s="21"/>
      <c r="K643" s="21"/>
      <c r="L643" s="5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10"/>
      <c r="C644" s="113"/>
      <c r="D644" s="59"/>
      <c r="E644" s="59"/>
      <c r="F644" s="59"/>
      <c r="G644" s="59"/>
      <c r="H644" s="21"/>
      <c r="I644" s="21"/>
      <c r="J644" s="21"/>
      <c r="K644" s="21"/>
      <c r="L644" s="5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10"/>
      <c r="C645" s="113"/>
      <c r="D645" s="59"/>
      <c r="E645" s="59"/>
      <c r="F645" s="59"/>
      <c r="G645" s="59"/>
      <c r="H645" s="21"/>
      <c r="I645" s="21"/>
      <c r="J645" s="21"/>
      <c r="K645" s="21"/>
      <c r="L645" s="5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10"/>
      <c r="C646" s="113"/>
      <c r="D646" s="59"/>
      <c r="E646" s="59"/>
      <c r="F646" s="59"/>
      <c r="G646" s="59"/>
      <c r="H646" s="21"/>
      <c r="I646" s="21"/>
      <c r="J646" s="21"/>
      <c r="K646" s="21"/>
      <c r="L646" s="5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10"/>
      <c r="C647" s="113"/>
      <c r="D647" s="59"/>
      <c r="E647" s="59"/>
      <c r="F647" s="59"/>
      <c r="G647" s="59"/>
      <c r="H647" s="21"/>
      <c r="I647" s="21"/>
      <c r="J647" s="21"/>
      <c r="K647" s="21"/>
      <c r="L647" s="5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10"/>
      <c r="C648" s="113"/>
      <c r="D648" s="59"/>
      <c r="E648" s="59"/>
      <c r="F648" s="59"/>
      <c r="G648" s="59"/>
      <c r="H648" s="21"/>
      <c r="I648" s="21"/>
      <c r="J648" s="21"/>
      <c r="K648" s="21"/>
      <c r="L648" s="5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10"/>
      <c r="C649" s="113"/>
      <c r="D649" s="59"/>
      <c r="E649" s="59"/>
      <c r="F649" s="59"/>
      <c r="G649" s="59"/>
      <c r="H649" s="21"/>
      <c r="I649" s="21"/>
      <c r="J649" s="21"/>
      <c r="K649" s="21"/>
      <c r="L649" s="5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10"/>
      <c r="C650" s="113"/>
      <c r="D650" s="59"/>
      <c r="E650" s="59"/>
      <c r="F650" s="59"/>
      <c r="G650" s="59"/>
      <c r="H650" s="21"/>
      <c r="I650" s="21"/>
      <c r="J650" s="21"/>
      <c r="K650" s="21"/>
      <c r="L650" s="5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10"/>
      <c r="C651" s="113"/>
      <c r="D651" s="59"/>
      <c r="E651" s="59"/>
      <c r="F651" s="59"/>
      <c r="G651" s="59"/>
      <c r="H651" s="21"/>
      <c r="I651" s="21"/>
      <c r="J651" s="21"/>
      <c r="K651" s="21"/>
      <c r="L651" s="5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10"/>
      <c r="C652" s="113"/>
      <c r="D652" s="59"/>
      <c r="E652" s="59"/>
      <c r="F652" s="59"/>
      <c r="G652" s="59"/>
      <c r="H652" s="21"/>
      <c r="I652" s="21"/>
      <c r="J652" s="21"/>
      <c r="K652" s="21"/>
      <c r="L652" s="5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10"/>
      <c r="C653" s="113"/>
      <c r="D653" s="59"/>
      <c r="E653" s="59"/>
      <c r="F653" s="59"/>
      <c r="G653" s="59"/>
      <c r="H653" s="21"/>
      <c r="I653" s="21"/>
      <c r="J653" s="21"/>
      <c r="K653" s="21"/>
      <c r="L653" s="5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10"/>
      <c r="C654" s="113"/>
      <c r="D654" s="59"/>
      <c r="E654" s="59"/>
      <c r="F654" s="59"/>
      <c r="G654" s="59"/>
      <c r="H654" s="21"/>
      <c r="I654" s="21"/>
      <c r="J654" s="21"/>
      <c r="K654" s="21"/>
      <c r="L654" s="5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10"/>
      <c r="C655" s="113"/>
      <c r="D655" s="59"/>
      <c r="E655" s="59"/>
      <c r="F655" s="59"/>
      <c r="G655" s="59"/>
      <c r="H655" s="21"/>
      <c r="I655" s="21"/>
      <c r="J655" s="21"/>
      <c r="K655" s="21"/>
      <c r="L655" s="5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10"/>
      <c r="C656" s="113"/>
      <c r="D656" s="59"/>
      <c r="E656" s="59"/>
      <c r="F656" s="59"/>
      <c r="G656" s="59"/>
      <c r="H656" s="21"/>
      <c r="I656" s="21"/>
      <c r="J656" s="21"/>
      <c r="K656" s="21"/>
      <c r="L656" s="5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10"/>
      <c r="C657" s="113"/>
      <c r="D657" s="59"/>
      <c r="E657" s="59"/>
      <c r="F657" s="59"/>
      <c r="G657" s="59"/>
      <c r="H657" s="21"/>
      <c r="I657" s="21"/>
      <c r="J657" s="21"/>
      <c r="K657" s="21"/>
      <c r="L657" s="5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10"/>
      <c r="C658" s="113"/>
      <c r="D658" s="59"/>
      <c r="E658" s="59"/>
      <c r="F658" s="59"/>
      <c r="G658" s="59"/>
      <c r="H658" s="21"/>
      <c r="I658" s="21"/>
      <c r="J658" s="21"/>
      <c r="K658" s="21"/>
      <c r="L658" s="5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10"/>
      <c r="C659" s="113"/>
      <c r="D659" s="59"/>
      <c r="E659" s="59"/>
      <c r="F659" s="59"/>
      <c r="G659" s="59"/>
      <c r="H659" s="21"/>
      <c r="I659" s="21"/>
      <c r="J659" s="21"/>
      <c r="K659" s="21"/>
      <c r="L659" s="5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10"/>
      <c r="C660" s="113"/>
      <c r="D660" s="59"/>
      <c r="E660" s="59"/>
      <c r="F660" s="59"/>
      <c r="G660" s="59"/>
      <c r="H660" s="21"/>
      <c r="I660" s="21"/>
      <c r="J660" s="21"/>
      <c r="K660" s="21"/>
      <c r="L660" s="5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10"/>
      <c r="C661" s="113"/>
      <c r="D661" s="59"/>
      <c r="E661" s="59"/>
      <c r="F661" s="59"/>
      <c r="G661" s="59"/>
      <c r="H661" s="21"/>
      <c r="I661" s="21"/>
      <c r="J661" s="21"/>
      <c r="K661" s="21"/>
      <c r="L661" s="5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10"/>
      <c r="C662" s="113"/>
      <c r="D662" s="59"/>
      <c r="E662" s="59"/>
      <c r="F662" s="59"/>
      <c r="G662" s="59"/>
      <c r="H662" s="21"/>
      <c r="I662" s="21"/>
      <c r="J662" s="21"/>
      <c r="K662" s="21"/>
      <c r="L662" s="5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10"/>
      <c r="C663" s="113"/>
      <c r="D663" s="59"/>
      <c r="E663" s="59"/>
      <c r="F663" s="59"/>
      <c r="G663" s="59"/>
      <c r="H663" s="21"/>
      <c r="I663" s="21"/>
      <c r="J663" s="21"/>
      <c r="K663" s="21"/>
      <c r="L663" s="5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10"/>
      <c r="C664" s="113"/>
      <c r="D664" s="59"/>
      <c r="E664" s="59"/>
      <c r="F664" s="59"/>
      <c r="G664" s="59"/>
      <c r="H664" s="21"/>
      <c r="I664" s="21"/>
      <c r="J664" s="21"/>
      <c r="K664" s="21"/>
      <c r="L664" s="5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10"/>
      <c r="C665" s="113"/>
      <c r="D665" s="59"/>
      <c r="E665" s="59"/>
      <c r="F665" s="59"/>
      <c r="G665" s="59"/>
      <c r="H665" s="21"/>
      <c r="I665" s="21"/>
      <c r="J665" s="21"/>
      <c r="K665" s="21"/>
      <c r="L665" s="5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10"/>
      <c r="C666" s="113"/>
      <c r="D666" s="59"/>
      <c r="E666" s="59"/>
      <c r="F666" s="59"/>
      <c r="G666" s="59"/>
      <c r="H666" s="21"/>
      <c r="I666" s="21"/>
      <c r="J666" s="21"/>
      <c r="K666" s="21"/>
      <c r="L666" s="5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10"/>
      <c r="C667" s="113"/>
      <c r="D667" s="59"/>
      <c r="E667" s="59"/>
      <c r="F667" s="59"/>
      <c r="G667" s="59"/>
      <c r="H667" s="21"/>
      <c r="I667" s="21"/>
      <c r="J667" s="21"/>
      <c r="K667" s="21"/>
      <c r="L667" s="5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10"/>
      <c r="C668" s="113"/>
      <c r="D668" s="59"/>
      <c r="E668" s="59"/>
      <c r="F668" s="59"/>
      <c r="G668" s="59"/>
      <c r="H668" s="21"/>
      <c r="I668" s="21"/>
      <c r="J668" s="21"/>
      <c r="K668" s="21"/>
      <c r="L668" s="5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10"/>
      <c r="C669" s="113"/>
      <c r="D669" s="59"/>
      <c r="E669" s="59"/>
      <c r="F669" s="59"/>
      <c r="G669" s="59"/>
      <c r="H669" s="21"/>
      <c r="I669" s="21"/>
      <c r="J669" s="21"/>
      <c r="K669" s="21"/>
      <c r="L669" s="5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10"/>
      <c r="C670" s="113"/>
      <c r="D670" s="59"/>
      <c r="E670" s="59"/>
      <c r="F670" s="59"/>
      <c r="G670" s="59"/>
      <c r="H670" s="21"/>
      <c r="I670" s="21"/>
      <c r="J670" s="21"/>
      <c r="K670" s="21"/>
      <c r="L670" s="5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10"/>
      <c r="C671" s="113"/>
      <c r="D671" s="59"/>
      <c r="E671" s="59"/>
      <c r="F671" s="59"/>
      <c r="G671" s="59"/>
      <c r="H671" s="21"/>
      <c r="I671" s="21"/>
      <c r="J671" s="21"/>
      <c r="K671" s="21"/>
      <c r="L671" s="5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10"/>
      <c r="C672" s="113"/>
      <c r="D672" s="59"/>
      <c r="E672" s="59"/>
      <c r="F672" s="59"/>
      <c r="G672" s="59"/>
      <c r="H672" s="21"/>
      <c r="I672" s="21"/>
      <c r="J672" s="21"/>
      <c r="K672" s="21"/>
      <c r="L672" s="5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10"/>
      <c r="C673" s="113"/>
      <c r="D673" s="59"/>
      <c r="E673" s="59"/>
      <c r="F673" s="59"/>
      <c r="G673" s="59"/>
      <c r="H673" s="21"/>
      <c r="I673" s="21"/>
      <c r="J673" s="21"/>
      <c r="K673" s="21"/>
      <c r="L673" s="5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10"/>
      <c r="C674" s="113"/>
      <c r="D674" s="59"/>
      <c r="E674" s="59"/>
      <c r="F674" s="59"/>
      <c r="G674" s="59"/>
      <c r="H674" s="21"/>
      <c r="I674" s="21"/>
      <c r="J674" s="21"/>
      <c r="K674" s="21"/>
      <c r="L674" s="5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10"/>
      <c r="C675" s="113"/>
      <c r="D675" s="59"/>
      <c r="E675" s="59"/>
      <c r="F675" s="59"/>
      <c r="G675" s="59"/>
      <c r="H675" s="21"/>
      <c r="I675" s="21"/>
      <c r="J675" s="21"/>
      <c r="K675" s="21"/>
      <c r="L675" s="5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10"/>
      <c r="C676" s="113"/>
      <c r="D676" s="59"/>
      <c r="E676" s="59"/>
      <c r="F676" s="59"/>
      <c r="G676" s="59"/>
      <c r="H676" s="21"/>
      <c r="I676" s="21"/>
      <c r="J676" s="21"/>
      <c r="K676" s="21"/>
      <c r="L676" s="5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10"/>
      <c r="C677" s="113"/>
      <c r="D677" s="59"/>
      <c r="E677" s="59"/>
      <c r="F677" s="59"/>
      <c r="G677" s="59"/>
      <c r="H677" s="21"/>
      <c r="I677" s="21"/>
      <c r="J677" s="21"/>
      <c r="K677" s="21"/>
      <c r="L677" s="5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10"/>
      <c r="C678" s="113"/>
      <c r="D678" s="59"/>
      <c r="E678" s="59"/>
      <c r="F678" s="59"/>
      <c r="G678" s="59"/>
      <c r="H678" s="21"/>
      <c r="I678" s="21"/>
      <c r="J678" s="21"/>
      <c r="K678" s="21"/>
      <c r="L678" s="5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10"/>
      <c r="C679" s="113"/>
      <c r="D679" s="59"/>
      <c r="E679" s="59"/>
      <c r="F679" s="59"/>
      <c r="G679" s="59"/>
      <c r="H679" s="21"/>
      <c r="I679" s="21"/>
      <c r="J679" s="21"/>
      <c r="K679" s="21"/>
      <c r="L679" s="5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10"/>
      <c r="C680" s="113"/>
      <c r="D680" s="59"/>
      <c r="E680" s="59"/>
      <c r="F680" s="59"/>
      <c r="G680" s="59"/>
      <c r="H680" s="21"/>
      <c r="I680" s="21"/>
      <c r="J680" s="21"/>
      <c r="K680" s="21"/>
      <c r="L680" s="5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10"/>
      <c r="C681" s="113"/>
      <c r="D681" s="59"/>
      <c r="E681" s="59"/>
      <c r="F681" s="59"/>
      <c r="G681" s="59"/>
      <c r="H681" s="21"/>
      <c r="I681" s="21"/>
      <c r="J681" s="21"/>
      <c r="K681" s="21"/>
      <c r="L681" s="5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10"/>
      <c r="C682" s="113"/>
      <c r="D682" s="59"/>
      <c r="E682" s="59"/>
      <c r="F682" s="59"/>
      <c r="G682" s="59"/>
      <c r="H682" s="21"/>
      <c r="I682" s="21"/>
      <c r="J682" s="21"/>
      <c r="K682" s="21"/>
      <c r="L682" s="5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10"/>
      <c r="C683" s="113"/>
      <c r="D683" s="59"/>
      <c r="E683" s="59"/>
      <c r="F683" s="59"/>
      <c r="G683" s="59"/>
      <c r="H683" s="21"/>
      <c r="I683" s="21"/>
      <c r="J683" s="21"/>
      <c r="K683" s="21"/>
      <c r="L683" s="5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10"/>
      <c r="C684" s="113"/>
      <c r="D684" s="59"/>
      <c r="E684" s="59"/>
      <c r="F684" s="59"/>
      <c r="G684" s="59"/>
      <c r="H684" s="21"/>
      <c r="I684" s="21"/>
      <c r="J684" s="21"/>
      <c r="K684" s="21"/>
      <c r="L684" s="5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10"/>
      <c r="C685" s="113"/>
      <c r="D685" s="59"/>
      <c r="E685" s="59"/>
      <c r="F685" s="59"/>
      <c r="G685" s="59"/>
      <c r="H685" s="21"/>
      <c r="I685" s="21"/>
      <c r="J685" s="21"/>
      <c r="K685" s="21"/>
      <c r="L685" s="5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10"/>
      <c r="C686" s="113"/>
      <c r="D686" s="59"/>
      <c r="E686" s="59"/>
      <c r="F686" s="59"/>
      <c r="G686" s="59"/>
      <c r="H686" s="21"/>
      <c r="I686" s="21"/>
      <c r="J686" s="21"/>
      <c r="K686" s="21"/>
      <c r="L686" s="5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10"/>
      <c r="C687" s="113"/>
      <c r="D687" s="59"/>
      <c r="E687" s="59"/>
      <c r="F687" s="59"/>
      <c r="G687" s="59"/>
      <c r="H687" s="21"/>
      <c r="I687" s="21"/>
      <c r="J687" s="21"/>
      <c r="K687" s="21"/>
      <c r="L687" s="5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10"/>
      <c r="C688" s="113"/>
      <c r="D688" s="59"/>
      <c r="E688" s="59"/>
      <c r="F688" s="59"/>
      <c r="G688" s="59"/>
      <c r="H688" s="21"/>
      <c r="I688" s="21"/>
      <c r="J688" s="21"/>
      <c r="K688" s="21"/>
      <c r="L688" s="5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10"/>
      <c r="C689" s="113"/>
      <c r="D689" s="59"/>
      <c r="E689" s="59"/>
      <c r="F689" s="59"/>
      <c r="G689" s="59"/>
      <c r="H689" s="21"/>
      <c r="I689" s="21"/>
      <c r="J689" s="21"/>
      <c r="K689" s="21"/>
      <c r="L689" s="5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10"/>
      <c r="C690" s="113"/>
      <c r="D690" s="59"/>
      <c r="E690" s="59"/>
      <c r="F690" s="59"/>
      <c r="G690" s="59"/>
      <c r="H690" s="21"/>
      <c r="I690" s="21"/>
      <c r="J690" s="21"/>
      <c r="K690" s="21"/>
      <c r="L690" s="5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10"/>
      <c r="C691" s="113"/>
      <c r="D691" s="59"/>
      <c r="E691" s="59"/>
      <c r="F691" s="59"/>
      <c r="G691" s="59"/>
      <c r="H691" s="21"/>
      <c r="I691" s="21"/>
      <c r="J691" s="21"/>
      <c r="K691" s="21"/>
      <c r="L691" s="5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10"/>
      <c r="C692" s="113"/>
      <c r="D692" s="59"/>
      <c r="E692" s="59"/>
      <c r="F692" s="59"/>
      <c r="G692" s="59"/>
      <c r="H692" s="21"/>
      <c r="I692" s="21"/>
      <c r="J692" s="21"/>
      <c r="K692" s="21"/>
      <c r="L692" s="5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10"/>
      <c r="C693" s="113"/>
      <c r="D693" s="59"/>
      <c r="E693" s="59"/>
      <c r="F693" s="59"/>
      <c r="G693" s="59"/>
      <c r="H693" s="21"/>
      <c r="I693" s="21"/>
      <c r="J693" s="21"/>
      <c r="K693" s="21"/>
      <c r="L693" s="5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10"/>
      <c r="C694" s="113"/>
      <c r="D694" s="59"/>
      <c r="E694" s="59"/>
      <c r="F694" s="59"/>
      <c r="G694" s="59"/>
      <c r="H694" s="21"/>
      <c r="I694" s="21"/>
      <c r="J694" s="21"/>
      <c r="K694" s="21"/>
      <c r="L694" s="5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10"/>
      <c r="C695" s="113"/>
      <c r="D695" s="59"/>
      <c r="E695" s="59"/>
      <c r="F695" s="59"/>
      <c r="G695" s="59"/>
      <c r="H695" s="21"/>
      <c r="I695" s="21"/>
      <c r="J695" s="21"/>
      <c r="K695" s="21"/>
      <c r="L695" s="5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10"/>
      <c r="C696" s="113"/>
      <c r="D696" s="59"/>
      <c r="E696" s="59"/>
      <c r="F696" s="59"/>
      <c r="G696" s="59"/>
      <c r="H696" s="21"/>
      <c r="I696" s="21"/>
      <c r="J696" s="21"/>
      <c r="K696" s="21"/>
      <c r="L696" s="5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10"/>
      <c r="C697" s="113"/>
      <c r="D697" s="59"/>
      <c r="E697" s="59"/>
      <c r="F697" s="59"/>
      <c r="G697" s="59"/>
      <c r="H697" s="21"/>
      <c r="I697" s="21"/>
      <c r="J697" s="21"/>
      <c r="K697" s="21"/>
      <c r="L697" s="5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10"/>
      <c r="C698" s="113"/>
      <c r="D698" s="59"/>
      <c r="E698" s="59"/>
      <c r="F698" s="59"/>
      <c r="G698" s="59"/>
      <c r="H698" s="21"/>
      <c r="I698" s="21"/>
      <c r="J698" s="21"/>
      <c r="K698" s="21"/>
      <c r="L698" s="5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10"/>
      <c r="C699" s="113"/>
      <c r="D699" s="59"/>
      <c r="E699" s="59"/>
      <c r="F699" s="59"/>
      <c r="G699" s="59"/>
      <c r="H699" s="21"/>
      <c r="I699" s="21"/>
      <c r="J699" s="21"/>
      <c r="K699" s="21"/>
      <c r="L699" s="5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10"/>
      <c r="C700" s="113"/>
      <c r="D700" s="59"/>
      <c r="E700" s="59"/>
      <c r="F700" s="59"/>
      <c r="G700" s="59"/>
      <c r="H700" s="21"/>
      <c r="I700" s="21"/>
      <c r="J700" s="21"/>
      <c r="K700" s="21"/>
      <c r="L700" s="5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10"/>
      <c r="C701" s="113"/>
      <c r="D701" s="59"/>
      <c r="E701" s="59"/>
      <c r="F701" s="59"/>
      <c r="G701" s="59"/>
      <c r="H701" s="21"/>
      <c r="I701" s="21"/>
      <c r="J701" s="21"/>
      <c r="K701" s="21"/>
      <c r="L701" s="5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10"/>
      <c r="C702" s="113"/>
      <c r="D702" s="59"/>
      <c r="E702" s="59"/>
      <c r="F702" s="59"/>
      <c r="G702" s="59"/>
      <c r="H702" s="21"/>
      <c r="I702" s="21"/>
      <c r="J702" s="21"/>
      <c r="K702" s="21"/>
      <c r="L702" s="5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10"/>
      <c r="C703" s="113"/>
      <c r="D703" s="59"/>
      <c r="E703" s="59"/>
      <c r="F703" s="59"/>
      <c r="G703" s="59"/>
      <c r="H703" s="21"/>
      <c r="I703" s="21"/>
      <c r="J703" s="21"/>
      <c r="K703" s="21"/>
      <c r="L703" s="5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10"/>
      <c r="C704" s="113"/>
      <c r="D704" s="59"/>
      <c r="E704" s="59"/>
      <c r="F704" s="59"/>
      <c r="G704" s="59"/>
      <c r="H704" s="21"/>
      <c r="I704" s="21"/>
      <c r="J704" s="21"/>
      <c r="K704" s="21"/>
      <c r="L704" s="5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10"/>
      <c r="C705" s="113"/>
      <c r="D705" s="59"/>
      <c r="E705" s="59"/>
      <c r="F705" s="59"/>
      <c r="G705" s="59"/>
      <c r="H705" s="21"/>
      <c r="I705" s="21"/>
      <c r="J705" s="21"/>
      <c r="K705" s="21"/>
      <c r="L705" s="5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10"/>
      <c r="C706" s="113"/>
      <c r="D706" s="59"/>
      <c r="E706" s="59"/>
      <c r="F706" s="59"/>
      <c r="G706" s="59"/>
      <c r="H706" s="21"/>
      <c r="I706" s="21"/>
      <c r="J706" s="21"/>
      <c r="K706" s="21"/>
      <c r="L706" s="5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10"/>
      <c r="C707" s="113"/>
      <c r="D707" s="59"/>
      <c r="E707" s="59"/>
      <c r="F707" s="59"/>
      <c r="G707" s="59"/>
      <c r="H707" s="21"/>
      <c r="I707" s="21"/>
      <c r="J707" s="21"/>
      <c r="K707" s="21"/>
      <c r="L707" s="5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10"/>
      <c r="C708" s="113"/>
      <c r="D708" s="59"/>
      <c r="E708" s="59"/>
      <c r="F708" s="59"/>
      <c r="G708" s="59"/>
      <c r="H708" s="21"/>
      <c r="I708" s="21"/>
      <c r="J708" s="21"/>
      <c r="K708" s="21"/>
      <c r="L708" s="5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10"/>
      <c r="C709" s="113"/>
      <c r="D709" s="59"/>
      <c r="E709" s="59"/>
      <c r="F709" s="59"/>
      <c r="G709" s="59"/>
      <c r="H709" s="21"/>
      <c r="I709" s="21"/>
      <c r="J709" s="21"/>
      <c r="K709" s="21"/>
      <c r="L709" s="5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10"/>
      <c r="C710" s="113"/>
      <c r="D710" s="59"/>
      <c r="E710" s="59"/>
      <c r="F710" s="59"/>
      <c r="G710" s="59"/>
      <c r="H710" s="21"/>
      <c r="I710" s="21"/>
      <c r="J710" s="21"/>
      <c r="K710" s="21"/>
      <c r="L710" s="5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10"/>
      <c r="C711" s="113"/>
      <c r="D711" s="59"/>
      <c r="E711" s="59"/>
      <c r="F711" s="59"/>
      <c r="G711" s="59"/>
      <c r="H711" s="21"/>
      <c r="I711" s="21"/>
      <c r="J711" s="21"/>
      <c r="K711" s="21"/>
      <c r="L711" s="5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10"/>
      <c r="C712" s="113"/>
      <c r="D712" s="59"/>
      <c r="E712" s="59"/>
      <c r="F712" s="59"/>
      <c r="G712" s="59"/>
      <c r="H712" s="21"/>
      <c r="I712" s="21"/>
      <c r="J712" s="21"/>
      <c r="K712" s="21"/>
      <c r="L712" s="5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10"/>
      <c r="C713" s="113"/>
      <c r="D713" s="59"/>
      <c r="E713" s="59"/>
      <c r="F713" s="59"/>
      <c r="G713" s="59"/>
      <c r="H713" s="21"/>
      <c r="I713" s="21"/>
      <c r="J713" s="21"/>
      <c r="K713" s="21"/>
      <c r="L713" s="5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10"/>
      <c r="C714" s="113"/>
      <c r="D714" s="59"/>
      <c r="E714" s="59"/>
      <c r="F714" s="59"/>
      <c r="G714" s="59"/>
      <c r="H714" s="21"/>
      <c r="I714" s="21"/>
      <c r="J714" s="21"/>
      <c r="K714" s="21"/>
      <c r="L714" s="5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10"/>
      <c r="C715" s="113"/>
      <c r="D715" s="59"/>
      <c r="E715" s="59"/>
      <c r="F715" s="59"/>
      <c r="G715" s="59"/>
      <c r="H715" s="21"/>
      <c r="I715" s="21"/>
      <c r="J715" s="21"/>
      <c r="K715" s="21"/>
      <c r="L715" s="5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10"/>
      <c r="C716" s="113"/>
      <c r="D716" s="59"/>
      <c r="E716" s="59"/>
      <c r="F716" s="59"/>
      <c r="G716" s="59"/>
      <c r="H716" s="21"/>
      <c r="I716" s="21"/>
      <c r="J716" s="21"/>
      <c r="K716" s="21"/>
      <c r="L716" s="5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10"/>
      <c r="C717" s="113"/>
      <c r="D717" s="59"/>
      <c r="E717" s="59"/>
      <c r="F717" s="59"/>
      <c r="G717" s="59"/>
      <c r="H717" s="21"/>
      <c r="I717" s="21"/>
      <c r="J717" s="21"/>
      <c r="K717" s="21"/>
      <c r="L717" s="5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10"/>
      <c r="C718" s="113"/>
      <c r="D718" s="59"/>
      <c r="E718" s="59"/>
      <c r="F718" s="59"/>
      <c r="G718" s="59"/>
      <c r="H718" s="21"/>
      <c r="I718" s="21"/>
      <c r="J718" s="21"/>
      <c r="K718" s="21"/>
      <c r="L718" s="5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10"/>
      <c r="C719" s="113"/>
      <c r="D719" s="59"/>
      <c r="E719" s="59"/>
      <c r="F719" s="59"/>
      <c r="G719" s="59"/>
      <c r="H719" s="21"/>
      <c r="I719" s="21"/>
      <c r="J719" s="21"/>
      <c r="K719" s="21"/>
      <c r="L719" s="5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10"/>
      <c r="C720" s="113"/>
      <c r="D720" s="59"/>
      <c r="E720" s="59"/>
      <c r="F720" s="59"/>
      <c r="G720" s="59"/>
      <c r="H720" s="21"/>
      <c r="I720" s="21"/>
      <c r="J720" s="21"/>
      <c r="K720" s="21"/>
      <c r="L720" s="5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10"/>
      <c r="C721" s="113"/>
      <c r="D721" s="59"/>
      <c r="E721" s="59"/>
      <c r="F721" s="59"/>
      <c r="G721" s="59"/>
      <c r="H721" s="21"/>
      <c r="I721" s="21"/>
      <c r="J721" s="21"/>
      <c r="K721" s="21"/>
      <c r="L721" s="5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10"/>
      <c r="C722" s="113"/>
      <c r="D722" s="59"/>
      <c r="E722" s="59"/>
      <c r="F722" s="59"/>
      <c r="G722" s="59"/>
      <c r="H722" s="21"/>
      <c r="I722" s="21"/>
      <c r="J722" s="21"/>
      <c r="K722" s="21"/>
      <c r="L722" s="5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10"/>
      <c r="C723" s="113"/>
      <c r="D723" s="59"/>
      <c r="E723" s="59"/>
      <c r="F723" s="59"/>
      <c r="G723" s="59"/>
      <c r="H723" s="21"/>
      <c r="I723" s="21"/>
      <c r="J723" s="21"/>
      <c r="K723" s="21"/>
      <c r="L723" s="5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10"/>
      <c r="C724" s="113"/>
      <c r="D724" s="59"/>
      <c r="E724" s="59"/>
      <c r="F724" s="59"/>
      <c r="G724" s="59"/>
      <c r="H724" s="21"/>
      <c r="I724" s="21"/>
      <c r="J724" s="21"/>
      <c r="K724" s="21"/>
      <c r="L724" s="5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10"/>
      <c r="C725" s="113"/>
      <c r="D725" s="59"/>
      <c r="E725" s="59"/>
      <c r="F725" s="59"/>
      <c r="G725" s="59"/>
      <c r="H725" s="21"/>
      <c r="I725" s="21"/>
      <c r="J725" s="21"/>
      <c r="K725" s="21"/>
      <c r="L725" s="5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10"/>
      <c r="C726" s="113"/>
      <c r="D726" s="59"/>
      <c r="E726" s="59"/>
      <c r="F726" s="59"/>
      <c r="G726" s="59"/>
      <c r="H726" s="21"/>
      <c r="I726" s="21"/>
      <c r="J726" s="21"/>
      <c r="K726" s="21"/>
      <c r="L726" s="5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10"/>
      <c r="C727" s="113"/>
      <c r="D727" s="59"/>
      <c r="E727" s="59"/>
      <c r="F727" s="59"/>
      <c r="G727" s="59"/>
      <c r="H727" s="21"/>
      <c r="I727" s="21"/>
      <c r="J727" s="21"/>
      <c r="K727" s="21"/>
      <c r="L727" s="5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10"/>
      <c r="C728" s="113"/>
      <c r="D728" s="59"/>
      <c r="E728" s="59"/>
      <c r="F728" s="59"/>
      <c r="G728" s="59"/>
      <c r="H728" s="21"/>
      <c r="I728" s="21"/>
      <c r="J728" s="21"/>
      <c r="K728" s="21"/>
      <c r="L728" s="5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10"/>
      <c r="C729" s="113"/>
      <c r="D729" s="59"/>
      <c r="E729" s="59"/>
      <c r="F729" s="59"/>
      <c r="G729" s="59"/>
      <c r="H729" s="21"/>
      <c r="I729" s="21"/>
      <c r="J729" s="21"/>
      <c r="K729" s="21"/>
      <c r="L729" s="5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10"/>
      <c r="C730" s="113"/>
      <c r="D730" s="59"/>
      <c r="E730" s="59"/>
      <c r="F730" s="59"/>
      <c r="G730" s="59"/>
      <c r="H730" s="21"/>
      <c r="I730" s="21"/>
      <c r="J730" s="21"/>
      <c r="K730" s="21"/>
      <c r="L730" s="5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10"/>
      <c r="C731" s="113"/>
      <c r="D731" s="59"/>
      <c r="E731" s="59"/>
      <c r="F731" s="59"/>
      <c r="G731" s="59"/>
      <c r="H731" s="21"/>
      <c r="I731" s="21"/>
      <c r="J731" s="21"/>
      <c r="K731" s="21"/>
      <c r="L731" s="5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10"/>
      <c r="C732" s="113"/>
      <c r="D732" s="59"/>
      <c r="E732" s="59"/>
      <c r="F732" s="59"/>
      <c r="G732" s="59"/>
      <c r="H732" s="21"/>
      <c r="I732" s="21"/>
      <c r="J732" s="21"/>
      <c r="K732" s="21"/>
      <c r="L732" s="5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10"/>
      <c r="C733" s="113"/>
      <c r="D733" s="59"/>
      <c r="E733" s="59"/>
      <c r="F733" s="59"/>
      <c r="G733" s="59"/>
      <c r="H733" s="21"/>
      <c r="I733" s="21"/>
      <c r="J733" s="21"/>
      <c r="K733" s="21"/>
      <c r="L733" s="5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10"/>
      <c r="C734" s="113"/>
      <c r="D734" s="59"/>
      <c r="E734" s="59"/>
      <c r="F734" s="59"/>
      <c r="G734" s="59"/>
      <c r="H734" s="21"/>
      <c r="I734" s="21"/>
      <c r="J734" s="21"/>
      <c r="K734" s="21"/>
      <c r="L734" s="5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10"/>
      <c r="C735" s="113"/>
      <c r="D735" s="59"/>
      <c r="E735" s="59"/>
      <c r="F735" s="59"/>
      <c r="G735" s="59"/>
      <c r="H735" s="21"/>
      <c r="I735" s="21"/>
      <c r="J735" s="21"/>
      <c r="K735" s="21"/>
      <c r="L735" s="5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10"/>
      <c r="C736" s="113"/>
      <c r="D736" s="59"/>
      <c r="E736" s="59"/>
      <c r="F736" s="59"/>
      <c r="G736" s="59"/>
      <c r="H736" s="21"/>
      <c r="I736" s="21"/>
      <c r="J736" s="21"/>
      <c r="K736" s="21"/>
      <c r="L736" s="5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10"/>
      <c r="C737" s="113"/>
      <c r="D737" s="59"/>
      <c r="E737" s="59"/>
      <c r="F737" s="59"/>
      <c r="G737" s="59"/>
      <c r="H737" s="21"/>
      <c r="I737" s="21"/>
      <c r="J737" s="21"/>
      <c r="K737" s="21"/>
      <c r="L737" s="5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10"/>
      <c r="C738" s="113"/>
      <c r="D738" s="59"/>
      <c r="E738" s="59"/>
      <c r="F738" s="59"/>
      <c r="G738" s="59"/>
      <c r="H738" s="21"/>
      <c r="I738" s="21"/>
      <c r="J738" s="21"/>
      <c r="K738" s="21"/>
      <c r="L738" s="5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10"/>
      <c r="C739" s="113"/>
      <c r="D739" s="59"/>
      <c r="E739" s="59"/>
      <c r="F739" s="59"/>
      <c r="G739" s="59"/>
      <c r="H739" s="21"/>
      <c r="I739" s="21"/>
      <c r="J739" s="21"/>
      <c r="K739" s="21"/>
      <c r="L739" s="5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10"/>
      <c r="C740" s="113"/>
      <c r="D740" s="59"/>
      <c r="E740" s="59"/>
      <c r="F740" s="59"/>
      <c r="G740" s="59"/>
      <c r="H740" s="21"/>
      <c r="I740" s="21"/>
      <c r="J740" s="21"/>
      <c r="K740" s="21"/>
      <c r="L740" s="5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10"/>
      <c r="C741" s="113"/>
      <c r="D741" s="59"/>
      <c r="E741" s="59"/>
      <c r="F741" s="59"/>
      <c r="G741" s="59"/>
      <c r="H741" s="21"/>
      <c r="I741" s="21"/>
      <c r="J741" s="21"/>
      <c r="K741" s="21"/>
      <c r="L741" s="5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10"/>
      <c r="C742" s="113"/>
      <c r="D742" s="59"/>
      <c r="E742" s="59"/>
      <c r="F742" s="59"/>
      <c r="G742" s="59"/>
      <c r="H742" s="21"/>
      <c r="I742" s="21"/>
      <c r="J742" s="21"/>
      <c r="K742" s="21"/>
      <c r="L742" s="5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10"/>
      <c r="C743" s="113"/>
      <c r="D743" s="59"/>
      <c r="E743" s="59"/>
      <c r="F743" s="59"/>
      <c r="G743" s="59"/>
      <c r="H743" s="21"/>
      <c r="I743" s="21"/>
      <c r="J743" s="21"/>
      <c r="K743" s="21"/>
      <c r="L743" s="5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10"/>
      <c r="C744" s="113"/>
      <c r="D744" s="59"/>
      <c r="E744" s="59"/>
      <c r="F744" s="59"/>
      <c r="G744" s="59"/>
      <c r="H744" s="21"/>
      <c r="I744" s="21"/>
      <c r="J744" s="21"/>
      <c r="K744" s="21"/>
      <c r="L744" s="5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10"/>
      <c r="C745" s="113"/>
      <c r="D745" s="59"/>
      <c r="E745" s="59"/>
      <c r="F745" s="59"/>
      <c r="G745" s="59"/>
      <c r="H745" s="21"/>
      <c r="I745" s="21"/>
      <c r="J745" s="21"/>
      <c r="K745" s="21"/>
      <c r="L745" s="5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10"/>
      <c r="C746" s="113"/>
      <c r="D746" s="59"/>
      <c r="E746" s="59"/>
      <c r="F746" s="59"/>
      <c r="G746" s="59"/>
      <c r="H746" s="21"/>
      <c r="I746" s="21"/>
      <c r="J746" s="21"/>
      <c r="K746" s="21"/>
      <c r="L746" s="5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10"/>
      <c r="C747" s="113"/>
      <c r="D747" s="59"/>
      <c r="E747" s="59"/>
      <c r="F747" s="59"/>
      <c r="G747" s="59"/>
      <c r="H747" s="21"/>
      <c r="I747" s="21"/>
      <c r="J747" s="21"/>
      <c r="K747" s="21"/>
      <c r="L747" s="5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10"/>
      <c r="C748" s="113"/>
      <c r="D748" s="59"/>
      <c r="E748" s="59"/>
      <c r="F748" s="59"/>
      <c r="G748" s="59"/>
      <c r="H748" s="21"/>
      <c r="I748" s="21"/>
      <c r="J748" s="21"/>
      <c r="K748" s="21"/>
      <c r="L748" s="5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10"/>
      <c r="C749" s="113"/>
      <c r="D749" s="59"/>
      <c r="E749" s="59"/>
      <c r="F749" s="59"/>
      <c r="G749" s="59"/>
      <c r="H749" s="21"/>
      <c r="I749" s="21"/>
      <c r="J749" s="21"/>
      <c r="K749" s="21"/>
      <c r="L749" s="5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10"/>
      <c r="C750" s="113"/>
      <c r="D750" s="59"/>
      <c r="E750" s="59"/>
      <c r="F750" s="59"/>
      <c r="G750" s="59"/>
      <c r="H750" s="21"/>
      <c r="I750" s="21"/>
      <c r="J750" s="21"/>
      <c r="K750" s="21"/>
      <c r="L750" s="5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10"/>
      <c r="C751" s="113"/>
      <c r="D751" s="59"/>
      <c r="E751" s="59"/>
      <c r="F751" s="59"/>
      <c r="G751" s="59"/>
      <c r="H751" s="21"/>
      <c r="I751" s="21"/>
      <c r="J751" s="21"/>
      <c r="K751" s="21"/>
      <c r="L751" s="5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10"/>
      <c r="C752" s="113"/>
      <c r="D752" s="59"/>
      <c r="E752" s="59"/>
      <c r="F752" s="59"/>
      <c r="G752" s="59"/>
      <c r="H752" s="21"/>
      <c r="I752" s="21"/>
      <c r="J752" s="21"/>
      <c r="K752" s="21"/>
      <c r="L752" s="5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10"/>
      <c r="C753" s="113"/>
      <c r="D753" s="59"/>
      <c r="E753" s="59"/>
      <c r="F753" s="59"/>
      <c r="G753" s="59"/>
      <c r="H753" s="21"/>
      <c r="I753" s="21"/>
      <c r="J753" s="21"/>
      <c r="K753" s="21"/>
      <c r="L753" s="5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10"/>
      <c r="C754" s="113"/>
      <c r="D754" s="59"/>
      <c r="E754" s="59"/>
      <c r="F754" s="59"/>
      <c r="G754" s="59"/>
      <c r="H754" s="21"/>
      <c r="I754" s="21"/>
      <c r="J754" s="21"/>
      <c r="K754" s="21"/>
      <c r="L754" s="5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10"/>
      <c r="C755" s="113"/>
      <c r="D755" s="59"/>
      <c r="E755" s="59"/>
      <c r="F755" s="59"/>
      <c r="G755" s="59"/>
      <c r="H755" s="21"/>
      <c r="I755" s="21"/>
      <c r="J755" s="21"/>
      <c r="K755" s="21"/>
      <c r="L755" s="5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10"/>
      <c r="C756" s="113"/>
      <c r="D756" s="59"/>
      <c r="E756" s="59"/>
      <c r="F756" s="59"/>
      <c r="G756" s="59"/>
      <c r="H756" s="21"/>
      <c r="I756" s="21"/>
      <c r="J756" s="21"/>
      <c r="K756" s="21"/>
      <c r="L756" s="5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10"/>
      <c r="C757" s="113"/>
      <c r="D757" s="59"/>
      <c r="E757" s="59"/>
      <c r="F757" s="59"/>
      <c r="G757" s="59"/>
      <c r="H757" s="21"/>
      <c r="I757" s="21"/>
      <c r="J757" s="21"/>
      <c r="K757" s="21"/>
      <c r="L757" s="5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10"/>
      <c r="C758" s="113"/>
      <c r="D758" s="59"/>
      <c r="E758" s="59"/>
      <c r="F758" s="59"/>
      <c r="G758" s="59"/>
      <c r="H758" s="21"/>
      <c r="I758" s="21"/>
      <c r="J758" s="21"/>
      <c r="K758" s="21"/>
      <c r="L758" s="5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10"/>
      <c r="C759" s="113"/>
      <c r="D759" s="59"/>
      <c r="E759" s="59"/>
      <c r="F759" s="59"/>
      <c r="G759" s="59"/>
      <c r="H759" s="21"/>
      <c r="I759" s="21"/>
      <c r="J759" s="21"/>
      <c r="K759" s="21"/>
      <c r="L759" s="5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10"/>
      <c r="C760" s="113"/>
      <c r="D760" s="59"/>
      <c r="E760" s="59"/>
      <c r="F760" s="59"/>
      <c r="G760" s="59"/>
      <c r="H760" s="21"/>
      <c r="I760" s="21"/>
      <c r="J760" s="21"/>
      <c r="K760" s="21"/>
      <c r="L760" s="5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10"/>
      <c r="C761" s="113"/>
      <c r="D761" s="59"/>
      <c r="E761" s="59"/>
      <c r="F761" s="59"/>
      <c r="G761" s="59"/>
      <c r="H761" s="21"/>
      <c r="I761" s="21"/>
      <c r="J761" s="21"/>
      <c r="K761" s="21"/>
      <c r="L761" s="5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10"/>
      <c r="C762" s="113"/>
      <c r="D762" s="59"/>
      <c r="E762" s="59"/>
      <c r="F762" s="59"/>
      <c r="G762" s="59"/>
      <c r="H762" s="21"/>
      <c r="I762" s="21"/>
      <c r="J762" s="21"/>
      <c r="K762" s="21"/>
      <c r="L762" s="5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10"/>
      <c r="C763" s="113"/>
      <c r="D763" s="59"/>
      <c r="E763" s="59"/>
      <c r="F763" s="59"/>
      <c r="G763" s="59"/>
      <c r="H763" s="21"/>
      <c r="I763" s="21"/>
      <c r="J763" s="21"/>
      <c r="K763" s="21"/>
      <c r="L763" s="5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10"/>
      <c r="C764" s="113"/>
      <c r="D764" s="59"/>
      <c r="E764" s="59"/>
      <c r="F764" s="59"/>
      <c r="G764" s="59"/>
      <c r="H764" s="21"/>
      <c r="I764" s="21"/>
      <c r="J764" s="21"/>
      <c r="K764" s="21"/>
      <c r="L764" s="5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10"/>
      <c r="C765" s="113"/>
      <c r="D765" s="59"/>
      <c r="E765" s="59"/>
      <c r="F765" s="59"/>
      <c r="G765" s="59"/>
      <c r="H765" s="21"/>
      <c r="I765" s="21"/>
      <c r="J765" s="21"/>
      <c r="K765" s="21"/>
      <c r="L765" s="5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10"/>
      <c r="C766" s="113"/>
      <c r="D766" s="59"/>
      <c r="E766" s="59"/>
      <c r="F766" s="59"/>
      <c r="G766" s="59"/>
      <c r="H766" s="21"/>
      <c r="I766" s="21"/>
      <c r="J766" s="21"/>
      <c r="K766" s="21"/>
      <c r="L766" s="5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10"/>
      <c r="C767" s="113"/>
      <c r="D767" s="59"/>
      <c r="E767" s="59"/>
      <c r="F767" s="59"/>
      <c r="G767" s="59"/>
      <c r="H767" s="21"/>
      <c r="I767" s="21"/>
      <c r="J767" s="21"/>
      <c r="K767" s="21"/>
      <c r="L767" s="5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10"/>
      <c r="C768" s="113"/>
      <c r="D768" s="59"/>
      <c r="E768" s="59"/>
      <c r="F768" s="59"/>
      <c r="G768" s="59"/>
      <c r="H768" s="21"/>
      <c r="I768" s="21"/>
      <c r="J768" s="21"/>
      <c r="K768" s="21"/>
      <c r="L768" s="5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10"/>
      <c r="C769" s="113"/>
      <c r="D769" s="59"/>
      <c r="E769" s="59"/>
      <c r="F769" s="59"/>
      <c r="G769" s="59"/>
      <c r="H769" s="21"/>
      <c r="I769" s="21"/>
      <c r="J769" s="21"/>
      <c r="K769" s="21"/>
      <c r="L769" s="5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10"/>
      <c r="C770" s="113"/>
      <c r="D770" s="59"/>
      <c r="E770" s="59"/>
      <c r="F770" s="59"/>
      <c r="G770" s="59"/>
      <c r="H770" s="21"/>
      <c r="I770" s="21"/>
      <c r="J770" s="21"/>
      <c r="K770" s="21"/>
      <c r="L770" s="5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10"/>
      <c r="C771" s="113"/>
      <c r="D771" s="59"/>
      <c r="E771" s="59"/>
      <c r="F771" s="59"/>
      <c r="G771" s="59"/>
      <c r="H771" s="21"/>
      <c r="I771" s="21"/>
      <c r="J771" s="21"/>
      <c r="K771" s="21"/>
      <c r="L771" s="5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10"/>
      <c r="C772" s="113"/>
      <c r="D772" s="59"/>
      <c r="E772" s="59"/>
      <c r="F772" s="59"/>
      <c r="G772" s="59"/>
      <c r="H772" s="21"/>
      <c r="I772" s="21"/>
      <c r="J772" s="21"/>
      <c r="K772" s="21"/>
      <c r="L772" s="5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10"/>
      <c r="C773" s="113"/>
      <c r="D773" s="59"/>
      <c r="E773" s="59"/>
      <c r="F773" s="59"/>
      <c r="G773" s="59"/>
      <c r="H773" s="21"/>
      <c r="I773" s="21"/>
      <c r="J773" s="21"/>
      <c r="K773" s="21"/>
      <c r="L773" s="5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10"/>
      <c r="C774" s="113"/>
      <c r="D774" s="59"/>
      <c r="E774" s="59"/>
      <c r="F774" s="59"/>
      <c r="G774" s="59"/>
      <c r="H774" s="21"/>
      <c r="I774" s="21"/>
      <c r="J774" s="21"/>
      <c r="K774" s="21"/>
      <c r="L774" s="5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10"/>
      <c r="C775" s="113"/>
      <c r="D775" s="59"/>
      <c r="E775" s="59"/>
      <c r="F775" s="59"/>
      <c r="G775" s="59"/>
      <c r="H775" s="21"/>
      <c r="I775" s="21"/>
      <c r="J775" s="21"/>
      <c r="K775" s="21"/>
      <c r="L775" s="5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10"/>
      <c r="C776" s="113"/>
      <c r="D776" s="59"/>
      <c r="E776" s="59"/>
      <c r="F776" s="59"/>
      <c r="G776" s="59"/>
      <c r="H776" s="21"/>
      <c r="I776" s="21"/>
      <c r="J776" s="21"/>
      <c r="K776" s="21"/>
      <c r="L776" s="5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10"/>
      <c r="C777" s="113"/>
      <c r="D777" s="59"/>
      <c r="E777" s="59"/>
      <c r="F777" s="59"/>
      <c r="G777" s="59"/>
      <c r="H777" s="21"/>
      <c r="I777" s="21"/>
      <c r="J777" s="21"/>
      <c r="K777" s="21"/>
      <c r="L777" s="5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10"/>
      <c r="C778" s="113"/>
      <c r="D778" s="59"/>
      <c r="E778" s="59"/>
      <c r="F778" s="59"/>
      <c r="G778" s="59"/>
      <c r="H778" s="21"/>
      <c r="I778" s="21"/>
      <c r="J778" s="21"/>
      <c r="K778" s="21"/>
      <c r="L778" s="5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10"/>
      <c r="C779" s="113"/>
      <c r="D779" s="59"/>
      <c r="E779" s="59"/>
      <c r="F779" s="59"/>
      <c r="G779" s="59"/>
      <c r="H779" s="21"/>
      <c r="I779" s="21"/>
      <c r="J779" s="21"/>
      <c r="K779" s="21"/>
      <c r="L779" s="5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10"/>
      <c r="C780" s="113"/>
      <c r="D780" s="59"/>
      <c r="E780" s="59"/>
      <c r="F780" s="59"/>
      <c r="G780" s="59"/>
      <c r="H780" s="21"/>
      <c r="I780" s="21"/>
      <c r="J780" s="21"/>
      <c r="K780" s="21"/>
      <c r="L780" s="5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10"/>
      <c r="C781" s="113"/>
      <c r="D781" s="59"/>
      <c r="E781" s="59"/>
      <c r="F781" s="59"/>
      <c r="G781" s="59"/>
      <c r="H781" s="21"/>
      <c r="I781" s="21"/>
      <c r="J781" s="21"/>
      <c r="K781" s="21"/>
      <c r="L781" s="5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10"/>
      <c r="C782" s="113"/>
      <c r="D782" s="59"/>
      <c r="E782" s="59"/>
      <c r="F782" s="59"/>
      <c r="G782" s="59"/>
      <c r="H782" s="21"/>
      <c r="I782" s="21"/>
      <c r="J782" s="21"/>
      <c r="K782" s="21"/>
      <c r="L782" s="5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10"/>
      <c r="C783" s="113"/>
      <c r="D783" s="59"/>
      <c r="E783" s="59"/>
      <c r="F783" s="59"/>
      <c r="G783" s="59"/>
      <c r="H783" s="21"/>
      <c r="I783" s="21"/>
      <c r="J783" s="21"/>
      <c r="K783" s="21"/>
      <c r="L783" s="5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10"/>
      <c r="C784" s="113"/>
      <c r="D784" s="59"/>
      <c r="E784" s="59"/>
      <c r="F784" s="59"/>
      <c r="G784" s="59"/>
      <c r="H784" s="21"/>
      <c r="I784" s="21"/>
      <c r="J784" s="21"/>
      <c r="K784" s="21"/>
      <c r="L784" s="5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10"/>
      <c r="C785" s="113"/>
      <c r="D785" s="59"/>
      <c r="E785" s="59"/>
      <c r="F785" s="59"/>
      <c r="G785" s="59"/>
      <c r="H785" s="21"/>
      <c r="I785" s="21"/>
      <c r="J785" s="21"/>
      <c r="K785" s="21"/>
      <c r="L785" s="5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10"/>
      <c r="C786" s="113"/>
      <c r="D786" s="59"/>
      <c r="E786" s="59"/>
      <c r="F786" s="59"/>
      <c r="G786" s="59"/>
      <c r="H786" s="21"/>
      <c r="I786" s="21"/>
      <c r="J786" s="21"/>
      <c r="K786" s="21"/>
      <c r="L786" s="5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10"/>
      <c r="C787" s="113"/>
      <c r="D787" s="59"/>
      <c r="E787" s="59"/>
      <c r="F787" s="59"/>
      <c r="G787" s="59"/>
      <c r="H787" s="21"/>
      <c r="I787" s="21"/>
      <c r="J787" s="21"/>
      <c r="K787" s="21"/>
      <c r="L787" s="5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10"/>
      <c r="C788" s="113"/>
      <c r="D788" s="59"/>
      <c r="E788" s="59"/>
      <c r="F788" s="59"/>
      <c r="G788" s="59"/>
      <c r="H788" s="21"/>
      <c r="I788" s="21"/>
      <c r="J788" s="21"/>
      <c r="K788" s="21"/>
      <c r="L788" s="5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10"/>
      <c r="C789" s="113"/>
      <c r="D789" s="59"/>
      <c r="E789" s="59"/>
      <c r="F789" s="59"/>
      <c r="G789" s="59"/>
      <c r="H789" s="21"/>
      <c r="I789" s="21"/>
      <c r="J789" s="21"/>
      <c r="K789" s="21"/>
      <c r="L789" s="5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10"/>
      <c r="C790" s="113"/>
      <c r="D790" s="59"/>
      <c r="E790" s="59"/>
      <c r="F790" s="59"/>
      <c r="G790" s="59"/>
      <c r="H790" s="21"/>
      <c r="I790" s="21"/>
      <c r="J790" s="21"/>
      <c r="K790" s="21"/>
      <c r="L790" s="5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10"/>
      <c r="C791" s="113"/>
      <c r="D791" s="59"/>
      <c r="E791" s="59"/>
      <c r="F791" s="59"/>
      <c r="G791" s="59"/>
      <c r="H791" s="21"/>
      <c r="I791" s="21"/>
      <c r="J791" s="21"/>
      <c r="K791" s="21"/>
      <c r="L791" s="5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10"/>
      <c r="C792" s="113"/>
      <c r="D792" s="59"/>
      <c r="E792" s="59"/>
      <c r="F792" s="59"/>
      <c r="G792" s="59"/>
      <c r="H792" s="21"/>
      <c r="I792" s="21"/>
      <c r="J792" s="21"/>
      <c r="K792" s="21"/>
      <c r="L792" s="5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10"/>
      <c r="C793" s="113"/>
      <c r="D793" s="59"/>
      <c r="E793" s="59"/>
      <c r="F793" s="59"/>
      <c r="G793" s="59"/>
      <c r="H793" s="21"/>
      <c r="I793" s="21"/>
      <c r="J793" s="21"/>
      <c r="K793" s="21"/>
      <c r="L793" s="5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10"/>
      <c r="C794" s="113"/>
      <c r="D794" s="59"/>
      <c r="E794" s="59"/>
      <c r="F794" s="59"/>
      <c r="G794" s="59"/>
      <c r="H794" s="21"/>
      <c r="I794" s="21"/>
      <c r="J794" s="21"/>
      <c r="K794" s="21"/>
      <c r="L794" s="5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10"/>
      <c r="C795" s="113"/>
      <c r="D795" s="59"/>
      <c r="E795" s="59"/>
      <c r="F795" s="59"/>
      <c r="G795" s="59"/>
      <c r="H795" s="21"/>
      <c r="I795" s="21"/>
      <c r="J795" s="21"/>
      <c r="K795" s="21"/>
      <c r="L795" s="5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10"/>
      <c r="C796" s="113"/>
      <c r="D796" s="59"/>
      <c r="E796" s="59"/>
      <c r="F796" s="59"/>
      <c r="G796" s="59"/>
      <c r="H796" s="21"/>
      <c r="I796" s="21"/>
      <c r="J796" s="21"/>
      <c r="K796" s="21"/>
      <c r="L796" s="5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10"/>
      <c r="C797" s="113"/>
      <c r="D797" s="59"/>
      <c r="E797" s="59"/>
      <c r="F797" s="59"/>
      <c r="G797" s="59"/>
      <c r="H797" s="21"/>
      <c r="I797" s="21"/>
      <c r="J797" s="21"/>
      <c r="K797" s="21"/>
      <c r="L797" s="5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10"/>
      <c r="C798" s="113"/>
      <c r="D798" s="59"/>
      <c r="E798" s="59"/>
      <c r="F798" s="59"/>
      <c r="G798" s="59"/>
      <c r="H798" s="21"/>
      <c r="I798" s="21"/>
      <c r="J798" s="21"/>
      <c r="K798" s="21"/>
      <c r="L798" s="5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10"/>
      <c r="C799" s="113"/>
      <c r="D799" s="59"/>
      <c r="E799" s="59"/>
      <c r="F799" s="59"/>
      <c r="G799" s="59"/>
      <c r="H799" s="21"/>
      <c r="I799" s="21"/>
      <c r="J799" s="21"/>
      <c r="K799" s="21"/>
      <c r="L799" s="5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10"/>
      <c r="C800" s="113"/>
      <c r="D800" s="59"/>
      <c r="E800" s="59"/>
      <c r="F800" s="59"/>
      <c r="G800" s="59"/>
      <c r="H800" s="21"/>
      <c r="I800" s="21"/>
      <c r="J800" s="21"/>
      <c r="K800" s="21"/>
      <c r="L800" s="5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10"/>
      <c r="C801" s="113"/>
      <c r="D801" s="59"/>
      <c r="E801" s="59"/>
      <c r="F801" s="59"/>
      <c r="G801" s="59"/>
      <c r="H801" s="21"/>
      <c r="I801" s="21"/>
      <c r="J801" s="21"/>
      <c r="K801" s="21"/>
      <c r="L801" s="5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10"/>
      <c r="C802" s="113"/>
      <c r="D802" s="59"/>
      <c r="E802" s="59"/>
      <c r="F802" s="59"/>
      <c r="G802" s="59"/>
      <c r="H802" s="21"/>
      <c r="I802" s="21"/>
      <c r="J802" s="21"/>
      <c r="K802" s="21"/>
      <c r="L802" s="5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10"/>
      <c r="C803" s="113"/>
      <c r="D803" s="59"/>
      <c r="E803" s="59"/>
      <c r="F803" s="59"/>
      <c r="G803" s="59"/>
      <c r="H803" s="21"/>
      <c r="I803" s="21"/>
      <c r="J803" s="21"/>
      <c r="K803" s="21"/>
      <c r="L803" s="5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10"/>
      <c r="C804" s="113"/>
      <c r="D804" s="59"/>
      <c r="E804" s="59"/>
      <c r="F804" s="59"/>
      <c r="G804" s="59"/>
      <c r="H804" s="21"/>
      <c r="I804" s="21"/>
      <c r="J804" s="21"/>
      <c r="K804" s="21"/>
      <c r="L804" s="5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10"/>
      <c r="C805" s="113"/>
      <c r="D805" s="59"/>
      <c r="E805" s="59"/>
      <c r="F805" s="59"/>
      <c r="G805" s="59"/>
      <c r="H805" s="21"/>
      <c r="I805" s="21"/>
      <c r="J805" s="21"/>
      <c r="K805" s="21"/>
      <c r="L805" s="5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10"/>
      <c r="C806" s="113"/>
      <c r="D806" s="59"/>
      <c r="E806" s="59"/>
      <c r="F806" s="59"/>
      <c r="G806" s="59"/>
      <c r="H806" s="21"/>
      <c r="I806" s="21"/>
      <c r="J806" s="21"/>
      <c r="K806" s="21"/>
      <c r="L806" s="5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10"/>
      <c r="C807" s="113"/>
      <c r="D807" s="59"/>
      <c r="E807" s="59"/>
      <c r="F807" s="59"/>
      <c r="G807" s="59"/>
      <c r="H807" s="21"/>
      <c r="I807" s="21"/>
      <c r="J807" s="21"/>
      <c r="K807" s="21"/>
      <c r="L807" s="5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10"/>
      <c r="C808" s="113"/>
      <c r="D808" s="59"/>
      <c r="E808" s="59"/>
      <c r="F808" s="59"/>
      <c r="G808" s="59"/>
      <c r="H808" s="21"/>
      <c r="I808" s="21"/>
      <c r="J808" s="21"/>
      <c r="K808" s="21"/>
      <c r="L808" s="5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10"/>
      <c r="C809" s="113"/>
      <c r="D809" s="59"/>
      <c r="E809" s="59"/>
      <c r="F809" s="59"/>
      <c r="G809" s="59"/>
      <c r="H809" s="21"/>
      <c r="I809" s="21"/>
      <c r="J809" s="21"/>
      <c r="K809" s="21"/>
      <c r="L809" s="5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10"/>
      <c r="C810" s="113"/>
      <c r="D810" s="59"/>
      <c r="E810" s="59"/>
      <c r="F810" s="59"/>
      <c r="G810" s="59"/>
      <c r="H810" s="21"/>
      <c r="I810" s="21"/>
      <c r="J810" s="21"/>
      <c r="K810" s="21"/>
      <c r="L810" s="5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10"/>
      <c r="C811" s="113"/>
      <c r="D811" s="59"/>
      <c r="E811" s="59"/>
      <c r="F811" s="59"/>
      <c r="G811" s="59"/>
      <c r="H811" s="21"/>
      <c r="I811" s="21"/>
      <c r="J811" s="21"/>
      <c r="K811" s="21"/>
      <c r="L811" s="5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10"/>
      <c r="C812" s="113"/>
      <c r="D812" s="59"/>
      <c r="E812" s="59"/>
      <c r="F812" s="59"/>
      <c r="G812" s="59"/>
      <c r="H812" s="21"/>
      <c r="I812" s="21"/>
      <c r="J812" s="21"/>
      <c r="K812" s="21"/>
      <c r="L812" s="5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10"/>
      <c r="C813" s="113"/>
      <c r="D813" s="59"/>
      <c r="E813" s="59"/>
      <c r="F813" s="59"/>
      <c r="G813" s="59"/>
      <c r="H813" s="21"/>
      <c r="I813" s="21"/>
      <c r="J813" s="21"/>
      <c r="K813" s="21"/>
      <c r="L813" s="5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10"/>
      <c r="C814" s="113"/>
      <c r="D814" s="59"/>
      <c r="E814" s="59"/>
      <c r="F814" s="59"/>
      <c r="G814" s="59"/>
      <c r="H814" s="21"/>
      <c r="I814" s="21"/>
      <c r="J814" s="21"/>
      <c r="K814" s="21"/>
      <c r="L814" s="5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10"/>
      <c r="C815" s="113"/>
      <c r="D815" s="59"/>
      <c r="E815" s="59"/>
      <c r="F815" s="59"/>
      <c r="G815" s="59"/>
      <c r="H815" s="21"/>
      <c r="I815" s="21"/>
      <c r="J815" s="21"/>
      <c r="K815" s="21"/>
      <c r="L815" s="5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10"/>
      <c r="C816" s="113"/>
      <c r="D816" s="59"/>
      <c r="E816" s="59"/>
      <c r="F816" s="59"/>
      <c r="G816" s="59"/>
      <c r="H816" s="21"/>
      <c r="I816" s="21"/>
      <c r="J816" s="21"/>
      <c r="K816" s="21"/>
      <c r="L816" s="5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10"/>
      <c r="C817" s="113"/>
      <c r="D817" s="59"/>
      <c r="E817" s="59"/>
      <c r="F817" s="59"/>
      <c r="G817" s="59"/>
      <c r="H817" s="21"/>
      <c r="I817" s="21"/>
      <c r="J817" s="21"/>
      <c r="K817" s="21"/>
      <c r="L817" s="5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10"/>
      <c r="C818" s="113"/>
      <c r="D818" s="59"/>
      <c r="E818" s="59"/>
      <c r="F818" s="59"/>
      <c r="G818" s="59"/>
      <c r="H818" s="21"/>
      <c r="I818" s="21"/>
      <c r="J818" s="21"/>
      <c r="K818" s="21"/>
      <c r="L818" s="5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10"/>
      <c r="C819" s="113"/>
      <c r="D819" s="59"/>
      <c r="E819" s="59"/>
      <c r="F819" s="59"/>
      <c r="G819" s="59"/>
      <c r="H819" s="21"/>
      <c r="I819" s="21"/>
      <c r="J819" s="21"/>
      <c r="K819" s="21"/>
      <c r="L819" s="5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10"/>
      <c r="C820" s="113"/>
      <c r="D820" s="59"/>
      <c r="E820" s="59"/>
      <c r="F820" s="59"/>
      <c r="G820" s="59"/>
      <c r="H820" s="21"/>
      <c r="I820" s="21"/>
      <c r="J820" s="21"/>
      <c r="K820" s="21"/>
      <c r="L820" s="5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10"/>
      <c r="C821" s="113"/>
      <c r="D821" s="59"/>
      <c r="E821" s="59"/>
      <c r="F821" s="59"/>
      <c r="G821" s="59"/>
      <c r="H821" s="21"/>
      <c r="I821" s="21"/>
      <c r="J821" s="21"/>
      <c r="K821" s="21"/>
      <c r="L821" s="5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10"/>
      <c r="C822" s="113"/>
      <c r="D822" s="59"/>
      <c r="E822" s="59"/>
      <c r="F822" s="59"/>
      <c r="G822" s="59"/>
      <c r="H822" s="21"/>
      <c r="I822" s="21"/>
      <c r="J822" s="21"/>
      <c r="K822" s="21"/>
      <c r="L822" s="5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10"/>
      <c r="C823" s="113"/>
      <c r="D823" s="59"/>
      <c r="E823" s="59"/>
      <c r="F823" s="59"/>
      <c r="G823" s="59"/>
      <c r="H823" s="21"/>
      <c r="I823" s="21"/>
      <c r="J823" s="21"/>
      <c r="K823" s="21"/>
      <c r="L823" s="5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10"/>
      <c r="C824" s="113"/>
      <c r="D824" s="59"/>
      <c r="E824" s="59"/>
      <c r="F824" s="59"/>
      <c r="G824" s="59"/>
      <c r="H824" s="21"/>
      <c r="I824" s="21"/>
      <c r="J824" s="21"/>
      <c r="K824" s="21"/>
      <c r="L824" s="5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10"/>
      <c r="C825" s="113"/>
      <c r="D825" s="59"/>
      <c r="E825" s="59"/>
      <c r="F825" s="59"/>
      <c r="G825" s="59"/>
      <c r="H825" s="21"/>
      <c r="I825" s="21"/>
      <c r="J825" s="21"/>
      <c r="K825" s="21"/>
      <c r="L825" s="5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10"/>
      <c r="C826" s="113"/>
      <c r="D826" s="59"/>
      <c r="E826" s="59"/>
      <c r="F826" s="59"/>
      <c r="G826" s="59"/>
      <c r="H826" s="21"/>
      <c r="I826" s="21"/>
      <c r="J826" s="21"/>
      <c r="K826" s="21"/>
      <c r="L826" s="5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10"/>
      <c r="C827" s="113"/>
      <c r="D827" s="59"/>
      <c r="E827" s="59"/>
      <c r="F827" s="59"/>
      <c r="G827" s="59"/>
      <c r="H827" s="21"/>
      <c r="I827" s="21"/>
      <c r="J827" s="21"/>
      <c r="K827" s="21"/>
      <c r="L827" s="5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10"/>
      <c r="C828" s="113"/>
      <c r="D828" s="59"/>
      <c r="E828" s="59"/>
      <c r="F828" s="59"/>
      <c r="G828" s="59"/>
      <c r="H828" s="21"/>
      <c r="I828" s="21"/>
      <c r="J828" s="21"/>
      <c r="K828" s="21"/>
      <c r="L828" s="5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10"/>
      <c r="C829" s="113"/>
      <c r="D829" s="59"/>
      <c r="E829" s="59"/>
      <c r="F829" s="59"/>
      <c r="G829" s="59"/>
      <c r="H829" s="21"/>
      <c r="I829" s="21"/>
      <c r="J829" s="21"/>
      <c r="K829" s="21"/>
      <c r="L829" s="5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10"/>
      <c r="C830" s="113"/>
      <c r="D830" s="59"/>
      <c r="E830" s="59"/>
      <c r="F830" s="59"/>
      <c r="G830" s="59"/>
      <c r="H830" s="21"/>
      <c r="I830" s="21"/>
      <c r="J830" s="21"/>
      <c r="K830" s="21"/>
      <c r="L830" s="5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10"/>
      <c r="C831" s="113"/>
      <c r="D831" s="59"/>
      <c r="E831" s="59"/>
      <c r="F831" s="59"/>
      <c r="G831" s="59"/>
      <c r="H831" s="21"/>
      <c r="I831" s="21"/>
      <c r="J831" s="21"/>
      <c r="K831" s="21"/>
      <c r="L831" s="5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10"/>
      <c r="C832" s="113"/>
      <c r="D832" s="59"/>
      <c r="E832" s="59"/>
      <c r="F832" s="59"/>
      <c r="G832" s="59"/>
      <c r="H832" s="21"/>
      <c r="I832" s="21"/>
      <c r="J832" s="21"/>
      <c r="K832" s="21"/>
      <c r="L832" s="5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10"/>
      <c r="C833" s="113"/>
      <c r="D833" s="59"/>
      <c r="E833" s="59"/>
      <c r="F833" s="59"/>
      <c r="G833" s="59"/>
      <c r="H833" s="21"/>
      <c r="I833" s="21"/>
      <c r="J833" s="21"/>
      <c r="K833" s="21"/>
      <c r="L833" s="5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10"/>
      <c r="C834" s="113"/>
      <c r="D834" s="59"/>
      <c r="E834" s="59"/>
      <c r="F834" s="59"/>
      <c r="G834" s="59"/>
      <c r="H834" s="21"/>
      <c r="I834" s="21"/>
      <c r="J834" s="21"/>
      <c r="K834" s="21"/>
      <c r="L834" s="5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10"/>
      <c r="C835" s="113"/>
      <c r="D835" s="59"/>
      <c r="E835" s="59"/>
      <c r="F835" s="59"/>
      <c r="G835" s="59"/>
      <c r="H835" s="21"/>
      <c r="I835" s="21"/>
      <c r="J835" s="21"/>
      <c r="K835" s="21"/>
      <c r="L835" s="5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10"/>
      <c r="C836" s="113"/>
      <c r="D836" s="59"/>
      <c r="E836" s="59"/>
      <c r="F836" s="59"/>
      <c r="G836" s="59"/>
      <c r="H836" s="21"/>
      <c r="I836" s="21"/>
      <c r="J836" s="21"/>
      <c r="K836" s="21"/>
      <c r="L836" s="5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10"/>
      <c r="C837" s="113"/>
      <c r="D837" s="59"/>
      <c r="E837" s="59"/>
      <c r="F837" s="59"/>
      <c r="G837" s="59"/>
      <c r="H837" s="21"/>
      <c r="I837" s="21"/>
      <c r="J837" s="21"/>
      <c r="K837" s="21"/>
      <c r="L837" s="5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10"/>
      <c r="C838" s="113"/>
      <c r="D838" s="59"/>
      <c r="E838" s="59"/>
      <c r="F838" s="59"/>
      <c r="G838" s="59"/>
      <c r="H838" s="21"/>
      <c r="I838" s="21"/>
      <c r="J838" s="21"/>
      <c r="K838" s="21"/>
      <c r="L838" s="5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10"/>
      <c r="C839" s="113"/>
      <c r="D839" s="59"/>
      <c r="E839" s="59"/>
      <c r="F839" s="59"/>
      <c r="G839" s="59"/>
      <c r="H839" s="21"/>
      <c r="I839" s="21"/>
      <c r="J839" s="21"/>
      <c r="K839" s="21"/>
      <c r="L839" s="5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10"/>
      <c r="C840" s="113"/>
      <c r="D840" s="59"/>
      <c r="E840" s="59"/>
      <c r="F840" s="59"/>
      <c r="G840" s="59"/>
      <c r="H840" s="21"/>
      <c r="I840" s="21"/>
      <c r="J840" s="21"/>
      <c r="K840" s="21"/>
      <c r="L840" s="5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10"/>
      <c r="C841" s="113"/>
      <c r="D841" s="59"/>
      <c r="E841" s="59"/>
      <c r="F841" s="59"/>
      <c r="G841" s="59"/>
      <c r="H841" s="21"/>
      <c r="I841" s="21"/>
      <c r="J841" s="21"/>
      <c r="K841" s="21"/>
      <c r="L841" s="5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10"/>
      <c r="C842" s="113"/>
      <c r="D842" s="59"/>
      <c r="E842" s="59"/>
      <c r="F842" s="59"/>
      <c r="G842" s="59"/>
      <c r="H842" s="21"/>
      <c r="I842" s="21"/>
      <c r="J842" s="21"/>
      <c r="K842" s="21"/>
      <c r="L842" s="5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10"/>
      <c r="C843" s="113"/>
      <c r="D843" s="59"/>
      <c r="E843" s="59"/>
      <c r="F843" s="59"/>
      <c r="G843" s="59"/>
      <c r="H843" s="21"/>
      <c r="I843" s="21"/>
      <c r="J843" s="21"/>
      <c r="K843" s="21"/>
      <c r="L843" s="5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10"/>
      <c r="C844" s="113"/>
      <c r="D844" s="59"/>
      <c r="E844" s="59"/>
      <c r="F844" s="59"/>
      <c r="G844" s="59"/>
      <c r="H844" s="21"/>
      <c r="I844" s="21"/>
      <c r="J844" s="21"/>
      <c r="K844" s="21"/>
      <c r="L844" s="5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10"/>
      <c r="C845" s="113"/>
      <c r="D845" s="59"/>
      <c r="E845" s="59"/>
      <c r="F845" s="59"/>
      <c r="G845" s="59"/>
      <c r="H845" s="21"/>
      <c r="I845" s="21"/>
      <c r="J845" s="21"/>
      <c r="K845" s="21"/>
      <c r="L845" s="5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10"/>
      <c r="C846" s="113"/>
      <c r="D846" s="59"/>
      <c r="E846" s="59"/>
      <c r="F846" s="59"/>
      <c r="G846" s="59"/>
      <c r="H846" s="21"/>
      <c r="I846" s="21"/>
      <c r="J846" s="21"/>
      <c r="K846" s="21"/>
      <c r="L846" s="5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10"/>
      <c r="C847" s="113"/>
      <c r="D847" s="59"/>
      <c r="E847" s="59"/>
      <c r="F847" s="59"/>
      <c r="G847" s="59"/>
      <c r="H847" s="21"/>
      <c r="I847" s="21"/>
      <c r="J847" s="21"/>
      <c r="K847" s="21"/>
      <c r="L847" s="5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10"/>
      <c r="C848" s="113"/>
      <c r="D848" s="59"/>
      <c r="E848" s="59"/>
      <c r="F848" s="59"/>
      <c r="G848" s="59"/>
      <c r="H848" s="21"/>
      <c r="I848" s="21"/>
      <c r="J848" s="21"/>
      <c r="K848" s="21"/>
      <c r="L848" s="5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10"/>
      <c r="C849" s="113"/>
      <c r="D849" s="59"/>
      <c r="E849" s="59"/>
      <c r="F849" s="59"/>
      <c r="G849" s="59"/>
      <c r="H849" s="21"/>
      <c r="I849" s="21"/>
      <c r="J849" s="21"/>
      <c r="K849" s="21"/>
      <c r="L849" s="5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10"/>
      <c r="C850" s="113"/>
      <c r="D850" s="59"/>
      <c r="E850" s="59"/>
      <c r="F850" s="59"/>
      <c r="G850" s="59"/>
      <c r="H850" s="21"/>
      <c r="I850" s="21"/>
      <c r="J850" s="21"/>
      <c r="K850" s="21"/>
      <c r="L850" s="5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10"/>
      <c r="C851" s="113"/>
      <c r="D851" s="59"/>
      <c r="E851" s="59"/>
      <c r="F851" s="59"/>
      <c r="G851" s="59"/>
      <c r="H851" s="21"/>
      <c r="I851" s="21"/>
      <c r="J851" s="21"/>
      <c r="K851" s="21"/>
      <c r="L851" s="5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10"/>
      <c r="C852" s="113"/>
      <c r="D852" s="59"/>
      <c r="E852" s="59"/>
      <c r="F852" s="59"/>
      <c r="G852" s="59"/>
      <c r="H852" s="21"/>
      <c r="I852" s="21"/>
      <c r="J852" s="21"/>
      <c r="K852" s="21"/>
      <c r="L852" s="5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10"/>
      <c r="C853" s="113"/>
      <c r="D853" s="59"/>
      <c r="E853" s="59"/>
      <c r="F853" s="59"/>
      <c r="G853" s="59"/>
      <c r="H853" s="21"/>
      <c r="I853" s="21"/>
      <c r="J853" s="21"/>
      <c r="K853" s="21"/>
      <c r="L853" s="5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10"/>
      <c r="C854" s="113"/>
      <c r="D854" s="59"/>
      <c r="E854" s="59"/>
      <c r="F854" s="59"/>
      <c r="G854" s="59"/>
      <c r="H854" s="21"/>
      <c r="I854" s="21"/>
      <c r="J854" s="21"/>
      <c r="K854" s="21"/>
      <c r="L854" s="5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10"/>
      <c r="C855" s="113"/>
      <c r="D855" s="59"/>
      <c r="E855" s="59"/>
      <c r="F855" s="59"/>
      <c r="G855" s="59"/>
      <c r="H855" s="21"/>
      <c r="I855" s="21"/>
      <c r="J855" s="21"/>
      <c r="K855" s="21"/>
      <c r="L855" s="5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10"/>
      <c r="C856" s="113"/>
      <c r="D856" s="59"/>
      <c r="E856" s="59"/>
      <c r="F856" s="59"/>
      <c r="G856" s="59"/>
      <c r="H856" s="21"/>
      <c r="I856" s="21"/>
      <c r="J856" s="21"/>
      <c r="K856" s="21"/>
      <c r="L856" s="5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10"/>
      <c r="C857" s="113"/>
      <c r="D857" s="59"/>
      <c r="E857" s="59"/>
      <c r="F857" s="59"/>
      <c r="G857" s="59"/>
      <c r="H857" s="21"/>
      <c r="I857" s="21"/>
      <c r="J857" s="21"/>
      <c r="K857" s="21"/>
      <c r="L857" s="5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10"/>
      <c r="C858" s="113"/>
      <c r="D858" s="59"/>
      <c r="E858" s="59"/>
      <c r="F858" s="59"/>
      <c r="G858" s="59"/>
      <c r="H858" s="21"/>
      <c r="I858" s="21"/>
      <c r="J858" s="21"/>
      <c r="K858" s="21"/>
      <c r="L858" s="5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10"/>
      <c r="C859" s="113"/>
      <c r="D859" s="59"/>
      <c r="E859" s="59"/>
      <c r="F859" s="59"/>
      <c r="G859" s="59"/>
      <c r="H859" s="21"/>
      <c r="I859" s="21"/>
      <c r="J859" s="21"/>
      <c r="K859" s="21"/>
      <c r="L859" s="5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10"/>
      <c r="C860" s="113"/>
      <c r="D860" s="59"/>
      <c r="E860" s="59"/>
      <c r="F860" s="59"/>
      <c r="G860" s="59"/>
      <c r="H860" s="21"/>
      <c r="I860" s="21"/>
      <c r="J860" s="21"/>
      <c r="K860" s="21"/>
      <c r="L860" s="5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10"/>
      <c r="C861" s="113"/>
      <c r="D861" s="59"/>
      <c r="E861" s="59"/>
      <c r="F861" s="59"/>
      <c r="G861" s="59"/>
      <c r="H861" s="21"/>
      <c r="I861" s="21"/>
      <c r="J861" s="21"/>
      <c r="K861" s="21"/>
      <c r="L861" s="5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10"/>
      <c r="C862" s="113"/>
      <c r="D862" s="59"/>
      <c r="E862" s="59"/>
      <c r="F862" s="59"/>
      <c r="G862" s="59"/>
      <c r="H862" s="21"/>
      <c r="I862" s="21"/>
      <c r="J862" s="21"/>
      <c r="K862" s="21"/>
      <c r="L862" s="5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10"/>
      <c r="C863" s="113"/>
      <c r="D863" s="59"/>
      <c r="E863" s="59"/>
      <c r="F863" s="59"/>
      <c r="G863" s="59"/>
      <c r="H863" s="21"/>
      <c r="I863" s="21"/>
      <c r="J863" s="21"/>
      <c r="K863" s="21"/>
      <c r="L863" s="5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10"/>
      <c r="C864" s="113"/>
      <c r="D864" s="59"/>
      <c r="E864" s="59"/>
      <c r="F864" s="59"/>
      <c r="G864" s="59"/>
      <c r="H864" s="21"/>
      <c r="I864" s="21"/>
      <c r="J864" s="21"/>
      <c r="K864" s="21"/>
      <c r="L864" s="5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10"/>
      <c r="C865" s="113"/>
      <c r="D865" s="59"/>
      <c r="E865" s="59"/>
      <c r="F865" s="59"/>
      <c r="G865" s="59"/>
      <c r="H865" s="21"/>
      <c r="I865" s="21"/>
      <c r="J865" s="21"/>
      <c r="K865" s="21"/>
      <c r="L865" s="5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10"/>
      <c r="C866" s="113"/>
      <c r="D866" s="59"/>
      <c r="E866" s="59"/>
      <c r="F866" s="59"/>
      <c r="G866" s="59"/>
      <c r="H866" s="21"/>
      <c r="I866" s="21"/>
      <c r="J866" s="21"/>
      <c r="K866" s="21"/>
      <c r="L866" s="5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10"/>
      <c r="C867" s="113"/>
      <c r="D867" s="59"/>
      <c r="E867" s="59"/>
      <c r="F867" s="59"/>
      <c r="G867" s="59"/>
      <c r="H867" s="21"/>
      <c r="I867" s="21"/>
      <c r="J867" s="21"/>
      <c r="K867" s="21"/>
      <c r="L867" s="5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10"/>
      <c r="C868" s="113"/>
      <c r="D868" s="59"/>
      <c r="E868" s="59"/>
      <c r="F868" s="59"/>
      <c r="G868" s="59"/>
      <c r="H868" s="21"/>
      <c r="I868" s="21"/>
      <c r="J868" s="21"/>
      <c r="K868" s="21"/>
      <c r="L868" s="5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10"/>
      <c r="C869" s="113"/>
      <c r="D869" s="59"/>
      <c r="E869" s="59"/>
      <c r="F869" s="59"/>
      <c r="G869" s="59"/>
      <c r="H869" s="21"/>
      <c r="I869" s="21"/>
      <c r="J869" s="21"/>
      <c r="K869" s="21"/>
      <c r="L869" s="5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10"/>
      <c r="C870" s="113"/>
      <c r="D870" s="59"/>
      <c r="E870" s="59"/>
      <c r="F870" s="59"/>
      <c r="G870" s="59"/>
      <c r="H870" s="21"/>
      <c r="I870" s="21"/>
      <c r="J870" s="21"/>
      <c r="K870" s="21"/>
      <c r="L870" s="5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10"/>
      <c r="C871" s="113"/>
      <c r="D871" s="59"/>
      <c r="E871" s="59"/>
      <c r="F871" s="59"/>
      <c r="G871" s="59"/>
      <c r="H871" s="21"/>
      <c r="I871" s="21"/>
      <c r="J871" s="21"/>
      <c r="K871" s="21"/>
      <c r="L871" s="5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10"/>
      <c r="C872" s="113"/>
      <c r="D872" s="59"/>
      <c r="E872" s="59"/>
      <c r="F872" s="59"/>
      <c r="G872" s="59"/>
      <c r="H872" s="21"/>
      <c r="I872" s="21"/>
      <c r="J872" s="21"/>
      <c r="K872" s="21"/>
      <c r="L872" s="5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10"/>
      <c r="C873" s="113"/>
      <c r="D873" s="59"/>
      <c r="E873" s="59"/>
      <c r="F873" s="59"/>
      <c r="G873" s="59"/>
      <c r="H873" s="21"/>
      <c r="I873" s="21"/>
      <c r="J873" s="21"/>
      <c r="K873" s="21"/>
      <c r="L873" s="5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10"/>
      <c r="C874" s="113"/>
      <c r="D874" s="59"/>
      <c r="E874" s="59"/>
      <c r="F874" s="59"/>
      <c r="G874" s="59"/>
      <c r="H874" s="21"/>
      <c r="I874" s="21"/>
      <c r="J874" s="21"/>
      <c r="K874" s="21"/>
      <c r="L874" s="5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10"/>
      <c r="C875" s="113"/>
      <c r="D875" s="59"/>
      <c r="E875" s="59"/>
      <c r="F875" s="59"/>
      <c r="G875" s="59"/>
      <c r="H875" s="21"/>
      <c r="I875" s="21"/>
      <c r="J875" s="21"/>
      <c r="K875" s="21"/>
      <c r="L875" s="5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10"/>
      <c r="C876" s="113"/>
      <c r="D876" s="59"/>
      <c r="E876" s="59"/>
      <c r="F876" s="59"/>
      <c r="G876" s="59"/>
      <c r="H876" s="21"/>
      <c r="I876" s="21"/>
      <c r="J876" s="21"/>
      <c r="K876" s="21"/>
      <c r="L876" s="5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10"/>
      <c r="C877" s="113"/>
      <c r="D877" s="59"/>
      <c r="E877" s="59"/>
      <c r="F877" s="59"/>
      <c r="G877" s="59"/>
      <c r="H877" s="21"/>
      <c r="I877" s="21"/>
      <c r="J877" s="21"/>
      <c r="K877" s="21"/>
      <c r="L877" s="5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10"/>
      <c r="C878" s="113"/>
      <c r="D878" s="59"/>
      <c r="E878" s="59"/>
      <c r="F878" s="59"/>
      <c r="G878" s="59"/>
      <c r="H878" s="21"/>
      <c r="I878" s="21"/>
      <c r="J878" s="21"/>
      <c r="K878" s="21"/>
      <c r="L878" s="5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10"/>
      <c r="C879" s="113"/>
      <c r="D879" s="59"/>
      <c r="E879" s="59"/>
      <c r="F879" s="59"/>
      <c r="G879" s="59"/>
      <c r="H879" s="21"/>
      <c r="I879" s="21"/>
      <c r="J879" s="21"/>
      <c r="K879" s="21"/>
      <c r="L879" s="5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10"/>
      <c r="C880" s="113"/>
      <c r="D880" s="59"/>
      <c r="E880" s="59"/>
      <c r="F880" s="59"/>
      <c r="G880" s="59"/>
      <c r="H880" s="21"/>
      <c r="I880" s="21"/>
      <c r="J880" s="21"/>
      <c r="K880" s="21"/>
      <c r="L880" s="5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10"/>
      <c r="C881" s="113"/>
      <c r="D881" s="59"/>
      <c r="E881" s="59"/>
      <c r="F881" s="59"/>
      <c r="G881" s="59"/>
      <c r="H881" s="21"/>
      <c r="I881" s="21"/>
      <c r="J881" s="21"/>
      <c r="K881" s="21"/>
      <c r="L881" s="5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10"/>
      <c r="C882" s="113"/>
      <c r="D882" s="59"/>
      <c r="E882" s="59"/>
      <c r="F882" s="59"/>
      <c r="G882" s="59"/>
      <c r="H882" s="21"/>
      <c r="I882" s="21"/>
      <c r="J882" s="21"/>
      <c r="K882" s="21"/>
      <c r="L882" s="5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10"/>
      <c r="C883" s="113"/>
      <c r="D883" s="59"/>
      <c r="E883" s="59"/>
      <c r="F883" s="59"/>
      <c r="G883" s="59"/>
      <c r="H883" s="21"/>
      <c r="I883" s="21"/>
      <c r="J883" s="21"/>
      <c r="K883" s="21"/>
      <c r="L883" s="5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10"/>
      <c r="C884" s="113"/>
      <c r="D884" s="59"/>
      <c r="E884" s="59"/>
      <c r="F884" s="59"/>
      <c r="G884" s="59"/>
      <c r="H884" s="21"/>
      <c r="I884" s="21"/>
      <c r="J884" s="21"/>
      <c r="K884" s="21"/>
      <c r="L884" s="5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10"/>
      <c r="C885" s="113"/>
      <c r="D885" s="59"/>
      <c r="E885" s="59"/>
      <c r="F885" s="59"/>
      <c r="G885" s="59"/>
      <c r="H885" s="21"/>
      <c r="I885" s="21"/>
      <c r="J885" s="21"/>
      <c r="K885" s="21"/>
      <c r="L885" s="5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10"/>
      <c r="C886" s="113"/>
      <c r="D886" s="59"/>
      <c r="E886" s="59"/>
      <c r="F886" s="59"/>
      <c r="G886" s="59"/>
      <c r="H886" s="21"/>
      <c r="I886" s="21"/>
      <c r="J886" s="21"/>
      <c r="K886" s="21"/>
      <c r="L886" s="5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10"/>
      <c r="C887" s="113"/>
      <c r="D887" s="59"/>
      <c r="E887" s="59"/>
      <c r="F887" s="59"/>
      <c r="G887" s="59"/>
      <c r="H887" s="21"/>
      <c r="I887" s="21"/>
      <c r="J887" s="21"/>
      <c r="K887" s="21"/>
      <c r="L887" s="5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10"/>
      <c r="C888" s="113"/>
      <c r="D888" s="59"/>
      <c r="E888" s="59"/>
      <c r="F888" s="59"/>
      <c r="G888" s="59"/>
      <c r="H888" s="21"/>
      <c r="I888" s="21"/>
      <c r="J888" s="21"/>
      <c r="K888" s="21"/>
      <c r="L888" s="5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10"/>
      <c r="C889" s="113"/>
      <c r="D889" s="59"/>
      <c r="E889" s="59"/>
      <c r="F889" s="59"/>
      <c r="G889" s="59"/>
      <c r="H889" s="21"/>
      <c r="I889" s="21"/>
      <c r="J889" s="21"/>
      <c r="K889" s="21"/>
      <c r="L889" s="5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10"/>
      <c r="C890" s="113"/>
      <c r="D890" s="59"/>
      <c r="E890" s="59"/>
      <c r="F890" s="59"/>
      <c r="G890" s="59"/>
      <c r="H890" s="21"/>
      <c r="I890" s="21"/>
      <c r="J890" s="21"/>
      <c r="K890" s="21"/>
      <c r="L890" s="5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10"/>
      <c r="C891" s="113"/>
      <c r="D891" s="59"/>
      <c r="E891" s="59"/>
      <c r="F891" s="59"/>
      <c r="G891" s="59"/>
      <c r="H891" s="21"/>
      <c r="I891" s="21"/>
      <c r="J891" s="21"/>
      <c r="K891" s="21"/>
      <c r="L891" s="5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10"/>
      <c r="C892" s="113"/>
      <c r="D892" s="59"/>
      <c r="E892" s="59"/>
      <c r="F892" s="59"/>
      <c r="G892" s="59"/>
      <c r="H892" s="21"/>
      <c r="I892" s="21"/>
      <c r="J892" s="21"/>
      <c r="K892" s="21"/>
      <c r="L892" s="5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10"/>
      <c r="C893" s="113"/>
      <c r="D893" s="59"/>
      <c r="E893" s="59"/>
      <c r="F893" s="59"/>
      <c r="G893" s="59"/>
      <c r="H893" s="21"/>
      <c r="I893" s="21"/>
      <c r="J893" s="21"/>
      <c r="K893" s="21"/>
      <c r="L893" s="5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10"/>
      <c r="C894" s="113"/>
      <c r="D894" s="59"/>
      <c r="E894" s="59"/>
      <c r="F894" s="59"/>
      <c r="G894" s="59"/>
      <c r="H894" s="21"/>
      <c r="I894" s="21"/>
      <c r="J894" s="21"/>
      <c r="K894" s="21"/>
      <c r="L894" s="5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10"/>
      <c r="C895" s="113"/>
      <c r="D895" s="59"/>
      <c r="E895" s="59"/>
      <c r="F895" s="59"/>
      <c r="G895" s="59"/>
      <c r="H895" s="21"/>
      <c r="I895" s="21"/>
      <c r="J895" s="21"/>
      <c r="K895" s="21"/>
      <c r="L895" s="5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10"/>
      <c r="C896" s="113"/>
      <c r="D896" s="59"/>
      <c r="E896" s="59"/>
      <c r="F896" s="59"/>
      <c r="G896" s="59"/>
      <c r="H896" s="21"/>
      <c r="I896" s="21"/>
      <c r="J896" s="21"/>
      <c r="K896" s="21"/>
      <c r="L896" s="5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10"/>
      <c r="C897" s="113"/>
      <c r="D897" s="59"/>
      <c r="E897" s="59"/>
      <c r="F897" s="59"/>
      <c r="G897" s="59"/>
      <c r="H897" s="21"/>
      <c r="I897" s="21"/>
      <c r="J897" s="21"/>
      <c r="K897" s="21"/>
      <c r="L897" s="5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10"/>
      <c r="C898" s="113"/>
      <c r="D898" s="59"/>
      <c r="E898" s="59"/>
      <c r="F898" s="59"/>
      <c r="G898" s="59"/>
      <c r="H898" s="21"/>
      <c r="I898" s="21"/>
      <c r="J898" s="21"/>
      <c r="K898" s="21"/>
      <c r="L898" s="5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10"/>
      <c r="C899" s="113"/>
      <c r="D899" s="59"/>
      <c r="E899" s="59"/>
      <c r="F899" s="59"/>
      <c r="G899" s="59"/>
      <c r="H899" s="21"/>
      <c r="I899" s="21"/>
      <c r="J899" s="21"/>
      <c r="K899" s="21"/>
      <c r="L899" s="5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10"/>
      <c r="C900" s="113"/>
      <c r="D900" s="59"/>
      <c r="E900" s="59"/>
      <c r="F900" s="59"/>
      <c r="G900" s="59"/>
      <c r="H900" s="21"/>
      <c r="I900" s="21"/>
      <c r="J900" s="21"/>
      <c r="K900" s="21"/>
      <c r="L900" s="5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10"/>
      <c r="C901" s="113"/>
      <c r="D901" s="59"/>
      <c r="E901" s="59"/>
      <c r="F901" s="59"/>
      <c r="G901" s="59"/>
      <c r="H901" s="21"/>
      <c r="I901" s="21"/>
      <c r="J901" s="21"/>
      <c r="K901" s="21"/>
      <c r="L901" s="5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10"/>
      <c r="C902" s="113"/>
      <c r="D902" s="59"/>
      <c r="E902" s="59"/>
      <c r="F902" s="59"/>
      <c r="G902" s="59"/>
      <c r="H902" s="21"/>
      <c r="I902" s="21"/>
      <c r="J902" s="21"/>
      <c r="K902" s="21"/>
      <c r="L902" s="5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10"/>
      <c r="C903" s="113"/>
      <c r="D903" s="59"/>
      <c r="E903" s="59"/>
      <c r="F903" s="59"/>
      <c r="G903" s="59"/>
      <c r="H903" s="21"/>
      <c r="I903" s="21"/>
      <c r="J903" s="21"/>
      <c r="K903" s="21"/>
      <c r="L903" s="5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10"/>
      <c r="C904" s="113"/>
      <c r="D904" s="59"/>
      <c r="E904" s="59"/>
      <c r="F904" s="59"/>
      <c r="G904" s="59"/>
      <c r="H904" s="21"/>
      <c r="I904" s="21"/>
      <c r="J904" s="21"/>
      <c r="K904" s="21"/>
      <c r="L904" s="5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10"/>
      <c r="C905" s="113"/>
      <c r="D905" s="59"/>
      <c r="E905" s="59"/>
      <c r="F905" s="59"/>
      <c r="G905" s="59"/>
      <c r="H905" s="21"/>
      <c r="I905" s="21"/>
      <c r="J905" s="21"/>
      <c r="K905" s="21"/>
      <c r="L905" s="5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10"/>
      <c r="C906" s="113"/>
      <c r="D906" s="59"/>
      <c r="E906" s="59"/>
      <c r="F906" s="59"/>
      <c r="G906" s="59"/>
      <c r="H906" s="21"/>
      <c r="I906" s="21"/>
      <c r="J906" s="21"/>
      <c r="K906" s="21"/>
      <c r="L906" s="5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10"/>
      <c r="C907" s="113"/>
      <c r="D907" s="59"/>
      <c r="E907" s="59"/>
      <c r="F907" s="59"/>
      <c r="G907" s="59"/>
      <c r="H907" s="21"/>
      <c r="I907" s="21"/>
      <c r="J907" s="21"/>
      <c r="K907" s="21"/>
      <c r="L907" s="5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10"/>
      <c r="C908" s="113"/>
      <c r="D908" s="59"/>
      <c r="E908" s="59"/>
      <c r="F908" s="59"/>
      <c r="G908" s="59"/>
      <c r="H908" s="21"/>
      <c r="I908" s="21"/>
      <c r="J908" s="21"/>
      <c r="K908" s="21"/>
      <c r="L908" s="5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10"/>
      <c r="C909" s="113"/>
      <c r="D909" s="59"/>
      <c r="E909" s="59"/>
      <c r="F909" s="59"/>
      <c r="G909" s="59"/>
      <c r="H909" s="21"/>
      <c r="I909" s="21"/>
      <c r="J909" s="21"/>
      <c r="K909" s="21"/>
      <c r="L909" s="5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10"/>
      <c r="C910" s="113"/>
      <c r="D910" s="59"/>
      <c r="E910" s="59"/>
      <c r="F910" s="59"/>
      <c r="G910" s="59"/>
      <c r="H910" s="21"/>
      <c r="I910" s="21"/>
      <c r="J910" s="21"/>
      <c r="K910" s="21"/>
      <c r="L910" s="5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10"/>
      <c r="C911" s="113"/>
      <c r="D911" s="59"/>
      <c r="E911" s="59"/>
      <c r="F911" s="59"/>
      <c r="G911" s="59"/>
      <c r="H911" s="21"/>
      <c r="I911" s="21"/>
      <c r="J911" s="21"/>
      <c r="K911" s="21"/>
      <c r="L911" s="5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10"/>
      <c r="C912" s="113"/>
      <c r="D912" s="59"/>
      <c r="E912" s="59"/>
      <c r="F912" s="59"/>
      <c r="G912" s="59"/>
      <c r="H912" s="21"/>
      <c r="I912" s="21"/>
      <c r="J912" s="21"/>
      <c r="K912" s="21"/>
      <c r="L912" s="5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10"/>
      <c r="C913" s="113"/>
      <c r="D913" s="59"/>
      <c r="E913" s="59"/>
      <c r="F913" s="59"/>
      <c r="G913" s="59"/>
      <c r="H913" s="21"/>
      <c r="I913" s="21"/>
      <c r="J913" s="21"/>
      <c r="K913" s="21"/>
      <c r="L913" s="5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10"/>
      <c r="C914" s="113"/>
      <c r="D914" s="59"/>
      <c r="E914" s="59"/>
      <c r="F914" s="59"/>
      <c r="G914" s="59"/>
      <c r="H914" s="21"/>
      <c r="I914" s="21"/>
      <c r="J914" s="21"/>
      <c r="K914" s="21"/>
      <c r="L914" s="5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10"/>
      <c r="C915" s="113"/>
      <c r="D915" s="59"/>
      <c r="E915" s="59"/>
      <c r="F915" s="59"/>
      <c r="G915" s="59"/>
      <c r="H915" s="21"/>
      <c r="I915" s="21"/>
      <c r="J915" s="21"/>
      <c r="K915" s="21"/>
      <c r="L915" s="5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10"/>
      <c r="C916" s="113"/>
      <c r="D916" s="59"/>
      <c r="E916" s="59"/>
      <c r="F916" s="59"/>
      <c r="G916" s="59"/>
      <c r="H916" s="21"/>
      <c r="I916" s="21"/>
      <c r="J916" s="21"/>
      <c r="K916" s="21"/>
      <c r="L916" s="5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10"/>
      <c r="C917" s="113"/>
      <c r="D917" s="59"/>
      <c r="E917" s="59"/>
      <c r="F917" s="59"/>
      <c r="G917" s="59"/>
      <c r="H917" s="21"/>
      <c r="I917" s="21"/>
      <c r="J917" s="21"/>
      <c r="K917" s="21"/>
      <c r="L917" s="5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10"/>
      <c r="C918" s="113"/>
      <c r="D918" s="59"/>
      <c r="E918" s="59"/>
      <c r="F918" s="59"/>
      <c r="G918" s="59"/>
      <c r="H918" s="21"/>
      <c r="I918" s="21"/>
      <c r="J918" s="21"/>
      <c r="K918" s="21"/>
      <c r="L918" s="5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10"/>
      <c r="C919" s="113"/>
      <c r="D919" s="59"/>
      <c r="E919" s="59"/>
      <c r="F919" s="59"/>
      <c r="G919" s="59"/>
      <c r="H919" s="21"/>
      <c r="I919" s="21"/>
      <c r="J919" s="21"/>
      <c r="K919" s="21"/>
      <c r="L919" s="5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10"/>
      <c r="C920" s="113"/>
      <c r="D920" s="59"/>
      <c r="E920" s="59"/>
      <c r="F920" s="59"/>
      <c r="G920" s="59"/>
      <c r="H920" s="21"/>
      <c r="I920" s="21"/>
      <c r="J920" s="21"/>
      <c r="K920" s="21"/>
      <c r="L920" s="5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10"/>
      <c r="C921" s="113"/>
      <c r="D921" s="59"/>
      <c r="E921" s="59"/>
      <c r="F921" s="59"/>
      <c r="G921" s="59"/>
      <c r="H921" s="21"/>
      <c r="I921" s="21"/>
      <c r="J921" s="21"/>
      <c r="K921" s="21"/>
      <c r="L921" s="5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10"/>
      <c r="C922" s="113"/>
      <c r="D922" s="59"/>
      <c r="E922" s="59"/>
      <c r="F922" s="59"/>
      <c r="G922" s="59"/>
      <c r="H922" s="21"/>
      <c r="I922" s="21"/>
      <c r="J922" s="21"/>
      <c r="K922" s="21"/>
      <c r="L922" s="5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10"/>
      <c r="C923" s="113"/>
      <c r="D923" s="59"/>
      <c r="E923" s="59"/>
      <c r="F923" s="59"/>
      <c r="G923" s="59"/>
      <c r="H923" s="21"/>
      <c r="I923" s="21"/>
      <c r="J923" s="21"/>
      <c r="K923" s="21"/>
      <c r="L923" s="5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10"/>
      <c r="C924" s="113"/>
      <c r="D924" s="59"/>
      <c r="E924" s="59"/>
      <c r="F924" s="59"/>
      <c r="G924" s="59"/>
      <c r="H924" s="21"/>
      <c r="I924" s="21"/>
      <c r="J924" s="21"/>
      <c r="K924" s="21"/>
      <c r="L924" s="5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10"/>
      <c r="C925" s="113"/>
      <c r="D925" s="59"/>
      <c r="E925" s="59"/>
      <c r="F925" s="59"/>
      <c r="G925" s="59"/>
      <c r="H925" s="21"/>
      <c r="I925" s="21"/>
      <c r="J925" s="21"/>
      <c r="K925" s="21"/>
      <c r="L925" s="5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10"/>
      <c r="C926" s="113"/>
      <c r="D926" s="59"/>
      <c r="E926" s="59"/>
      <c r="F926" s="59"/>
      <c r="G926" s="59"/>
      <c r="H926" s="21"/>
      <c r="I926" s="21"/>
      <c r="J926" s="21"/>
      <c r="K926" s="21"/>
      <c r="L926" s="5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10"/>
      <c r="C927" s="113"/>
      <c r="D927" s="59"/>
      <c r="E927" s="59"/>
      <c r="F927" s="59"/>
      <c r="G927" s="59"/>
      <c r="H927" s="21"/>
      <c r="I927" s="21"/>
      <c r="J927" s="21"/>
      <c r="K927" s="21"/>
      <c r="L927" s="5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10"/>
      <c r="C928" s="113"/>
      <c r="D928" s="59"/>
      <c r="E928" s="59"/>
      <c r="F928" s="59"/>
      <c r="G928" s="59"/>
      <c r="H928" s="21"/>
      <c r="I928" s="21"/>
      <c r="J928" s="21"/>
      <c r="K928" s="21"/>
      <c r="L928" s="5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10"/>
      <c r="C929" s="113"/>
      <c r="D929" s="59"/>
      <c r="E929" s="59"/>
      <c r="F929" s="59"/>
      <c r="G929" s="59"/>
      <c r="H929" s="21"/>
      <c r="I929" s="21"/>
      <c r="J929" s="21"/>
      <c r="K929" s="21"/>
      <c r="L929" s="5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10"/>
      <c r="C930" s="113"/>
      <c r="D930" s="59"/>
      <c r="E930" s="59"/>
      <c r="F930" s="59"/>
      <c r="G930" s="59"/>
      <c r="H930" s="21"/>
      <c r="I930" s="21"/>
      <c r="J930" s="21"/>
      <c r="K930" s="21"/>
      <c r="L930" s="5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10"/>
      <c r="C931" s="113"/>
      <c r="D931" s="59"/>
      <c r="E931" s="59"/>
      <c r="F931" s="59"/>
      <c r="G931" s="59"/>
      <c r="H931" s="21"/>
      <c r="I931" s="21"/>
      <c r="J931" s="21"/>
      <c r="K931" s="21"/>
      <c r="L931" s="5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10"/>
      <c r="C932" s="113"/>
      <c r="D932" s="59"/>
      <c r="E932" s="59"/>
      <c r="F932" s="59"/>
      <c r="G932" s="59"/>
      <c r="H932" s="21"/>
      <c r="I932" s="21"/>
      <c r="J932" s="21"/>
      <c r="K932" s="21"/>
      <c r="L932" s="5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10"/>
      <c r="C933" s="113"/>
      <c r="D933" s="59"/>
      <c r="E933" s="59"/>
      <c r="F933" s="59"/>
      <c r="G933" s="59"/>
      <c r="H933" s="21"/>
      <c r="I933" s="21"/>
      <c r="J933" s="21"/>
      <c r="K933" s="21"/>
      <c r="L933" s="5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10"/>
      <c r="C934" s="113"/>
      <c r="D934" s="59"/>
      <c r="E934" s="59"/>
      <c r="F934" s="59"/>
      <c r="G934" s="59"/>
      <c r="H934" s="21"/>
      <c r="I934" s="21"/>
      <c r="J934" s="21"/>
      <c r="K934" s="21"/>
      <c r="L934" s="5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10"/>
      <c r="C935" s="113"/>
      <c r="D935" s="59"/>
      <c r="E935" s="59"/>
      <c r="F935" s="59"/>
      <c r="G935" s="59"/>
      <c r="H935" s="21"/>
      <c r="I935" s="21"/>
      <c r="J935" s="21"/>
      <c r="K935" s="21"/>
      <c r="L935" s="5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10"/>
      <c r="C936" s="113"/>
      <c r="D936" s="59"/>
      <c r="E936" s="59"/>
      <c r="F936" s="59"/>
      <c r="G936" s="59"/>
      <c r="H936" s="21"/>
      <c r="I936" s="21"/>
      <c r="J936" s="21"/>
      <c r="K936" s="21"/>
      <c r="L936" s="5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10"/>
      <c r="C937" s="113"/>
      <c r="D937" s="59"/>
      <c r="E937" s="59"/>
      <c r="F937" s="59"/>
      <c r="G937" s="59"/>
      <c r="H937" s="21"/>
      <c r="I937" s="21"/>
      <c r="J937" s="21"/>
      <c r="K937" s="21"/>
      <c r="L937" s="5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10"/>
      <c r="C938" s="113"/>
      <c r="D938" s="59"/>
      <c r="E938" s="59"/>
      <c r="F938" s="59"/>
      <c r="G938" s="59"/>
      <c r="H938" s="21"/>
      <c r="I938" s="21"/>
      <c r="J938" s="21"/>
      <c r="K938" s="21"/>
      <c r="L938" s="5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10"/>
      <c r="C939" s="113"/>
      <c r="D939" s="59"/>
      <c r="E939" s="59"/>
      <c r="F939" s="59"/>
      <c r="G939" s="59"/>
      <c r="H939" s="21"/>
      <c r="I939" s="21"/>
      <c r="J939" s="21"/>
      <c r="K939" s="21"/>
      <c r="L939" s="5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10"/>
      <c r="C940" s="113"/>
      <c r="D940" s="59"/>
      <c r="E940" s="59"/>
      <c r="F940" s="59"/>
      <c r="G940" s="59"/>
      <c r="H940" s="21"/>
      <c r="I940" s="21"/>
      <c r="J940" s="21"/>
      <c r="K940" s="21"/>
      <c r="L940" s="5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10"/>
      <c r="C941" s="113"/>
      <c r="D941" s="59"/>
      <c r="E941" s="59"/>
      <c r="F941" s="59"/>
      <c r="G941" s="59"/>
      <c r="H941" s="21"/>
      <c r="I941" s="21"/>
      <c r="J941" s="21"/>
      <c r="K941" s="21"/>
      <c r="L941" s="5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10"/>
      <c r="C942" s="113"/>
      <c r="D942" s="59"/>
      <c r="E942" s="59"/>
      <c r="F942" s="59"/>
      <c r="G942" s="59"/>
      <c r="H942" s="21"/>
      <c r="I942" s="21"/>
      <c r="J942" s="21"/>
      <c r="K942" s="21"/>
      <c r="L942" s="5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10"/>
      <c r="C943" s="113"/>
      <c r="D943" s="59"/>
      <c r="E943" s="59"/>
      <c r="F943" s="59"/>
      <c r="G943" s="59"/>
      <c r="H943" s="21"/>
      <c r="I943" s="21"/>
      <c r="J943" s="21"/>
      <c r="K943" s="21"/>
      <c r="L943" s="53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10"/>
      <c r="C944" s="113"/>
      <c r="D944" s="59"/>
      <c r="E944" s="59"/>
      <c r="F944" s="59"/>
      <c r="G944" s="59"/>
      <c r="H944" s="21"/>
      <c r="I944" s="21"/>
      <c r="J944" s="21"/>
      <c r="K944" s="21"/>
      <c r="L944" s="53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10"/>
      <c r="C945" s="113"/>
      <c r="D945" s="59"/>
      <c r="E945" s="59"/>
      <c r="F945" s="59"/>
      <c r="G945" s="59"/>
      <c r="H945" s="21"/>
      <c r="I945" s="21"/>
      <c r="J945" s="21"/>
      <c r="K945" s="21"/>
      <c r="L945" s="53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10"/>
      <c r="C946" s="113"/>
      <c r="D946" s="59"/>
      <c r="E946" s="59"/>
      <c r="F946" s="59"/>
      <c r="G946" s="59"/>
      <c r="H946" s="21"/>
      <c r="I946" s="21"/>
      <c r="J946" s="21"/>
      <c r="K946" s="21"/>
      <c r="L946" s="53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10"/>
      <c r="C947" s="113"/>
      <c r="D947" s="59"/>
      <c r="E947" s="59"/>
      <c r="F947" s="59"/>
      <c r="G947" s="59"/>
      <c r="H947" s="21"/>
      <c r="I947" s="21"/>
      <c r="J947" s="21"/>
      <c r="K947" s="21"/>
      <c r="L947" s="53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10"/>
      <c r="C948" s="113"/>
      <c r="D948" s="59"/>
      <c r="E948" s="59"/>
      <c r="F948" s="59"/>
      <c r="G948" s="59"/>
      <c r="H948" s="21"/>
      <c r="I948" s="21"/>
      <c r="J948" s="21"/>
      <c r="K948" s="21"/>
      <c r="L948" s="53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10"/>
      <c r="C949" s="113"/>
      <c r="D949" s="59"/>
      <c r="E949" s="59"/>
      <c r="F949" s="59"/>
      <c r="G949" s="59"/>
      <c r="H949" s="21"/>
      <c r="I949" s="21"/>
      <c r="J949" s="21"/>
      <c r="K949" s="21"/>
      <c r="L949" s="53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10"/>
      <c r="C950" s="113"/>
      <c r="D950" s="59"/>
      <c r="E950" s="59"/>
      <c r="F950" s="59"/>
      <c r="G950" s="59"/>
      <c r="H950" s="21"/>
      <c r="I950" s="21"/>
      <c r="J950" s="21"/>
      <c r="K950" s="21"/>
      <c r="L950" s="53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10"/>
      <c r="C951" s="113"/>
      <c r="D951" s="59"/>
      <c r="E951" s="59"/>
      <c r="F951" s="59"/>
      <c r="G951" s="59"/>
      <c r="H951" s="21"/>
      <c r="I951" s="21"/>
      <c r="J951" s="21"/>
      <c r="K951" s="21"/>
      <c r="L951" s="53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10"/>
      <c r="C952" s="113"/>
      <c r="D952" s="59"/>
      <c r="E952" s="59"/>
      <c r="F952" s="59"/>
      <c r="G952" s="59"/>
      <c r="H952" s="21"/>
      <c r="I952" s="21"/>
      <c r="J952" s="21"/>
      <c r="K952" s="21"/>
      <c r="L952" s="53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10"/>
      <c r="C953" s="113"/>
      <c r="D953" s="59"/>
      <c r="E953" s="59"/>
      <c r="F953" s="59"/>
      <c r="G953" s="59"/>
      <c r="H953" s="21"/>
      <c r="I953" s="21"/>
      <c r="J953" s="21"/>
      <c r="K953" s="21"/>
      <c r="L953" s="53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10"/>
      <c r="C954" s="113"/>
      <c r="D954" s="59"/>
      <c r="E954" s="59"/>
      <c r="F954" s="59"/>
      <c r="G954" s="59"/>
      <c r="H954" s="21"/>
      <c r="I954" s="21"/>
      <c r="J954" s="21"/>
      <c r="K954" s="21"/>
      <c r="L954" s="53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10"/>
      <c r="C955" s="113"/>
      <c r="D955" s="59"/>
      <c r="E955" s="59"/>
      <c r="F955" s="59"/>
      <c r="G955" s="59"/>
      <c r="H955" s="21"/>
      <c r="I955" s="21"/>
      <c r="J955" s="21"/>
      <c r="K955" s="21"/>
      <c r="L955" s="53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10"/>
      <c r="C956" s="113"/>
      <c r="D956" s="59"/>
      <c r="E956" s="59"/>
      <c r="F956" s="59"/>
      <c r="G956" s="59"/>
      <c r="H956" s="21"/>
      <c r="I956" s="21"/>
      <c r="J956" s="21"/>
      <c r="K956" s="21"/>
      <c r="L956" s="53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10"/>
      <c r="C957" s="113"/>
      <c r="D957" s="59"/>
      <c r="E957" s="59"/>
      <c r="F957" s="59"/>
      <c r="G957" s="59"/>
      <c r="H957" s="21"/>
      <c r="I957" s="21"/>
      <c r="J957" s="21"/>
      <c r="K957" s="21"/>
      <c r="L957" s="53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10"/>
      <c r="C958" s="113"/>
      <c r="D958" s="59"/>
      <c r="E958" s="59"/>
      <c r="F958" s="59"/>
      <c r="G958" s="59"/>
      <c r="H958" s="21"/>
      <c r="I958" s="21"/>
      <c r="J958" s="21"/>
      <c r="K958" s="21"/>
      <c r="L958" s="53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10"/>
      <c r="C959" s="113"/>
      <c r="D959" s="59"/>
      <c r="E959" s="59"/>
      <c r="F959" s="59"/>
      <c r="G959" s="59"/>
      <c r="H959" s="21"/>
      <c r="I959" s="21"/>
      <c r="J959" s="21"/>
      <c r="K959" s="21"/>
      <c r="L959" s="53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10"/>
      <c r="C960" s="113"/>
      <c r="D960" s="59"/>
      <c r="E960" s="59"/>
      <c r="F960" s="59"/>
      <c r="G960" s="59"/>
      <c r="H960" s="21"/>
      <c r="I960" s="21"/>
      <c r="J960" s="21"/>
      <c r="K960" s="21"/>
      <c r="L960" s="53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10"/>
      <c r="C961" s="113"/>
      <c r="D961" s="59"/>
      <c r="E961" s="59"/>
      <c r="F961" s="59"/>
      <c r="G961" s="59"/>
      <c r="H961" s="21"/>
      <c r="I961" s="21"/>
      <c r="J961" s="21"/>
      <c r="K961" s="21"/>
      <c r="L961" s="53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10"/>
      <c r="C962" s="113"/>
      <c r="D962" s="59"/>
      <c r="E962" s="59"/>
      <c r="F962" s="59"/>
      <c r="G962" s="59"/>
      <c r="H962" s="21"/>
      <c r="I962" s="21"/>
      <c r="J962" s="21"/>
      <c r="K962" s="21"/>
      <c r="L962" s="53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10"/>
      <c r="C963" s="113"/>
      <c r="D963" s="59"/>
      <c r="E963" s="59"/>
      <c r="F963" s="59"/>
      <c r="G963" s="59"/>
      <c r="H963" s="21"/>
      <c r="I963" s="21"/>
      <c r="J963" s="21"/>
      <c r="K963" s="21"/>
      <c r="L963" s="53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10"/>
      <c r="C964" s="113"/>
      <c r="D964" s="59"/>
      <c r="E964" s="59"/>
      <c r="F964" s="59"/>
      <c r="G964" s="59"/>
      <c r="H964" s="21"/>
      <c r="I964" s="21"/>
      <c r="J964" s="21"/>
      <c r="K964" s="21"/>
      <c r="L964" s="53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10"/>
      <c r="C965" s="113"/>
      <c r="D965" s="59"/>
      <c r="E965" s="59"/>
      <c r="F965" s="59"/>
      <c r="G965" s="59"/>
      <c r="H965" s="21"/>
      <c r="I965" s="21"/>
      <c r="J965" s="21"/>
      <c r="K965" s="21"/>
      <c r="L965" s="53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10"/>
      <c r="C966" s="113"/>
      <c r="D966" s="59"/>
      <c r="E966" s="59"/>
      <c r="F966" s="59"/>
      <c r="G966" s="59"/>
      <c r="H966" s="21"/>
      <c r="I966" s="21"/>
      <c r="J966" s="21"/>
      <c r="K966" s="21"/>
      <c r="L966" s="53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10"/>
      <c r="C967" s="113"/>
      <c r="D967" s="59"/>
      <c r="E967" s="59"/>
      <c r="F967" s="59"/>
      <c r="G967" s="59"/>
      <c r="H967" s="21"/>
      <c r="I967" s="21"/>
      <c r="J967" s="21"/>
      <c r="K967" s="21"/>
      <c r="L967" s="53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10"/>
      <c r="C968" s="113"/>
      <c r="D968" s="59"/>
      <c r="E968" s="59"/>
      <c r="F968" s="59"/>
      <c r="G968" s="59"/>
      <c r="H968" s="21"/>
      <c r="I968" s="21"/>
      <c r="J968" s="21"/>
      <c r="K968" s="21"/>
      <c r="L968" s="53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10"/>
      <c r="C969" s="113"/>
      <c r="D969" s="59"/>
      <c r="E969" s="59"/>
      <c r="F969" s="59"/>
      <c r="G969" s="59"/>
      <c r="H969" s="21"/>
      <c r="I969" s="21"/>
      <c r="J969" s="21"/>
      <c r="K969" s="21"/>
      <c r="L969" s="53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10"/>
      <c r="C970" s="113"/>
      <c r="D970" s="59"/>
      <c r="E970" s="59"/>
      <c r="F970" s="59"/>
      <c r="G970" s="59"/>
      <c r="H970" s="21"/>
      <c r="I970" s="21"/>
      <c r="J970" s="21"/>
      <c r="K970" s="21"/>
      <c r="L970" s="53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10"/>
      <c r="C971" s="113"/>
      <c r="D971" s="59"/>
      <c r="E971" s="59"/>
      <c r="F971" s="59"/>
      <c r="G971" s="59"/>
      <c r="H971" s="21"/>
      <c r="I971" s="21"/>
      <c r="J971" s="21"/>
      <c r="K971" s="21"/>
      <c r="L971" s="53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10"/>
      <c r="C972" s="113"/>
      <c r="D972" s="59"/>
      <c r="E972" s="59"/>
      <c r="F972" s="59"/>
      <c r="G972" s="59"/>
      <c r="H972" s="21"/>
      <c r="I972" s="21"/>
      <c r="J972" s="21"/>
      <c r="K972" s="21"/>
      <c r="L972" s="53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10"/>
      <c r="C973" s="113"/>
      <c r="D973" s="59"/>
      <c r="E973" s="59"/>
      <c r="F973" s="59"/>
      <c r="G973" s="59"/>
      <c r="H973" s="21"/>
      <c r="I973" s="21"/>
      <c r="J973" s="21"/>
      <c r="K973" s="21"/>
      <c r="L973" s="53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10"/>
      <c r="C974" s="113"/>
      <c r="D974" s="59"/>
      <c r="E974" s="59"/>
      <c r="F974" s="59"/>
      <c r="G974" s="59"/>
      <c r="H974" s="21"/>
      <c r="I974" s="21"/>
      <c r="J974" s="21"/>
      <c r="K974" s="21"/>
      <c r="L974" s="53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10"/>
      <c r="C975" s="113"/>
      <c r="D975" s="59"/>
      <c r="E975" s="59"/>
      <c r="F975" s="59"/>
      <c r="G975" s="59"/>
      <c r="H975" s="21"/>
      <c r="I975" s="21"/>
      <c r="J975" s="21"/>
      <c r="K975" s="21"/>
      <c r="L975" s="53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10"/>
      <c r="C976" s="113"/>
      <c r="D976" s="59"/>
      <c r="E976" s="59"/>
      <c r="F976" s="59"/>
      <c r="G976" s="59"/>
      <c r="H976" s="21"/>
      <c r="I976" s="21"/>
      <c r="J976" s="21"/>
      <c r="K976" s="21"/>
      <c r="L976" s="53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10"/>
      <c r="C977" s="113"/>
      <c r="D977" s="59"/>
      <c r="E977" s="59"/>
      <c r="F977" s="59"/>
      <c r="G977" s="59"/>
      <c r="H977" s="21"/>
      <c r="I977" s="21"/>
      <c r="J977" s="21"/>
      <c r="K977" s="21"/>
      <c r="L977" s="53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10"/>
      <c r="C978" s="113"/>
      <c r="D978" s="59"/>
      <c r="E978" s="59"/>
      <c r="F978" s="59"/>
      <c r="G978" s="59"/>
      <c r="H978" s="21"/>
      <c r="I978" s="21"/>
      <c r="J978" s="21"/>
      <c r="K978" s="21"/>
      <c r="L978" s="53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10"/>
      <c r="C979" s="113"/>
      <c r="D979" s="59"/>
      <c r="E979" s="59"/>
      <c r="F979" s="59"/>
      <c r="G979" s="59"/>
      <c r="H979" s="21"/>
      <c r="I979" s="21"/>
      <c r="J979" s="21"/>
      <c r="K979" s="21"/>
      <c r="L979" s="53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10"/>
      <c r="C980" s="113"/>
      <c r="D980" s="59"/>
      <c r="E980" s="59"/>
      <c r="F980" s="59"/>
      <c r="G980" s="59"/>
      <c r="H980" s="21"/>
      <c r="I980" s="21"/>
      <c r="J980" s="21"/>
      <c r="K980" s="21"/>
      <c r="L980" s="53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10"/>
      <c r="C981" s="113"/>
      <c r="D981" s="59"/>
      <c r="E981" s="59"/>
      <c r="F981" s="59"/>
      <c r="G981" s="59"/>
      <c r="H981" s="21"/>
      <c r="I981" s="21"/>
      <c r="J981" s="21"/>
      <c r="K981" s="21"/>
      <c r="L981" s="53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10"/>
      <c r="C982" s="113"/>
      <c r="D982" s="59"/>
      <c r="E982" s="59"/>
      <c r="F982" s="59"/>
      <c r="G982" s="59"/>
      <c r="H982" s="21"/>
      <c r="I982" s="21"/>
      <c r="J982" s="21"/>
      <c r="K982" s="21"/>
      <c r="L982" s="53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10"/>
      <c r="C983" s="113"/>
      <c r="D983" s="59"/>
      <c r="E983" s="59"/>
      <c r="F983" s="59"/>
      <c r="G983" s="59"/>
      <c r="H983" s="21"/>
      <c r="I983" s="21"/>
      <c r="J983" s="21"/>
      <c r="K983" s="21"/>
      <c r="L983" s="53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10"/>
      <c r="C984" s="113"/>
      <c r="D984" s="59"/>
      <c r="E984" s="59"/>
      <c r="F984" s="59"/>
      <c r="G984" s="59"/>
      <c r="H984" s="21"/>
      <c r="I984" s="21"/>
      <c r="J984" s="21"/>
      <c r="K984" s="21"/>
      <c r="L984" s="53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10"/>
      <c r="C985" s="113"/>
      <c r="D985" s="59"/>
      <c r="E985" s="59"/>
      <c r="F985" s="59"/>
      <c r="G985" s="59"/>
      <c r="H985" s="21"/>
      <c r="I985" s="21"/>
      <c r="J985" s="21"/>
      <c r="K985" s="21"/>
      <c r="L985" s="53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10"/>
      <c r="C986" s="113"/>
      <c r="D986" s="59"/>
      <c r="E986" s="59"/>
      <c r="F986" s="59"/>
      <c r="G986" s="59"/>
      <c r="H986" s="21"/>
      <c r="I986" s="21"/>
      <c r="J986" s="21"/>
      <c r="K986" s="21"/>
      <c r="L986" s="53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10"/>
      <c r="C987" s="113"/>
      <c r="D987" s="59"/>
      <c r="E987" s="59"/>
      <c r="F987" s="59"/>
      <c r="G987" s="59"/>
      <c r="H987" s="21"/>
      <c r="I987" s="21"/>
      <c r="J987" s="21"/>
      <c r="K987" s="21"/>
      <c r="L987" s="53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10"/>
      <c r="C988" s="113"/>
      <c r="D988" s="59"/>
      <c r="E988" s="59"/>
      <c r="F988" s="59"/>
      <c r="G988" s="59"/>
      <c r="H988" s="21"/>
      <c r="I988" s="21"/>
      <c r="J988" s="21"/>
      <c r="K988" s="21"/>
      <c r="L988" s="53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10"/>
      <c r="C989" s="113"/>
      <c r="D989" s="59"/>
      <c r="E989" s="59"/>
      <c r="F989" s="59"/>
      <c r="G989" s="59"/>
      <c r="H989" s="21"/>
      <c r="I989" s="21"/>
      <c r="J989" s="21"/>
      <c r="K989" s="21"/>
      <c r="L989" s="53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10"/>
      <c r="C990" s="113"/>
      <c r="D990" s="59"/>
      <c r="E990" s="59"/>
      <c r="F990" s="59"/>
      <c r="G990" s="59"/>
      <c r="H990" s="21"/>
      <c r="I990" s="21"/>
      <c r="J990" s="21"/>
      <c r="K990" s="21"/>
      <c r="L990" s="53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10"/>
      <c r="C991" s="113"/>
      <c r="D991" s="59"/>
      <c r="E991" s="59"/>
      <c r="F991" s="59"/>
      <c r="G991" s="59"/>
      <c r="H991" s="21"/>
      <c r="I991" s="21"/>
      <c r="J991" s="21"/>
      <c r="K991" s="21"/>
      <c r="L991" s="53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10"/>
      <c r="C992" s="113"/>
      <c r="D992" s="59"/>
      <c r="E992" s="59"/>
      <c r="F992" s="59"/>
      <c r="G992" s="59"/>
      <c r="H992" s="21"/>
      <c r="I992" s="21"/>
      <c r="J992" s="21"/>
      <c r="K992" s="21"/>
      <c r="L992" s="53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10"/>
      <c r="C993" s="113"/>
      <c r="D993" s="59"/>
      <c r="E993" s="59"/>
      <c r="F993" s="59"/>
      <c r="G993" s="59"/>
      <c r="H993" s="21"/>
      <c r="I993" s="21"/>
      <c r="J993" s="21"/>
      <c r="K993" s="21"/>
      <c r="L993" s="53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10"/>
      <c r="C994" s="113"/>
      <c r="D994" s="59"/>
      <c r="E994" s="59"/>
      <c r="F994" s="59"/>
      <c r="G994" s="59"/>
      <c r="H994" s="21"/>
      <c r="I994" s="21"/>
      <c r="J994" s="21"/>
      <c r="K994" s="21"/>
      <c r="L994" s="53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10"/>
      <c r="C995" s="113"/>
      <c r="D995" s="59"/>
      <c r="E995" s="59"/>
      <c r="F995" s="59"/>
      <c r="G995" s="59"/>
      <c r="H995" s="21"/>
      <c r="I995" s="21"/>
      <c r="J995" s="21"/>
      <c r="K995" s="21"/>
      <c r="L995" s="53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10"/>
      <c r="C996" s="113"/>
      <c r="D996" s="59"/>
      <c r="E996" s="59"/>
      <c r="F996" s="59"/>
      <c r="G996" s="59"/>
      <c r="H996" s="21"/>
      <c r="I996" s="21"/>
      <c r="J996" s="21"/>
      <c r="K996" s="21"/>
      <c r="L996" s="53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10"/>
      <c r="C997" s="113"/>
      <c r="D997" s="59"/>
      <c r="E997" s="59"/>
      <c r="F997" s="59"/>
      <c r="G997" s="59"/>
      <c r="H997" s="21"/>
      <c r="I997" s="21"/>
      <c r="J997" s="21"/>
      <c r="K997" s="21"/>
      <c r="L997" s="53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10"/>
      <c r="C998" s="113"/>
      <c r="D998" s="59"/>
      <c r="E998" s="59"/>
      <c r="F998" s="59"/>
      <c r="G998" s="59"/>
      <c r="H998" s="21"/>
      <c r="I998" s="21"/>
      <c r="J998" s="21"/>
      <c r="K998" s="21"/>
      <c r="L998" s="53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10"/>
      <c r="C999" s="113"/>
      <c r="D999" s="59"/>
      <c r="E999" s="59"/>
      <c r="F999" s="59"/>
      <c r="G999" s="59"/>
      <c r="H999" s="21"/>
      <c r="I999" s="21"/>
      <c r="J999" s="21"/>
      <c r="K999" s="21"/>
      <c r="L999" s="53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10"/>
      <c r="C1000" s="113"/>
      <c r="D1000" s="59"/>
      <c r="E1000" s="59"/>
      <c r="F1000" s="59"/>
      <c r="G1000" s="59"/>
      <c r="H1000" s="21"/>
      <c r="I1000" s="21"/>
      <c r="J1000" s="21"/>
      <c r="K1000" s="21"/>
      <c r="L1000" s="53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C2:D2"/>
  </mergeCells>
  <printOptions/>
  <pageMargins bottom="0.75" footer="0.0" header="0.0" left="0.7" right="0.7" top="0.7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4" width="9.29"/>
    <col customWidth="1" min="5" max="12" width="8.71"/>
    <col customWidth="1" min="13" max="13" width="9.29"/>
    <col customWidth="1" min="14" max="19" width="8.71"/>
    <col customWidth="1" min="20" max="20" width="9.29"/>
    <col customWidth="1" min="21" max="48" width="8.71"/>
    <col customWidth="1" min="49" max="68" width="9.0"/>
  </cols>
  <sheetData>
    <row r="1" ht="12.75" customHeight="1">
      <c r="A1" s="1"/>
      <c r="B1" s="460"/>
      <c r="C1" s="115" t="s">
        <v>754</v>
      </c>
      <c r="D1" s="116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4"/>
      <c r="V1" s="4"/>
      <c r="W1" s="1"/>
      <c r="X1" s="4"/>
      <c r="Y1" s="1"/>
      <c r="Z1" s="4"/>
      <c r="AA1" s="118"/>
      <c r="AB1" s="119"/>
      <c r="AC1" s="1"/>
      <c r="AD1" s="4"/>
      <c r="AE1" s="1"/>
      <c r="AF1" s="4"/>
      <c r="AG1" s="1"/>
      <c r="AH1" s="4"/>
      <c r="AI1" s="1"/>
      <c r="AJ1" s="4"/>
      <c r="AK1" s="4"/>
      <c r="AL1" s="4"/>
      <c r="AM1" s="4"/>
      <c r="AN1" s="4"/>
      <c r="AO1" s="4"/>
      <c r="AP1" s="4"/>
      <c r="AQ1" s="4"/>
      <c r="AR1" s="4"/>
      <c r="AS1" s="4"/>
      <c r="AT1" s="1"/>
      <c r="AU1" s="1"/>
      <c r="AV1" s="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ht="14.25" customHeight="1">
      <c r="A2" s="1"/>
      <c r="B2" s="454"/>
      <c r="C2" s="120" t="s">
        <v>26</v>
      </c>
      <c r="D2" s="121" t="s">
        <v>27</v>
      </c>
      <c r="E2" s="461" t="s">
        <v>4</v>
      </c>
      <c r="F2" s="123"/>
      <c r="G2" s="123"/>
      <c r="H2" s="123"/>
      <c r="I2" s="123"/>
      <c r="J2" s="123"/>
      <c r="K2" s="123"/>
      <c r="L2" s="462"/>
      <c r="M2" s="463" t="s">
        <v>28</v>
      </c>
      <c r="N2" s="464" t="s">
        <v>5</v>
      </c>
      <c r="O2" s="123"/>
      <c r="P2" s="123"/>
      <c r="Q2" s="123"/>
      <c r="R2" s="123"/>
      <c r="S2" s="462"/>
      <c r="T2" s="173" t="s">
        <v>29</v>
      </c>
      <c r="U2" s="461" t="s">
        <v>6</v>
      </c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359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ht="12.0" customHeight="1">
      <c r="A3" s="1"/>
      <c r="B3" s="438">
        <v>44348.0</v>
      </c>
      <c r="C3" s="127">
        <f t="shared" ref="C3:C99" si="1">D3+M3+T3</f>
        <v>0</v>
      </c>
      <c r="D3" s="128">
        <f t="shared" ref="D3:D32" si="2">F3+H3+J3+L3</f>
        <v>0</v>
      </c>
      <c r="E3" s="465"/>
      <c r="F3" s="466"/>
      <c r="G3" s="466"/>
      <c r="H3" s="466"/>
      <c r="I3" s="466"/>
      <c r="J3" s="466"/>
      <c r="K3" s="466"/>
      <c r="L3" s="467"/>
      <c r="M3" s="128" t="str">
        <f t="shared" ref="M3:M6" si="3">O3</f>
        <v/>
      </c>
      <c r="N3" s="468"/>
      <c r="O3" s="406"/>
      <c r="P3" s="406"/>
      <c r="Q3" s="406"/>
      <c r="R3" s="406"/>
      <c r="S3" s="469"/>
      <c r="T3" s="128">
        <f t="shared" ref="T3:T32" si="4">V3+X3+Z3+AB3+AD3+AF3+AH3+AJ3+AV3</f>
        <v>0</v>
      </c>
      <c r="U3" s="468"/>
      <c r="V3" s="405"/>
      <c r="W3" s="470"/>
      <c r="X3" s="471"/>
      <c r="Y3" s="405"/>
      <c r="Z3" s="406"/>
      <c r="AA3" s="405"/>
      <c r="AB3" s="406"/>
      <c r="AC3" s="405"/>
      <c r="AD3" s="406"/>
      <c r="AE3" s="405"/>
      <c r="AF3" s="406"/>
      <c r="AG3" s="405"/>
      <c r="AH3" s="406"/>
      <c r="AI3" s="405"/>
      <c r="AJ3" s="406"/>
      <c r="AK3" s="406"/>
      <c r="AL3" s="406"/>
      <c r="AM3" s="406"/>
      <c r="AN3" s="406"/>
      <c r="AO3" s="406"/>
      <c r="AP3" s="406"/>
      <c r="AQ3" s="406"/>
      <c r="AR3" s="406"/>
      <c r="AS3" s="406"/>
      <c r="AT3" s="405"/>
      <c r="AU3" s="472"/>
      <c r="AV3" s="473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ht="12.0" customHeight="1">
      <c r="A4" s="1"/>
      <c r="B4" s="439">
        <v>44349.0</v>
      </c>
      <c r="C4" s="140">
        <f t="shared" si="1"/>
        <v>0</v>
      </c>
      <c r="D4" s="141">
        <f t="shared" si="2"/>
        <v>0</v>
      </c>
      <c r="E4" s="407"/>
      <c r="F4" s="322"/>
      <c r="G4" s="474"/>
      <c r="H4" s="474"/>
      <c r="I4" s="474"/>
      <c r="J4" s="474"/>
      <c r="K4" s="474"/>
      <c r="L4" s="475"/>
      <c r="M4" s="141" t="str">
        <f t="shared" si="3"/>
        <v/>
      </c>
      <c r="N4" s="476"/>
      <c r="O4" s="474"/>
      <c r="P4" s="474"/>
      <c r="Q4" s="474"/>
      <c r="R4" s="474"/>
      <c r="S4" s="475"/>
      <c r="T4" s="141">
        <f t="shared" si="4"/>
        <v>0</v>
      </c>
      <c r="U4" s="477"/>
      <c r="V4" s="478"/>
      <c r="W4" s="383"/>
      <c r="X4" s="322"/>
      <c r="Y4" s="383"/>
      <c r="Z4" s="322"/>
      <c r="AA4" s="383"/>
      <c r="AB4" s="322"/>
      <c r="AC4" s="383"/>
      <c r="AD4" s="322"/>
      <c r="AE4" s="383"/>
      <c r="AF4" s="322"/>
      <c r="AG4" s="383"/>
      <c r="AH4" s="322"/>
      <c r="AI4" s="383"/>
      <c r="AJ4" s="322"/>
      <c r="AK4" s="322"/>
      <c r="AL4" s="322"/>
      <c r="AM4" s="322"/>
      <c r="AN4" s="322"/>
      <c r="AO4" s="322"/>
      <c r="AP4" s="322"/>
      <c r="AQ4" s="322"/>
      <c r="AR4" s="322"/>
      <c r="AS4" s="322"/>
      <c r="AT4" s="383"/>
      <c r="AU4" s="479"/>
      <c r="AV4" s="480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ht="12.0" customHeight="1">
      <c r="A5" s="21"/>
      <c r="B5" s="440">
        <v>45446.0</v>
      </c>
      <c r="C5" s="140">
        <f t="shared" si="1"/>
        <v>258940</v>
      </c>
      <c r="D5" s="141">
        <f t="shared" si="2"/>
        <v>0</v>
      </c>
      <c r="E5" s="481"/>
      <c r="F5" s="482"/>
      <c r="G5" s="482"/>
      <c r="H5" s="482"/>
      <c r="I5" s="482"/>
      <c r="J5" s="482"/>
      <c r="K5" s="482"/>
      <c r="L5" s="483"/>
      <c r="M5" s="141" t="str">
        <f t="shared" si="3"/>
        <v/>
      </c>
      <c r="N5" s="481"/>
      <c r="O5" s="482"/>
      <c r="P5" s="482"/>
      <c r="Q5" s="482"/>
      <c r="R5" s="482"/>
      <c r="S5" s="483"/>
      <c r="T5" s="141">
        <f t="shared" si="4"/>
        <v>258940</v>
      </c>
      <c r="U5" s="383" t="s">
        <v>755</v>
      </c>
      <c r="V5" s="363">
        <v>258940.0</v>
      </c>
      <c r="W5" s="383"/>
      <c r="X5" s="322"/>
      <c r="Y5" s="383"/>
      <c r="Z5" s="322"/>
      <c r="AA5" s="383"/>
      <c r="AB5" s="322"/>
      <c r="AC5" s="383"/>
      <c r="AD5" s="322"/>
      <c r="AE5" s="383"/>
      <c r="AF5" s="322"/>
      <c r="AG5" s="383"/>
      <c r="AH5" s="322"/>
      <c r="AI5" s="383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83"/>
      <c r="AU5" s="479"/>
      <c r="AV5" s="480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</row>
    <row r="6" ht="12.0" customHeight="1">
      <c r="A6" s="21"/>
      <c r="B6" s="440">
        <v>44351.0</v>
      </c>
      <c r="C6" s="140">
        <f t="shared" si="1"/>
        <v>364708</v>
      </c>
      <c r="D6" s="141">
        <f t="shared" si="2"/>
        <v>0</v>
      </c>
      <c r="E6" s="481"/>
      <c r="F6" s="482"/>
      <c r="G6" s="482"/>
      <c r="H6" s="482"/>
      <c r="I6" s="482"/>
      <c r="J6" s="482"/>
      <c r="K6" s="482"/>
      <c r="L6" s="483"/>
      <c r="M6" s="141" t="str">
        <f t="shared" si="3"/>
        <v/>
      </c>
      <c r="N6" s="481"/>
      <c r="O6" s="482"/>
      <c r="P6" s="482"/>
      <c r="Q6" s="482"/>
      <c r="R6" s="482"/>
      <c r="S6" s="483"/>
      <c r="T6" s="141">
        <f t="shared" si="4"/>
        <v>364708</v>
      </c>
      <c r="U6" s="383" t="s">
        <v>756</v>
      </c>
      <c r="V6" s="363">
        <v>262575.0</v>
      </c>
      <c r="W6" s="383" t="s">
        <v>270</v>
      </c>
      <c r="X6" s="363">
        <v>102133.0</v>
      </c>
      <c r="Y6" s="383"/>
      <c r="Z6" s="322"/>
      <c r="AA6" s="383"/>
      <c r="AB6" s="322"/>
      <c r="AC6" s="383"/>
      <c r="AD6" s="322"/>
      <c r="AE6" s="383"/>
      <c r="AF6" s="322"/>
      <c r="AG6" s="383"/>
      <c r="AH6" s="322"/>
      <c r="AI6" s="383"/>
      <c r="AJ6" s="322"/>
      <c r="AK6" s="322"/>
      <c r="AL6" s="322"/>
      <c r="AM6" s="322"/>
      <c r="AN6" s="322"/>
      <c r="AO6" s="322"/>
      <c r="AP6" s="322"/>
      <c r="AQ6" s="322"/>
      <c r="AR6" s="322"/>
      <c r="AS6" s="322"/>
      <c r="AT6" s="383"/>
      <c r="AU6" s="479"/>
      <c r="AV6" s="480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r="7" ht="12.0" customHeight="1">
      <c r="A7" s="1"/>
      <c r="B7" s="32">
        <v>44352.0</v>
      </c>
      <c r="C7" s="140">
        <f t="shared" si="1"/>
        <v>5234760</v>
      </c>
      <c r="D7" s="141">
        <f t="shared" si="2"/>
        <v>0</v>
      </c>
      <c r="E7" s="476"/>
      <c r="F7" s="474"/>
      <c r="G7" s="474"/>
      <c r="H7" s="474"/>
      <c r="I7" s="474"/>
      <c r="J7" s="474"/>
      <c r="K7" s="474"/>
      <c r="L7" s="475"/>
      <c r="M7" s="141">
        <f t="shared" ref="M7:M32" si="5">O7+Q7</f>
        <v>0</v>
      </c>
      <c r="N7" s="476"/>
      <c r="O7" s="474"/>
      <c r="P7" s="474"/>
      <c r="Q7" s="474"/>
      <c r="R7" s="474"/>
      <c r="S7" s="475"/>
      <c r="T7" s="141">
        <f t="shared" si="4"/>
        <v>5234760</v>
      </c>
      <c r="U7" s="407" t="s">
        <v>757</v>
      </c>
      <c r="V7" s="363">
        <v>4943400.0</v>
      </c>
      <c r="W7" s="383" t="s">
        <v>758</v>
      </c>
      <c r="X7" s="363">
        <v>291360.0</v>
      </c>
      <c r="Y7" s="383"/>
      <c r="Z7" s="322"/>
      <c r="AA7" s="383"/>
      <c r="AB7" s="322"/>
      <c r="AC7" s="383"/>
      <c r="AD7" s="322"/>
      <c r="AE7" s="383"/>
      <c r="AF7" s="322"/>
      <c r="AG7" s="383"/>
      <c r="AH7" s="322"/>
      <c r="AI7" s="383"/>
      <c r="AJ7" s="322"/>
      <c r="AK7" s="322"/>
      <c r="AL7" s="322"/>
      <c r="AM7" s="322"/>
      <c r="AN7" s="322"/>
      <c r="AO7" s="322"/>
      <c r="AP7" s="322"/>
      <c r="AQ7" s="322"/>
      <c r="AR7" s="322"/>
      <c r="AS7" s="322"/>
      <c r="AT7" s="383"/>
      <c r="AU7" s="479"/>
      <c r="AV7" s="480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ht="12.0" customHeight="1">
      <c r="A8" s="1"/>
      <c r="B8" s="32">
        <v>44353.0</v>
      </c>
      <c r="C8" s="140">
        <f t="shared" si="1"/>
        <v>0</v>
      </c>
      <c r="D8" s="141">
        <f t="shared" si="2"/>
        <v>0</v>
      </c>
      <c r="E8" s="476"/>
      <c r="F8" s="474"/>
      <c r="G8" s="474"/>
      <c r="H8" s="474"/>
      <c r="I8" s="474"/>
      <c r="J8" s="474"/>
      <c r="K8" s="474"/>
      <c r="L8" s="475"/>
      <c r="M8" s="141">
        <f t="shared" si="5"/>
        <v>0</v>
      </c>
      <c r="N8" s="476"/>
      <c r="O8" s="474"/>
      <c r="P8" s="474"/>
      <c r="Q8" s="474"/>
      <c r="R8" s="474"/>
      <c r="S8" s="475"/>
      <c r="T8" s="141">
        <f t="shared" si="4"/>
        <v>0</v>
      </c>
      <c r="U8" s="407"/>
      <c r="V8" s="322"/>
      <c r="W8" s="383"/>
      <c r="X8" s="322"/>
      <c r="Y8" s="383"/>
      <c r="Z8" s="322"/>
      <c r="AA8" s="383"/>
      <c r="AB8" s="322"/>
      <c r="AC8" s="383"/>
      <c r="AD8" s="322"/>
      <c r="AE8" s="383"/>
      <c r="AF8" s="322"/>
      <c r="AG8" s="383"/>
      <c r="AH8" s="322"/>
      <c r="AI8" s="383"/>
      <c r="AJ8" s="322"/>
      <c r="AK8" s="322"/>
      <c r="AL8" s="322"/>
      <c r="AM8" s="322"/>
      <c r="AN8" s="322"/>
      <c r="AO8" s="322"/>
      <c r="AP8" s="322"/>
      <c r="AQ8" s="322"/>
      <c r="AR8" s="322"/>
      <c r="AS8" s="322"/>
      <c r="AT8" s="383"/>
      <c r="AU8" s="479"/>
      <c r="AV8" s="480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ht="12.0" customHeight="1">
      <c r="A9" s="1"/>
      <c r="B9" s="32">
        <v>44354.0</v>
      </c>
      <c r="C9" s="140">
        <f t="shared" si="1"/>
        <v>43848730</v>
      </c>
      <c r="D9" s="141">
        <f t="shared" si="2"/>
        <v>43463220</v>
      </c>
      <c r="E9" s="484" t="s">
        <v>759</v>
      </c>
      <c r="F9" s="363">
        <v>4.3434453E7</v>
      </c>
      <c r="G9" s="474" t="s">
        <v>197</v>
      </c>
      <c r="H9" s="362">
        <v>5178.0</v>
      </c>
      <c r="I9" s="474" t="s">
        <v>197</v>
      </c>
      <c r="J9" s="362">
        <v>23589.0</v>
      </c>
      <c r="K9" s="474"/>
      <c r="L9" s="475"/>
      <c r="M9" s="141">
        <f t="shared" si="5"/>
        <v>150000</v>
      </c>
      <c r="N9" s="476" t="s">
        <v>760</v>
      </c>
      <c r="O9" s="362">
        <v>150000.0</v>
      </c>
      <c r="P9" s="474"/>
      <c r="Q9" s="474"/>
      <c r="R9" s="474"/>
      <c r="S9" s="475"/>
      <c r="T9" s="141">
        <f t="shared" si="4"/>
        <v>235510</v>
      </c>
      <c r="U9" s="383" t="s">
        <v>761</v>
      </c>
      <c r="V9" s="363">
        <v>148610.0</v>
      </c>
      <c r="W9" s="383" t="s">
        <v>762</v>
      </c>
      <c r="X9" s="363">
        <v>31900.0</v>
      </c>
      <c r="Y9" s="383" t="s">
        <v>763</v>
      </c>
      <c r="Z9" s="363">
        <v>55000.0</v>
      </c>
      <c r="AA9" s="383"/>
      <c r="AB9" s="322"/>
      <c r="AC9" s="383"/>
      <c r="AD9" s="322"/>
      <c r="AE9" s="383"/>
      <c r="AF9" s="322"/>
      <c r="AG9" s="383"/>
      <c r="AH9" s="322"/>
      <c r="AI9" s="383"/>
      <c r="AJ9" s="322"/>
      <c r="AK9" s="322"/>
      <c r="AL9" s="322"/>
      <c r="AM9" s="322"/>
      <c r="AN9" s="322"/>
      <c r="AO9" s="322"/>
      <c r="AP9" s="322"/>
      <c r="AQ9" s="322"/>
      <c r="AR9" s="322"/>
      <c r="AS9" s="322"/>
      <c r="AT9" s="383"/>
      <c r="AU9" s="479"/>
      <c r="AV9" s="480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ht="12.0" customHeight="1">
      <c r="A10" s="1"/>
      <c r="B10" s="439">
        <v>44355.0</v>
      </c>
      <c r="C10" s="140">
        <f t="shared" si="1"/>
        <v>0</v>
      </c>
      <c r="D10" s="141">
        <f t="shared" si="2"/>
        <v>0</v>
      </c>
      <c r="E10" s="476"/>
      <c r="F10" s="474"/>
      <c r="G10" s="474"/>
      <c r="H10" s="474"/>
      <c r="I10" s="474"/>
      <c r="J10" s="474"/>
      <c r="K10" s="474"/>
      <c r="L10" s="475"/>
      <c r="M10" s="141">
        <f t="shared" si="5"/>
        <v>0</v>
      </c>
      <c r="N10" s="476"/>
      <c r="O10" s="474"/>
      <c r="P10" s="474"/>
      <c r="Q10" s="474"/>
      <c r="R10" s="474"/>
      <c r="S10" s="475"/>
      <c r="T10" s="141">
        <f t="shared" si="4"/>
        <v>0</v>
      </c>
      <c r="U10" s="484"/>
      <c r="V10" s="322"/>
      <c r="W10" s="383"/>
      <c r="X10" s="322"/>
      <c r="Y10" s="383"/>
      <c r="Z10" s="322"/>
      <c r="AA10" s="383"/>
      <c r="AB10" s="322"/>
      <c r="AC10" s="383"/>
      <c r="AD10" s="322"/>
      <c r="AE10" s="383"/>
      <c r="AF10" s="322"/>
      <c r="AG10" s="383"/>
      <c r="AH10" s="322"/>
      <c r="AI10" s="383"/>
      <c r="AJ10" s="322"/>
      <c r="AK10" s="322"/>
      <c r="AL10" s="322"/>
      <c r="AM10" s="322"/>
      <c r="AN10" s="322"/>
      <c r="AO10" s="322"/>
      <c r="AP10" s="322"/>
      <c r="AQ10" s="322"/>
      <c r="AR10" s="322"/>
      <c r="AS10" s="322"/>
      <c r="AT10" s="383"/>
      <c r="AU10" s="479"/>
      <c r="AV10" s="480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ht="12.0" customHeight="1">
      <c r="A11" s="1"/>
      <c r="B11" s="439">
        <v>44356.0</v>
      </c>
      <c r="C11" s="140">
        <f t="shared" si="1"/>
        <v>0</v>
      </c>
      <c r="D11" s="141">
        <f t="shared" si="2"/>
        <v>0</v>
      </c>
      <c r="E11" s="476"/>
      <c r="F11" s="474"/>
      <c r="G11" s="474"/>
      <c r="H11" s="474"/>
      <c r="I11" s="474"/>
      <c r="J11" s="474"/>
      <c r="K11" s="474"/>
      <c r="L11" s="475"/>
      <c r="M11" s="141">
        <f t="shared" si="5"/>
        <v>0</v>
      </c>
      <c r="N11" s="407"/>
      <c r="O11" s="322"/>
      <c r="P11" s="322"/>
      <c r="Q11" s="322"/>
      <c r="R11" s="322"/>
      <c r="S11" s="485"/>
      <c r="T11" s="141">
        <f t="shared" si="4"/>
        <v>0</v>
      </c>
      <c r="U11" s="407"/>
      <c r="V11" s="322"/>
      <c r="W11" s="383"/>
      <c r="X11" s="322"/>
      <c r="Y11" s="383"/>
      <c r="Z11" s="322"/>
      <c r="AA11" s="383"/>
      <c r="AB11" s="322"/>
      <c r="AC11" s="383"/>
      <c r="AD11" s="322"/>
      <c r="AE11" s="383"/>
      <c r="AF11" s="322"/>
      <c r="AG11" s="383"/>
      <c r="AH11" s="322"/>
      <c r="AI11" s="383"/>
      <c r="AJ11" s="322"/>
      <c r="AK11" s="322"/>
      <c r="AL11" s="322"/>
      <c r="AM11" s="322"/>
      <c r="AN11" s="322"/>
      <c r="AO11" s="322"/>
      <c r="AP11" s="322"/>
      <c r="AQ11" s="322"/>
      <c r="AR11" s="322"/>
      <c r="AS11" s="322"/>
      <c r="AT11" s="383"/>
      <c r="AU11" s="479"/>
      <c r="AV11" s="480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ht="12.0" customHeight="1">
      <c r="A12" s="21"/>
      <c r="B12" s="440">
        <v>44357.0</v>
      </c>
      <c r="C12" s="140">
        <f t="shared" si="1"/>
        <v>82137</v>
      </c>
      <c r="D12" s="141">
        <f t="shared" si="2"/>
        <v>0</v>
      </c>
      <c r="E12" s="481"/>
      <c r="F12" s="482"/>
      <c r="G12" s="482"/>
      <c r="H12" s="482"/>
      <c r="I12" s="482"/>
      <c r="J12" s="482"/>
      <c r="K12" s="482"/>
      <c r="L12" s="483"/>
      <c r="M12" s="243">
        <f t="shared" si="5"/>
        <v>25000</v>
      </c>
      <c r="N12" s="407" t="s">
        <v>764</v>
      </c>
      <c r="O12" s="363">
        <v>25000.0</v>
      </c>
      <c r="P12" s="486"/>
      <c r="Q12" s="486"/>
      <c r="R12" s="486"/>
      <c r="S12" s="487"/>
      <c r="T12" s="141">
        <f t="shared" si="4"/>
        <v>57137</v>
      </c>
      <c r="U12" s="407" t="s">
        <v>765</v>
      </c>
      <c r="V12" s="363">
        <v>42837.0</v>
      </c>
      <c r="W12" s="383" t="s">
        <v>766</v>
      </c>
      <c r="X12" s="363">
        <v>14300.0</v>
      </c>
      <c r="Y12" s="407"/>
      <c r="Z12" s="322"/>
      <c r="AA12" s="322"/>
      <c r="AB12" s="322"/>
      <c r="AC12" s="383"/>
      <c r="AD12" s="322"/>
      <c r="AE12" s="383"/>
      <c r="AF12" s="322"/>
      <c r="AG12" s="383"/>
      <c r="AH12" s="322"/>
      <c r="AI12" s="383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83"/>
      <c r="AU12" s="479"/>
      <c r="AV12" s="480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ht="12.0" customHeight="1">
      <c r="A13" s="21"/>
      <c r="B13" s="440">
        <v>44358.0</v>
      </c>
      <c r="C13" s="140">
        <f t="shared" si="1"/>
        <v>345009</v>
      </c>
      <c r="D13" s="141">
        <f t="shared" si="2"/>
        <v>0</v>
      </c>
      <c r="E13" s="481"/>
      <c r="F13" s="482"/>
      <c r="G13" s="482"/>
      <c r="H13" s="482"/>
      <c r="I13" s="482"/>
      <c r="J13" s="482"/>
      <c r="K13" s="482"/>
      <c r="L13" s="483"/>
      <c r="M13" s="141">
        <f t="shared" si="5"/>
        <v>0</v>
      </c>
      <c r="N13" s="481"/>
      <c r="O13" s="482"/>
      <c r="P13" s="482"/>
      <c r="Q13" s="482"/>
      <c r="R13" s="482"/>
      <c r="S13" s="483"/>
      <c r="T13" s="141">
        <f t="shared" si="4"/>
        <v>345009</v>
      </c>
      <c r="U13" s="407" t="s">
        <v>767</v>
      </c>
      <c r="V13" s="363">
        <v>345009.0</v>
      </c>
      <c r="W13" s="322"/>
      <c r="X13" s="322"/>
      <c r="Y13" s="383"/>
      <c r="Z13" s="322"/>
      <c r="AA13" s="322"/>
      <c r="AB13" s="322"/>
      <c r="AC13" s="383"/>
      <c r="AD13" s="322"/>
      <c r="AE13" s="383"/>
      <c r="AF13" s="322"/>
      <c r="AG13" s="383"/>
      <c r="AH13" s="322"/>
      <c r="AI13" s="383"/>
      <c r="AJ13" s="322"/>
      <c r="AK13" s="322"/>
      <c r="AL13" s="322"/>
      <c r="AM13" s="322"/>
      <c r="AN13" s="322"/>
      <c r="AO13" s="322"/>
      <c r="AP13" s="322"/>
      <c r="AQ13" s="322"/>
      <c r="AR13" s="322"/>
      <c r="AS13" s="322"/>
      <c r="AT13" s="383"/>
      <c r="AU13" s="479"/>
      <c r="AV13" s="480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 ht="12.0" customHeight="1">
      <c r="A14" s="1"/>
      <c r="B14" s="32">
        <v>44359.0</v>
      </c>
      <c r="C14" s="140">
        <f t="shared" si="1"/>
        <v>0</v>
      </c>
      <c r="D14" s="141">
        <f t="shared" si="2"/>
        <v>0</v>
      </c>
      <c r="E14" s="407"/>
      <c r="F14" s="322"/>
      <c r="G14" s="474"/>
      <c r="H14" s="474"/>
      <c r="I14" s="474"/>
      <c r="J14" s="474"/>
      <c r="K14" s="474"/>
      <c r="L14" s="475"/>
      <c r="M14" s="141">
        <f t="shared" si="5"/>
        <v>0</v>
      </c>
      <c r="N14" s="476"/>
      <c r="O14" s="474"/>
      <c r="P14" s="474"/>
      <c r="Q14" s="474"/>
      <c r="R14" s="474"/>
      <c r="S14" s="475"/>
      <c r="T14" s="141">
        <f t="shared" si="4"/>
        <v>0</v>
      </c>
      <c r="U14" s="407"/>
      <c r="V14" s="322"/>
      <c r="W14" s="417"/>
      <c r="X14" s="478"/>
      <c r="Y14" s="383"/>
      <c r="Z14" s="322"/>
      <c r="AA14" s="383"/>
      <c r="AB14" s="322"/>
      <c r="AC14" s="383"/>
      <c r="AD14" s="322"/>
      <c r="AE14" s="383"/>
      <c r="AF14" s="322"/>
      <c r="AG14" s="383"/>
      <c r="AH14" s="322"/>
      <c r="AI14" s="383"/>
      <c r="AJ14" s="322"/>
      <c r="AK14" s="322"/>
      <c r="AL14" s="322"/>
      <c r="AM14" s="322"/>
      <c r="AN14" s="322"/>
      <c r="AO14" s="322"/>
      <c r="AP14" s="322"/>
      <c r="AQ14" s="322"/>
      <c r="AR14" s="322"/>
      <c r="AS14" s="322"/>
      <c r="AT14" s="383"/>
      <c r="AU14" s="479"/>
      <c r="AV14" s="480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ht="12.0" customHeight="1">
      <c r="A15" s="1"/>
      <c r="B15" s="32">
        <v>44360.0</v>
      </c>
      <c r="C15" s="140">
        <f t="shared" si="1"/>
        <v>110000</v>
      </c>
      <c r="D15" s="141">
        <f t="shared" si="2"/>
        <v>0</v>
      </c>
      <c r="E15" s="476"/>
      <c r="F15" s="474"/>
      <c r="G15" s="474"/>
      <c r="H15" s="474"/>
      <c r="I15" s="474"/>
      <c r="J15" s="474"/>
      <c r="K15" s="474"/>
      <c r="L15" s="475"/>
      <c r="M15" s="141">
        <f t="shared" si="5"/>
        <v>110000</v>
      </c>
      <c r="N15" s="476" t="s">
        <v>768</v>
      </c>
      <c r="O15" s="362">
        <v>110000.0</v>
      </c>
      <c r="P15" s="474"/>
      <c r="Q15" s="474"/>
      <c r="R15" s="474"/>
      <c r="S15" s="475"/>
      <c r="T15" s="141">
        <f t="shared" si="4"/>
        <v>0</v>
      </c>
      <c r="U15" s="407"/>
      <c r="V15" s="322"/>
      <c r="W15" s="383"/>
      <c r="X15" s="322"/>
      <c r="Y15" s="383"/>
      <c r="Z15" s="322"/>
      <c r="AA15" s="383"/>
      <c r="AB15" s="322"/>
      <c r="AC15" s="383"/>
      <c r="AD15" s="322"/>
      <c r="AE15" s="383"/>
      <c r="AF15" s="322"/>
      <c r="AG15" s="383"/>
      <c r="AH15" s="322"/>
      <c r="AI15" s="383"/>
      <c r="AJ15" s="322"/>
      <c r="AK15" s="322"/>
      <c r="AL15" s="322"/>
      <c r="AM15" s="322"/>
      <c r="AN15" s="322"/>
      <c r="AO15" s="322"/>
      <c r="AP15" s="322"/>
      <c r="AQ15" s="322"/>
      <c r="AR15" s="322"/>
      <c r="AS15" s="322"/>
      <c r="AT15" s="383"/>
      <c r="AU15" s="479"/>
      <c r="AV15" s="480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ht="12.0" customHeight="1">
      <c r="A16" s="1"/>
      <c r="B16" s="32">
        <v>44361.0</v>
      </c>
      <c r="C16" s="140">
        <f t="shared" si="1"/>
        <v>102790</v>
      </c>
      <c r="D16" s="141">
        <f t="shared" si="2"/>
        <v>0</v>
      </c>
      <c r="E16" s="476"/>
      <c r="F16" s="474"/>
      <c r="G16" s="474"/>
      <c r="H16" s="474"/>
      <c r="I16" s="474"/>
      <c r="J16" s="474"/>
      <c r="K16" s="474"/>
      <c r="L16" s="475"/>
      <c r="M16" s="141">
        <f t="shared" si="5"/>
        <v>0</v>
      </c>
      <c r="N16" s="407"/>
      <c r="O16" s="322"/>
      <c r="P16" s="322"/>
      <c r="Q16" s="322"/>
      <c r="R16" s="322"/>
      <c r="S16" s="485"/>
      <c r="T16" s="141">
        <f t="shared" si="4"/>
        <v>102790</v>
      </c>
      <c r="U16" s="477" t="s">
        <v>124</v>
      </c>
      <c r="V16" s="377">
        <v>52190.0</v>
      </c>
      <c r="W16" s="383" t="s">
        <v>313</v>
      </c>
      <c r="X16" s="363">
        <v>50600.0</v>
      </c>
      <c r="Y16" s="383"/>
      <c r="Z16" s="322"/>
      <c r="AA16" s="383"/>
      <c r="AB16" s="322"/>
      <c r="AC16" s="383"/>
      <c r="AD16" s="322"/>
      <c r="AE16" s="383"/>
      <c r="AF16" s="322"/>
      <c r="AG16" s="383"/>
      <c r="AH16" s="322"/>
      <c r="AI16" s="383"/>
      <c r="AJ16" s="322"/>
      <c r="AK16" s="322"/>
      <c r="AL16" s="322"/>
      <c r="AM16" s="322"/>
      <c r="AN16" s="322"/>
      <c r="AO16" s="322"/>
      <c r="AP16" s="322"/>
      <c r="AQ16" s="322"/>
      <c r="AR16" s="322"/>
      <c r="AS16" s="322"/>
      <c r="AT16" s="383"/>
      <c r="AU16" s="479"/>
      <c r="AV16" s="480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ht="12.0" customHeight="1">
      <c r="A17" s="1"/>
      <c r="B17" s="439">
        <v>44362.0</v>
      </c>
      <c r="C17" s="140">
        <f t="shared" si="1"/>
        <v>0</v>
      </c>
      <c r="D17" s="141">
        <f t="shared" si="2"/>
        <v>0</v>
      </c>
      <c r="E17" s="407"/>
      <c r="F17" s="322"/>
      <c r="G17" s="322"/>
      <c r="H17" s="322"/>
      <c r="I17" s="322"/>
      <c r="J17" s="322"/>
      <c r="K17" s="322"/>
      <c r="L17" s="485"/>
      <c r="M17" s="141">
        <f t="shared" si="5"/>
        <v>0</v>
      </c>
      <c r="N17" s="476"/>
      <c r="O17" s="474"/>
      <c r="P17" s="474"/>
      <c r="Q17" s="474"/>
      <c r="R17" s="474"/>
      <c r="S17" s="475"/>
      <c r="T17" s="141">
        <f t="shared" si="4"/>
        <v>0</v>
      </c>
      <c r="U17" s="407"/>
      <c r="V17" s="322"/>
      <c r="W17" s="383"/>
      <c r="X17" s="322"/>
      <c r="Y17" s="383"/>
      <c r="Z17" s="322"/>
      <c r="AA17" s="383"/>
      <c r="AB17" s="322"/>
      <c r="AC17" s="383"/>
      <c r="AD17" s="322"/>
      <c r="AE17" s="383"/>
      <c r="AF17" s="322"/>
      <c r="AG17" s="383"/>
      <c r="AH17" s="322"/>
      <c r="AI17" s="383"/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83"/>
      <c r="AU17" s="479"/>
      <c r="AV17" s="480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ht="12.0" customHeight="1">
      <c r="A18" s="1"/>
      <c r="B18" s="439">
        <v>44363.0</v>
      </c>
      <c r="C18" s="140">
        <f t="shared" si="1"/>
        <v>0</v>
      </c>
      <c r="D18" s="141">
        <f t="shared" si="2"/>
        <v>0</v>
      </c>
      <c r="E18" s="476"/>
      <c r="F18" s="474"/>
      <c r="G18" s="474"/>
      <c r="H18" s="474"/>
      <c r="I18" s="474"/>
      <c r="J18" s="474"/>
      <c r="K18" s="474"/>
      <c r="L18" s="475"/>
      <c r="M18" s="141">
        <f t="shared" si="5"/>
        <v>0</v>
      </c>
      <c r="N18" s="476"/>
      <c r="O18" s="474"/>
      <c r="P18" s="474"/>
      <c r="Q18" s="474"/>
      <c r="R18" s="474"/>
      <c r="S18" s="475"/>
      <c r="T18" s="141">
        <f t="shared" si="4"/>
        <v>0</v>
      </c>
      <c r="U18" s="407"/>
      <c r="V18" s="322"/>
      <c r="W18" s="383"/>
      <c r="X18" s="322"/>
      <c r="Y18" s="383"/>
      <c r="Z18" s="322"/>
      <c r="AA18" s="383"/>
      <c r="AB18" s="322"/>
      <c r="AC18" s="383"/>
      <c r="AD18" s="322"/>
      <c r="AE18" s="383"/>
      <c r="AF18" s="322"/>
      <c r="AG18" s="383"/>
      <c r="AH18" s="322"/>
      <c r="AI18" s="383"/>
      <c r="AJ18" s="322"/>
      <c r="AK18" s="322"/>
      <c r="AL18" s="322"/>
      <c r="AM18" s="322"/>
      <c r="AN18" s="322"/>
      <c r="AO18" s="322"/>
      <c r="AP18" s="322"/>
      <c r="AQ18" s="322"/>
      <c r="AR18" s="322"/>
      <c r="AS18" s="322"/>
      <c r="AT18" s="383"/>
      <c r="AU18" s="479"/>
      <c r="AV18" s="480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ht="12.0" customHeight="1">
      <c r="A19" s="21"/>
      <c r="B19" s="440">
        <v>44364.0</v>
      </c>
      <c r="C19" s="140">
        <f t="shared" si="1"/>
        <v>591838</v>
      </c>
      <c r="D19" s="141">
        <f t="shared" si="2"/>
        <v>0</v>
      </c>
      <c r="E19" s="481"/>
      <c r="F19" s="482"/>
      <c r="G19" s="482"/>
      <c r="H19" s="482"/>
      <c r="I19" s="482"/>
      <c r="J19" s="482"/>
      <c r="K19" s="482"/>
      <c r="L19" s="483"/>
      <c r="M19" s="141">
        <f t="shared" si="5"/>
        <v>65118</v>
      </c>
      <c r="N19" s="476" t="s">
        <v>769</v>
      </c>
      <c r="O19" s="362">
        <v>65118.0</v>
      </c>
      <c r="P19" s="482"/>
      <c r="Q19" s="482"/>
      <c r="R19" s="482"/>
      <c r="S19" s="483"/>
      <c r="T19" s="141">
        <f t="shared" si="4"/>
        <v>526720</v>
      </c>
      <c r="U19" s="407" t="s">
        <v>159</v>
      </c>
      <c r="V19" s="363">
        <v>7241.0</v>
      </c>
      <c r="W19" s="383" t="s">
        <v>172</v>
      </c>
      <c r="X19" s="363">
        <v>4257.0</v>
      </c>
      <c r="Y19" s="383" t="s">
        <v>770</v>
      </c>
      <c r="Z19" s="363">
        <v>130200.0</v>
      </c>
      <c r="AA19" s="383" t="s">
        <v>771</v>
      </c>
      <c r="AB19" s="363">
        <v>249832.0</v>
      </c>
      <c r="AC19" s="383" t="s">
        <v>772</v>
      </c>
      <c r="AD19" s="363">
        <v>135190.0</v>
      </c>
      <c r="AE19" s="383"/>
      <c r="AF19" s="322"/>
      <c r="AG19" s="383"/>
      <c r="AH19" s="322"/>
      <c r="AI19" s="383"/>
      <c r="AJ19" s="322"/>
      <c r="AK19" s="322"/>
      <c r="AL19" s="322"/>
      <c r="AM19" s="322"/>
      <c r="AN19" s="322"/>
      <c r="AO19" s="322"/>
      <c r="AP19" s="322"/>
      <c r="AQ19" s="322"/>
      <c r="AR19" s="322"/>
      <c r="AS19" s="322"/>
      <c r="AT19" s="383"/>
      <c r="AU19" s="479"/>
      <c r="AV19" s="480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</row>
    <row r="20" ht="12.0" customHeight="1">
      <c r="A20" s="21"/>
      <c r="B20" s="440">
        <v>44365.0</v>
      </c>
      <c r="C20" s="140">
        <f t="shared" si="1"/>
        <v>200514</v>
      </c>
      <c r="D20" s="141">
        <f t="shared" si="2"/>
        <v>0</v>
      </c>
      <c r="E20" s="481"/>
      <c r="F20" s="482"/>
      <c r="G20" s="482"/>
      <c r="H20" s="482"/>
      <c r="I20" s="482"/>
      <c r="J20" s="482"/>
      <c r="K20" s="482"/>
      <c r="L20" s="483"/>
      <c r="M20" s="141">
        <f t="shared" si="5"/>
        <v>200514</v>
      </c>
      <c r="N20" s="476" t="s">
        <v>773</v>
      </c>
      <c r="O20" s="362">
        <v>200514.0</v>
      </c>
      <c r="P20" s="482"/>
      <c r="Q20" s="482"/>
      <c r="R20" s="482"/>
      <c r="S20" s="483"/>
      <c r="T20" s="141">
        <f t="shared" si="4"/>
        <v>0</v>
      </c>
      <c r="U20" s="407"/>
      <c r="V20" s="322"/>
      <c r="W20" s="383"/>
      <c r="X20" s="322"/>
      <c r="Y20" s="383"/>
      <c r="Z20" s="322"/>
      <c r="AA20" s="383"/>
      <c r="AB20" s="322"/>
      <c r="AC20" s="383"/>
      <c r="AD20" s="322"/>
      <c r="AE20" s="383"/>
      <c r="AF20" s="322"/>
      <c r="AG20" s="383"/>
      <c r="AH20" s="322"/>
      <c r="AI20" s="383"/>
      <c r="AJ20" s="322"/>
      <c r="AK20" s="322"/>
      <c r="AL20" s="322"/>
      <c r="AM20" s="322"/>
      <c r="AN20" s="322"/>
      <c r="AO20" s="322"/>
      <c r="AP20" s="322"/>
      <c r="AQ20" s="322"/>
      <c r="AR20" s="322"/>
      <c r="AS20" s="322"/>
      <c r="AT20" s="383"/>
      <c r="AU20" s="479"/>
      <c r="AV20" s="480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</row>
    <row r="21" ht="12.0" customHeight="1">
      <c r="A21" s="1"/>
      <c r="B21" s="32">
        <v>44366.0</v>
      </c>
      <c r="C21" s="140">
        <f t="shared" si="1"/>
        <v>6367</v>
      </c>
      <c r="D21" s="141">
        <f t="shared" si="2"/>
        <v>6367</v>
      </c>
      <c r="E21" s="476" t="s">
        <v>774</v>
      </c>
      <c r="F21" s="362">
        <v>1592.0</v>
      </c>
      <c r="G21" s="474" t="s">
        <v>775</v>
      </c>
      <c r="H21" s="362">
        <v>4775.0</v>
      </c>
      <c r="I21" s="474"/>
      <c r="J21" s="474"/>
      <c r="K21" s="474"/>
      <c r="L21" s="475"/>
      <c r="M21" s="141">
        <f t="shared" si="5"/>
        <v>0</v>
      </c>
      <c r="N21" s="476"/>
      <c r="O21" s="474"/>
      <c r="P21" s="474"/>
      <c r="Q21" s="474"/>
      <c r="R21" s="474"/>
      <c r="S21" s="475"/>
      <c r="T21" s="141">
        <f t="shared" si="4"/>
        <v>0</v>
      </c>
      <c r="U21" s="407"/>
      <c r="V21" s="322"/>
      <c r="W21" s="383"/>
      <c r="X21" s="322"/>
      <c r="Y21" s="383"/>
      <c r="Z21" s="322"/>
      <c r="AA21" s="383"/>
      <c r="AB21" s="322"/>
      <c r="AC21" s="383"/>
      <c r="AD21" s="322"/>
      <c r="AE21" s="383"/>
      <c r="AF21" s="322"/>
      <c r="AG21" s="383"/>
      <c r="AH21" s="322"/>
      <c r="AI21" s="383"/>
      <c r="AJ21" s="322"/>
      <c r="AK21" s="322"/>
      <c r="AL21" s="322"/>
      <c r="AM21" s="322"/>
      <c r="AN21" s="322"/>
      <c r="AO21" s="322"/>
      <c r="AP21" s="322"/>
      <c r="AQ21" s="322"/>
      <c r="AR21" s="322"/>
      <c r="AS21" s="322"/>
      <c r="AT21" s="383"/>
      <c r="AU21" s="479"/>
      <c r="AV21" s="480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ht="12.0" customHeight="1">
      <c r="A22" s="1"/>
      <c r="B22" s="32">
        <v>44367.0</v>
      </c>
      <c r="C22" s="140">
        <f t="shared" si="1"/>
        <v>32351163</v>
      </c>
      <c r="D22" s="141">
        <f t="shared" si="2"/>
        <v>0</v>
      </c>
      <c r="E22" s="407"/>
      <c r="F22" s="322"/>
      <c r="G22" s="474"/>
      <c r="H22" s="474"/>
      <c r="I22" s="474"/>
      <c r="J22" s="474"/>
      <c r="K22" s="474"/>
      <c r="L22" s="475"/>
      <c r="M22" s="141">
        <f t="shared" si="5"/>
        <v>0</v>
      </c>
      <c r="N22" s="476"/>
      <c r="O22" s="474"/>
      <c r="P22" s="474"/>
      <c r="Q22" s="474"/>
      <c r="R22" s="474"/>
      <c r="S22" s="475"/>
      <c r="T22" s="141">
        <f t="shared" si="4"/>
        <v>32351163</v>
      </c>
      <c r="U22" s="407" t="s">
        <v>776</v>
      </c>
      <c r="V22" s="363">
        <v>3.2255148E7</v>
      </c>
      <c r="W22" s="383" t="s">
        <v>232</v>
      </c>
      <c r="X22" s="363">
        <v>74015.0</v>
      </c>
      <c r="Y22" s="383" t="s">
        <v>777</v>
      </c>
      <c r="Z22" s="363">
        <v>22000.0</v>
      </c>
      <c r="AA22" s="383"/>
      <c r="AB22" s="322"/>
      <c r="AC22" s="417"/>
      <c r="AD22" s="478"/>
      <c r="AE22" s="383"/>
      <c r="AF22" s="322"/>
      <c r="AG22" s="383"/>
      <c r="AH22" s="322"/>
      <c r="AI22" s="383"/>
      <c r="AJ22" s="322"/>
      <c r="AK22" s="322"/>
      <c r="AL22" s="322"/>
      <c r="AM22" s="322"/>
      <c r="AN22" s="322"/>
      <c r="AO22" s="322"/>
      <c r="AP22" s="322"/>
      <c r="AQ22" s="322"/>
      <c r="AR22" s="322"/>
      <c r="AS22" s="322"/>
      <c r="AT22" s="383"/>
      <c r="AU22" s="479"/>
      <c r="AV22" s="480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ht="12.0" customHeight="1">
      <c r="A23" s="1"/>
      <c r="B23" s="32">
        <v>44368.0</v>
      </c>
      <c r="C23" s="140">
        <f t="shared" si="1"/>
        <v>268256</v>
      </c>
      <c r="D23" s="141">
        <f t="shared" si="2"/>
        <v>0</v>
      </c>
      <c r="E23" s="407"/>
      <c r="F23" s="322"/>
      <c r="G23" s="474"/>
      <c r="H23" s="474"/>
      <c r="I23" s="474"/>
      <c r="J23" s="474"/>
      <c r="K23" s="474"/>
      <c r="L23" s="475"/>
      <c r="M23" s="141">
        <f t="shared" si="5"/>
        <v>0</v>
      </c>
      <c r="N23" s="407"/>
      <c r="O23" s="322"/>
      <c r="P23" s="322"/>
      <c r="Q23" s="322"/>
      <c r="R23" s="322"/>
      <c r="S23" s="485"/>
      <c r="T23" s="141">
        <f t="shared" si="4"/>
        <v>268256</v>
      </c>
      <c r="U23" s="407" t="s">
        <v>778</v>
      </c>
      <c r="V23" s="363">
        <v>268256.0</v>
      </c>
      <c r="W23" s="417"/>
      <c r="X23" s="478"/>
      <c r="Y23" s="383"/>
      <c r="Z23" s="322"/>
      <c r="AA23" s="383"/>
      <c r="AB23" s="322"/>
      <c r="AC23" s="383"/>
      <c r="AD23" s="322"/>
      <c r="AE23" s="383"/>
      <c r="AF23" s="322"/>
      <c r="AG23" s="383"/>
      <c r="AH23" s="322"/>
      <c r="AI23" s="383"/>
      <c r="AJ23" s="322"/>
      <c r="AK23" s="322"/>
      <c r="AL23" s="322"/>
      <c r="AM23" s="322"/>
      <c r="AN23" s="322"/>
      <c r="AO23" s="322"/>
      <c r="AP23" s="322"/>
      <c r="AQ23" s="322"/>
      <c r="AR23" s="322"/>
      <c r="AS23" s="322"/>
      <c r="AT23" s="383"/>
      <c r="AU23" s="479"/>
      <c r="AV23" s="480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ht="12.0" customHeight="1">
      <c r="A24" s="1"/>
      <c r="B24" s="439">
        <v>44369.0</v>
      </c>
      <c r="C24" s="140">
        <f t="shared" si="1"/>
        <v>0</v>
      </c>
      <c r="D24" s="141">
        <f t="shared" si="2"/>
        <v>0</v>
      </c>
      <c r="E24" s="476"/>
      <c r="F24" s="474"/>
      <c r="G24" s="474"/>
      <c r="H24" s="474"/>
      <c r="I24" s="474"/>
      <c r="J24" s="474"/>
      <c r="K24" s="474"/>
      <c r="L24" s="475"/>
      <c r="M24" s="141">
        <f t="shared" si="5"/>
        <v>0</v>
      </c>
      <c r="N24" s="407"/>
      <c r="O24" s="322"/>
      <c r="P24" s="322"/>
      <c r="Q24" s="322"/>
      <c r="R24" s="322"/>
      <c r="S24" s="485"/>
      <c r="T24" s="141">
        <f t="shared" si="4"/>
        <v>0</v>
      </c>
      <c r="U24" s="477"/>
      <c r="V24" s="417"/>
      <c r="W24" s="383"/>
      <c r="X24" s="322"/>
      <c r="Y24" s="383"/>
      <c r="Z24" s="322"/>
      <c r="AA24" s="383"/>
      <c r="AB24" s="322"/>
      <c r="AC24" s="383"/>
      <c r="AD24" s="322"/>
      <c r="AE24" s="383"/>
      <c r="AF24" s="322"/>
      <c r="AG24" s="383"/>
      <c r="AH24" s="322"/>
      <c r="AI24" s="383"/>
      <c r="AJ24" s="322"/>
      <c r="AK24" s="322"/>
      <c r="AL24" s="322"/>
      <c r="AM24" s="322"/>
      <c r="AN24" s="322"/>
      <c r="AO24" s="322"/>
      <c r="AP24" s="322"/>
      <c r="AQ24" s="322"/>
      <c r="AR24" s="322"/>
      <c r="AS24" s="322"/>
      <c r="AT24" s="383"/>
      <c r="AU24" s="479"/>
      <c r="AV24" s="480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ht="12.0" customHeight="1">
      <c r="A25" s="1"/>
      <c r="B25" s="439">
        <v>44370.0</v>
      </c>
      <c r="C25" s="140">
        <f t="shared" si="1"/>
        <v>0</v>
      </c>
      <c r="D25" s="141">
        <f t="shared" si="2"/>
        <v>0</v>
      </c>
      <c r="E25" s="407"/>
      <c r="F25" s="322"/>
      <c r="G25" s="474"/>
      <c r="H25" s="474"/>
      <c r="I25" s="474"/>
      <c r="J25" s="474"/>
      <c r="K25" s="474"/>
      <c r="L25" s="475"/>
      <c r="M25" s="141">
        <f t="shared" si="5"/>
        <v>0</v>
      </c>
      <c r="N25" s="476"/>
      <c r="O25" s="474"/>
      <c r="P25" s="474"/>
      <c r="Q25" s="474"/>
      <c r="R25" s="474"/>
      <c r="S25" s="475"/>
      <c r="T25" s="141">
        <f t="shared" si="4"/>
        <v>0</v>
      </c>
      <c r="U25" s="407"/>
      <c r="V25" s="322"/>
      <c r="W25" s="383"/>
      <c r="X25" s="322"/>
      <c r="Y25" s="383"/>
      <c r="Z25" s="322"/>
      <c r="AA25" s="383"/>
      <c r="AB25" s="322"/>
      <c r="AC25" s="383"/>
      <c r="AD25" s="322"/>
      <c r="AE25" s="383"/>
      <c r="AF25" s="322"/>
      <c r="AG25" s="383"/>
      <c r="AH25" s="322"/>
      <c r="AI25" s="383"/>
      <c r="AJ25" s="322"/>
      <c r="AK25" s="322"/>
      <c r="AL25" s="322"/>
      <c r="AM25" s="322"/>
      <c r="AN25" s="322"/>
      <c r="AO25" s="322"/>
      <c r="AP25" s="322"/>
      <c r="AQ25" s="322"/>
      <c r="AR25" s="322"/>
      <c r="AS25" s="322"/>
      <c r="AT25" s="383"/>
      <c r="AU25" s="479"/>
      <c r="AV25" s="480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ht="12.0" customHeight="1">
      <c r="A26" s="21"/>
      <c r="B26" s="440">
        <v>44371.0</v>
      </c>
      <c r="C26" s="140">
        <f t="shared" si="1"/>
        <v>353039</v>
      </c>
      <c r="D26" s="141">
        <f t="shared" si="2"/>
        <v>0</v>
      </c>
      <c r="E26" s="481"/>
      <c r="F26" s="482"/>
      <c r="G26" s="482"/>
      <c r="H26" s="482"/>
      <c r="I26" s="482"/>
      <c r="J26" s="482"/>
      <c r="K26" s="482"/>
      <c r="L26" s="483"/>
      <c r="M26" s="141">
        <f t="shared" si="5"/>
        <v>0</v>
      </c>
      <c r="N26" s="481"/>
      <c r="O26" s="482"/>
      <c r="P26" s="482"/>
      <c r="Q26" s="482"/>
      <c r="R26" s="482"/>
      <c r="S26" s="483"/>
      <c r="T26" s="141">
        <f t="shared" si="4"/>
        <v>353039</v>
      </c>
      <c r="U26" s="407" t="s">
        <v>779</v>
      </c>
      <c r="V26" s="363">
        <v>8030.0</v>
      </c>
      <c r="W26" s="383" t="s">
        <v>780</v>
      </c>
      <c r="X26" s="363">
        <v>345009.0</v>
      </c>
      <c r="Y26" s="383"/>
      <c r="Z26" s="322"/>
      <c r="AA26" s="383"/>
      <c r="AB26" s="322"/>
      <c r="AC26" s="383"/>
      <c r="AD26" s="322"/>
      <c r="AE26" s="383"/>
      <c r="AF26" s="322"/>
      <c r="AG26" s="383"/>
      <c r="AH26" s="322"/>
      <c r="AI26" s="383"/>
      <c r="AJ26" s="322"/>
      <c r="AK26" s="322"/>
      <c r="AL26" s="322"/>
      <c r="AM26" s="322"/>
      <c r="AN26" s="322"/>
      <c r="AO26" s="322"/>
      <c r="AP26" s="322"/>
      <c r="AQ26" s="322"/>
      <c r="AR26" s="322"/>
      <c r="AS26" s="322"/>
      <c r="AT26" s="383"/>
      <c r="AU26" s="479"/>
      <c r="AV26" s="480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</row>
    <row r="27" ht="12.0" customHeight="1">
      <c r="A27" s="21"/>
      <c r="B27" s="440">
        <v>44372.0</v>
      </c>
      <c r="C27" s="140">
        <f t="shared" si="1"/>
        <v>4109</v>
      </c>
      <c r="D27" s="141">
        <f t="shared" si="2"/>
        <v>4109</v>
      </c>
      <c r="E27" s="476" t="s">
        <v>781</v>
      </c>
      <c r="F27" s="362">
        <v>4109.0</v>
      </c>
      <c r="G27" s="482"/>
      <c r="H27" s="482"/>
      <c r="I27" s="482"/>
      <c r="J27" s="482"/>
      <c r="K27" s="482"/>
      <c r="L27" s="483"/>
      <c r="M27" s="141">
        <f t="shared" si="5"/>
        <v>0</v>
      </c>
      <c r="N27" s="481"/>
      <c r="O27" s="482"/>
      <c r="P27" s="482"/>
      <c r="Q27" s="482"/>
      <c r="R27" s="482"/>
      <c r="S27" s="483"/>
      <c r="T27" s="141">
        <f t="shared" si="4"/>
        <v>0</v>
      </c>
      <c r="U27" s="407"/>
      <c r="V27" s="322"/>
      <c r="W27" s="383"/>
      <c r="X27" s="322"/>
      <c r="Y27" s="322"/>
      <c r="Z27" s="322"/>
      <c r="AA27" s="383"/>
      <c r="AB27" s="322"/>
      <c r="AC27" s="383"/>
      <c r="AD27" s="322"/>
      <c r="AE27" s="383"/>
      <c r="AF27" s="322"/>
      <c r="AG27" s="383"/>
      <c r="AH27" s="322"/>
      <c r="AI27" s="383"/>
      <c r="AJ27" s="322"/>
      <c r="AK27" s="322"/>
      <c r="AL27" s="322"/>
      <c r="AM27" s="322"/>
      <c r="AN27" s="322"/>
      <c r="AO27" s="322"/>
      <c r="AP27" s="322"/>
      <c r="AQ27" s="322"/>
      <c r="AR27" s="322"/>
      <c r="AS27" s="322"/>
      <c r="AT27" s="383"/>
      <c r="AU27" s="479"/>
      <c r="AV27" s="480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</row>
    <row r="28" ht="12.0" customHeight="1">
      <c r="A28" s="156"/>
      <c r="B28" s="32">
        <v>44373.0</v>
      </c>
      <c r="C28" s="364">
        <f t="shared" si="1"/>
        <v>50450</v>
      </c>
      <c r="D28" s="141">
        <f t="shared" si="2"/>
        <v>0</v>
      </c>
      <c r="E28" s="488"/>
      <c r="F28" s="489"/>
      <c r="G28" s="489"/>
      <c r="H28" s="489"/>
      <c r="I28" s="489"/>
      <c r="J28" s="489"/>
      <c r="K28" s="489"/>
      <c r="L28" s="490"/>
      <c r="M28" s="141">
        <f t="shared" si="5"/>
        <v>0</v>
      </c>
      <c r="N28" s="488"/>
      <c r="O28" s="489"/>
      <c r="P28" s="489"/>
      <c r="Q28" s="489"/>
      <c r="R28" s="489"/>
      <c r="S28" s="490"/>
      <c r="T28" s="491">
        <f t="shared" si="4"/>
        <v>50450</v>
      </c>
      <c r="U28" s="407" t="s">
        <v>782</v>
      </c>
      <c r="V28" s="363">
        <v>50450.0</v>
      </c>
      <c r="W28" s="408"/>
      <c r="X28" s="409"/>
      <c r="Y28" s="408"/>
      <c r="Z28" s="409"/>
      <c r="AA28" s="408"/>
      <c r="AB28" s="409"/>
      <c r="AC28" s="408"/>
      <c r="AD28" s="409"/>
      <c r="AE28" s="408"/>
      <c r="AF28" s="409"/>
      <c r="AG28" s="408"/>
      <c r="AH28" s="409"/>
      <c r="AI28" s="408"/>
      <c r="AJ28" s="409"/>
      <c r="AK28" s="409"/>
      <c r="AL28" s="409"/>
      <c r="AM28" s="409"/>
      <c r="AN28" s="409"/>
      <c r="AO28" s="409"/>
      <c r="AP28" s="409"/>
      <c r="AQ28" s="409"/>
      <c r="AR28" s="409"/>
      <c r="AS28" s="409"/>
      <c r="AT28" s="408"/>
      <c r="AU28" s="492"/>
      <c r="AV28" s="493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</row>
    <row r="29" ht="12.0" customHeight="1">
      <c r="A29" s="1"/>
      <c r="B29" s="32">
        <v>44374.0</v>
      </c>
      <c r="C29" s="140">
        <f t="shared" si="1"/>
        <v>2259192</v>
      </c>
      <c r="D29" s="141">
        <f t="shared" si="2"/>
        <v>342</v>
      </c>
      <c r="E29" s="476" t="s">
        <v>197</v>
      </c>
      <c r="F29" s="362">
        <v>342.0</v>
      </c>
      <c r="G29" s="474"/>
      <c r="H29" s="474"/>
      <c r="I29" s="474"/>
      <c r="J29" s="474"/>
      <c r="K29" s="474"/>
      <c r="L29" s="475"/>
      <c r="M29" s="141">
        <f t="shared" si="5"/>
        <v>2258850</v>
      </c>
      <c r="N29" s="476" t="s">
        <v>768</v>
      </c>
      <c r="O29" s="362">
        <v>2258850.0</v>
      </c>
      <c r="P29" s="474"/>
      <c r="Q29" s="474"/>
      <c r="R29" s="474"/>
      <c r="S29" s="475"/>
      <c r="T29" s="141">
        <f t="shared" si="4"/>
        <v>0</v>
      </c>
      <c r="U29" s="407"/>
      <c r="V29" s="322"/>
      <c r="W29" s="415"/>
      <c r="X29" s="414"/>
      <c r="Y29" s="383"/>
      <c r="Z29" s="322"/>
      <c r="AA29" s="383"/>
      <c r="AB29" s="322"/>
      <c r="AC29" s="383"/>
      <c r="AD29" s="322"/>
      <c r="AE29" s="383"/>
      <c r="AF29" s="322"/>
      <c r="AG29" s="383"/>
      <c r="AH29" s="322"/>
      <c r="AI29" s="383"/>
      <c r="AJ29" s="322"/>
      <c r="AK29" s="322"/>
      <c r="AL29" s="322"/>
      <c r="AM29" s="322"/>
      <c r="AN29" s="322"/>
      <c r="AO29" s="322"/>
      <c r="AP29" s="322"/>
      <c r="AQ29" s="322"/>
      <c r="AR29" s="322"/>
      <c r="AS29" s="322"/>
      <c r="AT29" s="383"/>
      <c r="AU29" s="479"/>
      <c r="AV29" s="480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 ht="12.0" customHeight="1">
      <c r="A30" s="1"/>
      <c r="B30" s="32">
        <v>44375.0</v>
      </c>
      <c r="C30" s="140">
        <f t="shared" si="1"/>
        <v>31644819</v>
      </c>
      <c r="D30" s="141">
        <f t="shared" si="2"/>
        <v>30000000</v>
      </c>
      <c r="E30" s="476" t="s">
        <v>783</v>
      </c>
      <c r="F30" s="474">
        <v>3.0E7</v>
      </c>
      <c r="G30" s="474"/>
      <c r="H30" s="474"/>
      <c r="I30" s="474"/>
      <c r="J30" s="474"/>
      <c r="K30" s="474"/>
      <c r="L30" s="475"/>
      <c r="M30" s="141">
        <f t="shared" si="5"/>
        <v>0</v>
      </c>
      <c r="N30" s="476"/>
      <c r="O30" s="474"/>
      <c r="P30" s="474"/>
      <c r="Q30" s="474"/>
      <c r="R30" s="474"/>
      <c r="S30" s="475"/>
      <c r="T30" s="141">
        <f t="shared" si="4"/>
        <v>1644819</v>
      </c>
      <c r="U30" s="383" t="s">
        <v>455</v>
      </c>
      <c r="V30" s="363">
        <v>907296.0</v>
      </c>
      <c r="W30" s="164" t="s">
        <v>172</v>
      </c>
      <c r="X30" s="363">
        <v>20222.0</v>
      </c>
      <c r="Y30" s="383" t="s">
        <v>784</v>
      </c>
      <c r="Z30" s="363">
        <v>134640.0</v>
      </c>
      <c r="AA30" s="383" t="s">
        <v>785</v>
      </c>
      <c r="AB30" s="363">
        <v>376411.0</v>
      </c>
      <c r="AC30" s="383" t="s">
        <v>755</v>
      </c>
      <c r="AD30" s="363">
        <v>206250.0</v>
      </c>
      <c r="AE30" s="383"/>
      <c r="AF30" s="322"/>
      <c r="AG30" s="383"/>
      <c r="AH30" s="322"/>
      <c r="AI30" s="383"/>
      <c r="AJ30" s="322"/>
      <c r="AK30" s="322"/>
      <c r="AL30" s="322"/>
      <c r="AM30" s="322"/>
      <c r="AN30" s="322"/>
      <c r="AO30" s="322"/>
      <c r="AP30" s="322"/>
      <c r="AQ30" s="322"/>
      <c r="AR30" s="322"/>
      <c r="AS30" s="322"/>
      <c r="AT30" s="383"/>
      <c r="AU30" s="479"/>
      <c r="AV30" s="480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ht="12.0" customHeight="1">
      <c r="A31" s="1"/>
      <c r="B31" s="439">
        <v>44376.0</v>
      </c>
      <c r="C31" s="140">
        <f t="shared" si="1"/>
        <v>0</v>
      </c>
      <c r="D31" s="141">
        <f t="shared" si="2"/>
        <v>0</v>
      </c>
      <c r="E31" s="476"/>
      <c r="F31" s="474"/>
      <c r="G31" s="474"/>
      <c r="H31" s="474"/>
      <c r="I31" s="474"/>
      <c r="J31" s="474"/>
      <c r="K31" s="474"/>
      <c r="L31" s="475"/>
      <c r="M31" s="141">
        <f t="shared" si="5"/>
        <v>0</v>
      </c>
      <c r="N31" s="476"/>
      <c r="O31" s="474"/>
      <c r="P31" s="474"/>
      <c r="Q31" s="474"/>
      <c r="R31" s="474"/>
      <c r="S31" s="475"/>
      <c r="T31" s="141">
        <f t="shared" si="4"/>
        <v>0</v>
      </c>
      <c r="U31" s="407"/>
      <c r="V31" s="322"/>
      <c r="W31" s="383"/>
      <c r="X31" s="322"/>
      <c r="Y31" s="383"/>
      <c r="Z31" s="322"/>
      <c r="AA31" s="383"/>
      <c r="AB31" s="322"/>
      <c r="AC31" s="383"/>
      <c r="AD31" s="322"/>
      <c r="AE31" s="383"/>
      <c r="AF31" s="322"/>
      <c r="AG31" s="322"/>
      <c r="AH31" s="383"/>
      <c r="AI31" s="322"/>
      <c r="AJ31" s="383"/>
      <c r="AK31" s="383"/>
      <c r="AL31" s="383"/>
      <c r="AM31" s="383"/>
      <c r="AN31" s="383"/>
      <c r="AO31" s="383"/>
      <c r="AP31" s="383"/>
      <c r="AQ31" s="383"/>
      <c r="AR31" s="383"/>
      <c r="AS31" s="383"/>
      <c r="AT31" s="383"/>
      <c r="AU31" s="479"/>
      <c r="AV31" s="480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ht="12.0" customHeight="1">
      <c r="A32" s="1"/>
      <c r="B32" s="441">
        <v>44377.0</v>
      </c>
      <c r="C32" s="165">
        <f t="shared" si="1"/>
        <v>0</v>
      </c>
      <c r="D32" s="141">
        <f t="shared" si="2"/>
        <v>0</v>
      </c>
      <c r="E32" s="494"/>
      <c r="F32" s="412"/>
      <c r="G32" s="413"/>
      <c r="H32" s="412"/>
      <c r="I32" s="495"/>
      <c r="J32" s="495"/>
      <c r="K32" s="495"/>
      <c r="L32" s="496"/>
      <c r="M32" s="229">
        <f t="shared" si="5"/>
        <v>0</v>
      </c>
      <c r="N32" s="497"/>
      <c r="O32" s="495"/>
      <c r="P32" s="495"/>
      <c r="Q32" s="495"/>
      <c r="R32" s="495"/>
      <c r="S32" s="496"/>
      <c r="T32" s="229">
        <f t="shared" si="4"/>
        <v>0</v>
      </c>
      <c r="U32" s="498"/>
      <c r="V32" s="412"/>
      <c r="W32" s="498"/>
      <c r="X32" s="412"/>
      <c r="Y32" s="413"/>
      <c r="Z32" s="412"/>
      <c r="AA32" s="413"/>
      <c r="AB32" s="407"/>
      <c r="AC32" s="407"/>
      <c r="AD32" s="322"/>
      <c r="AE32" s="413"/>
      <c r="AF32" s="412"/>
      <c r="AG32" s="413"/>
      <c r="AH32" s="412"/>
      <c r="AI32" s="413"/>
      <c r="AJ32" s="412"/>
      <c r="AK32" s="412"/>
      <c r="AL32" s="412"/>
      <c r="AM32" s="412"/>
      <c r="AN32" s="412"/>
      <c r="AO32" s="412"/>
      <c r="AP32" s="412"/>
      <c r="AQ32" s="412"/>
      <c r="AR32" s="412"/>
      <c r="AS32" s="412"/>
      <c r="AT32" s="413"/>
      <c r="AU32" s="499"/>
      <c r="AV32" s="500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ht="12.0" customHeight="1">
      <c r="A33" s="1"/>
      <c r="B33" s="100" t="s">
        <v>30</v>
      </c>
      <c r="C33" s="172">
        <f t="shared" si="1"/>
        <v>118076821</v>
      </c>
      <c r="D33" s="173">
        <f>SUM(D2:D32)</f>
        <v>73474038</v>
      </c>
      <c r="E33" s="461"/>
      <c r="F33" s="123"/>
      <c r="G33" s="123"/>
      <c r="H33" s="123"/>
      <c r="I33" s="123"/>
      <c r="J33" s="123"/>
      <c r="K33" s="123"/>
      <c r="L33" s="462"/>
      <c r="M33" s="173">
        <f>SUM(M2:M32)</f>
        <v>2809482</v>
      </c>
      <c r="N33" s="461"/>
      <c r="O33" s="123"/>
      <c r="P33" s="123"/>
      <c r="Q33" s="174"/>
      <c r="R33" s="501"/>
      <c r="S33" s="502"/>
      <c r="T33" s="173">
        <f>SUM(T3:T32)</f>
        <v>41793301</v>
      </c>
      <c r="U33" s="461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35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ht="12.75" customHeight="1">
      <c r="A34" s="1"/>
      <c r="B34" s="100" t="s">
        <v>31</v>
      </c>
      <c r="C34" s="172">
        <f t="shared" si="1"/>
        <v>0</v>
      </c>
      <c r="D34" s="177"/>
      <c r="E34" s="503"/>
      <c r="F34" s="504"/>
      <c r="G34" s="504"/>
      <c r="H34" s="504"/>
      <c r="I34" s="504"/>
      <c r="J34" s="504"/>
      <c r="K34" s="504"/>
      <c r="L34" s="505"/>
      <c r="M34" s="173"/>
      <c r="N34" s="506"/>
      <c r="O34" s="506"/>
      <c r="P34" s="506"/>
      <c r="Q34" s="506"/>
      <c r="R34" s="506"/>
      <c r="S34" s="506"/>
      <c r="T34" s="173">
        <f t="shared" ref="T34:T64" si="6">V34+X34+Z34+AB34+AD34+AF34+AH34+AJ34+AV34</f>
        <v>0</v>
      </c>
      <c r="U34" s="507"/>
      <c r="V34" s="251"/>
      <c r="W34" s="184"/>
      <c r="X34" s="183"/>
      <c r="Y34" s="184"/>
      <c r="Z34" s="183"/>
      <c r="AA34" s="184"/>
      <c r="AB34" s="183"/>
      <c r="AC34" s="184"/>
      <c r="AD34" s="183"/>
      <c r="AE34" s="184"/>
      <c r="AF34" s="183"/>
      <c r="AG34" s="184"/>
      <c r="AH34" s="183"/>
      <c r="AI34" s="184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4"/>
      <c r="AU34" s="371"/>
      <c r="AV34" s="247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ht="12.75" customHeight="1">
      <c r="A35" s="21"/>
      <c r="B35" s="443">
        <v>44378.0</v>
      </c>
      <c r="C35" s="185">
        <f t="shared" si="1"/>
        <v>10787540</v>
      </c>
      <c r="D35" s="186">
        <f t="shared" ref="D35:D65" si="7">F35+H35+J35+L35</f>
        <v>0</v>
      </c>
      <c r="E35" s="508"/>
      <c r="F35" s="486"/>
      <c r="G35" s="486"/>
      <c r="H35" s="486"/>
      <c r="I35" s="486"/>
      <c r="J35" s="486"/>
      <c r="K35" s="486"/>
      <c r="L35" s="487"/>
      <c r="M35" s="128">
        <f t="shared" ref="M35:M42" si="8">O35+Q35</f>
        <v>0</v>
      </c>
      <c r="N35" s="509"/>
      <c r="O35" s="510"/>
      <c r="P35" s="510"/>
      <c r="Q35" s="510"/>
      <c r="R35" s="510"/>
      <c r="S35" s="511"/>
      <c r="T35" s="141">
        <f t="shared" si="6"/>
        <v>10787540</v>
      </c>
      <c r="U35" s="512" t="s">
        <v>148</v>
      </c>
      <c r="V35" s="412">
        <v>3140808.0</v>
      </c>
      <c r="W35" s="512" t="s">
        <v>786</v>
      </c>
      <c r="X35" s="412">
        <v>99006.0</v>
      </c>
      <c r="Y35" s="512" t="s">
        <v>787</v>
      </c>
      <c r="Z35" s="167">
        <v>9075.0</v>
      </c>
      <c r="AA35" s="512" t="s">
        <v>147</v>
      </c>
      <c r="AB35" s="412">
        <v>3555851.0</v>
      </c>
      <c r="AC35" s="368" t="s">
        <v>788</v>
      </c>
      <c r="AD35" s="322">
        <v>3982800.0</v>
      </c>
      <c r="AE35" s="413"/>
      <c r="AF35" s="412"/>
      <c r="AG35" s="484"/>
      <c r="AH35" s="322"/>
      <c r="AI35" s="415"/>
      <c r="AJ35" s="414"/>
      <c r="AK35" s="414"/>
      <c r="AL35" s="414"/>
      <c r="AM35" s="414"/>
      <c r="AN35" s="414"/>
      <c r="AO35" s="414"/>
      <c r="AP35" s="414"/>
      <c r="AQ35" s="414"/>
      <c r="AR35" s="414"/>
      <c r="AS35" s="414"/>
      <c r="AT35" s="415"/>
      <c r="AU35" s="513"/>
      <c r="AV35" s="514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ht="12.75" customHeight="1">
      <c r="A36" s="21"/>
      <c r="B36" s="440">
        <v>45109.0</v>
      </c>
      <c r="C36" s="140">
        <f t="shared" si="1"/>
        <v>0</v>
      </c>
      <c r="D36" s="186">
        <f t="shared" si="7"/>
        <v>0</v>
      </c>
      <c r="E36" s="515"/>
      <c r="F36" s="482"/>
      <c r="G36" s="482"/>
      <c r="H36" s="482"/>
      <c r="I36" s="482"/>
      <c r="J36" s="482"/>
      <c r="K36" s="482"/>
      <c r="L36" s="483"/>
      <c r="M36" s="141">
        <f t="shared" si="8"/>
        <v>0</v>
      </c>
      <c r="N36" s="515"/>
      <c r="O36" s="482"/>
      <c r="P36" s="482"/>
      <c r="Q36" s="482"/>
      <c r="R36" s="482"/>
      <c r="S36" s="483"/>
      <c r="T36" s="141">
        <f t="shared" si="6"/>
        <v>0</v>
      </c>
      <c r="U36" s="498"/>
      <c r="V36" s="412"/>
      <c r="W36" s="407"/>
      <c r="X36" s="322"/>
      <c r="Y36" s="383"/>
      <c r="Z36" s="322"/>
      <c r="AA36" s="383"/>
      <c r="AB36" s="322"/>
      <c r="AC36" s="383"/>
      <c r="AD36" s="322"/>
      <c r="AE36" s="383"/>
      <c r="AF36" s="322"/>
      <c r="AG36" s="383"/>
      <c r="AH36" s="322"/>
      <c r="AI36" s="383"/>
      <c r="AJ36" s="322"/>
      <c r="AK36" s="322"/>
      <c r="AL36" s="322"/>
      <c r="AM36" s="322"/>
      <c r="AN36" s="322"/>
      <c r="AO36" s="322"/>
      <c r="AP36" s="322"/>
      <c r="AQ36" s="322"/>
      <c r="AR36" s="322"/>
      <c r="AS36" s="322"/>
      <c r="AT36" s="383"/>
      <c r="AU36" s="479"/>
      <c r="AV36" s="480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ht="12.75" customHeight="1">
      <c r="A37" s="1"/>
      <c r="B37" s="440">
        <v>45110.0</v>
      </c>
      <c r="C37" s="140">
        <f t="shared" si="1"/>
        <v>0</v>
      </c>
      <c r="D37" s="186">
        <f t="shared" si="7"/>
        <v>0</v>
      </c>
      <c r="E37" s="399"/>
      <c r="F37" s="474"/>
      <c r="G37" s="474"/>
      <c r="H37" s="474"/>
      <c r="I37" s="474"/>
      <c r="J37" s="474"/>
      <c r="K37" s="474"/>
      <c r="L37" s="475"/>
      <c r="M37" s="141">
        <f t="shared" si="8"/>
        <v>0</v>
      </c>
      <c r="N37" s="399"/>
      <c r="O37" s="474"/>
      <c r="P37" s="474"/>
      <c r="Q37" s="474"/>
      <c r="R37" s="474"/>
      <c r="S37" s="475"/>
      <c r="T37" s="141">
        <f t="shared" si="6"/>
        <v>0</v>
      </c>
      <c r="U37" s="498"/>
      <c r="V37" s="412"/>
      <c r="W37" s="407"/>
      <c r="X37" s="322"/>
      <c r="Y37" s="383"/>
      <c r="Z37" s="322"/>
      <c r="AA37" s="383"/>
      <c r="AB37" s="322"/>
      <c r="AC37" s="383"/>
      <c r="AD37" s="322"/>
      <c r="AE37" s="383"/>
      <c r="AF37" s="322"/>
      <c r="AG37" s="383"/>
      <c r="AH37" s="322"/>
      <c r="AI37" s="383"/>
      <c r="AJ37" s="322"/>
      <c r="AK37" s="322"/>
      <c r="AL37" s="322"/>
      <c r="AM37" s="322"/>
      <c r="AN37" s="322"/>
      <c r="AO37" s="322"/>
      <c r="AP37" s="322"/>
      <c r="AQ37" s="322"/>
      <c r="AR37" s="322"/>
      <c r="AS37" s="322"/>
      <c r="AT37" s="383"/>
      <c r="AU37" s="479"/>
      <c r="AV37" s="480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ht="12.75" customHeight="1">
      <c r="A38" s="1"/>
      <c r="B38" s="440">
        <v>45111.0</v>
      </c>
      <c r="C38" s="140">
        <f t="shared" si="1"/>
        <v>0</v>
      </c>
      <c r="D38" s="186">
        <f t="shared" si="7"/>
        <v>0</v>
      </c>
      <c r="E38" s="399"/>
      <c r="F38" s="474"/>
      <c r="G38" s="474"/>
      <c r="H38" s="474"/>
      <c r="I38" s="474"/>
      <c r="J38" s="474"/>
      <c r="K38" s="474"/>
      <c r="L38" s="475"/>
      <c r="M38" s="141">
        <f t="shared" si="8"/>
        <v>0</v>
      </c>
      <c r="N38" s="399"/>
      <c r="O38" s="474"/>
      <c r="P38" s="474"/>
      <c r="Q38" s="474"/>
      <c r="R38" s="474"/>
      <c r="S38" s="475"/>
      <c r="T38" s="141">
        <f t="shared" si="6"/>
        <v>0</v>
      </c>
      <c r="U38" s="407"/>
      <c r="V38" s="322"/>
      <c r="W38" s="383"/>
      <c r="X38" s="322"/>
      <c r="Y38" s="383"/>
      <c r="Z38" s="322"/>
      <c r="AA38" s="383"/>
      <c r="AB38" s="322"/>
      <c r="AC38" s="383"/>
      <c r="AD38" s="322"/>
      <c r="AE38" s="383"/>
      <c r="AF38" s="322"/>
      <c r="AG38" s="383"/>
      <c r="AH38" s="322"/>
      <c r="AI38" s="383"/>
      <c r="AJ38" s="322"/>
      <c r="AK38" s="322"/>
      <c r="AL38" s="322"/>
      <c r="AM38" s="322"/>
      <c r="AN38" s="322"/>
      <c r="AO38" s="322"/>
      <c r="AP38" s="322"/>
      <c r="AQ38" s="322"/>
      <c r="AR38" s="322"/>
      <c r="AS38" s="322"/>
      <c r="AT38" s="383"/>
      <c r="AU38" s="479"/>
      <c r="AV38" s="480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ht="12.75" customHeight="1">
      <c r="A39" s="1"/>
      <c r="B39" s="440">
        <v>45112.0</v>
      </c>
      <c r="C39" s="140">
        <f t="shared" si="1"/>
        <v>42837</v>
      </c>
      <c r="D39" s="186">
        <f t="shared" si="7"/>
        <v>0</v>
      </c>
      <c r="E39" s="399"/>
      <c r="F39" s="474"/>
      <c r="G39" s="474"/>
      <c r="H39" s="474"/>
      <c r="I39" s="474"/>
      <c r="J39" s="474"/>
      <c r="K39" s="474"/>
      <c r="L39" s="475"/>
      <c r="M39" s="141">
        <f t="shared" si="8"/>
        <v>0</v>
      </c>
      <c r="N39" s="399"/>
      <c r="O39" s="474"/>
      <c r="P39" s="474"/>
      <c r="Q39" s="474"/>
      <c r="R39" s="474"/>
      <c r="S39" s="475"/>
      <c r="T39" s="141">
        <f t="shared" si="6"/>
        <v>42837</v>
      </c>
      <c r="U39" s="407" t="s">
        <v>765</v>
      </c>
      <c r="V39" s="363">
        <v>42837.0</v>
      </c>
      <c r="W39" s="407"/>
      <c r="X39" s="322"/>
      <c r="Y39" s="407"/>
      <c r="Z39" s="322"/>
      <c r="AA39" s="383"/>
      <c r="AB39" s="322"/>
      <c r="AC39" s="383"/>
      <c r="AD39" s="322"/>
      <c r="AE39" s="383"/>
      <c r="AF39" s="322"/>
      <c r="AG39" s="383"/>
      <c r="AH39" s="322"/>
      <c r="AI39" s="383"/>
      <c r="AJ39" s="322"/>
      <c r="AK39" s="322"/>
      <c r="AL39" s="322"/>
      <c r="AM39" s="322"/>
      <c r="AN39" s="322"/>
      <c r="AO39" s="322"/>
      <c r="AP39" s="322"/>
      <c r="AQ39" s="322"/>
      <c r="AR39" s="322"/>
      <c r="AS39" s="322"/>
      <c r="AT39" s="383"/>
      <c r="AU39" s="479"/>
      <c r="AV39" s="480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ht="12.75" customHeight="1">
      <c r="A40" s="1"/>
      <c r="B40" s="35">
        <v>45113.0</v>
      </c>
      <c r="C40" s="140">
        <f t="shared" si="1"/>
        <v>0</v>
      </c>
      <c r="D40" s="186">
        <f t="shared" si="7"/>
        <v>0</v>
      </c>
      <c r="E40" s="399"/>
      <c r="F40" s="474"/>
      <c r="G40" s="474"/>
      <c r="H40" s="474"/>
      <c r="I40" s="474"/>
      <c r="J40" s="474"/>
      <c r="K40" s="474"/>
      <c r="L40" s="475"/>
      <c r="M40" s="141">
        <f t="shared" si="8"/>
        <v>0</v>
      </c>
      <c r="N40" s="399"/>
      <c r="O40" s="474"/>
      <c r="P40" s="474"/>
      <c r="Q40" s="474"/>
      <c r="R40" s="474"/>
      <c r="S40" s="475"/>
      <c r="T40" s="141">
        <f t="shared" si="6"/>
        <v>0</v>
      </c>
      <c r="U40" s="407"/>
      <c r="V40" s="322"/>
      <c r="W40" s="383"/>
      <c r="X40" s="322"/>
      <c r="Y40" s="383"/>
      <c r="Z40" s="322"/>
      <c r="AA40" s="383"/>
      <c r="AB40" s="322"/>
      <c r="AC40" s="383"/>
      <c r="AD40" s="322"/>
      <c r="AE40" s="383"/>
      <c r="AF40" s="322"/>
      <c r="AG40" s="383"/>
      <c r="AH40" s="322"/>
      <c r="AI40" s="383"/>
      <c r="AJ40" s="322"/>
      <c r="AK40" s="322"/>
      <c r="AL40" s="322"/>
      <c r="AM40" s="322"/>
      <c r="AN40" s="322"/>
      <c r="AO40" s="322"/>
      <c r="AP40" s="322"/>
      <c r="AQ40" s="322"/>
      <c r="AR40" s="322"/>
      <c r="AS40" s="322"/>
      <c r="AT40" s="383"/>
      <c r="AU40" s="479"/>
      <c r="AV40" s="480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ht="12.75" customHeight="1">
      <c r="A41" s="1"/>
      <c r="B41" s="35">
        <v>45114.0</v>
      </c>
      <c r="C41" s="140">
        <f t="shared" si="1"/>
        <v>0</v>
      </c>
      <c r="D41" s="186">
        <f t="shared" si="7"/>
        <v>0</v>
      </c>
      <c r="E41" s="399"/>
      <c r="F41" s="474"/>
      <c r="G41" s="474"/>
      <c r="H41" s="474"/>
      <c r="I41" s="474"/>
      <c r="J41" s="474"/>
      <c r="K41" s="474"/>
      <c r="L41" s="475"/>
      <c r="M41" s="141">
        <f t="shared" si="8"/>
        <v>0</v>
      </c>
      <c r="N41" s="399"/>
      <c r="O41" s="474"/>
      <c r="P41" s="474"/>
      <c r="Q41" s="474"/>
      <c r="R41" s="474"/>
      <c r="S41" s="475"/>
      <c r="T41" s="141">
        <f t="shared" si="6"/>
        <v>0</v>
      </c>
      <c r="U41" s="407"/>
      <c r="V41" s="485"/>
      <c r="W41" s="516"/>
      <c r="X41" s="322"/>
      <c r="Y41" s="383"/>
      <c r="Z41" s="322"/>
      <c r="AA41" s="383"/>
      <c r="AB41" s="322"/>
      <c r="AC41" s="383"/>
      <c r="AD41" s="322"/>
      <c r="AE41" s="383"/>
      <c r="AF41" s="322"/>
      <c r="AG41" s="383"/>
      <c r="AH41" s="322"/>
      <c r="AI41" s="383"/>
      <c r="AJ41" s="322"/>
      <c r="AK41" s="322"/>
      <c r="AL41" s="322"/>
      <c r="AM41" s="322"/>
      <c r="AN41" s="322"/>
      <c r="AO41" s="322"/>
      <c r="AP41" s="322"/>
      <c r="AQ41" s="322"/>
      <c r="AR41" s="322"/>
      <c r="AS41" s="322"/>
      <c r="AT41" s="383"/>
      <c r="AU41" s="479"/>
      <c r="AV41" s="480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ht="12.75" customHeight="1">
      <c r="A42" s="21"/>
      <c r="B42" s="440">
        <v>45115.0</v>
      </c>
      <c r="C42" s="140">
        <f t="shared" si="1"/>
        <v>345960</v>
      </c>
      <c r="D42" s="186">
        <f t="shared" si="7"/>
        <v>0</v>
      </c>
      <c r="E42" s="515"/>
      <c r="F42" s="482"/>
      <c r="G42" s="482"/>
      <c r="H42" s="482"/>
      <c r="I42" s="482"/>
      <c r="J42" s="482"/>
      <c r="K42" s="482"/>
      <c r="L42" s="483"/>
      <c r="M42" s="141">
        <f t="shared" si="8"/>
        <v>0</v>
      </c>
      <c r="N42" s="515"/>
      <c r="O42" s="482"/>
      <c r="P42" s="482"/>
      <c r="Q42" s="482"/>
      <c r="R42" s="482"/>
      <c r="S42" s="483"/>
      <c r="T42" s="141">
        <f t="shared" si="6"/>
        <v>345960</v>
      </c>
      <c r="U42" s="407" t="s">
        <v>789</v>
      </c>
      <c r="V42" s="363">
        <v>36080.0</v>
      </c>
      <c r="W42" s="383" t="s">
        <v>155</v>
      </c>
      <c r="X42" s="363">
        <v>154880.0</v>
      </c>
      <c r="Y42" s="498" t="s">
        <v>790</v>
      </c>
      <c r="Z42" s="367">
        <v>100000.0</v>
      </c>
      <c r="AA42" s="407" t="s">
        <v>791</v>
      </c>
      <c r="AB42" s="363">
        <v>55000.0</v>
      </c>
      <c r="AC42" s="383"/>
      <c r="AD42" s="322"/>
      <c r="AE42" s="383"/>
      <c r="AF42" s="322"/>
      <c r="AG42" s="383"/>
      <c r="AH42" s="322"/>
      <c r="AI42" s="383"/>
      <c r="AJ42" s="322"/>
      <c r="AK42" s="322"/>
      <c r="AL42" s="322"/>
      <c r="AM42" s="322"/>
      <c r="AN42" s="322"/>
      <c r="AO42" s="322"/>
      <c r="AP42" s="322"/>
      <c r="AQ42" s="322"/>
      <c r="AR42" s="322"/>
      <c r="AS42" s="322"/>
      <c r="AT42" s="383"/>
      <c r="AU42" s="479"/>
      <c r="AV42" s="480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ht="12.75" customHeight="1">
      <c r="A43" s="21"/>
      <c r="B43" s="440">
        <v>45116.0</v>
      </c>
      <c r="C43" s="140">
        <f t="shared" si="1"/>
        <v>12448740</v>
      </c>
      <c r="D43" s="186">
        <f t="shared" si="7"/>
        <v>0</v>
      </c>
      <c r="E43" s="515"/>
      <c r="F43" s="482"/>
      <c r="G43" s="482"/>
      <c r="H43" s="482"/>
      <c r="I43" s="482"/>
      <c r="J43" s="482"/>
      <c r="K43" s="482"/>
      <c r="L43" s="483"/>
      <c r="M43" s="141">
        <f t="shared" ref="M43:M44" si="9">O43+Q43+S43</f>
        <v>0</v>
      </c>
      <c r="N43" s="517"/>
      <c r="O43" s="417"/>
      <c r="P43" s="482"/>
      <c r="Q43" s="482"/>
      <c r="R43" s="482"/>
      <c r="S43" s="483"/>
      <c r="T43" s="141">
        <f t="shared" si="6"/>
        <v>12448740</v>
      </c>
      <c r="U43" s="407" t="s">
        <v>792</v>
      </c>
      <c r="V43" s="363">
        <v>1.244874E7</v>
      </c>
      <c r="W43" s="498"/>
      <c r="X43" s="412"/>
      <c r="Y43" s="407"/>
      <c r="Z43" s="322"/>
      <c r="AA43" s="383"/>
      <c r="AB43" s="322"/>
      <c r="AC43" s="383"/>
      <c r="AD43" s="322"/>
      <c r="AE43" s="383"/>
      <c r="AF43" s="322"/>
      <c r="AG43" s="383"/>
      <c r="AH43" s="322"/>
      <c r="AI43" s="383"/>
      <c r="AJ43" s="322"/>
      <c r="AK43" s="322"/>
      <c r="AL43" s="322"/>
      <c r="AM43" s="322"/>
      <c r="AN43" s="322"/>
      <c r="AO43" s="322"/>
      <c r="AP43" s="322"/>
      <c r="AQ43" s="322"/>
      <c r="AR43" s="322"/>
      <c r="AS43" s="322"/>
      <c r="AT43" s="383"/>
      <c r="AU43" s="479"/>
      <c r="AV43" s="480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ht="12.75" customHeight="1">
      <c r="A44" s="21"/>
      <c r="B44" s="440">
        <v>45117.0</v>
      </c>
      <c r="C44" s="140">
        <f t="shared" si="1"/>
        <v>5258343</v>
      </c>
      <c r="D44" s="186">
        <f t="shared" si="7"/>
        <v>0</v>
      </c>
      <c r="E44" s="399"/>
      <c r="F44" s="474"/>
      <c r="G44" s="474"/>
      <c r="H44" s="474"/>
      <c r="I44" s="474"/>
      <c r="J44" s="474"/>
      <c r="K44" s="474"/>
      <c r="L44" s="475"/>
      <c r="M44" s="141">
        <f t="shared" si="9"/>
        <v>17520</v>
      </c>
      <c r="N44" s="399" t="s">
        <v>793</v>
      </c>
      <c r="O44" s="362">
        <v>17520.0</v>
      </c>
      <c r="P44" s="474"/>
      <c r="Q44" s="474"/>
      <c r="R44" s="474"/>
      <c r="S44" s="475"/>
      <c r="T44" s="141">
        <f t="shared" si="6"/>
        <v>5240823</v>
      </c>
      <c r="U44" s="484" t="s">
        <v>794</v>
      </c>
      <c r="V44" s="363">
        <v>4932863.0</v>
      </c>
      <c r="W44" s="484" t="s">
        <v>795</v>
      </c>
      <c r="X44" s="363">
        <v>150000.0</v>
      </c>
      <c r="Y44" s="383" t="s">
        <v>796</v>
      </c>
      <c r="Z44" s="363">
        <v>157960.0</v>
      </c>
      <c r="AA44" s="383"/>
      <c r="AB44" s="322"/>
      <c r="AC44" s="383"/>
      <c r="AD44" s="322"/>
      <c r="AE44" s="383"/>
      <c r="AF44" s="322"/>
      <c r="AG44" s="383"/>
      <c r="AH44" s="322"/>
      <c r="AI44" s="383"/>
      <c r="AJ44" s="322"/>
      <c r="AK44" s="322"/>
      <c r="AL44" s="322"/>
      <c r="AM44" s="322"/>
      <c r="AN44" s="322"/>
      <c r="AO44" s="322"/>
      <c r="AP44" s="322"/>
      <c r="AQ44" s="322"/>
      <c r="AR44" s="322"/>
      <c r="AS44" s="322"/>
      <c r="AT44" s="383"/>
      <c r="AU44" s="479"/>
      <c r="AV44" s="480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ht="12.75" customHeight="1">
      <c r="A45" s="1"/>
      <c r="B45" s="440">
        <v>45118.0</v>
      </c>
      <c r="C45" s="140">
        <f t="shared" si="1"/>
        <v>79008</v>
      </c>
      <c r="D45" s="186">
        <f t="shared" si="7"/>
        <v>0</v>
      </c>
      <c r="E45" s="399"/>
      <c r="F45" s="474"/>
      <c r="G45" s="474"/>
      <c r="H45" s="474"/>
      <c r="I45" s="474"/>
      <c r="J45" s="474"/>
      <c r="K45" s="474"/>
      <c r="L45" s="475"/>
      <c r="M45" s="141">
        <f t="shared" ref="M45:M49" si="10">O45+Q45</f>
        <v>79008</v>
      </c>
      <c r="N45" s="399" t="s">
        <v>768</v>
      </c>
      <c r="O45" s="362">
        <v>79008.0</v>
      </c>
      <c r="P45" s="474"/>
      <c r="Q45" s="474"/>
      <c r="R45" s="474"/>
      <c r="S45" s="475"/>
      <c r="T45" s="141">
        <f t="shared" si="6"/>
        <v>0</v>
      </c>
      <c r="U45" s="484"/>
      <c r="V45" s="322"/>
      <c r="W45" s="383"/>
      <c r="X45" s="322"/>
      <c r="Y45" s="383"/>
      <c r="Z45" s="322"/>
      <c r="AA45" s="383"/>
      <c r="AB45" s="322"/>
      <c r="AC45" s="383"/>
      <c r="AD45" s="322"/>
      <c r="AE45" s="383"/>
      <c r="AF45" s="322"/>
      <c r="AG45" s="383"/>
      <c r="AH45" s="322"/>
      <c r="AI45" s="383"/>
      <c r="AJ45" s="322"/>
      <c r="AK45" s="322"/>
      <c r="AL45" s="322"/>
      <c r="AM45" s="322"/>
      <c r="AN45" s="322"/>
      <c r="AO45" s="322"/>
      <c r="AP45" s="322"/>
      <c r="AQ45" s="322"/>
      <c r="AR45" s="322"/>
      <c r="AS45" s="322"/>
      <c r="AT45" s="383"/>
      <c r="AU45" s="479"/>
      <c r="AV45" s="480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ht="12.75" customHeight="1">
      <c r="A46" s="1"/>
      <c r="B46" s="440">
        <v>45119.0</v>
      </c>
      <c r="C46" s="140">
        <f t="shared" si="1"/>
        <v>18349421</v>
      </c>
      <c r="D46" s="186">
        <f t="shared" si="7"/>
        <v>0</v>
      </c>
      <c r="E46" s="399"/>
      <c r="F46" s="474"/>
      <c r="G46" s="474"/>
      <c r="H46" s="474"/>
      <c r="I46" s="474"/>
      <c r="J46" s="474"/>
      <c r="K46" s="474"/>
      <c r="L46" s="475"/>
      <c r="M46" s="141">
        <f t="shared" si="10"/>
        <v>0</v>
      </c>
      <c r="N46" s="399"/>
      <c r="O46" s="474"/>
      <c r="P46" s="474"/>
      <c r="Q46" s="474"/>
      <c r="R46" s="474"/>
      <c r="S46" s="475"/>
      <c r="T46" s="141">
        <f t="shared" si="6"/>
        <v>18349421</v>
      </c>
      <c r="U46" s="484" t="s">
        <v>797</v>
      </c>
      <c r="V46" s="363">
        <v>1.8349421E7</v>
      </c>
      <c r="W46" s="383"/>
      <c r="X46" s="322"/>
      <c r="Y46" s="383"/>
      <c r="Z46" s="322"/>
      <c r="AA46" s="383"/>
      <c r="AB46" s="322"/>
      <c r="AC46" s="383"/>
      <c r="AD46" s="322"/>
      <c r="AE46" s="383"/>
      <c r="AF46" s="322"/>
      <c r="AG46" s="383"/>
      <c r="AH46" s="322"/>
      <c r="AI46" s="383"/>
      <c r="AJ46" s="322"/>
      <c r="AK46" s="322"/>
      <c r="AL46" s="322"/>
      <c r="AM46" s="322"/>
      <c r="AN46" s="322"/>
      <c r="AO46" s="322"/>
      <c r="AP46" s="322"/>
      <c r="AQ46" s="322"/>
      <c r="AR46" s="322"/>
      <c r="AS46" s="322"/>
      <c r="AT46" s="383"/>
      <c r="AU46" s="479"/>
      <c r="AV46" s="480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ht="12.75" customHeight="1">
      <c r="A47" s="1"/>
      <c r="B47" s="35">
        <v>45120.0</v>
      </c>
      <c r="C47" s="140">
        <f t="shared" si="1"/>
        <v>0</v>
      </c>
      <c r="D47" s="186">
        <f t="shared" si="7"/>
        <v>0</v>
      </c>
      <c r="E47" s="399"/>
      <c r="F47" s="474"/>
      <c r="G47" s="474"/>
      <c r="H47" s="474"/>
      <c r="I47" s="474"/>
      <c r="J47" s="474"/>
      <c r="K47" s="474"/>
      <c r="L47" s="475"/>
      <c r="M47" s="141">
        <f t="shared" si="10"/>
        <v>0</v>
      </c>
      <c r="N47" s="399"/>
      <c r="O47" s="474"/>
      <c r="P47" s="474"/>
      <c r="Q47" s="474"/>
      <c r="R47" s="474"/>
      <c r="S47" s="475"/>
      <c r="T47" s="141">
        <f t="shared" si="6"/>
        <v>0</v>
      </c>
      <c r="U47" s="407"/>
      <c r="V47" s="322"/>
      <c r="W47" s="383"/>
      <c r="X47" s="322"/>
      <c r="Y47" s="383"/>
      <c r="Z47" s="322"/>
      <c r="AA47" s="383"/>
      <c r="AB47" s="322"/>
      <c r="AC47" s="383"/>
      <c r="AD47" s="322"/>
      <c r="AE47" s="383"/>
      <c r="AF47" s="322"/>
      <c r="AG47" s="383"/>
      <c r="AH47" s="322"/>
      <c r="AI47" s="383"/>
      <c r="AJ47" s="322"/>
      <c r="AK47" s="322"/>
      <c r="AL47" s="322"/>
      <c r="AM47" s="322"/>
      <c r="AN47" s="322"/>
      <c r="AO47" s="322"/>
      <c r="AP47" s="322"/>
      <c r="AQ47" s="322"/>
      <c r="AR47" s="322"/>
      <c r="AS47" s="322"/>
      <c r="AT47" s="383"/>
      <c r="AU47" s="479"/>
      <c r="AV47" s="480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ht="12.75" customHeight="1">
      <c r="A48" s="1"/>
      <c r="B48" s="35">
        <v>45121.0</v>
      </c>
      <c r="C48" s="140">
        <f t="shared" si="1"/>
        <v>0</v>
      </c>
      <c r="D48" s="186">
        <f t="shared" si="7"/>
        <v>0</v>
      </c>
      <c r="E48" s="399"/>
      <c r="F48" s="474"/>
      <c r="G48" s="474"/>
      <c r="H48" s="474"/>
      <c r="I48" s="474"/>
      <c r="J48" s="474"/>
      <c r="K48" s="474"/>
      <c r="L48" s="475"/>
      <c r="M48" s="141">
        <f t="shared" si="10"/>
        <v>0</v>
      </c>
      <c r="N48" s="399"/>
      <c r="O48" s="474"/>
      <c r="P48" s="474"/>
      <c r="Q48" s="474"/>
      <c r="R48" s="474"/>
      <c r="S48" s="475"/>
      <c r="T48" s="141">
        <f t="shared" si="6"/>
        <v>0</v>
      </c>
      <c r="U48" s="407"/>
      <c r="V48" s="322"/>
      <c r="W48" s="383"/>
      <c r="X48" s="322"/>
      <c r="Y48" s="322"/>
      <c r="Z48" s="322"/>
      <c r="AA48" s="383"/>
      <c r="AB48" s="322"/>
      <c r="AC48" s="383"/>
      <c r="AD48" s="322"/>
      <c r="AE48" s="383"/>
      <c r="AF48" s="322"/>
      <c r="AG48" s="383"/>
      <c r="AH48" s="322"/>
      <c r="AI48" s="383"/>
      <c r="AJ48" s="322"/>
      <c r="AK48" s="322"/>
      <c r="AL48" s="322"/>
      <c r="AM48" s="322"/>
      <c r="AN48" s="322"/>
      <c r="AO48" s="322"/>
      <c r="AP48" s="322"/>
      <c r="AQ48" s="322"/>
      <c r="AR48" s="322"/>
      <c r="AS48" s="322"/>
      <c r="AT48" s="383"/>
      <c r="AU48" s="479"/>
      <c r="AV48" s="480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ht="12.75" customHeight="1">
      <c r="A49" s="21"/>
      <c r="B49" s="35">
        <v>45122.0</v>
      </c>
      <c r="C49" s="140">
        <f t="shared" si="1"/>
        <v>262120</v>
      </c>
      <c r="D49" s="186">
        <f t="shared" si="7"/>
        <v>0</v>
      </c>
      <c r="E49" s="515"/>
      <c r="F49" s="482"/>
      <c r="G49" s="482"/>
      <c r="H49" s="482"/>
      <c r="I49" s="482"/>
      <c r="J49" s="482"/>
      <c r="K49" s="482"/>
      <c r="L49" s="483"/>
      <c r="M49" s="141">
        <f t="shared" si="10"/>
        <v>262120</v>
      </c>
      <c r="N49" s="399" t="s">
        <v>798</v>
      </c>
      <c r="O49" s="362">
        <v>262120.0</v>
      </c>
      <c r="P49" s="482"/>
      <c r="Q49" s="482"/>
      <c r="R49" s="482"/>
      <c r="S49" s="483"/>
      <c r="T49" s="141">
        <f t="shared" si="6"/>
        <v>0</v>
      </c>
      <c r="U49" s="407"/>
      <c r="V49" s="322"/>
      <c r="W49" s="383"/>
      <c r="X49" s="322"/>
      <c r="Y49" s="322"/>
      <c r="Z49" s="322"/>
      <c r="AA49" s="383"/>
      <c r="AB49" s="322"/>
      <c r="AC49" s="383"/>
      <c r="AD49" s="322"/>
      <c r="AE49" s="383"/>
      <c r="AF49" s="322"/>
      <c r="AG49" s="383"/>
      <c r="AH49" s="322"/>
      <c r="AI49" s="383"/>
      <c r="AJ49" s="322"/>
      <c r="AK49" s="322"/>
      <c r="AL49" s="322"/>
      <c r="AM49" s="322"/>
      <c r="AN49" s="322"/>
      <c r="AO49" s="322"/>
      <c r="AP49" s="322"/>
      <c r="AQ49" s="322"/>
      <c r="AR49" s="322"/>
      <c r="AS49" s="322"/>
      <c r="AT49" s="383"/>
      <c r="AU49" s="479"/>
      <c r="AV49" s="480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ht="12.75" customHeight="1">
      <c r="A50" s="21"/>
      <c r="B50" s="440">
        <v>45123.0</v>
      </c>
      <c r="C50" s="140">
        <f t="shared" si="1"/>
        <v>1157715</v>
      </c>
      <c r="D50" s="186">
        <f t="shared" si="7"/>
        <v>0</v>
      </c>
      <c r="E50" s="515"/>
      <c r="F50" s="482"/>
      <c r="G50" s="482"/>
      <c r="H50" s="482"/>
      <c r="I50" s="482"/>
      <c r="J50" s="482"/>
      <c r="K50" s="482"/>
      <c r="L50" s="483"/>
      <c r="M50" s="141">
        <f t="shared" ref="M50:M65" si="11">O50+Q50+S50</f>
        <v>521751</v>
      </c>
      <c r="N50" s="399" t="s">
        <v>769</v>
      </c>
      <c r="O50" s="362">
        <v>92136.0</v>
      </c>
      <c r="P50" s="474" t="s">
        <v>799</v>
      </c>
      <c r="Q50" s="362">
        <v>219615.0</v>
      </c>
      <c r="R50" s="474" t="s">
        <v>162</v>
      </c>
      <c r="S50" s="374">
        <v>210000.0</v>
      </c>
      <c r="T50" s="141">
        <f t="shared" si="6"/>
        <v>635964</v>
      </c>
      <c r="U50" s="484" t="s">
        <v>172</v>
      </c>
      <c r="V50" s="363">
        <v>196550.0</v>
      </c>
      <c r="W50" s="322" t="s">
        <v>159</v>
      </c>
      <c r="X50" s="363">
        <v>186205.0</v>
      </c>
      <c r="Y50" s="383" t="s">
        <v>124</v>
      </c>
      <c r="Z50" s="363">
        <v>80442.0</v>
      </c>
      <c r="AA50" s="383" t="s">
        <v>800</v>
      </c>
      <c r="AB50" s="363">
        <v>44503.0</v>
      </c>
      <c r="AC50" s="383" t="s">
        <v>801</v>
      </c>
      <c r="AD50" s="363">
        <v>128264.0</v>
      </c>
      <c r="AE50" s="383"/>
      <c r="AF50" s="322"/>
      <c r="AG50" s="383"/>
      <c r="AH50" s="322"/>
      <c r="AI50" s="383"/>
      <c r="AJ50" s="322"/>
      <c r="AK50" s="322"/>
      <c r="AL50" s="322"/>
      <c r="AM50" s="322"/>
      <c r="AN50" s="322"/>
      <c r="AO50" s="322"/>
      <c r="AP50" s="322"/>
      <c r="AQ50" s="322"/>
      <c r="AR50" s="322"/>
      <c r="AS50" s="322"/>
      <c r="AT50" s="383"/>
      <c r="AU50" s="479"/>
      <c r="AV50" s="480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  <row r="51" ht="14.25" customHeight="1">
      <c r="A51" s="21"/>
      <c r="B51" s="440">
        <v>45124.0</v>
      </c>
      <c r="C51" s="140">
        <f t="shared" si="1"/>
        <v>0</v>
      </c>
      <c r="D51" s="186">
        <f t="shared" si="7"/>
        <v>0</v>
      </c>
      <c r="E51" s="515"/>
      <c r="F51" s="482"/>
      <c r="G51" s="482"/>
      <c r="H51" s="482"/>
      <c r="I51" s="482"/>
      <c r="J51" s="482"/>
      <c r="K51" s="482"/>
      <c r="L51" s="483"/>
      <c r="M51" s="141">
        <f t="shared" si="11"/>
        <v>0</v>
      </c>
      <c r="N51" s="399"/>
      <c r="O51" s="474"/>
      <c r="P51" s="482"/>
      <c r="Q51" s="482"/>
      <c r="R51" s="482"/>
      <c r="S51" s="483"/>
      <c r="T51" s="141">
        <f t="shared" si="6"/>
        <v>0</v>
      </c>
      <c r="U51" s="407"/>
      <c r="V51" s="322"/>
      <c r="W51" s="383"/>
      <c r="X51" s="322"/>
      <c r="Y51" s="383"/>
      <c r="Z51" s="322"/>
      <c r="AA51" s="383"/>
      <c r="AB51" s="322"/>
      <c r="AC51" s="383"/>
      <c r="AD51" s="322"/>
      <c r="AE51" s="383"/>
      <c r="AF51" s="322"/>
      <c r="AG51" s="383"/>
      <c r="AH51" s="322"/>
      <c r="AI51" s="383"/>
      <c r="AJ51" s="322"/>
      <c r="AK51" s="322"/>
      <c r="AL51" s="322"/>
      <c r="AM51" s="322"/>
      <c r="AN51" s="322"/>
      <c r="AO51" s="322"/>
      <c r="AP51" s="322"/>
      <c r="AQ51" s="322"/>
      <c r="AR51" s="322"/>
      <c r="AS51" s="322"/>
      <c r="AT51" s="383"/>
      <c r="AU51" s="479"/>
      <c r="AV51" s="480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</row>
    <row r="52" ht="12.75" customHeight="1">
      <c r="A52" s="21"/>
      <c r="B52" s="440">
        <v>45125.0</v>
      </c>
      <c r="C52" s="140">
        <f t="shared" si="1"/>
        <v>0</v>
      </c>
      <c r="D52" s="186">
        <f t="shared" si="7"/>
        <v>0</v>
      </c>
      <c r="E52" s="399"/>
      <c r="F52" s="474"/>
      <c r="G52" s="474"/>
      <c r="H52" s="474"/>
      <c r="I52" s="474"/>
      <c r="J52" s="474"/>
      <c r="K52" s="474"/>
      <c r="L52" s="475"/>
      <c r="M52" s="141">
        <f t="shared" si="11"/>
        <v>0</v>
      </c>
      <c r="N52" s="399"/>
      <c r="O52" s="474"/>
      <c r="P52" s="474"/>
      <c r="Q52" s="474"/>
      <c r="R52" s="474"/>
      <c r="S52" s="475"/>
      <c r="T52" s="141">
        <f t="shared" si="6"/>
        <v>0</v>
      </c>
      <c r="U52" s="407"/>
      <c r="V52" s="322"/>
      <c r="W52" s="383"/>
      <c r="X52" s="322"/>
      <c r="Y52" s="383"/>
      <c r="Z52" s="322"/>
      <c r="AA52" s="383"/>
      <c r="AB52" s="322"/>
      <c r="AC52" s="383"/>
      <c r="AD52" s="322"/>
      <c r="AE52" s="383"/>
      <c r="AF52" s="322"/>
      <c r="AG52" s="383"/>
      <c r="AH52" s="322"/>
      <c r="AI52" s="383"/>
      <c r="AJ52" s="322"/>
      <c r="AK52" s="322"/>
      <c r="AL52" s="322"/>
      <c r="AM52" s="322"/>
      <c r="AN52" s="322"/>
      <c r="AO52" s="322"/>
      <c r="AP52" s="322"/>
      <c r="AQ52" s="322"/>
      <c r="AR52" s="322"/>
      <c r="AS52" s="322"/>
      <c r="AT52" s="383"/>
      <c r="AU52" s="479"/>
      <c r="AV52" s="480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</row>
    <row r="53" ht="12.75" customHeight="1">
      <c r="A53" s="21"/>
      <c r="B53" s="440">
        <v>45126.0</v>
      </c>
      <c r="C53" s="140">
        <f t="shared" si="1"/>
        <v>11427597</v>
      </c>
      <c r="D53" s="186">
        <f t="shared" si="7"/>
        <v>0</v>
      </c>
      <c r="E53" s="399"/>
      <c r="F53" s="474"/>
      <c r="G53" s="474"/>
      <c r="H53" s="474"/>
      <c r="I53" s="474"/>
      <c r="J53" s="474"/>
      <c r="K53" s="474"/>
      <c r="L53" s="475"/>
      <c r="M53" s="141">
        <f t="shared" si="11"/>
        <v>0</v>
      </c>
      <c r="N53" s="399"/>
      <c r="O53" s="474"/>
      <c r="P53" s="474"/>
      <c r="Q53" s="474"/>
      <c r="R53" s="474"/>
      <c r="S53" s="475"/>
      <c r="T53" s="141">
        <f t="shared" si="6"/>
        <v>11427597</v>
      </c>
      <c r="U53" s="484" t="s">
        <v>802</v>
      </c>
      <c r="V53" s="363">
        <v>4863392.0</v>
      </c>
      <c r="W53" s="407" t="s">
        <v>803</v>
      </c>
      <c r="X53" s="363">
        <v>6564205.0</v>
      </c>
      <c r="Y53" s="383"/>
      <c r="Z53" s="322"/>
      <c r="AA53" s="383"/>
      <c r="AB53" s="322"/>
      <c r="AC53" s="383"/>
      <c r="AD53" s="322"/>
      <c r="AE53" s="383"/>
      <c r="AF53" s="322"/>
      <c r="AG53" s="383"/>
      <c r="AH53" s="322"/>
      <c r="AI53" s="383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83"/>
      <c r="AU53" s="479"/>
      <c r="AV53" s="480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</row>
    <row r="54" ht="12.75" customHeight="1">
      <c r="A54" s="21"/>
      <c r="B54" s="35">
        <v>45127.0</v>
      </c>
      <c r="C54" s="140">
        <f t="shared" si="1"/>
        <v>0</v>
      </c>
      <c r="D54" s="186">
        <f t="shared" si="7"/>
        <v>0</v>
      </c>
      <c r="E54" s="399"/>
      <c r="F54" s="474"/>
      <c r="G54" s="474"/>
      <c r="H54" s="474"/>
      <c r="I54" s="474"/>
      <c r="J54" s="474"/>
      <c r="K54" s="474"/>
      <c r="L54" s="475"/>
      <c r="M54" s="141">
        <f t="shared" si="11"/>
        <v>0</v>
      </c>
      <c r="N54" s="399"/>
      <c r="O54" s="474"/>
      <c r="P54" s="474"/>
      <c r="Q54" s="474"/>
      <c r="R54" s="474"/>
      <c r="S54" s="475"/>
      <c r="T54" s="141">
        <f t="shared" si="6"/>
        <v>0</v>
      </c>
      <c r="U54" s="407"/>
      <c r="V54" s="322"/>
      <c r="W54" s="383"/>
      <c r="X54" s="322"/>
      <c r="Y54" s="383"/>
      <c r="Z54" s="322"/>
      <c r="AA54" s="383"/>
      <c r="AB54" s="322"/>
      <c r="AC54" s="383"/>
      <c r="AD54" s="322"/>
      <c r="AE54" s="383"/>
      <c r="AF54" s="322"/>
      <c r="AG54" s="383"/>
      <c r="AH54" s="322"/>
      <c r="AI54" s="383"/>
      <c r="AJ54" s="322"/>
      <c r="AK54" s="322"/>
      <c r="AL54" s="322"/>
      <c r="AM54" s="322"/>
      <c r="AN54" s="322"/>
      <c r="AO54" s="322"/>
      <c r="AP54" s="322"/>
      <c r="AQ54" s="322"/>
      <c r="AR54" s="322"/>
      <c r="AS54" s="322"/>
      <c r="AT54" s="383"/>
      <c r="AU54" s="479"/>
      <c r="AV54" s="480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</row>
    <row r="55" ht="12.75" customHeight="1">
      <c r="A55" s="21"/>
      <c r="B55" s="35">
        <v>45128.0</v>
      </c>
      <c r="C55" s="140">
        <f t="shared" si="1"/>
        <v>17696590</v>
      </c>
      <c r="D55" s="186">
        <f t="shared" si="7"/>
        <v>0</v>
      </c>
      <c r="E55" s="399"/>
      <c r="F55" s="474"/>
      <c r="G55" s="474"/>
      <c r="H55" s="474"/>
      <c r="I55" s="474"/>
      <c r="J55" s="474"/>
      <c r="K55" s="474"/>
      <c r="L55" s="475"/>
      <c r="M55" s="141">
        <f t="shared" si="11"/>
        <v>0</v>
      </c>
      <c r="N55" s="399"/>
      <c r="O55" s="474"/>
      <c r="P55" s="474"/>
      <c r="Q55" s="474"/>
      <c r="R55" s="474"/>
      <c r="S55" s="475"/>
      <c r="T55" s="141">
        <f t="shared" si="6"/>
        <v>17696590</v>
      </c>
      <c r="U55" s="518" t="s">
        <v>804</v>
      </c>
      <c r="V55" s="363">
        <v>1.769659E7</v>
      </c>
      <c r="W55" s="383"/>
      <c r="X55" s="322"/>
      <c r="Y55" s="383"/>
      <c r="Z55" s="322"/>
      <c r="AA55" s="383"/>
      <c r="AB55" s="322"/>
      <c r="AC55" s="383"/>
      <c r="AD55" s="322"/>
      <c r="AE55" s="383"/>
      <c r="AF55" s="322"/>
      <c r="AG55" s="383"/>
      <c r="AH55" s="322"/>
      <c r="AI55" s="383"/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83"/>
      <c r="AU55" s="479"/>
      <c r="AV55" s="480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</row>
    <row r="56" ht="12.75" customHeight="1">
      <c r="A56" s="21"/>
      <c r="B56" s="440">
        <v>45129.0</v>
      </c>
      <c r="C56" s="140">
        <f t="shared" si="1"/>
        <v>307090</v>
      </c>
      <c r="D56" s="186">
        <f t="shared" si="7"/>
        <v>0</v>
      </c>
      <c r="E56" s="515"/>
      <c r="F56" s="482"/>
      <c r="G56" s="482"/>
      <c r="H56" s="482"/>
      <c r="I56" s="482"/>
      <c r="J56" s="482"/>
      <c r="K56" s="482"/>
      <c r="L56" s="483"/>
      <c r="M56" s="141">
        <f t="shared" si="11"/>
        <v>0</v>
      </c>
      <c r="N56" s="515"/>
      <c r="O56" s="482"/>
      <c r="P56" s="482"/>
      <c r="Q56" s="482"/>
      <c r="R56" s="482"/>
      <c r="S56" s="483"/>
      <c r="T56" s="141">
        <f t="shared" si="6"/>
        <v>307090</v>
      </c>
      <c r="U56" s="518" t="s">
        <v>805</v>
      </c>
      <c r="V56" s="363">
        <v>111202.0</v>
      </c>
      <c r="W56" s="383" t="s">
        <v>805</v>
      </c>
      <c r="X56" s="363">
        <v>195888.0</v>
      </c>
      <c r="Y56" s="383"/>
      <c r="Z56" s="322"/>
      <c r="AA56" s="383"/>
      <c r="AB56" s="322"/>
      <c r="AC56" s="383"/>
      <c r="AD56" s="322"/>
      <c r="AE56" s="383"/>
      <c r="AF56" s="322"/>
      <c r="AG56" s="383"/>
      <c r="AH56" s="322"/>
      <c r="AI56" s="383"/>
      <c r="AJ56" s="322"/>
      <c r="AK56" s="322"/>
      <c r="AL56" s="322"/>
      <c r="AM56" s="322"/>
      <c r="AN56" s="322"/>
      <c r="AO56" s="322"/>
      <c r="AP56" s="322"/>
      <c r="AQ56" s="322"/>
      <c r="AR56" s="322"/>
      <c r="AS56" s="322"/>
      <c r="AT56" s="383"/>
      <c r="AU56" s="479"/>
      <c r="AV56" s="480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</row>
    <row r="57" ht="12.75" customHeight="1">
      <c r="A57" s="21"/>
      <c r="B57" s="440">
        <v>45130.0</v>
      </c>
      <c r="C57" s="140">
        <f t="shared" si="1"/>
        <v>0</v>
      </c>
      <c r="D57" s="186">
        <f t="shared" si="7"/>
        <v>0</v>
      </c>
      <c r="E57" s="515"/>
      <c r="F57" s="482"/>
      <c r="G57" s="482"/>
      <c r="H57" s="482"/>
      <c r="I57" s="482"/>
      <c r="J57" s="482"/>
      <c r="K57" s="482"/>
      <c r="L57" s="483"/>
      <c r="M57" s="141">
        <f t="shared" si="11"/>
        <v>0</v>
      </c>
      <c r="N57" s="515"/>
      <c r="O57" s="482"/>
      <c r="P57" s="482"/>
      <c r="Q57" s="482"/>
      <c r="R57" s="482"/>
      <c r="S57" s="483"/>
      <c r="T57" s="141">
        <f t="shared" si="6"/>
        <v>0</v>
      </c>
      <c r="U57" s="407"/>
      <c r="V57" s="322"/>
      <c r="W57" s="383"/>
      <c r="X57" s="322"/>
      <c r="Y57" s="383"/>
      <c r="Z57" s="322"/>
      <c r="AA57" s="383"/>
      <c r="AB57" s="322"/>
      <c r="AC57" s="383"/>
      <c r="AD57" s="322"/>
      <c r="AE57" s="383"/>
      <c r="AF57" s="322"/>
      <c r="AG57" s="383"/>
      <c r="AH57" s="322"/>
      <c r="AI57" s="383"/>
      <c r="AJ57" s="322"/>
      <c r="AK57" s="322"/>
      <c r="AL57" s="322"/>
      <c r="AM57" s="322"/>
      <c r="AN57" s="322"/>
      <c r="AO57" s="322"/>
      <c r="AP57" s="322"/>
      <c r="AQ57" s="322"/>
      <c r="AR57" s="322"/>
      <c r="AS57" s="322"/>
      <c r="AT57" s="383"/>
      <c r="AU57" s="479"/>
      <c r="AV57" s="480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</row>
    <row r="58" ht="12.75" customHeight="1">
      <c r="A58" s="21"/>
      <c r="B58" s="440">
        <v>45131.0</v>
      </c>
      <c r="C58" s="140">
        <f t="shared" si="1"/>
        <v>1389300</v>
      </c>
      <c r="D58" s="186">
        <f t="shared" si="7"/>
        <v>0</v>
      </c>
      <c r="E58" s="399"/>
      <c r="F58" s="474"/>
      <c r="G58" s="474"/>
      <c r="H58" s="474"/>
      <c r="I58" s="474"/>
      <c r="J58" s="474"/>
      <c r="K58" s="474"/>
      <c r="L58" s="475"/>
      <c r="M58" s="141">
        <f t="shared" si="11"/>
        <v>1389300</v>
      </c>
      <c r="N58" s="399" t="s">
        <v>806</v>
      </c>
      <c r="O58" s="362">
        <v>1389300.0</v>
      </c>
      <c r="P58" s="474"/>
      <c r="Q58" s="474"/>
      <c r="R58" s="474"/>
      <c r="S58" s="475"/>
      <c r="T58" s="141">
        <f t="shared" si="6"/>
        <v>0</v>
      </c>
      <c r="U58" s="407"/>
      <c r="V58" s="322"/>
      <c r="W58" s="383"/>
      <c r="X58" s="322"/>
      <c r="Y58" s="383"/>
      <c r="Z58" s="322"/>
      <c r="AA58" s="383"/>
      <c r="AB58" s="322"/>
      <c r="AC58" s="383"/>
      <c r="AD58" s="322"/>
      <c r="AE58" s="383"/>
      <c r="AF58" s="322"/>
      <c r="AG58" s="383"/>
      <c r="AH58" s="322"/>
      <c r="AI58" s="383"/>
      <c r="AJ58" s="322"/>
      <c r="AK58" s="322"/>
      <c r="AL58" s="322"/>
      <c r="AM58" s="322"/>
      <c r="AN58" s="322"/>
      <c r="AO58" s="322"/>
      <c r="AP58" s="322"/>
      <c r="AQ58" s="322"/>
      <c r="AR58" s="322"/>
      <c r="AS58" s="322"/>
      <c r="AT58" s="383"/>
      <c r="AU58" s="479"/>
      <c r="AV58" s="480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</row>
    <row r="59" ht="12.75" customHeight="1">
      <c r="A59" s="21"/>
      <c r="B59" s="440">
        <v>45132.0</v>
      </c>
      <c r="C59" s="140">
        <f t="shared" si="1"/>
        <v>291581</v>
      </c>
      <c r="D59" s="186">
        <f t="shared" si="7"/>
        <v>0</v>
      </c>
      <c r="E59" s="399"/>
      <c r="F59" s="474"/>
      <c r="G59" s="474"/>
      <c r="H59" s="474"/>
      <c r="I59" s="474"/>
      <c r="J59" s="474"/>
      <c r="K59" s="474"/>
      <c r="L59" s="475"/>
      <c r="M59" s="141">
        <f t="shared" si="11"/>
        <v>0</v>
      </c>
      <c r="N59" s="399"/>
      <c r="O59" s="474"/>
      <c r="P59" s="474"/>
      <c r="Q59" s="474"/>
      <c r="R59" s="474"/>
      <c r="S59" s="475"/>
      <c r="T59" s="141">
        <f t="shared" si="6"/>
        <v>291581</v>
      </c>
      <c r="U59" s="407" t="s">
        <v>807</v>
      </c>
      <c r="V59" s="363">
        <v>48381.0</v>
      </c>
      <c r="W59" s="383" t="s">
        <v>808</v>
      </c>
      <c r="X59" s="363">
        <v>32450.0</v>
      </c>
      <c r="Y59" s="383" t="s">
        <v>133</v>
      </c>
      <c r="Z59" s="363">
        <v>50000.0</v>
      </c>
      <c r="AA59" s="383" t="s">
        <v>809</v>
      </c>
      <c r="AB59" s="363">
        <v>160750.0</v>
      </c>
      <c r="AC59" s="383"/>
      <c r="AD59" s="322"/>
      <c r="AE59" s="383"/>
      <c r="AF59" s="322"/>
      <c r="AG59" s="383"/>
      <c r="AH59" s="322"/>
      <c r="AI59" s="383"/>
      <c r="AJ59" s="322"/>
      <c r="AK59" s="322"/>
      <c r="AL59" s="322"/>
      <c r="AM59" s="322"/>
      <c r="AN59" s="322"/>
      <c r="AO59" s="322"/>
      <c r="AP59" s="322"/>
      <c r="AQ59" s="322"/>
      <c r="AR59" s="322"/>
      <c r="AS59" s="322"/>
      <c r="AT59" s="383"/>
      <c r="AU59" s="479"/>
      <c r="AV59" s="480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</row>
    <row r="60" ht="12.75" customHeight="1">
      <c r="A60" s="21"/>
      <c r="B60" s="440">
        <v>45133.0</v>
      </c>
      <c r="C60" s="140">
        <f t="shared" si="1"/>
        <v>15517167</v>
      </c>
      <c r="D60" s="186">
        <f t="shared" si="7"/>
        <v>0</v>
      </c>
      <c r="E60" s="399"/>
      <c r="F60" s="474"/>
      <c r="G60" s="474"/>
      <c r="H60" s="474"/>
      <c r="I60" s="474"/>
      <c r="J60" s="474"/>
      <c r="K60" s="474"/>
      <c r="L60" s="475"/>
      <c r="M60" s="141">
        <f t="shared" si="11"/>
        <v>0</v>
      </c>
      <c r="N60" s="399"/>
      <c r="O60" s="474"/>
      <c r="P60" s="474"/>
      <c r="Q60" s="474"/>
      <c r="R60" s="474"/>
      <c r="S60" s="475"/>
      <c r="T60" s="141">
        <f t="shared" si="6"/>
        <v>15517167</v>
      </c>
      <c r="U60" s="412" t="s">
        <v>810</v>
      </c>
      <c r="V60" s="367">
        <v>1.1521058E7</v>
      </c>
      <c r="W60" s="383" t="s">
        <v>811</v>
      </c>
      <c r="X60" s="363">
        <v>3213590.0</v>
      </c>
      <c r="Y60" s="383" t="s">
        <v>812</v>
      </c>
      <c r="Z60" s="363">
        <v>782519.0</v>
      </c>
      <c r="AA60" s="322"/>
      <c r="AB60" s="322"/>
      <c r="AC60" s="383"/>
      <c r="AD60" s="322"/>
      <c r="AE60" s="383"/>
      <c r="AF60" s="322"/>
      <c r="AG60" s="383"/>
      <c r="AH60" s="322"/>
      <c r="AI60" s="383"/>
      <c r="AJ60" s="322"/>
      <c r="AK60" s="322"/>
      <c r="AL60" s="322"/>
      <c r="AM60" s="322"/>
      <c r="AN60" s="322"/>
      <c r="AO60" s="322"/>
      <c r="AP60" s="322"/>
      <c r="AQ60" s="322"/>
      <c r="AR60" s="322"/>
      <c r="AS60" s="322"/>
      <c r="AT60" s="383"/>
      <c r="AU60" s="479"/>
      <c r="AV60" s="480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</row>
    <row r="61" ht="12.75" customHeight="1">
      <c r="A61" s="21"/>
      <c r="B61" s="35">
        <v>45134.0</v>
      </c>
      <c r="C61" s="140">
        <f t="shared" si="1"/>
        <v>0</v>
      </c>
      <c r="D61" s="186">
        <f t="shared" si="7"/>
        <v>0</v>
      </c>
      <c r="E61" s="399"/>
      <c r="F61" s="474"/>
      <c r="G61" s="474"/>
      <c r="H61" s="474"/>
      <c r="I61" s="474"/>
      <c r="J61" s="474"/>
      <c r="K61" s="474"/>
      <c r="L61" s="475"/>
      <c r="M61" s="141">
        <f t="shared" si="11"/>
        <v>0</v>
      </c>
      <c r="N61" s="399"/>
      <c r="O61" s="474"/>
      <c r="P61" s="474"/>
      <c r="Q61" s="474"/>
      <c r="R61" s="474"/>
      <c r="S61" s="475"/>
      <c r="T61" s="141">
        <f t="shared" si="6"/>
        <v>0</v>
      </c>
      <c r="U61" s="407"/>
      <c r="V61" s="322"/>
      <c r="W61" s="383"/>
      <c r="X61" s="322"/>
      <c r="Y61" s="383"/>
      <c r="Z61" s="322"/>
      <c r="AA61" s="383"/>
      <c r="AB61" s="322"/>
      <c r="AC61" s="383"/>
      <c r="AD61" s="322"/>
      <c r="AE61" s="383"/>
      <c r="AF61" s="322"/>
      <c r="AG61" s="383"/>
      <c r="AH61" s="322"/>
      <c r="AI61" s="383"/>
      <c r="AJ61" s="322"/>
      <c r="AK61" s="322"/>
      <c r="AL61" s="322"/>
      <c r="AM61" s="322"/>
      <c r="AN61" s="322"/>
      <c r="AO61" s="322"/>
      <c r="AP61" s="322"/>
      <c r="AQ61" s="322"/>
      <c r="AR61" s="322"/>
      <c r="AS61" s="322"/>
      <c r="AT61" s="383"/>
      <c r="AU61" s="479"/>
      <c r="AV61" s="480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</row>
    <row r="62" ht="12.75" customHeight="1">
      <c r="A62" s="21"/>
      <c r="B62" s="35">
        <v>45135.0</v>
      </c>
      <c r="C62" s="140">
        <f t="shared" si="1"/>
        <v>0</v>
      </c>
      <c r="D62" s="186">
        <f t="shared" si="7"/>
        <v>0</v>
      </c>
      <c r="E62" s="399"/>
      <c r="F62" s="474"/>
      <c r="G62" s="474"/>
      <c r="H62" s="474"/>
      <c r="I62" s="474"/>
      <c r="J62" s="474"/>
      <c r="K62" s="474"/>
      <c r="L62" s="475"/>
      <c r="M62" s="141">
        <f t="shared" si="11"/>
        <v>0</v>
      </c>
      <c r="N62" s="399"/>
      <c r="O62" s="474"/>
      <c r="P62" s="474"/>
      <c r="Q62" s="474"/>
      <c r="R62" s="474"/>
      <c r="S62" s="475"/>
      <c r="T62" s="141">
        <f t="shared" si="6"/>
        <v>0</v>
      </c>
      <c r="U62" s="484"/>
      <c r="V62" s="322"/>
      <c r="W62" s="383"/>
      <c r="X62" s="322"/>
      <c r="Y62" s="383"/>
      <c r="Z62" s="322"/>
      <c r="AA62" s="383"/>
      <c r="AB62" s="322"/>
      <c r="AC62" s="383"/>
      <c r="AD62" s="322"/>
      <c r="AE62" s="383"/>
      <c r="AF62" s="322"/>
      <c r="AG62" s="383"/>
      <c r="AH62" s="322"/>
      <c r="AI62" s="383"/>
      <c r="AJ62" s="322"/>
      <c r="AK62" s="322"/>
      <c r="AL62" s="322"/>
      <c r="AM62" s="322"/>
      <c r="AN62" s="322"/>
      <c r="AO62" s="322"/>
      <c r="AP62" s="322"/>
      <c r="AQ62" s="322"/>
      <c r="AR62" s="322"/>
      <c r="AS62" s="322"/>
      <c r="AT62" s="383"/>
      <c r="AU62" s="479"/>
      <c r="AV62" s="480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</row>
    <row r="63" ht="12.75" customHeight="1">
      <c r="A63" s="21"/>
      <c r="B63" s="440">
        <v>45136.0</v>
      </c>
      <c r="C63" s="140">
        <f t="shared" si="1"/>
        <v>249260</v>
      </c>
      <c r="D63" s="186">
        <f t="shared" si="7"/>
        <v>0</v>
      </c>
      <c r="E63" s="399"/>
      <c r="F63" s="474"/>
      <c r="G63" s="482"/>
      <c r="H63" s="482"/>
      <c r="I63" s="482"/>
      <c r="J63" s="482"/>
      <c r="K63" s="482"/>
      <c r="L63" s="483"/>
      <c r="M63" s="141">
        <f t="shared" si="11"/>
        <v>0</v>
      </c>
      <c r="N63" s="515"/>
      <c r="O63" s="482"/>
      <c r="P63" s="482"/>
      <c r="Q63" s="482"/>
      <c r="R63" s="482"/>
      <c r="S63" s="483"/>
      <c r="T63" s="141">
        <f t="shared" si="6"/>
        <v>249260</v>
      </c>
      <c r="U63" s="412" t="s">
        <v>813</v>
      </c>
      <c r="V63" s="367">
        <v>249260.0</v>
      </c>
      <c r="W63" s="383"/>
      <c r="X63" s="322"/>
      <c r="Y63" s="383"/>
      <c r="Z63" s="322"/>
      <c r="AA63" s="383"/>
      <c r="AB63" s="322"/>
      <c r="AC63" s="383"/>
      <c r="AD63" s="322"/>
      <c r="AE63" s="383"/>
      <c r="AF63" s="322"/>
      <c r="AG63" s="383"/>
      <c r="AH63" s="322"/>
      <c r="AI63" s="383"/>
      <c r="AJ63" s="322"/>
      <c r="AK63" s="322"/>
      <c r="AL63" s="322"/>
      <c r="AM63" s="322"/>
      <c r="AN63" s="322"/>
      <c r="AO63" s="322"/>
      <c r="AP63" s="322"/>
      <c r="AQ63" s="322"/>
      <c r="AR63" s="322"/>
      <c r="AS63" s="322"/>
      <c r="AT63" s="383"/>
      <c r="AU63" s="479"/>
      <c r="AV63" s="480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</row>
    <row r="64" ht="12.75" customHeight="1">
      <c r="A64" s="21"/>
      <c r="B64" s="440">
        <v>45137.0</v>
      </c>
      <c r="C64" s="140">
        <f t="shared" si="1"/>
        <v>5588140</v>
      </c>
      <c r="D64" s="186">
        <f t="shared" si="7"/>
        <v>4844200</v>
      </c>
      <c r="E64" s="399" t="s">
        <v>572</v>
      </c>
      <c r="F64" s="362">
        <v>4844200.0</v>
      </c>
      <c r="G64" s="482"/>
      <c r="H64" s="482"/>
      <c r="I64" s="482"/>
      <c r="J64" s="482"/>
      <c r="K64" s="482"/>
      <c r="L64" s="483"/>
      <c r="M64" s="141">
        <f t="shared" si="11"/>
        <v>0</v>
      </c>
      <c r="N64" s="515"/>
      <c r="O64" s="482"/>
      <c r="P64" s="482"/>
      <c r="Q64" s="482"/>
      <c r="R64" s="519"/>
      <c r="S64" s="520"/>
      <c r="T64" s="229">
        <f t="shared" si="6"/>
        <v>743940</v>
      </c>
      <c r="U64" s="407" t="s">
        <v>814</v>
      </c>
      <c r="V64" s="363">
        <v>650000.0</v>
      </c>
      <c r="W64" s="383" t="s">
        <v>165</v>
      </c>
      <c r="X64" s="363">
        <v>93940.0</v>
      </c>
      <c r="Y64" s="383"/>
      <c r="Z64" s="322"/>
      <c r="AA64" s="383"/>
      <c r="AB64" s="322"/>
      <c r="AC64" s="322"/>
      <c r="AD64" s="322"/>
      <c r="AE64" s="383"/>
      <c r="AF64" s="322"/>
      <c r="AG64" s="383"/>
      <c r="AH64" s="322"/>
      <c r="AI64" s="383"/>
      <c r="AJ64" s="322"/>
      <c r="AK64" s="322"/>
      <c r="AL64" s="322"/>
      <c r="AM64" s="322"/>
      <c r="AN64" s="322"/>
      <c r="AO64" s="322"/>
      <c r="AP64" s="322"/>
      <c r="AQ64" s="322"/>
      <c r="AR64" s="322"/>
      <c r="AS64" s="322"/>
      <c r="AT64" s="383"/>
      <c r="AU64" s="479"/>
      <c r="AV64" s="480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</row>
    <row r="65" ht="12.75" customHeight="1">
      <c r="A65" s="1"/>
      <c r="B65" s="444">
        <v>45138.0</v>
      </c>
      <c r="C65" s="165">
        <f t="shared" si="1"/>
        <v>73113464</v>
      </c>
      <c r="D65" s="186">
        <f t="shared" si="7"/>
        <v>50000000</v>
      </c>
      <c r="E65" s="413" t="s">
        <v>815</v>
      </c>
      <c r="F65" s="521">
        <v>5.0E7</v>
      </c>
      <c r="G65" s="522"/>
      <c r="H65" s="474"/>
      <c r="I65" s="522"/>
      <c r="J65" s="495"/>
      <c r="K65" s="495"/>
      <c r="L65" s="496"/>
      <c r="M65" s="141">
        <f t="shared" si="11"/>
        <v>0</v>
      </c>
      <c r="N65" s="523"/>
      <c r="O65" s="495"/>
      <c r="P65" s="495"/>
      <c r="Q65" s="495"/>
      <c r="R65" s="495"/>
      <c r="S65" s="496"/>
      <c r="T65" s="141">
        <f>V65+X65+Z65+AB65+AD65+AF65+AH65+AJ65+AV65+AL65+AN65+AP65+AT65+AR65</f>
        <v>23113464</v>
      </c>
      <c r="U65" s="498" t="s">
        <v>790</v>
      </c>
      <c r="V65" s="367">
        <v>100000.0</v>
      </c>
      <c r="W65" s="383" t="s">
        <v>816</v>
      </c>
      <c r="X65" s="363">
        <v>420180.0</v>
      </c>
      <c r="Y65" s="498" t="s">
        <v>147</v>
      </c>
      <c r="Z65" s="367">
        <v>1724768.0</v>
      </c>
      <c r="AA65" s="413" t="s">
        <v>148</v>
      </c>
      <c r="AB65" s="367">
        <v>3349806.0</v>
      </c>
      <c r="AC65" s="164" t="s">
        <v>817</v>
      </c>
      <c r="AD65" s="367">
        <v>40090.0</v>
      </c>
      <c r="AE65" s="164" t="s">
        <v>172</v>
      </c>
      <c r="AF65" s="363">
        <v>29430.0</v>
      </c>
      <c r="AG65" s="164" t="s">
        <v>818</v>
      </c>
      <c r="AH65" s="367">
        <v>344667.0</v>
      </c>
      <c r="AI65" s="524" t="s">
        <v>819</v>
      </c>
      <c r="AJ65" s="366">
        <v>8536950.0</v>
      </c>
      <c r="AK65" s="412" t="s">
        <v>820</v>
      </c>
      <c r="AL65" s="367">
        <v>6473670.0</v>
      </c>
      <c r="AM65" s="407" t="s">
        <v>126</v>
      </c>
      <c r="AN65" s="363">
        <v>183833.0</v>
      </c>
      <c r="AO65" s="412" t="s">
        <v>821</v>
      </c>
      <c r="AP65" s="367">
        <v>1520160.0</v>
      </c>
      <c r="AQ65" s="412" t="s">
        <v>822</v>
      </c>
      <c r="AR65" s="367">
        <v>149450.0</v>
      </c>
      <c r="AS65" s="412" t="s">
        <v>823</v>
      </c>
      <c r="AT65" s="369">
        <v>152680.0</v>
      </c>
      <c r="AU65" s="499" t="s">
        <v>785</v>
      </c>
      <c r="AV65" s="400">
        <v>87780.0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ht="12.75" customHeight="1">
      <c r="A66" s="1"/>
      <c r="B66" s="100" t="s">
        <v>32</v>
      </c>
      <c r="C66" s="172">
        <f t="shared" si="1"/>
        <v>174311873</v>
      </c>
      <c r="D66" s="177">
        <f>SUM(D35:D65)</f>
        <v>54844200</v>
      </c>
      <c r="E66" s="525"/>
      <c r="F66" s="504"/>
      <c r="G66" s="504"/>
      <c r="H66" s="504"/>
      <c r="I66" s="504"/>
      <c r="J66" s="504"/>
      <c r="K66" s="504"/>
      <c r="L66" s="505"/>
      <c r="M66" s="173">
        <f>SUM(M35:M65)</f>
        <v>2269699</v>
      </c>
      <c r="N66" s="503"/>
      <c r="O66" s="504"/>
      <c r="P66" s="504"/>
      <c r="Q66" s="504"/>
      <c r="R66" s="504"/>
      <c r="S66" s="505"/>
      <c r="T66" s="173">
        <f>SUM(T35:T65)</f>
        <v>117197974</v>
      </c>
      <c r="U66" s="182"/>
      <c r="V66" s="183"/>
      <c r="W66" s="184"/>
      <c r="X66" s="183"/>
      <c r="Y66" s="184"/>
      <c r="Z66" s="183"/>
      <c r="AA66" s="184"/>
      <c r="AB66" s="183"/>
      <c r="AC66" s="184"/>
      <c r="AD66" s="183"/>
      <c r="AE66" s="184"/>
      <c r="AF66" s="183"/>
      <c r="AG66" s="184"/>
      <c r="AH66" s="183"/>
      <c r="AI66" s="184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4"/>
      <c r="AU66" s="371"/>
      <c r="AV66" s="247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ht="12.75" customHeight="1">
      <c r="A67" s="1"/>
      <c r="B67" s="100" t="s">
        <v>31</v>
      </c>
      <c r="C67" s="172">
        <f t="shared" si="1"/>
        <v>0</v>
      </c>
      <c r="D67" s="177"/>
      <c r="E67" s="503"/>
      <c r="F67" s="504"/>
      <c r="G67" s="504"/>
      <c r="H67" s="504"/>
      <c r="I67" s="504"/>
      <c r="J67" s="504"/>
      <c r="K67" s="504"/>
      <c r="L67" s="505"/>
      <c r="M67" s="173"/>
      <c r="N67" s="503"/>
      <c r="O67" s="504"/>
      <c r="P67" s="504"/>
      <c r="Q67" s="504"/>
      <c r="R67" s="504"/>
      <c r="S67" s="505"/>
      <c r="T67" s="173">
        <f t="shared" ref="T67:T98" si="12">V67+X67+Z67+AB67+AD67+AF67+AH67+AJ67+AV67</f>
        <v>0</v>
      </c>
      <c r="U67" s="526"/>
      <c r="V67" s="251"/>
      <c r="W67" s="184"/>
      <c r="X67" s="183"/>
      <c r="Y67" s="184"/>
      <c r="Z67" s="183"/>
      <c r="AA67" s="184"/>
      <c r="AB67" s="183"/>
      <c r="AC67" s="184"/>
      <c r="AD67" s="183"/>
      <c r="AE67" s="184"/>
      <c r="AF67" s="183"/>
      <c r="AG67" s="184"/>
      <c r="AH67" s="183"/>
      <c r="AI67" s="184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4"/>
      <c r="AU67" s="371"/>
      <c r="AV67" s="247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ht="12.75" customHeight="1">
      <c r="A68" s="1"/>
      <c r="B68" s="445">
        <v>45139.0</v>
      </c>
      <c r="C68" s="185">
        <f t="shared" si="1"/>
        <v>269065</v>
      </c>
      <c r="D68" s="186">
        <f t="shared" ref="D68:D98" si="13">F68+H68+J68+L68</f>
        <v>0</v>
      </c>
      <c r="E68" s="527"/>
      <c r="F68" s="528"/>
      <c r="G68" s="528"/>
      <c r="H68" s="528"/>
      <c r="I68" s="528"/>
      <c r="J68" s="528"/>
      <c r="K68" s="528"/>
      <c r="L68" s="529"/>
      <c r="M68" s="128" t="str">
        <f t="shared" ref="M68:M71" si="14">O68</f>
        <v/>
      </c>
      <c r="N68" s="527"/>
      <c r="O68" s="528"/>
      <c r="P68" s="528"/>
      <c r="Q68" s="528"/>
      <c r="R68" s="528"/>
      <c r="S68" s="529"/>
      <c r="T68" s="243">
        <f t="shared" si="12"/>
        <v>269065</v>
      </c>
      <c r="U68" s="200" t="s">
        <v>180</v>
      </c>
      <c r="V68" s="366">
        <v>269065.0</v>
      </c>
      <c r="W68" s="407"/>
      <c r="X68" s="322"/>
      <c r="Y68" s="162"/>
      <c r="Z68" s="163"/>
      <c r="AA68" s="162"/>
      <c r="AB68" s="163"/>
      <c r="AC68" s="162"/>
      <c r="AD68" s="163"/>
      <c r="AE68" s="162"/>
      <c r="AF68" s="163"/>
      <c r="AG68" s="162"/>
      <c r="AH68" s="163"/>
      <c r="AI68" s="162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2"/>
      <c r="AU68" s="372"/>
      <c r="AV68" s="255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ht="12.75" customHeight="1">
      <c r="A69" s="1"/>
      <c r="B69" s="440">
        <v>45140.0</v>
      </c>
      <c r="C69" s="140">
        <f t="shared" si="1"/>
        <v>0</v>
      </c>
      <c r="D69" s="186">
        <f t="shared" si="13"/>
        <v>0</v>
      </c>
      <c r="E69" s="399"/>
      <c r="F69" s="474"/>
      <c r="G69" s="474"/>
      <c r="H69" s="474"/>
      <c r="I69" s="474"/>
      <c r="J69" s="474"/>
      <c r="K69" s="474"/>
      <c r="L69" s="475"/>
      <c r="M69" s="141" t="str">
        <f t="shared" si="14"/>
        <v/>
      </c>
      <c r="N69" s="399"/>
      <c r="O69" s="474"/>
      <c r="P69" s="474"/>
      <c r="Q69" s="474"/>
      <c r="R69" s="474"/>
      <c r="S69" s="475"/>
      <c r="T69" s="141">
        <f t="shared" si="12"/>
        <v>0</v>
      </c>
      <c r="U69" s="407"/>
      <c r="V69" s="322"/>
      <c r="W69" s="383"/>
      <c r="X69" s="322"/>
      <c r="Y69" s="383"/>
      <c r="Z69" s="322"/>
      <c r="AA69" s="383"/>
      <c r="AB69" s="322"/>
      <c r="AC69" s="383"/>
      <c r="AD69" s="322"/>
      <c r="AE69" s="383"/>
      <c r="AF69" s="322"/>
      <c r="AG69" s="383"/>
      <c r="AH69" s="322"/>
      <c r="AI69" s="383"/>
      <c r="AJ69" s="322"/>
      <c r="AK69" s="322"/>
      <c r="AL69" s="322"/>
      <c r="AM69" s="322"/>
      <c r="AN69" s="322"/>
      <c r="AO69" s="322"/>
      <c r="AP69" s="322"/>
      <c r="AQ69" s="322"/>
      <c r="AR69" s="322"/>
      <c r="AS69" s="322"/>
      <c r="AT69" s="383"/>
      <c r="AU69" s="479"/>
      <c r="AV69" s="480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ht="12.75" customHeight="1">
      <c r="A70" s="1"/>
      <c r="B70" s="35">
        <v>45141.0</v>
      </c>
      <c r="C70" s="140">
        <f t="shared" si="1"/>
        <v>0</v>
      </c>
      <c r="D70" s="186">
        <f t="shared" si="13"/>
        <v>0</v>
      </c>
      <c r="E70" s="399"/>
      <c r="F70" s="474"/>
      <c r="G70" s="474"/>
      <c r="H70" s="474"/>
      <c r="I70" s="474"/>
      <c r="J70" s="474"/>
      <c r="K70" s="474"/>
      <c r="L70" s="475"/>
      <c r="M70" s="141" t="str">
        <f t="shared" si="14"/>
        <v/>
      </c>
      <c r="N70" s="399"/>
      <c r="O70" s="474"/>
      <c r="P70" s="474"/>
      <c r="Q70" s="474"/>
      <c r="R70" s="474"/>
      <c r="S70" s="475"/>
      <c r="T70" s="141">
        <f t="shared" si="12"/>
        <v>0</v>
      </c>
      <c r="U70" s="407"/>
      <c r="V70" s="322"/>
      <c r="W70" s="322"/>
      <c r="X70" s="322"/>
      <c r="Y70" s="383"/>
      <c r="Z70" s="322"/>
      <c r="AA70" s="383"/>
      <c r="AB70" s="322"/>
      <c r="AC70" s="383"/>
      <c r="AD70" s="322"/>
      <c r="AE70" s="383"/>
      <c r="AF70" s="322"/>
      <c r="AG70" s="383"/>
      <c r="AH70" s="322"/>
      <c r="AI70" s="383"/>
      <c r="AJ70" s="322"/>
      <c r="AK70" s="322"/>
      <c r="AL70" s="322"/>
      <c r="AM70" s="322"/>
      <c r="AN70" s="322"/>
      <c r="AO70" s="322"/>
      <c r="AP70" s="322"/>
      <c r="AQ70" s="322"/>
      <c r="AR70" s="322"/>
      <c r="AS70" s="322"/>
      <c r="AT70" s="383"/>
      <c r="AU70" s="479"/>
      <c r="AV70" s="480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ht="12.75" customHeight="1">
      <c r="A71" s="21"/>
      <c r="B71" s="35">
        <v>45142.0</v>
      </c>
      <c r="C71" s="140">
        <f t="shared" si="1"/>
        <v>0</v>
      </c>
      <c r="D71" s="186">
        <f t="shared" si="13"/>
        <v>0</v>
      </c>
      <c r="E71" s="399"/>
      <c r="F71" s="474"/>
      <c r="G71" s="474"/>
      <c r="H71" s="474"/>
      <c r="I71" s="474"/>
      <c r="J71" s="474"/>
      <c r="K71" s="474"/>
      <c r="L71" s="475"/>
      <c r="M71" s="141" t="str">
        <f t="shared" si="14"/>
        <v/>
      </c>
      <c r="N71" s="399"/>
      <c r="O71" s="474"/>
      <c r="P71" s="474"/>
      <c r="Q71" s="474"/>
      <c r="R71" s="474"/>
      <c r="S71" s="475"/>
      <c r="T71" s="141">
        <f t="shared" si="12"/>
        <v>0</v>
      </c>
      <c r="U71" s="407"/>
      <c r="V71" s="322"/>
      <c r="W71" s="322"/>
      <c r="X71" s="322"/>
      <c r="Y71" s="383"/>
      <c r="Z71" s="322"/>
      <c r="AA71" s="383"/>
      <c r="AB71" s="322"/>
      <c r="AC71" s="383"/>
      <c r="AD71" s="322"/>
      <c r="AE71" s="383"/>
      <c r="AF71" s="322"/>
      <c r="AG71" s="383"/>
      <c r="AH71" s="322"/>
      <c r="AI71" s="383"/>
      <c r="AJ71" s="322"/>
      <c r="AK71" s="322"/>
      <c r="AL71" s="322"/>
      <c r="AM71" s="322"/>
      <c r="AN71" s="322"/>
      <c r="AO71" s="322"/>
      <c r="AP71" s="322"/>
      <c r="AQ71" s="322"/>
      <c r="AR71" s="322"/>
      <c r="AS71" s="322"/>
      <c r="AT71" s="383"/>
      <c r="AU71" s="479"/>
      <c r="AV71" s="480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</row>
    <row r="72" ht="12.75" customHeight="1">
      <c r="A72" s="21"/>
      <c r="B72" s="440">
        <v>45143.0</v>
      </c>
      <c r="C72" s="140">
        <f t="shared" si="1"/>
        <v>42837</v>
      </c>
      <c r="D72" s="186">
        <f t="shared" si="13"/>
        <v>0</v>
      </c>
      <c r="E72" s="515"/>
      <c r="F72" s="482"/>
      <c r="G72" s="482"/>
      <c r="H72" s="482"/>
      <c r="I72" s="482"/>
      <c r="J72" s="482"/>
      <c r="K72" s="482"/>
      <c r="L72" s="483"/>
      <c r="M72" s="141">
        <f t="shared" ref="M72:M98" si="15">O72+Q72</f>
        <v>0</v>
      </c>
      <c r="N72" s="515"/>
      <c r="O72" s="482"/>
      <c r="P72" s="482"/>
      <c r="Q72" s="482"/>
      <c r="R72" s="482"/>
      <c r="S72" s="483"/>
      <c r="T72" s="141">
        <f t="shared" si="12"/>
        <v>42837</v>
      </c>
      <c r="U72" s="407" t="s">
        <v>765</v>
      </c>
      <c r="V72" s="363">
        <v>42837.0</v>
      </c>
      <c r="W72" s="322"/>
      <c r="X72" s="322"/>
      <c r="Y72" s="383"/>
      <c r="Z72" s="322"/>
      <c r="AA72" s="383"/>
      <c r="AB72" s="322"/>
      <c r="AC72" s="383"/>
      <c r="AD72" s="322"/>
      <c r="AE72" s="383"/>
      <c r="AF72" s="322"/>
      <c r="AG72" s="383"/>
      <c r="AH72" s="322"/>
      <c r="AI72" s="383"/>
      <c r="AJ72" s="322"/>
      <c r="AK72" s="322"/>
      <c r="AL72" s="322"/>
      <c r="AM72" s="322"/>
      <c r="AN72" s="322"/>
      <c r="AO72" s="322"/>
      <c r="AP72" s="322"/>
      <c r="AQ72" s="322"/>
      <c r="AR72" s="322"/>
      <c r="AS72" s="322"/>
      <c r="AT72" s="383"/>
      <c r="AU72" s="479"/>
      <c r="AV72" s="480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</row>
    <row r="73" ht="12.75" customHeight="1">
      <c r="A73" s="21"/>
      <c r="B73" s="440">
        <v>45144.0</v>
      </c>
      <c r="C73" s="140">
        <f t="shared" si="1"/>
        <v>55000</v>
      </c>
      <c r="D73" s="186">
        <f t="shared" si="13"/>
        <v>0</v>
      </c>
      <c r="E73" s="515"/>
      <c r="F73" s="482"/>
      <c r="G73" s="482"/>
      <c r="H73" s="482"/>
      <c r="I73" s="482"/>
      <c r="J73" s="482"/>
      <c r="K73" s="482"/>
      <c r="L73" s="483"/>
      <c r="M73" s="141">
        <f t="shared" si="15"/>
        <v>0</v>
      </c>
      <c r="N73" s="515"/>
      <c r="O73" s="482"/>
      <c r="P73" s="482"/>
      <c r="Q73" s="482"/>
      <c r="R73" s="482"/>
      <c r="S73" s="483"/>
      <c r="T73" s="141">
        <f t="shared" si="12"/>
        <v>55000</v>
      </c>
      <c r="U73" s="407" t="s">
        <v>791</v>
      </c>
      <c r="V73" s="363">
        <v>55000.0</v>
      </c>
      <c r="W73" s="322"/>
      <c r="X73" s="322"/>
      <c r="Y73" s="383"/>
      <c r="Z73" s="322"/>
      <c r="AA73" s="383"/>
      <c r="AB73" s="322"/>
      <c r="AC73" s="383"/>
      <c r="AD73" s="322"/>
      <c r="AE73" s="383"/>
      <c r="AF73" s="322"/>
      <c r="AG73" s="383"/>
      <c r="AH73" s="322"/>
      <c r="AI73" s="383"/>
      <c r="AJ73" s="322"/>
      <c r="AK73" s="322"/>
      <c r="AL73" s="322"/>
      <c r="AM73" s="322"/>
      <c r="AN73" s="322"/>
      <c r="AO73" s="322"/>
      <c r="AP73" s="322"/>
      <c r="AQ73" s="322"/>
      <c r="AR73" s="322"/>
      <c r="AS73" s="322"/>
      <c r="AT73" s="383"/>
      <c r="AU73" s="479"/>
      <c r="AV73" s="480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</row>
    <row r="74" ht="12.75" customHeight="1">
      <c r="A74" s="21"/>
      <c r="B74" s="440">
        <v>45145.0</v>
      </c>
      <c r="C74" s="140">
        <f t="shared" si="1"/>
        <v>0</v>
      </c>
      <c r="D74" s="186">
        <f t="shared" si="13"/>
        <v>0</v>
      </c>
      <c r="E74" s="399"/>
      <c r="F74" s="474"/>
      <c r="G74" s="474"/>
      <c r="H74" s="474"/>
      <c r="I74" s="474"/>
      <c r="J74" s="474"/>
      <c r="K74" s="474"/>
      <c r="L74" s="475"/>
      <c r="M74" s="141">
        <f t="shared" si="15"/>
        <v>0</v>
      </c>
      <c r="N74" s="399"/>
      <c r="O74" s="474"/>
      <c r="P74" s="474"/>
      <c r="Q74" s="474"/>
      <c r="R74" s="474"/>
      <c r="S74" s="475"/>
      <c r="T74" s="141">
        <f t="shared" si="12"/>
        <v>0</v>
      </c>
      <c r="U74" s="407"/>
      <c r="V74" s="322"/>
      <c r="W74" s="383"/>
      <c r="X74" s="322"/>
      <c r="Y74" s="383"/>
      <c r="Z74" s="322"/>
      <c r="AA74" s="383"/>
      <c r="AB74" s="322"/>
      <c r="AC74" s="383"/>
      <c r="AD74" s="322"/>
      <c r="AE74" s="383"/>
      <c r="AF74" s="322"/>
      <c r="AG74" s="383"/>
      <c r="AH74" s="322"/>
      <c r="AI74" s="383"/>
      <c r="AJ74" s="322"/>
      <c r="AK74" s="322"/>
      <c r="AL74" s="322"/>
      <c r="AM74" s="322"/>
      <c r="AN74" s="322"/>
      <c r="AO74" s="322"/>
      <c r="AP74" s="322"/>
      <c r="AQ74" s="322"/>
      <c r="AR74" s="322"/>
      <c r="AS74" s="322"/>
      <c r="AT74" s="383"/>
      <c r="AU74" s="479"/>
      <c r="AV74" s="480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</row>
    <row r="75" ht="12.75" customHeight="1">
      <c r="A75" s="21"/>
      <c r="B75" s="440">
        <v>45146.0</v>
      </c>
      <c r="C75" s="140">
        <f t="shared" si="1"/>
        <v>0</v>
      </c>
      <c r="D75" s="186">
        <f t="shared" si="13"/>
        <v>0</v>
      </c>
      <c r="E75" s="399"/>
      <c r="F75" s="474"/>
      <c r="G75" s="474"/>
      <c r="H75" s="474"/>
      <c r="I75" s="474"/>
      <c r="J75" s="474"/>
      <c r="K75" s="474"/>
      <c r="L75" s="475"/>
      <c r="M75" s="141">
        <f t="shared" si="15"/>
        <v>0</v>
      </c>
      <c r="N75" s="399"/>
      <c r="O75" s="474"/>
      <c r="P75" s="474"/>
      <c r="Q75" s="474"/>
      <c r="R75" s="474"/>
      <c r="S75" s="475"/>
      <c r="T75" s="141">
        <f t="shared" si="12"/>
        <v>0</v>
      </c>
      <c r="U75" s="407"/>
      <c r="V75" s="322"/>
      <c r="W75" s="383"/>
      <c r="X75" s="322"/>
      <c r="Y75" s="383"/>
      <c r="Z75" s="322"/>
      <c r="AA75" s="383"/>
      <c r="AB75" s="322"/>
      <c r="AC75" s="383"/>
      <c r="AD75" s="322"/>
      <c r="AE75" s="383"/>
      <c r="AF75" s="322"/>
      <c r="AG75" s="383"/>
      <c r="AH75" s="322"/>
      <c r="AI75" s="383"/>
      <c r="AJ75" s="322"/>
      <c r="AK75" s="322"/>
      <c r="AL75" s="322"/>
      <c r="AM75" s="322"/>
      <c r="AN75" s="322"/>
      <c r="AO75" s="322"/>
      <c r="AP75" s="322"/>
      <c r="AQ75" s="322"/>
      <c r="AR75" s="322"/>
      <c r="AS75" s="322"/>
      <c r="AT75" s="383"/>
      <c r="AU75" s="479"/>
      <c r="AV75" s="480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</row>
    <row r="76" ht="12.75" customHeight="1">
      <c r="A76" s="21"/>
      <c r="B76" s="440">
        <v>45147.0</v>
      </c>
      <c r="C76" s="140">
        <f t="shared" si="1"/>
        <v>146768</v>
      </c>
      <c r="D76" s="186">
        <f t="shared" si="13"/>
        <v>0</v>
      </c>
      <c r="E76" s="399"/>
      <c r="F76" s="474"/>
      <c r="G76" s="474"/>
      <c r="H76" s="474"/>
      <c r="I76" s="474"/>
      <c r="J76" s="474"/>
      <c r="K76" s="474"/>
      <c r="L76" s="475"/>
      <c r="M76" s="141">
        <f t="shared" si="15"/>
        <v>0</v>
      </c>
      <c r="N76" s="399"/>
      <c r="O76" s="474"/>
      <c r="P76" s="474"/>
      <c r="Q76" s="474"/>
      <c r="R76" s="474"/>
      <c r="S76" s="475"/>
      <c r="T76" s="141">
        <f t="shared" si="12"/>
        <v>146768</v>
      </c>
      <c r="U76" s="407" t="s">
        <v>824</v>
      </c>
      <c r="V76" s="363">
        <v>146768.0</v>
      </c>
      <c r="W76" s="383"/>
      <c r="X76" s="322"/>
      <c r="Y76" s="383"/>
      <c r="Z76" s="322"/>
      <c r="AA76" s="383"/>
      <c r="AB76" s="322"/>
      <c r="AC76" s="383"/>
      <c r="AD76" s="322"/>
      <c r="AE76" s="383"/>
      <c r="AF76" s="322"/>
      <c r="AG76" s="383"/>
      <c r="AH76" s="322"/>
      <c r="AI76" s="383"/>
      <c r="AJ76" s="322"/>
      <c r="AK76" s="322"/>
      <c r="AL76" s="322"/>
      <c r="AM76" s="322"/>
      <c r="AN76" s="322"/>
      <c r="AO76" s="322"/>
      <c r="AP76" s="322"/>
      <c r="AQ76" s="322"/>
      <c r="AR76" s="322"/>
      <c r="AS76" s="322"/>
      <c r="AT76" s="383"/>
      <c r="AU76" s="479"/>
      <c r="AV76" s="480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</row>
    <row r="77" ht="12.75" customHeight="1">
      <c r="A77" s="21"/>
      <c r="B77" s="35">
        <v>45148.0</v>
      </c>
      <c r="C77" s="140">
        <f t="shared" si="1"/>
        <v>0</v>
      </c>
      <c r="D77" s="186">
        <f t="shared" si="13"/>
        <v>0</v>
      </c>
      <c r="E77" s="399"/>
      <c r="F77" s="474"/>
      <c r="G77" s="474"/>
      <c r="H77" s="474"/>
      <c r="I77" s="474"/>
      <c r="J77" s="474"/>
      <c r="K77" s="474"/>
      <c r="L77" s="475"/>
      <c r="M77" s="243">
        <f t="shared" si="15"/>
        <v>0</v>
      </c>
      <c r="N77" s="399"/>
      <c r="O77" s="474"/>
      <c r="P77" s="474"/>
      <c r="Q77" s="474"/>
      <c r="R77" s="474"/>
      <c r="S77" s="475"/>
      <c r="T77" s="141">
        <f t="shared" si="12"/>
        <v>0</v>
      </c>
      <c r="U77" s="407"/>
      <c r="V77" s="322"/>
      <c r="W77" s="383"/>
      <c r="X77" s="322"/>
      <c r="Y77" s="322"/>
      <c r="Z77" s="322"/>
      <c r="AA77" s="383"/>
      <c r="AB77" s="322"/>
      <c r="AC77" s="383"/>
      <c r="AD77" s="322"/>
      <c r="AE77" s="383"/>
      <c r="AF77" s="322"/>
      <c r="AG77" s="383"/>
      <c r="AH77" s="322"/>
      <c r="AI77" s="383"/>
      <c r="AJ77" s="322"/>
      <c r="AK77" s="322"/>
      <c r="AL77" s="322"/>
      <c r="AM77" s="322"/>
      <c r="AN77" s="322"/>
      <c r="AO77" s="322"/>
      <c r="AP77" s="322"/>
      <c r="AQ77" s="322"/>
      <c r="AR77" s="322"/>
      <c r="AS77" s="322"/>
      <c r="AT77" s="383"/>
      <c r="AU77" s="479"/>
      <c r="AV77" s="480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</row>
    <row r="78" ht="12.75" customHeight="1">
      <c r="A78" s="21"/>
      <c r="B78" s="35">
        <v>45149.0</v>
      </c>
      <c r="C78" s="140">
        <f t="shared" si="1"/>
        <v>0</v>
      </c>
      <c r="D78" s="186">
        <f t="shared" si="13"/>
        <v>0</v>
      </c>
      <c r="E78" s="515"/>
      <c r="F78" s="482"/>
      <c r="G78" s="482"/>
      <c r="H78" s="482"/>
      <c r="I78" s="482"/>
      <c r="J78" s="482"/>
      <c r="K78" s="482"/>
      <c r="L78" s="483"/>
      <c r="M78" s="141">
        <f t="shared" si="15"/>
        <v>0</v>
      </c>
      <c r="N78" s="515"/>
      <c r="O78" s="482"/>
      <c r="P78" s="482"/>
      <c r="Q78" s="482"/>
      <c r="R78" s="482"/>
      <c r="S78" s="483"/>
      <c r="T78" s="141">
        <f t="shared" si="12"/>
        <v>0</v>
      </c>
      <c r="U78" s="407"/>
      <c r="V78" s="322"/>
      <c r="W78" s="383"/>
      <c r="X78" s="322"/>
      <c r="Y78" s="383"/>
      <c r="Z78" s="322"/>
      <c r="AA78" s="383"/>
      <c r="AB78" s="322"/>
      <c r="AC78" s="383"/>
      <c r="AD78" s="322"/>
      <c r="AE78" s="383"/>
      <c r="AF78" s="322"/>
      <c r="AG78" s="383"/>
      <c r="AH78" s="322"/>
      <c r="AI78" s="383"/>
      <c r="AJ78" s="322"/>
      <c r="AK78" s="322"/>
      <c r="AL78" s="322"/>
      <c r="AM78" s="322"/>
      <c r="AN78" s="322"/>
      <c r="AO78" s="322"/>
      <c r="AP78" s="322"/>
      <c r="AQ78" s="322"/>
      <c r="AR78" s="322"/>
      <c r="AS78" s="322"/>
      <c r="AT78" s="383"/>
      <c r="AU78" s="479"/>
      <c r="AV78" s="480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</row>
    <row r="79" ht="12.75" customHeight="1">
      <c r="A79" s="21"/>
      <c r="B79" s="35">
        <v>45150.0</v>
      </c>
      <c r="C79" s="140">
        <f t="shared" si="1"/>
        <v>0</v>
      </c>
      <c r="D79" s="186">
        <f t="shared" si="13"/>
        <v>0</v>
      </c>
      <c r="E79" s="515"/>
      <c r="F79" s="482"/>
      <c r="G79" s="482"/>
      <c r="H79" s="482"/>
      <c r="I79" s="482"/>
      <c r="J79" s="482"/>
      <c r="K79" s="482"/>
      <c r="L79" s="483"/>
      <c r="M79" s="141">
        <f t="shared" si="15"/>
        <v>0</v>
      </c>
      <c r="N79" s="515"/>
      <c r="O79" s="482"/>
      <c r="P79" s="482"/>
      <c r="Q79" s="482"/>
      <c r="R79" s="482"/>
      <c r="S79" s="483"/>
      <c r="T79" s="141">
        <f t="shared" si="12"/>
        <v>0</v>
      </c>
      <c r="U79" s="407"/>
      <c r="V79" s="322"/>
      <c r="W79" s="383"/>
      <c r="X79" s="322"/>
      <c r="Y79" s="383"/>
      <c r="Z79" s="322"/>
      <c r="AA79" s="383"/>
      <c r="AB79" s="322"/>
      <c r="AC79" s="383"/>
      <c r="AD79" s="322"/>
      <c r="AE79" s="383"/>
      <c r="AF79" s="322"/>
      <c r="AG79" s="383"/>
      <c r="AH79" s="322"/>
      <c r="AI79" s="383"/>
      <c r="AJ79" s="322"/>
      <c r="AK79" s="322"/>
      <c r="AL79" s="322"/>
      <c r="AM79" s="322"/>
      <c r="AN79" s="322"/>
      <c r="AO79" s="322"/>
      <c r="AP79" s="322"/>
      <c r="AQ79" s="322"/>
      <c r="AR79" s="322"/>
      <c r="AS79" s="322"/>
      <c r="AT79" s="383"/>
      <c r="AU79" s="479"/>
      <c r="AV79" s="480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</row>
    <row r="80" ht="12.75" customHeight="1">
      <c r="A80" s="21"/>
      <c r="B80" s="440">
        <v>45151.0</v>
      </c>
      <c r="C80" s="140">
        <f t="shared" si="1"/>
        <v>0</v>
      </c>
      <c r="D80" s="186">
        <f t="shared" si="13"/>
        <v>0</v>
      </c>
      <c r="E80" s="515"/>
      <c r="F80" s="482"/>
      <c r="G80" s="482"/>
      <c r="H80" s="482"/>
      <c r="I80" s="482"/>
      <c r="J80" s="482"/>
      <c r="K80" s="482"/>
      <c r="L80" s="483"/>
      <c r="M80" s="141">
        <f t="shared" si="15"/>
        <v>0</v>
      </c>
      <c r="N80" s="515"/>
      <c r="O80" s="482"/>
      <c r="P80" s="482"/>
      <c r="Q80" s="482"/>
      <c r="R80" s="482"/>
      <c r="S80" s="483"/>
      <c r="T80" s="141">
        <f t="shared" si="12"/>
        <v>0</v>
      </c>
      <c r="U80" s="407"/>
      <c r="V80" s="322"/>
      <c r="W80" s="383"/>
      <c r="X80" s="322"/>
      <c r="Y80" s="383"/>
      <c r="Z80" s="322"/>
      <c r="AA80" s="383"/>
      <c r="AB80" s="322"/>
      <c r="AC80" s="383"/>
      <c r="AD80" s="322"/>
      <c r="AE80" s="383"/>
      <c r="AF80" s="322"/>
      <c r="AG80" s="383"/>
      <c r="AH80" s="322"/>
      <c r="AI80" s="383"/>
      <c r="AJ80" s="322"/>
      <c r="AK80" s="322"/>
      <c r="AL80" s="322"/>
      <c r="AM80" s="322"/>
      <c r="AN80" s="322"/>
      <c r="AO80" s="322"/>
      <c r="AP80" s="322"/>
      <c r="AQ80" s="322"/>
      <c r="AR80" s="322"/>
      <c r="AS80" s="322"/>
      <c r="AT80" s="383"/>
      <c r="AU80" s="479"/>
      <c r="AV80" s="480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</row>
    <row r="81" ht="12.75" customHeight="1">
      <c r="A81" s="21"/>
      <c r="B81" s="440">
        <v>45152.0</v>
      </c>
      <c r="C81" s="140">
        <f t="shared" si="1"/>
        <v>0</v>
      </c>
      <c r="D81" s="186">
        <f t="shared" si="13"/>
        <v>0</v>
      </c>
      <c r="E81" s="399"/>
      <c r="F81" s="474"/>
      <c r="G81" s="474"/>
      <c r="H81" s="474"/>
      <c r="I81" s="474"/>
      <c r="J81" s="474"/>
      <c r="K81" s="474"/>
      <c r="L81" s="475"/>
      <c r="M81" s="141">
        <f t="shared" si="15"/>
        <v>0</v>
      </c>
      <c r="N81" s="399"/>
      <c r="O81" s="474"/>
      <c r="P81" s="474"/>
      <c r="Q81" s="474"/>
      <c r="R81" s="474"/>
      <c r="S81" s="475"/>
      <c r="T81" s="141">
        <f t="shared" si="12"/>
        <v>0</v>
      </c>
      <c r="U81" s="407"/>
      <c r="V81" s="322"/>
      <c r="W81" s="383"/>
      <c r="X81" s="322"/>
      <c r="Y81" s="383"/>
      <c r="Z81" s="322"/>
      <c r="AA81" s="383"/>
      <c r="AB81" s="322"/>
      <c r="AC81" s="383"/>
      <c r="AD81" s="322"/>
      <c r="AE81" s="383"/>
      <c r="AF81" s="322"/>
      <c r="AG81" s="383"/>
      <c r="AH81" s="322"/>
      <c r="AI81" s="383"/>
      <c r="AJ81" s="322"/>
      <c r="AK81" s="322"/>
      <c r="AL81" s="322"/>
      <c r="AM81" s="322"/>
      <c r="AN81" s="322"/>
      <c r="AO81" s="322"/>
      <c r="AP81" s="322"/>
      <c r="AQ81" s="322"/>
      <c r="AR81" s="322"/>
      <c r="AS81" s="322"/>
      <c r="AT81" s="383"/>
      <c r="AU81" s="479"/>
      <c r="AV81" s="480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</row>
    <row r="82" ht="12.75" customHeight="1">
      <c r="A82" s="21"/>
      <c r="B82" s="440">
        <v>45153.0</v>
      </c>
      <c r="C82" s="140">
        <f t="shared" si="1"/>
        <v>64857</v>
      </c>
      <c r="D82" s="186">
        <f t="shared" si="13"/>
        <v>0</v>
      </c>
      <c r="E82" s="399"/>
      <c r="F82" s="474"/>
      <c r="G82" s="474"/>
      <c r="H82" s="474"/>
      <c r="I82" s="474"/>
      <c r="J82" s="474"/>
      <c r="K82" s="474"/>
      <c r="L82" s="475"/>
      <c r="M82" s="141">
        <f t="shared" si="15"/>
        <v>0</v>
      </c>
      <c r="N82" s="399"/>
      <c r="O82" s="474"/>
      <c r="P82" s="474"/>
      <c r="Q82" s="474"/>
      <c r="R82" s="474"/>
      <c r="S82" s="475"/>
      <c r="T82" s="141">
        <f t="shared" si="12"/>
        <v>64857</v>
      </c>
      <c r="U82" s="484" t="s">
        <v>172</v>
      </c>
      <c r="V82" s="363">
        <v>3725.0</v>
      </c>
      <c r="W82" s="322" t="s">
        <v>159</v>
      </c>
      <c r="X82" s="363">
        <v>40172.0</v>
      </c>
      <c r="Y82" s="383" t="s">
        <v>124</v>
      </c>
      <c r="Z82" s="363">
        <v>12160.0</v>
      </c>
      <c r="AA82" s="383" t="s">
        <v>825</v>
      </c>
      <c r="AB82" s="363">
        <v>8800.0</v>
      </c>
      <c r="AC82" s="383"/>
      <c r="AD82" s="322"/>
      <c r="AE82" s="383"/>
      <c r="AF82" s="322"/>
      <c r="AG82" s="383"/>
      <c r="AH82" s="322"/>
      <c r="AI82" s="383"/>
      <c r="AJ82" s="322"/>
      <c r="AK82" s="322"/>
      <c r="AL82" s="322"/>
      <c r="AM82" s="322"/>
      <c r="AN82" s="322"/>
      <c r="AO82" s="322"/>
      <c r="AP82" s="322"/>
      <c r="AQ82" s="322"/>
      <c r="AR82" s="322"/>
      <c r="AS82" s="322"/>
      <c r="AT82" s="383"/>
      <c r="AU82" s="479"/>
      <c r="AV82" s="480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</row>
    <row r="83" ht="12.75" customHeight="1">
      <c r="A83" s="21"/>
      <c r="B83" s="440">
        <v>45154.0</v>
      </c>
      <c r="C83" s="140">
        <f t="shared" si="1"/>
        <v>229328</v>
      </c>
      <c r="D83" s="186">
        <f t="shared" si="13"/>
        <v>0</v>
      </c>
      <c r="E83" s="399"/>
      <c r="F83" s="474"/>
      <c r="G83" s="474"/>
      <c r="H83" s="474"/>
      <c r="I83" s="474"/>
      <c r="J83" s="474"/>
      <c r="K83" s="474"/>
      <c r="L83" s="475"/>
      <c r="M83" s="141">
        <f t="shared" si="15"/>
        <v>229328</v>
      </c>
      <c r="N83" s="399" t="s">
        <v>769</v>
      </c>
      <c r="O83" s="362">
        <v>143467.0</v>
      </c>
      <c r="P83" s="474" t="s">
        <v>773</v>
      </c>
      <c r="Q83" s="362">
        <v>85861.0</v>
      </c>
      <c r="R83" s="474"/>
      <c r="S83" s="475"/>
      <c r="T83" s="141">
        <f t="shared" si="12"/>
        <v>0</v>
      </c>
      <c r="U83" s="407"/>
      <c r="V83" s="322"/>
      <c r="W83" s="383"/>
      <c r="X83" s="322"/>
      <c r="Y83" s="383"/>
      <c r="Z83" s="322"/>
      <c r="AA83" s="383"/>
      <c r="AB83" s="322"/>
      <c r="AC83" s="383"/>
      <c r="AD83" s="322"/>
      <c r="AE83" s="383"/>
      <c r="AF83" s="322"/>
      <c r="AG83" s="383"/>
      <c r="AH83" s="322"/>
      <c r="AI83" s="383"/>
      <c r="AJ83" s="322"/>
      <c r="AK83" s="322"/>
      <c r="AL83" s="322"/>
      <c r="AM83" s="322"/>
      <c r="AN83" s="322"/>
      <c r="AO83" s="322"/>
      <c r="AP83" s="322"/>
      <c r="AQ83" s="322"/>
      <c r="AR83" s="322"/>
      <c r="AS83" s="322"/>
      <c r="AT83" s="383"/>
      <c r="AU83" s="479"/>
      <c r="AV83" s="480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</row>
    <row r="84" ht="12.75" customHeight="1">
      <c r="A84" s="21"/>
      <c r="B84" s="35">
        <v>45155.0</v>
      </c>
      <c r="C84" s="140">
        <f t="shared" si="1"/>
        <v>0</v>
      </c>
      <c r="D84" s="186">
        <f t="shared" si="13"/>
        <v>0</v>
      </c>
      <c r="E84" s="399"/>
      <c r="F84" s="474"/>
      <c r="G84" s="474"/>
      <c r="H84" s="474"/>
      <c r="I84" s="474"/>
      <c r="J84" s="474"/>
      <c r="K84" s="474"/>
      <c r="L84" s="475"/>
      <c r="M84" s="141">
        <f t="shared" si="15"/>
        <v>0</v>
      </c>
      <c r="N84" s="399"/>
      <c r="O84" s="474"/>
      <c r="P84" s="474"/>
      <c r="Q84" s="474"/>
      <c r="R84" s="474"/>
      <c r="S84" s="475"/>
      <c r="T84" s="141">
        <f t="shared" si="12"/>
        <v>0</v>
      </c>
      <c r="U84" s="407"/>
      <c r="V84" s="322"/>
      <c r="W84" s="383"/>
      <c r="X84" s="322"/>
      <c r="Y84" s="383"/>
      <c r="Z84" s="322"/>
      <c r="AA84" s="383"/>
      <c r="AB84" s="322"/>
      <c r="AC84" s="383"/>
      <c r="AD84" s="322"/>
      <c r="AE84" s="383"/>
      <c r="AF84" s="322"/>
      <c r="AG84" s="383"/>
      <c r="AH84" s="322"/>
      <c r="AI84" s="383"/>
      <c r="AJ84" s="322"/>
      <c r="AK84" s="322"/>
      <c r="AL84" s="322"/>
      <c r="AM84" s="322"/>
      <c r="AN84" s="322"/>
      <c r="AO84" s="322"/>
      <c r="AP84" s="322"/>
      <c r="AQ84" s="322"/>
      <c r="AR84" s="322"/>
      <c r="AS84" s="322"/>
      <c r="AT84" s="383"/>
      <c r="AU84" s="479"/>
      <c r="AV84" s="480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</row>
    <row r="85" ht="12.75" customHeight="1">
      <c r="A85" s="21"/>
      <c r="B85" s="35">
        <v>45156.0</v>
      </c>
      <c r="C85" s="140">
        <f t="shared" si="1"/>
        <v>0</v>
      </c>
      <c r="D85" s="186">
        <f t="shared" si="13"/>
        <v>0</v>
      </c>
      <c r="E85" s="399"/>
      <c r="F85" s="474"/>
      <c r="G85" s="474"/>
      <c r="H85" s="474"/>
      <c r="I85" s="474"/>
      <c r="J85" s="474"/>
      <c r="K85" s="474"/>
      <c r="L85" s="475"/>
      <c r="M85" s="141">
        <f t="shared" si="15"/>
        <v>0</v>
      </c>
      <c r="N85" s="399"/>
      <c r="O85" s="474"/>
      <c r="P85" s="474"/>
      <c r="Q85" s="474"/>
      <c r="R85" s="474"/>
      <c r="S85" s="475"/>
      <c r="T85" s="141">
        <f t="shared" si="12"/>
        <v>0</v>
      </c>
      <c r="U85" s="407"/>
      <c r="V85" s="322"/>
      <c r="W85" s="383"/>
      <c r="X85" s="322"/>
      <c r="Y85" s="383"/>
      <c r="Z85" s="322"/>
      <c r="AA85" s="383"/>
      <c r="AB85" s="322"/>
      <c r="AC85" s="383"/>
      <c r="AD85" s="322"/>
      <c r="AE85" s="383"/>
      <c r="AF85" s="322"/>
      <c r="AG85" s="383"/>
      <c r="AH85" s="322"/>
      <c r="AI85" s="383"/>
      <c r="AJ85" s="322"/>
      <c r="AK85" s="322"/>
      <c r="AL85" s="322"/>
      <c r="AM85" s="322"/>
      <c r="AN85" s="322"/>
      <c r="AO85" s="322"/>
      <c r="AP85" s="322"/>
      <c r="AQ85" s="322"/>
      <c r="AR85" s="322"/>
      <c r="AS85" s="322"/>
      <c r="AT85" s="383"/>
      <c r="AU85" s="479"/>
      <c r="AV85" s="480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</row>
    <row r="86" ht="12.75" customHeight="1">
      <c r="A86" s="201"/>
      <c r="B86" s="440">
        <v>45157.0</v>
      </c>
      <c r="C86" s="364">
        <f t="shared" si="1"/>
        <v>511</v>
      </c>
      <c r="D86" s="186">
        <f t="shared" si="13"/>
        <v>511</v>
      </c>
      <c r="E86" s="399" t="s">
        <v>826</v>
      </c>
      <c r="F86" s="362">
        <v>6.0</v>
      </c>
      <c r="G86" s="474" t="s">
        <v>827</v>
      </c>
      <c r="H86" s="362">
        <v>122.0</v>
      </c>
      <c r="I86" s="474" t="s">
        <v>828</v>
      </c>
      <c r="J86" s="362">
        <v>383.0</v>
      </c>
      <c r="K86" s="530"/>
      <c r="L86" s="531"/>
      <c r="M86" s="141">
        <f t="shared" si="15"/>
        <v>0</v>
      </c>
      <c r="N86" s="532"/>
      <c r="O86" s="530"/>
      <c r="P86" s="530"/>
      <c r="Q86" s="530"/>
      <c r="R86" s="530"/>
      <c r="S86" s="531"/>
      <c r="T86" s="141">
        <f t="shared" si="12"/>
        <v>0</v>
      </c>
      <c r="U86" s="407"/>
      <c r="V86" s="322"/>
      <c r="W86" s="408"/>
      <c r="X86" s="409"/>
      <c r="Y86" s="409"/>
      <c r="Z86" s="409"/>
      <c r="AA86" s="408"/>
      <c r="AB86" s="409"/>
      <c r="AC86" s="408"/>
      <c r="AD86" s="409"/>
      <c r="AE86" s="408"/>
      <c r="AF86" s="409"/>
      <c r="AG86" s="408"/>
      <c r="AH86" s="409"/>
      <c r="AI86" s="408"/>
      <c r="AJ86" s="409"/>
      <c r="AK86" s="409"/>
      <c r="AL86" s="409"/>
      <c r="AM86" s="409"/>
      <c r="AN86" s="409"/>
      <c r="AO86" s="409"/>
      <c r="AP86" s="409"/>
      <c r="AQ86" s="409"/>
      <c r="AR86" s="409"/>
      <c r="AS86" s="409"/>
      <c r="AT86" s="408"/>
      <c r="AU86" s="492"/>
      <c r="AV86" s="493"/>
      <c r="AW86" s="201"/>
      <c r="AX86" s="201"/>
      <c r="AY86" s="201"/>
      <c r="AZ86" s="201"/>
      <c r="BA86" s="201"/>
      <c r="BB86" s="201"/>
      <c r="BC86" s="201"/>
      <c r="BD86" s="201"/>
      <c r="BE86" s="201"/>
      <c r="BF86" s="201"/>
      <c r="BG86" s="201"/>
      <c r="BH86" s="201"/>
      <c r="BI86" s="201"/>
      <c r="BJ86" s="201"/>
      <c r="BK86" s="201"/>
      <c r="BL86" s="201"/>
      <c r="BM86" s="201"/>
      <c r="BN86" s="201"/>
      <c r="BO86" s="201"/>
      <c r="BP86" s="201"/>
    </row>
    <row r="87" ht="12.75" customHeight="1">
      <c r="A87" s="21"/>
      <c r="B87" s="440">
        <v>45158.0</v>
      </c>
      <c r="C87" s="140">
        <f t="shared" si="1"/>
        <v>0</v>
      </c>
      <c r="D87" s="186">
        <f t="shared" si="13"/>
        <v>0</v>
      </c>
      <c r="E87" s="515"/>
      <c r="F87" s="482"/>
      <c r="G87" s="482"/>
      <c r="H87" s="482"/>
      <c r="I87" s="482"/>
      <c r="J87" s="482"/>
      <c r="K87" s="482"/>
      <c r="L87" s="483"/>
      <c r="M87" s="141">
        <f t="shared" si="15"/>
        <v>0</v>
      </c>
      <c r="N87" s="515"/>
      <c r="O87" s="482"/>
      <c r="P87" s="482"/>
      <c r="Q87" s="482"/>
      <c r="R87" s="482"/>
      <c r="S87" s="483"/>
      <c r="T87" s="141">
        <f t="shared" si="12"/>
        <v>0</v>
      </c>
      <c r="U87" s="407"/>
      <c r="V87" s="322"/>
      <c r="W87" s="383"/>
      <c r="X87" s="322"/>
      <c r="Y87" s="383"/>
      <c r="Z87" s="322"/>
      <c r="AA87" s="383"/>
      <c r="AB87" s="322"/>
      <c r="AC87" s="383"/>
      <c r="AD87" s="322"/>
      <c r="AE87" s="383"/>
      <c r="AF87" s="322"/>
      <c r="AG87" s="383"/>
      <c r="AH87" s="322"/>
      <c r="AI87" s="383"/>
      <c r="AJ87" s="322"/>
      <c r="AK87" s="322"/>
      <c r="AL87" s="322"/>
      <c r="AM87" s="322"/>
      <c r="AN87" s="322"/>
      <c r="AO87" s="322"/>
      <c r="AP87" s="322"/>
      <c r="AQ87" s="322"/>
      <c r="AR87" s="322"/>
      <c r="AS87" s="322"/>
      <c r="AT87" s="383"/>
      <c r="AU87" s="479"/>
      <c r="AV87" s="480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</row>
    <row r="88" ht="12.75" customHeight="1">
      <c r="A88" s="21"/>
      <c r="B88" s="440">
        <v>45159.0</v>
      </c>
      <c r="C88" s="140">
        <f t="shared" si="1"/>
        <v>0</v>
      </c>
      <c r="D88" s="186">
        <f t="shared" si="13"/>
        <v>0</v>
      </c>
      <c r="E88" s="399"/>
      <c r="F88" s="474"/>
      <c r="G88" s="474"/>
      <c r="H88" s="474"/>
      <c r="I88" s="474"/>
      <c r="J88" s="474"/>
      <c r="K88" s="474"/>
      <c r="L88" s="475"/>
      <c r="M88" s="141">
        <f t="shared" si="15"/>
        <v>0</v>
      </c>
      <c r="N88" s="399"/>
      <c r="O88" s="474"/>
      <c r="P88" s="474"/>
      <c r="Q88" s="474"/>
      <c r="R88" s="474"/>
      <c r="S88" s="475"/>
      <c r="T88" s="141">
        <f t="shared" si="12"/>
        <v>0</v>
      </c>
      <c r="U88" s="322"/>
      <c r="V88" s="322"/>
      <c r="W88" s="383"/>
      <c r="X88" s="322"/>
      <c r="Y88" s="383"/>
      <c r="Z88" s="322"/>
      <c r="AA88" s="383"/>
      <c r="AB88" s="322"/>
      <c r="AC88" s="383"/>
      <c r="AD88" s="322"/>
      <c r="AE88" s="383"/>
      <c r="AF88" s="322"/>
      <c r="AG88" s="383"/>
      <c r="AH88" s="322"/>
      <c r="AI88" s="383"/>
      <c r="AJ88" s="322"/>
      <c r="AK88" s="322"/>
      <c r="AL88" s="322"/>
      <c r="AM88" s="322"/>
      <c r="AN88" s="322"/>
      <c r="AO88" s="322"/>
      <c r="AP88" s="322"/>
      <c r="AQ88" s="322"/>
      <c r="AR88" s="322"/>
      <c r="AS88" s="322"/>
      <c r="AT88" s="383"/>
      <c r="AU88" s="479"/>
      <c r="AV88" s="480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</row>
    <row r="89" ht="15.0" customHeight="1">
      <c r="A89" s="1"/>
      <c r="B89" s="440">
        <v>45160.0</v>
      </c>
      <c r="C89" s="140">
        <f t="shared" si="1"/>
        <v>2427078</v>
      </c>
      <c r="D89" s="186">
        <f t="shared" si="13"/>
        <v>0</v>
      </c>
      <c r="E89" s="399"/>
      <c r="F89" s="474"/>
      <c r="G89" s="474"/>
      <c r="H89" s="474"/>
      <c r="I89" s="474"/>
      <c r="J89" s="474"/>
      <c r="K89" s="474"/>
      <c r="L89" s="475"/>
      <c r="M89" s="141">
        <f t="shared" si="15"/>
        <v>0</v>
      </c>
      <c r="N89" s="399"/>
      <c r="O89" s="474"/>
      <c r="P89" s="474"/>
      <c r="Q89" s="474"/>
      <c r="R89" s="474"/>
      <c r="S89" s="475"/>
      <c r="T89" s="141">
        <f t="shared" si="12"/>
        <v>2427078</v>
      </c>
      <c r="U89" s="407" t="s">
        <v>829</v>
      </c>
      <c r="V89" s="363">
        <v>789360.0</v>
      </c>
      <c r="W89" s="383" t="s">
        <v>830</v>
      </c>
      <c r="X89" s="363">
        <v>1561590.0</v>
      </c>
      <c r="Y89" s="533" t="s">
        <v>831</v>
      </c>
      <c r="Z89" s="322">
        <v>76128.0</v>
      </c>
      <c r="AA89" s="383"/>
      <c r="AB89" s="322"/>
      <c r="AC89" s="383"/>
      <c r="AD89" s="322"/>
      <c r="AE89" s="383"/>
      <c r="AF89" s="322"/>
      <c r="AG89" s="383"/>
      <c r="AH89" s="322"/>
      <c r="AI89" s="383"/>
      <c r="AJ89" s="322"/>
      <c r="AK89" s="322"/>
      <c r="AL89" s="322"/>
      <c r="AM89" s="322"/>
      <c r="AN89" s="322"/>
      <c r="AO89" s="322"/>
      <c r="AP89" s="322"/>
      <c r="AQ89" s="322"/>
      <c r="AR89" s="322"/>
      <c r="AS89" s="322"/>
      <c r="AT89" s="383"/>
      <c r="AU89" s="479"/>
      <c r="AV89" s="480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ht="12.75" customHeight="1">
      <c r="A90" s="1"/>
      <c r="B90" s="440">
        <v>45161.0</v>
      </c>
      <c r="C90" s="140">
        <f t="shared" si="1"/>
        <v>50000</v>
      </c>
      <c r="D90" s="186">
        <f t="shared" si="13"/>
        <v>0</v>
      </c>
      <c r="E90" s="399"/>
      <c r="F90" s="474"/>
      <c r="G90" s="474"/>
      <c r="H90" s="474"/>
      <c r="I90" s="474"/>
      <c r="J90" s="474"/>
      <c r="K90" s="474"/>
      <c r="L90" s="475"/>
      <c r="M90" s="141">
        <f t="shared" si="15"/>
        <v>0</v>
      </c>
      <c r="N90" s="399"/>
      <c r="O90" s="474"/>
      <c r="P90" s="474"/>
      <c r="Q90" s="474"/>
      <c r="R90" s="474"/>
      <c r="S90" s="475"/>
      <c r="T90" s="141">
        <f t="shared" si="12"/>
        <v>50000</v>
      </c>
      <c r="U90" s="383" t="s">
        <v>133</v>
      </c>
      <c r="V90" s="363">
        <v>50000.0</v>
      </c>
      <c r="W90" s="383"/>
      <c r="X90" s="322"/>
      <c r="Y90" s="383"/>
      <c r="Z90" s="322"/>
      <c r="AA90" s="322"/>
      <c r="AB90" s="322"/>
      <c r="AC90" s="383"/>
      <c r="AD90" s="322"/>
      <c r="AE90" s="383"/>
      <c r="AF90" s="322"/>
      <c r="AG90" s="383"/>
      <c r="AH90" s="322"/>
      <c r="AI90" s="383"/>
      <c r="AJ90" s="322"/>
      <c r="AK90" s="322"/>
      <c r="AL90" s="322"/>
      <c r="AM90" s="322"/>
      <c r="AN90" s="322"/>
      <c r="AO90" s="322"/>
      <c r="AP90" s="322"/>
      <c r="AQ90" s="322"/>
      <c r="AR90" s="322"/>
      <c r="AS90" s="322"/>
      <c r="AT90" s="383"/>
      <c r="AU90" s="479"/>
      <c r="AV90" s="480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ht="12.75" customHeight="1">
      <c r="A91" s="1"/>
      <c r="B91" s="35">
        <v>45162.0</v>
      </c>
      <c r="C91" s="140">
        <f t="shared" si="1"/>
        <v>0</v>
      </c>
      <c r="D91" s="186">
        <f t="shared" si="13"/>
        <v>0</v>
      </c>
      <c r="E91" s="399"/>
      <c r="F91" s="474"/>
      <c r="G91" s="474"/>
      <c r="H91" s="474"/>
      <c r="I91" s="474"/>
      <c r="J91" s="474"/>
      <c r="K91" s="474"/>
      <c r="L91" s="475"/>
      <c r="M91" s="141">
        <f t="shared" si="15"/>
        <v>0</v>
      </c>
      <c r="N91" s="476"/>
      <c r="O91" s="474"/>
      <c r="P91" s="322"/>
      <c r="Q91" s="322"/>
      <c r="R91" s="474"/>
      <c r="S91" s="475"/>
      <c r="T91" s="141">
        <f t="shared" si="12"/>
        <v>0</v>
      </c>
      <c r="U91" s="518"/>
      <c r="V91" s="322"/>
      <c r="W91" s="322"/>
      <c r="X91" s="322"/>
      <c r="Y91" s="383"/>
      <c r="Z91" s="322"/>
      <c r="AA91" s="383"/>
      <c r="AB91" s="322"/>
      <c r="AC91" s="383"/>
      <c r="AD91" s="322"/>
      <c r="AE91" s="383"/>
      <c r="AF91" s="322"/>
      <c r="AG91" s="383"/>
      <c r="AH91" s="322"/>
      <c r="AI91" s="383"/>
      <c r="AJ91" s="322"/>
      <c r="AK91" s="322"/>
      <c r="AL91" s="322"/>
      <c r="AM91" s="322"/>
      <c r="AN91" s="322"/>
      <c r="AO91" s="322"/>
      <c r="AP91" s="322"/>
      <c r="AQ91" s="322"/>
      <c r="AR91" s="322"/>
      <c r="AS91" s="322"/>
      <c r="AT91" s="383"/>
      <c r="AU91" s="479"/>
      <c r="AV91" s="480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ht="12.75" customHeight="1">
      <c r="A92" s="1"/>
      <c r="B92" s="35">
        <v>45163.0</v>
      </c>
      <c r="C92" s="140">
        <f t="shared" si="1"/>
        <v>0</v>
      </c>
      <c r="D92" s="186">
        <f t="shared" si="13"/>
        <v>0</v>
      </c>
      <c r="E92" s="399"/>
      <c r="F92" s="474"/>
      <c r="G92" s="474"/>
      <c r="H92" s="474"/>
      <c r="I92" s="474"/>
      <c r="J92" s="474"/>
      <c r="K92" s="474"/>
      <c r="L92" s="475"/>
      <c r="M92" s="141">
        <f t="shared" si="15"/>
        <v>0</v>
      </c>
      <c r="N92" s="476"/>
      <c r="O92" s="474"/>
      <c r="P92" s="474"/>
      <c r="Q92" s="474"/>
      <c r="R92" s="474"/>
      <c r="S92" s="475"/>
      <c r="T92" s="141">
        <f t="shared" si="12"/>
        <v>0</v>
      </c>
      <c r="U92" s="484"/>
      <c r="V92" s="322"/>
      <c r="W92" s="322"/>
      <c r="X92" s="322"/>
      <c r="Y92" s="383"/>
      <c r="Z92" s="322"/>
      <c r="AA92" s="383"/>
      <c r="AB92" s="322"/>
      <c r="AC92" s="383"/>
      <c r="AD92" s="322"/>
      <c r="AE92" s="383"/>
      <c r="AF92" s="322"/>
      <c r="AG92" s="383"/>
      <c r="AH92" s="322"/>
      <c r="AI92" s="383"/>
      <c r="AJ92" s="322"/>
      <c r="AK92" s="322"/>
      <c r="AL92" s="322"/>
      <c r="AM92" s="322"/>
      <c r="AN92" s="322"/>
      <c r="AO92" s="322"/>
      <c r="AP92" s="322"/>
      <c r="AQ92" s="322"/>
      <c r="AR92" s="322"/>
      <c r="AS92" s="322"/>
      <c r="AT92" s="383"/>
      <c r="AU92" s="479"/>
      <c r="AV92" s="480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ht="12.75" customHeight="1">
      <c r="A93" s="21"/>
      <c r="B93" s="440">
        <v>45164.0</v>
      </c>
      <c r="C93" s="140">
        <f t="shared" si="1"/>
        <v>9570</v>
      </c>
      <c r="D93" s="186">
        <f t="shared" si="13"/>
        <v>0</v>
      </c>
      <c r="E93" s="515"/>
      <c r="F93" s="482"/>
      <c r="G93" s="482"/>
      <c r="H93" s="482"/>
      <c r="I93" s="482"/>
      <c r="J93" s="482"/>
      <c r="K93" s="482"/>
      <c r="L93" s="483"/>
      <c r="M93" s="141">
        <f t="shared" si="15"/>
        <v>0</v>
      </c>
      <c r="N93" s="481"/>
      <c r="O93" s="482"/>
      <c r="P93" s="482"/>
      <c r="Q93" s="482"/>
      <c r="R93" s="482"/>
      <c r="S93" s="483"/>
      <c r="T93" s="141">
        <f t="shared" si="12"/>
        <v>9570</v>
      </c>
      <c r="U93" s="407" t="s">
        <v>832</v>
      </c>
      <c r="V93" s="363">
        <v>9570.0</v>
      </c>
      <c r="W93" s="322"/>
      <c r="X93" s="322"/>
      <c r="Y93" s="383"/>
      <c r="Z93" s="322"/>
      <c r="AA93" s="322"/>
      <c r="AB93" s="322"/>
      <c r="AC93" s="383"/>
      <c r="AD93" s="322"/>
      <c r="AE93" s="383"/>
      <c r="AF93" s="322"/>
      <c r="AG93" s="383"/>
      <c r="AH93" s="322"/>
      <c r="AI93" s="383"/>
      <c r="AJ93" s="322"/>
      <c r="AK93" s="322"/>
      <c r="AL93" s="322"/>
      <c r="AM93" s="322"/>
      <c r="AN93" s="322"/>
      <c r="AO93" s="322"/>
      <c r="AP93" s="322"/>
      <c r="AQ93" s="322"/>
      <c r="AR93" s="322"/>
      <c r="AS93" s="322"/>
      <c r="AT93" s="383"/>
      <c r="AU93" s="479"/>
      <c r="AV93" s="480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</row>
    <row r="94" ht="12.75" customHeight="1">
      <c r="A94" s="21"/>
      <c r="B94" s="440">
        <v>45165.0</v>
      </c>
      <c r="C94" s="140">
        <f t="shared" si="1"/>
        <v>4652750</v>
      </c>
      <c r="D94" s="186">
        <f t="shared" si="13"/>
        <v>0</v>
      </c>
      <c r="E94" s="515"/>
      <c r="F94" s="482"/>
      <c r="G94" s="482"/>
      <c r="H94" s="482"/>
      <c r="I94" s="482"/>
      <c r="J94" s="482"/>
      <c r="K94" s="482"/>
      <c r="L94" s="483"/>
      <c r="M94" s="141">
        <f t="shared" si="15"/>
        <v>0</v>
      </c>
      <c r="N94" s="481"/>
      <c r="O94" s="482"/>
      <c r="P94" s="482"/>
      <c r="Q94" s="482"/>
      <c r="R94" s="482"/>
      <c r="S94" s="483"/>
      <c r="T94" s="141">
        <f t="shared" si="12"/>
        <v>4652750</v>
      </c>
      <c r="U94" s="484" t="s">
        <v>821</v>
      </c>
      <c r="V94" s="363">
        <v>2750.0</v>
      </c>
      <c r="W94" s="383" t="s">
        <v>833</v>
      </c>
      <c r="X94" s="363">
        <v>4650000.0</v>
      </c>
      <c r="Y94" s="383"/>
      <c r="Z94" s="322"/>
      <c r="AA94" s="383"/>
      <c r="AB94" s="322"/>
      <c r="AC94" s="383"/>
      <c r="AD94" s="322"/>
      <c r="AE94" s="383"/>
      <c r="AF94" s="322"/>
      <c r="AG94" s="383"/>
      <c r="AH94" s="322"/>
      <c r="AI94" s="383"/>
      <c r="AJ94" s="322"/>
      <c r="AK94" s="322"/>
      <c r="AL94" s="322"/>
      <c r="AM94" s="322"/>
      <c r="AN94" s="322"/>
      <c r="AO94" s="322"/>
      <c r="AP94" s="322"/>
      <c r="AQ94" s="322"/>
      <c r="AR94" s="322"/>
      <c r="AS94" s="322"/>
      <c r="AT94" s="383"/>
      <c r="AU94" s="479"/>
      <c r="AV94" s="480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</row>
    <row r="95" ht="12.75" customHeight="1">
      <c r="A95" s="1"/>
      <c r="B95" s="440">
        <v>45166.0</v>
      </c>
      <c r="C95" s="140">
        <f t="shared" si="1"/>
        <v>14840588</v>
      </c>
      <c r="D95" s="186">
        <f t="shared" si="13"/>
        <v>14840588</v>
      </c>
      <c r="E95" s="399" t="s">
        <v>834</v>
      </c>
      <c r="F95" s="362">
        <v>1.4838699E7</v>
      </c>
      <c r="G95" s="474" t="s">
        <v>197</v>
      </c>
      <c r="H95" s="362">
        <v>1369.0</v>
      </c>
      <c r="I95" s="474" t="s">
        <v>197</v>
      </c>
      <c r="J95" s="362">
        <v>520.0</v>
      </c>
      <c r="K95" s="474"/>
      <c r="L95" s="475"/>
      <c r="M95" s="141">
        <f t="shared" si="15"/>
        <v>0</v>
      </c>
      <c r="N95" s="476"/>
      <c r="O95" s="474"/>
      <c r="P95" s="474"/>
      <c r="Q95" s="474"/>
      <c r="R95" s="474"/>
      <c r="S95" s="475"/>
      <c r="T95" s="141">
        <f t="shared" si="12"/>
        <v>0</v>
      </c>
      <c r="U95" s="407"/>
      <c r="V95" s="322"/>
      <c r="W95" s="383"/>
      <c r="X95" s="322"/>
      <c r="Y95" s="383"/>
      <c r="Z95" s="322"/>
      <c r="AA95" s="383"/>
      <c r="AB95" s="322"/>
      <c r="AC95" s="383"/>
      <c r="AD95" s="322"/>
      <c r="AE95" s="383"/>
      <c r="AF95" s="322"/>
      <c r="AG95" s="383"/>
      <c r="AH95" s="322"/>
      <c r="AI95" s="383"/>
      <c r="AJ95" s="322"/>
      <c r="AK95" s="322"/>
      <c r="AL95" s="322"/>
      <c r="AM95" s="322"/>
      <c r="AN95" s="322"/>
      <c r="AO95" s="322"/>
      <c r="AP95" s="322"/>
      <c r="AQ95" s="322"/>
      <c r="AR95" s="322"/>
      <c r="AS95" s="322"/>
      <c r="AT95" s="383"/>
      <c r="AU95" s="479"/>
      <c r="AV95" s="480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ht="12.75" customHeight="1">
      <c r="A96" s="1"/>
      <c r="B96" s="440">
        <v>45167.0</v>
      </c>
      <c r="C96" s="140">
        <f t="shared" si="1"/>
        <v>33000</v>
      </c>
      <c r="D96" s="186">
        <f t="shared" si="13"/>
        <v>0</v>
      </c>
      <c r="E96" s="399"/>
      <c r="F96" s="474"/>
      <c r="G96" s="474"/>
      <c r="H96" s="474"/>
      <c r="I96" s="474"/>
      <c r="J96" s="474"/>
      <c r="K96" s="474"/>
      <c r="L96" s="475"/>
      <c r="M96" s="141">
        <f t="shared" si="15"/>
        <v>0</v>
      </c>
      <c r="N96" s="476"/>
      <c r="O96" s="474"/>
      <c r="P96" s="474"/>
      <c r="Q96" s="474"/>
      <c r="R96" s="474"/>
      <c r="S96" s="475"/>
      <c r="T96" s="141">
        <f t="shared" si="12"/>
        <v>33000</v>
      </c>
      <c r="U96" s="407" t="s">
        <v>835</v>
      </c>
      <c r="V96" s="363">
        <v>33000.0</v>
      </c>
      <c r="W96" s="383"/>
      <c r="X96" s="322"/>
      <c r="Y96" s="383"/>
      <c r="Z96" s="322"/>
      <c r="AA96" s="383"/>
      <c r="AB96" s="322"/>
      <c r="AC96" s="383"/>
      <c r="AD96" s="322"/>
      <c r="AE96" s="383"/>
      <c r="AF96" s="322"/>
      <c r="AG96" s="383"/>
      <c r="AH96" s="322"/>
      <c r="AI96" s="383"/>
      <c r="AJ96" s="322"/>
      <c r="AK96" s="322"/>
      <c r="AL96" s="322"/>
      <c r="AM96" s="322"/>
      <c r="AN96" s="322"/>
      <c r="AO96" s="322"/>
      <c r="AP96" s="322"/>
      <c r="AQ96" s="322"/>
      <c r="AR96" s="322"/>
      <c r="AS96" s="322"/>
      <c r="AT96" s="383"/>
      <c r="AU96" s="479"/>
      <c r="AV96" s="480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ht="12.75" customHeight="1">
      <c r="A97" s="1"/>
      <c r="B97" s="440">
        <v>45168.0</v>
      </c>
      <c r="C97" s="165">
        <f t="shared" si="1"/>
        <v>3823157</v>
      </c>
      <c r="D97" s="202">
        <f t="shared" si="13"/>
        <v>0</v>
      </c>
      <c r="E97" s="523"/>
      <c r="F97" s="495"/>
      <c r="G97" s="495"/>
      <c r="H97" s="495"/>
      <c r="I97" s="495"/>
      <c r="J97" s="495"/>
      <c r="K97" s="495"/>
      <c r="L97" s="496"/>
      <c r="M97" s="229">
        <f t="shared" si="15"/>
        <v>0</v>
      </c>
      <c r="N97" s="476"/>
      <c r="O97" s="474"/>
      <c r="P97" s="474"/>
      <c r="Q97" s="474"/>
      <c r="R97" s="474"/>
      <c r="S97" s="475"/>
      <c r="T97" s="141">
        <f t="shared" si="12"/>
        <v>3823157</v>
      </c>
      <c r="U97" s="413" t="s">
        <v>148</v>
      </c>
      <c r="V97" s="367">
        <v>3530453.0</v>
      </c>
      <c r="W97" s="164" t="s">
        <v>786</v>
      </c>
      <c r="X97" s="367">
        <v>54984.0</v>
      </c>
      <c r="Y97" s="498" t="s">
        <v>784</v>
      </c>
      <c r="Z97" s="367">
        <v>23320.0</v>
      </c>
      <c r="AA97" s="413" t="s">
        <v>836</v>
      </c>
      <c r="AB97" s="363">
        <v>1000.0</v>
      </c>
      <c r="AC97" s="413" t="s">
        <v>785</v>
      </c>
      <c r="AD97" s="367">
        <v>213400.0</v>
      </c>
      <c r="AE97" s="413"/>
      <c r="AF97" s="322"/>
      <c r="AG97" s="164"/>
      <c r="AH97" s="412"/>
      <c r="AI97" s="383"/>
      <c r="AJ97" s="322"/>
      <c r="AK97" s="322"/>
      <c r="AL97" s="322"/>
      <c r="AM97" s="322"/>
      <c r="AN97" s="322"/>
      <c r="AO97" s="322"/>
      <c r="AP97" s="322"/>
      <c r="AQ97" s="322"/>
      <c r="AR97" s="322"/>
      <c r="AS97" s="322"/>
      <c r="AT97" s="383"/>
      <c r="AU97" s="479"/>
      <c r="AV97" s="480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ht="12.75" customHeight="1">
      <c r="A98" s="1"/>
      <c r="B98" s="332">
        <v>45169.0</v>
      </c>
      <c r="C98" s="203">
        <f t="shared" si="1"/>
        <v>0</v>
      </c>
      <c r="D98" s="204">
        <f t="shared" si="13"/>
        <v>0</v>
      </c>
      <c r="E98" s="534"/>
      <c r="F98" s="422"/>
      <c r="G98" s="522"/>
      <c r="H98" s="522"/>
      <c r="I98" s="522"/>
      <c r="J98" s="522"/>
      <c r="K98" s="522"/>
      <c r="L98" s="535"/>
      <c r="M98" s="229">
        <f t="shared" si="15"/>
        <v>0</v>
      </c>
      <c r="N98" s="497"/>
      <c r="O98" s="495"/>
      <c r="P98" s="495"/>
      <c r="Q98" s="495"/>
      <c r="R98" s="495"/>
      <c r="S98" s="496"/>
      <c r="T98" s="141">
        <f t="shared" si="12"/>
        <v>0</v>
      </c>
      <c r="U98" s="498"/>
      <c r="V98" s="412"/>
      <c r="W98" s="407"/>
      <c r="X98" s="322"/>
      <c r="Y98" s="413"/>
      <c r="Z98" s="412"/>
      <c r="AA98" s="413"/>
      <c r="AB98" s="412"/>
      <c r="AC98" s="412"/>
      <c r="AD98" s="412"/>
      <c r="AE98" s="413"/>
      <c r="AF98" s="412"/>
      <c r="AG98" s="413"/>
      <c r="AH98" s="412"/>
      <c r="AI98" s="413"/>
      <c r="AJ98" s="412"/>
      <c r="AK98" s="412"/>
      <c r="AL98" s="412"/>
      <c r="AM98" s="412"/>
      <c r="AN98" s="412"/>
      <c r="AO98" s="412"/>
      <c r="AP98" s="412"/>
      <c r="AQ98" s="412"/>
      <c r="AR98" s="412"/>
      <c r="AS98" s="412"/>
      <c r="AT98" s="413"/>
      <c r="AU98" s="499"/>
      <c r="AV98" s="500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ht="12.75" customHeight="1">
      <c r="A99" s="1"/>
      <c r="B99" s="454" t="s">
        <v>33</v>
      </c>
      <c r="C99" s="208">
        <f t="shared" si="1"/>
        <v>26644509</v>
      </c>
      <c r="D99" s="173">
        <f>SUM(D68:D98)</f>
        <v>14841099</v>
      </c>
      <c r="E99" s="525"/>
      <c r="F99" s="504"/>
      <c r="G99" s="504"/>
      <c r="H99" s="504"/>
      <c r="I99" s="504"/>
      <c r="J99" s="504"/>
      <c r="K99" s="504"/>
      <c r="L99" s="505"/>
      <c r="M99" s="173">
        <f>SUM(M68:M98)</f>
        <v>229328</v>
      </c>
      <c r="N99" s="525"/>
      <c r="O99" s="504"/>
      <c r="P99" s="504"/>
      <c r="Q99" s="504"/>
      <c r="R99" s="504"/>
      <c r="S99" s="505"/>
      <c r="T99" s="173">
        <f>SUM(T68:T98)</f>
        <v>11574082</v>
      </c>
      <c r="U99" s="507"/>
      <c r="V99" s="251"/>
      <c r="W99" s="250"/>
      <c r="X99" s="183"/>
      <c r="Y99" s="250"/>
      <c r="Z99" s="251"/>
      <c r="AA99" s="184"/>
      <c r="AB99" s="183"/>
      <c r="AC99" s="183"/>
      <c r="AD99" s="183"/>
      <c r="AE99" s="184"/>
      <c r="AF99" s="183"/>
      <c r="AG99" s="184"/>
      <c r="AH99" s="183"/>
      <c r="AI99" s="184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4"/>
      <c r="AU99" s="371"/>
      <c r="AV99" s="247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ht="12.75" customHeight="1">
      <c r="A100" s="1"/>
      <c r="B100" s="454" t="s">
        <v>31</v>
      </c>
      <c r="C100" s="208"/>
      <c r="D100" s="173"/>
      <c r="E100" s="525"/>
      <c r="F100" s="504"/>
      <c r="G100" s="504"/>
      <c r="H100" s="504"/>
      <c r="I100" s="504"/>
      <c r="J100" s="504"/>
      <c r="K100" s="504"/>
      <c r="L100" s="505"/>
      <c r="M100" s="173"/>
      <c r="N100" s="525"/>
      <c r="O100" s="504"/>
      <c r="P100" s="504"/>
      <c r="Q100" s="504"/>
      <c r="R100" s="504"/>
      <c r="S100" s="505"/>
      <c r="T100" s="173"/>
      <c r="U100" s="198"/>
      <c r="V100" s="183"/>
      <c r="W100" s="184"/>
      <c r="X100" s="183"/>
      <c r="Y100" s="184"/>
      <c r="Z100" s="183"/>
      <c r="AA100" s="184"/>
      <c r="AB100" s="183"/>
      <c r="AC100" s="184"/>
      <c r="AD100" s="183"/>
      <c r="AE100" s="184"/>
      <c r="AF100" s="183"/>
      <c r="AG100" s="184"/>
      <c r="AH100" s="183"/>
      <c r="AI100" s="184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4"/>
      <c r="AU100" s="371"/>
      <c r="AV100" s="247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ht="12.75" customHeight="1">
      <c r="A101" s="1"/>
      <c r="B101" s="340">
        <v>44440.0</v>
      </c>
      <c r="C101" s="209">
        <f t="shared" ref="C101:C226" si="16">D101+M101+T101</f>
        <v>0</v>
      </c>
      <c r="D101" s="128">
        <f t="shared" ref="D101:D130" si="17">F101+H101+J101+L101</f>
        <v>0</v>
      </c>
      <c r="E101" s="465"/>
      <c r="F101" s="466"/>
      <c r="G101" s="466"/>
      <c r="H101" s="466"/>
      <c r="I101" s="466"/>
      <c r="J101" s="466"/>
      <c r="K101" s="466"/>
      <c r="L101" s="467"/>
      <c r="M101" s="128">
        <f t="shared" ref="M101:M130" si="18">O101+Q101+S101</f>
        <v>0</v>
      </c>
      <c r="N101" s="468"/>
      <c r="O101" s="406"/>
      <c r="P101" s="406"/>
      <c r="Q101" s="406"/>
      <c r="R101" s="406"/>
      <c r="S101" s="469"/>
      <c r="T101" s="128">
        <f t="shared" ref="T101:T130" si="19">V101+X101+Z101+AB101+AD101+AF101+AH101+AJ101+AV101</f>
        <v>0</v>
      </c>
      <c r="U101" s="468"/>
      <c r="V101" s="405"/>
      <c r="W101" s="470"/>
      <c r="X101" s="471"/>
      <c r="Y101" s="405"/>
      <c r="Z101" s="406"/>
      <c r="AA101" s="405"/>
      <c r="AB101" s="406"/>
      <c r="AC101" s="405"/>
      <c r="AD101" s="406"/>
      <c r="AE101" s="405"/>
      <c r="AF101" s="406"/>
      <c r="AG101" s="405"/>
      <c r="AH101" s="406"/>
      <c r="AI101" s="405"/>
      <c r="AJ101" s="406"/>
      <c r="AK101" s="406"/>
      <c r="AL101" s="406"/>
      <c r="AM101" s="406"/>
      <c r="AN101" s="406"/>
      <c r="AO101" s="406"/>
      <c r="AP101" s="406"/>
      <c r="AQ101" s="406"/>
      <c r="AR101" s="406"/>
      <c r="AS101" s="406"/>
      <c r="AT101" s="405"/>
      <c r="AU101" s="472"/>
      <c r="AV101" s="473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ht="12.75" customHeight="1">
      <c r="A102" s="1"/>
      <c r="B102" s="446">
        <v>44441.0</v>
      </c>
      <c r="C102" s="210">
        <f t="shared" si="16"/>
        <v>1032287</v>
      </c>
      <c r="D102" s="141">
        <f t="shared" si="17"/>
        <v>0</v>
      </c>
      <c r="E102" s="407"/>
      <c r="F102" s="322"/>
      <c r="G102" s="474"/>
      <c r="H102" s="474"/>
      <c r="I102" s="474"/>
      <c r="J102" s="474"/>
      <c r="K102" s="474"/>
      <c r="L102" s="475"/>
      <c r="M102" s="141">
        <f t="shared" si="18"/>
        <v>932287</v>
      </c>
      <c r="N102" s="476" t="s">
        <v>764</v>
      </c>
      <c r="O102" s="362">
        <v>110000.0</v>
      </c>
      <c r="P102" s="474" t="s">
        <v>130</v>
      </c>
      <c r="Q102" s="362">
        <v>822287.0</v>
      </c>
      <c r="R102" s="474"/>
      <c r="S102" s="475"/>
      <c r="T102" s="141">
        <f t="shared" si="19"/>
        <v>100000</v>
      </c>
      <c r="U102" s="498" t="s">
        <v>790</v>
      </c>
      <c r="V102" s="367">
        <v>100000.0</v>
      </c>
      <c r="W102" s="407"/>
      <c r="X102" s="322"/>
      <c r="Y102" s="498"/>
      <c r="Z102" s="412"/>
      <c r="AA102" s="407"/>
      <c r="AB102" s="322"/>
      <c r="AC102" s="383"/>
      <c r="AD102" s="322"/>
      <c r="AE102" s="383"/>
      <c r="AF102" s="322"/>
      <c r="AG102" s="383"/>
      <c r="AH102" s="322"/>
      <c r="AI102" s="383"/>
      <c r="AJ102" s="322"/>
      <c r="AK102" s="322"/>
      <c r="AL102" s="322"/>
      <c r="AM102" s="322"/>
      <c r="AN102" s="322"/>
      <c r="AO102" s="322"/>
      <c r="AP102" s="322"/>
      <c r="AQ102" s="322"/>
      <c r="AR102" s="322"/>
      <c r="AS102" s="322"/>
      <c r="AT102" s="383"/>
      <c r="AU102" s="479"/>
      <c r="AV102" s="480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ht="12.75" customHeight="1">
      <c r="A103" s="1"/>
      <c r="B103" s="446">
        <v>44442.0</v>
      </c>
      <c r="C103" s="210">
        <f t="shared" si="16"/>
        <v>20000000</v>
      </c>
      <c r="D103" s="141">
        <f t="shared" si="17"/>
        <v>0</v>
      </c>
      <c r="E103" s="481"/>
      <c r="F103" s="482"/>
      <c r="G103" s="482"/>
      <c r="H103" s="482"/>
      <c r="I103" s="482"/>
      <c r="J103" s="482"/>
      <c r="K103" s="482"/>
      <c r="L103" s="483"/>
      <c r="M103" s="141">
        <f t="shared" si="18"/>
        <v>0</v>
      </c>
      <c r="N103" s="476"/>
      <c r="O103" s="474"/>
      <c r="P103" s="474"/>
      <c r="Q103" s="474"/>
      <c r="R103" s="474"/>
      <c r="S103" s="475"/>
      <c r="T103" s="141">
        <f t="shared" si="19"/>
        <v>20000000</v>
      </c>
      <c r="U103" s="383" t="s">
        <v>837</v>
      </c>
      <c r="V103" s="363">
        <v>2.0E7</v>
      </c>
      <c r="W103" s="383"/>
      <c r="X103" s="322"/>
      <c r="Y103" s="383"/>
      <c r="Z103" s="322"/>
      <c r="AA103" s="383"/>
      <c r="AB103" s="322"/>
      <c r="AC103" s="383"/>
      <c r="AD103" s="322"/>
      <c r="AE103" s="383"/>
      <c r="AF103" s="322"/>
      <c r="AG103" s="383"/>
      <c r="AH103" s="322"/>
      <c r="AI103" s="383"/>
      <c r="AJ103" s="322"/>
      <c r="AK103" s="322"/>
      <c r="AL103" s="322"/>
      <c r="AM103" s="322"/>
      <c r="AN103" s="322"/>
      <c r="AO103" s="322"/>
      <c r="AP103" s="322"/>
      <c r="AQ103" s="322"/>
      <c r="AR103" s="322"/>
      <c r="AS103" s="322"/>
      <c r="AT103" s="383"/>
      <c r="AU103" s="479"/>
      <c r="AV103" s="480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ht="12.75" customHeight="1">
      <c r="A104" s="1"/>
      <c r="B104" s="446">
        <v>44443.0</v>
      </c>
      <c r="C104" s="210">
        <f t="shared" si="16"/>
        <v>176100</v>
      </c>
      <c r="D104" s="141">
        <f t="shared" si="17"/>
        <v>0</v>
      </c>
      <c r="E104" s="481"/>
      <c r="F104" s="482"/>
      <c r="G104" s="482"/>
      <c r="H104" s="482"/>
      <c r="I104" s="482"/>
      <c r="J104" s="482"/>
      <c r="K104" s="482"/>
      <c r="L104" s="483"/>
      <c r="M104" s="141">
        <f t="shared" si="18"/>
        <v>87000</v>
      </c>
      <c r="N104" s="383" t="s">
        <v>162</v>
      </c>
      <c r="O104" s="363">
        <v>47000.0</v>
      </c>
      <c r="P104" s="474" t="s">
        <v>308</v>
      </c>
      <c r="Q104" s="362">
        <v>40000.0</v>
      </c>
      <c r="R104" s="474"/>
      <c r="S104" s="475"/>
      <c r="T104" s="141">
        <f t="shared" si="19"/>
        <v>89100</v>
      </c>
      <c r="U104" s="407" t="s">
        <v>838</v>
      </c>
      <c r="V104" s="363">
        <v>89100.0</v>
      </c>
      <c r="W104" s="407"/>
      <c r="X104" s="322"/>
      <c r="Y104" s="383"/>
      <c r="Z104" s="322"/>
      <c r="AA104" s="383"/>
      <c r="AB104" s="322"/>
      <c r="AC104" s="383"/>
      <c r="AD104" s="322"/>
      <c r="AE104" s="383"/>
      <c r="AF104" s="322"/>
      <c r="AG104" s="383"/>
      <c r="AH104" s="322"/>
      <c r="AI104" s="383"/>
      <c r="AJ104" s="322"/>
      <c r="AK104" s="322"/>
      <c r="AL104" s="322"/>
      <c r="AM104" s="322"/>
      <c r="AN104" s="322"/>
      <c r="AO104" s="322"/>
      <c r="AP104" s="322"/>
      <c r="AQ104" s="322"/>
      <c r="AR104" s="322"/>
      <c r="AS104" s="322"/>
      <c r="AT104" s="383"/>
      <c r="AU104" s="479"/>
      <c r="AV104" s="480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ht="12.75" customHeight="1">
      <c r="A105" s="1"/>
      <c r="B105" s="446">
        <v>44444.0</v>
      </c>
      <c r="C105" s="210">
        <f t="shared" si="16"/>
        <v>33207345</v>
      </c>
      <c r="D105" s="141">
        <f t="shared" si="17"/>
        <v>0</v>
      </c>
      <c r="E105" s="476"/>
      <c r="F105" s="474"/>
      <c r="G105" s="474"/>
      <c r="H105" s="474"/>
      <c r="I105" s="474"/>
      <c r="J105" s="474"/>
      <c r="K105" s="474"/>
      <c r="L105" s="475"/>
      <c r="M105" s="141">
        <f t="shared" si="18"/>
        <v>75075</v>
      </c>
      <c r="N105" s="383" t="s">
        <v>839</v>
      </c>
      <c r="O105" s="363">
        <v>75075.0</v>
      </c>
      <c r="P105" s="474"/>
      <c r="Q105" s="474"/>
      <c r="R105" s="474"/>
      <c r="S105" s="475"/>
      <c r="T105" s="141">
        <f t="shared" si="19"/>
        <v>33132270</v>
      </c>
      <c r="U105" s="477" t="s">
        <v>840</v>
      </c>
      <c r="V105" s="377">
        <v>3.313227E7</v>
      </c>
      <c r="W105" s="383"/>
      <c r="X105" s="322"/>
      <c r="Y105" s="383"/>
      <c r="Z105" s="322"/>
      <c r="AA105" s="383"/>
      <c r="AB105" s="322"/>
      <c r="AC105" s="383"/>
      <c r="AD105" s="322"/>
      <c r="AE105" s="383"/>
      <c r="AF105" s="322"/>
      <c r="AG105" s="383"/>
      <c r="AH105" s="322"/>
      <c r="AI105" s="383"/>
      <c r="AJ105" s="322"/>
      <c r="AK105" s="322"/>
      <c r="AL105" s="322"/>
      <c r="AM105" s="322"/>
      <c r="AN105" s="322"/>
      <c r="AO105" s="322"/>
      <c r="AP105" s="322"/>
      <c r="AQ105" s="322"/>
      <c r="AR105" s="322"/>
      <c r="AS105" s="322"/>
      <c r="AT105" s="383"/>
      <c r="AU105" s="479"/>
      <c r="AV105" s="480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ht="12.75" customHeight="1">
      <c r="A106" s="1" t="s">
        <v>34</v>
      </c>
      <c r="B106" s="446">
        <v>44445.0</v>
      </c>
      <c r="C106" s="210">
        <f t="shared" si="16"/>
        <v>97837</v>
      </c>
      <c r="D106" s="141">
        <f t="shared" si="17"/>
        <v>0</v>
      </c>
      <c r="E106" s="476"/>
      <c r="F106" s="474"/>
      <c r="G106" s="474"/>
      <c r="H106" s="474"/>
      <c r="I106" s="474"/>
      <c r="J106" s="474"/>
      <c r="K106" s="474"/>
      <c r="L106" s="475"/>
      <c r="M106" s="141">
        <f t="shared" si="18"/>
        <v>0</v>
      </c>
      <c r="N106" s="476"/>
      <c r="O106" s="474"/>
      <c r="P106" s="474"/>
      <c r="Q106" s="474"/>
      <c r="R106" s="474"/>
      <c r="S106" s="475"/>
      <c r="T106" s="141">
        <f t="shared" si="19"/>
        <v>97837</v>
      </c>
      <c r="U106" s="407" t="s">
        <v>765</v>
      </c>
      <c r="V106" s="363">
        <v>42837.0</v>
      </c>
      <c r="W106" s="407" t="s">
        <v>791</v>
      </c>
      <c r="X106" s="363">
        <v>55000.0</v>
      </c>
      <c r="Y106" s="383"/>
      <c r="Z106" s="322"/>
      <c r="AA106" s="383"/>
      <c r="AB106" s="322"/>
      <c r="AC106" s="383"/>
      <c r="AD106" s="322"/>
      <c r="AE106" s="383"/>
      <c r="AF106" s="322"/>
      <c r="AG106" s="383"/>
      <c r="AH106" s="322"/>
      <c r="AI106" s="383"/>
      <c r="AJ106" s="322"/>
      <c r="AK106" s="322"/>
      <c r="AL106" s="322"/>
      <c r="AM106" s="322"/>
      <c r="AN106" s="322"/>
      <c r="AO106" s="322"/>
      <c r="AP106" s="322"/>
      <c r="AQ106" s="322"/>
      <c r="AR106" s="322"/>
      <c r="AS106" s="322"/>
      <c r="AT106" s="383"/>
      <c r="AU106" s="479"/>
      <c r="AV106" s="480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ht="12.75" customHeight="1">
      <c r="A107" s="1"/>
      <c r="B107" s="339">
        <v>44446.0</v>
      </c>
      <c r="C107" s="210">
        <f t="shared" si="16"/>
        <v>0</v>
      </c>
      <c r="D107" s="141">
        <f t="shared" si="17"/>
        <v>0</v>
      </c>
      <c r="E107" s="484"/>
      <c r="F107" s="322"/>
      <c r="G107" s="474"/>
      <c r="H107" s="474"/>
      <c r="I107" s="474"/>
      <c r="J107" s="474"/>
      <c r="K107" s="474"/>
      <c r="L107" s="475"/>
      <c r="M107" s="141">
        <f t="shared" si="18"/>
        <v>0</v>
      </c>
      <c r="N107" s="476"/>
      <c r="O107" s="474"/>
      <c r="P107" s="474"/>
      <c r="Q107" s="474"/>
      <c r="R107" s="474"/>
      <c r="S107" s="475"/>
      <c r="T107" s="141">
        <f t="shared" si="19"/>
        <v>0</v>
      </c>
      <c r="U107" s="477"/>
      <c r="V107" s="478"/>
      <c r="W107" s="383"/>
      <c r="X107" s="322"/>
      <c r="Y107" s="383"/>
      <c r="Z107" s="322"/>
      <c r="AA107" s="383"/>
      <c r="AB107" s="322"/>
      <c r="AC107" s="383"/>
      <c r="AD107" s="322"/>
      <c r="AE107" s="383"/>
      <c r="AF107" s="322"/>
      <c r="AG107" s="383"/>
      <c r="AH107" s="322"/>
      <c r="AI107" s="383"/>
      <c r="AJ107" s="322"/>
      <c r="AK107" s="322"/>
      <c r="AL107" s="322"/>
      <c r="AM107" s="322"/>
      <c r="AN107" s="322"/>
      <c r="AO107" s="322"/>
      <c r="AP107" s="322"/>
      <c r="AQ107" s="322"/>
      <c r="AR107" s="322"/>
      <c r="AS107" s="322"/>
      <c r="AT107" s="383"/>
      <c r="AU107" s="479"/>
      <c r="AV107" s="480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ht="12.75" customHeight="1">
      <c r="A108" s="1"/>
      <c r="B108" s="339">
        <v>44447.0</v>
      </c>
      <c r="C108" s="210">
        <f t="shared" si="16"/>
        <v>0</v>
      </c>
      <c r="D108" s="141">
        <f t="shared" si="17"/>
        <v>0</v>
      </c>
      <c r="E108" s="476"/>
      <c r="F108" s="474"/>
      <c r="G108" s="474"/>
      <c r="H108" s="474"/>
      <c r="I108" s="474"/>
      <c r="J108" s="474"/>
      <c r="K108" s="474"/>
      <c r="L108" s="475"/>
      <c r="M108" s="141">
        <f t="shared" si="18"/>
        <v>0</v>
      </c>
      <c r="N108" s="476"/>
      <c r="O108" s="474"/>
      <c r="P108" s="474"/>
      <c r="Q108" s="474"/>
      <c r="R108" s="474"/>
      <c r="S108" s="475"/>
      <c r="T108" s="141">
        <f t="shared" si="19"/>
        <v>0</v>
      </c>
      <c r="U108" s="484"/>
      <c r="V108" s="322"/>
      <c r="W108" s="383"/>
      <c r="X108" s="322"/>
      <c r="Y108" s="383"/>
      <c r="Z108" s="322"/>
      <c r="AA108" s="383"/>
      <c r="AB108" s="322"/>
      <c r="AC108" s="383"/>
      <c r="AD108" s="322"/>
      <c r="AE108" s="383"/>
      <c r="AF108" s="322"/>
      <c r="AG108" s="383"/>
      <c r="AH108" s="322"/>
      <c r="AI108" s="383"/>
      <c r="AJ108" s="322"/>
      <c r="AK108" s="322"/>
      <c r="AL108" s="322"/>
      <c r="AM108" s="322"/>
      <c r="AN108" s="322"/>
      <c r="AO108" s="322"/>
      <c r="AP108" s="322"/>
      <c r="AQ108" s="322"/>
      <c r="AR108" s="322"/>
      <c r="AS108" s="322"/>
      <c r="AT108" s="383"/>
      <c r="AU108" s="479"/>
      <c r="AV108" s="480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ht="12.75" customHeight="1">
      <c r="A109" s="1"/>
      <c r="B109" s="446">
        <v>44448.0</v>
      </c>
      <c r="C109" s="210">
        <f t="shared" si="16"/>
        <v>691431</v>
      </c>
      <c r="D109" s="141">
        <f t="shared" si="17"/>
        <v>1591</v>
      </c>
      <c r="E109" s="399" t="s">
        <v>841</v>
      </c>
      <c r="F109" s="362">
        <v>405.0</v>
      </c>
      <c r="G109" s="474" t="s">
        <v>842</v>
      </c>
      <c r="H109" s="374">
        <v>858.0</v>
      </c>
      <c r="I109" s="474" t="s">
        <v>841</v>
      </c>
      <c r="J109" s="362">
        <v>189.0</v>
      </c>
      <c r="K109" s="474" t="s">
        <v>841</v>
      </c>
      <c r="L109" s="374">
        <v>139.0</v>
      </c>
      <c r="M109" s="141">
        <f t="shared" si="18"/>
        <v>525000</v>
      </c>
      <c r="N109" s="476" t="s">
        <v>121</v>
      </c>
      <c r="O109" s="362">
        <v>150000.0</v>
      </c>
      <c r="P109" s="322" t="s">
        <v>162</v>
      </c>
      <c r="Q109" s="363">
        <v>75000.0</v>
      </c>
      <c r="R109" s="322" t="s">
        <v>162</v>
      </c>
      <c r="S109" s="380">
        <v>300000.0</v>
      </c>
      <c r="T109" s="141">
        <f t="shared" si="19"/>
        <v>164840</v>
      </c>
      <c r="U109" s="407" t="s">
        <v>271</v>
      </c>
      <c r="V109" s="363">
        <v>164840.0</v>
      </c>
      <c r="W109" s="383"/>
      <c r="X109" s="322"/>
      <c r="Y109" s="383"/>
      <c r="Z109" s="322"/>
      <c r="AA109" s="383"/>
      <c r="AB109" s="322"/>
      <c r="AC109" s="383"/>
      <c r="AD109" s="322"/>
      <c r="AE109" s="383"/>
      <c r="AF109" s="322"/>
      <c r="AG109" s="383"/>
      <c r="AH109" s="322"/>
      <c r="AI109" s="383"/>
      <c r="AJ109" s="322"/>
      <c r="AK109" s="322"/>
      <c r="AL109" s="322"/>
      <c r="AM109" s="322"/>
      <c r="AN109" s="322"/>
      <c r="AO109" s="322"/>
      <c r="AP109" s="322"/>
      <c r="AQ109" s="322"/>
      <c r="AR109" s="322"/>
      <c r="AS109" s="322"/>
      <c r="AT109" s="383"/>
      <c r="AU109" s="479"/>
      <c r="AV109" s="480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ht="12.75" customHeight="1">
      <c r="A110" s="1"/>
      <c r="B110" s="446">
        <v>44449.0</v>
      </c>
      <c r="C110" s="210">
        <f t="shared" si="16"/>
        <v>224655</v>
      </c>
      <c r="D110" s="141">
        <f t="shared" si="17"/>
        <v>0</v>
      </c>
      <c r="E110" s="481"/>
      <c r="F110" s="474"/>
      <c r="G110" s="474"/>
      <c r="H110" s="474"/>
      <c r="I110" s="474"/>
      <c r="J110" s="474"/>
      <c r="K110" s="474"/>
      <c r="L110" s="475"/>
      <c r="M110" s="141">
        <f t="shared" si="18"/>
        <v>0</v>
      </c>
      <c r="N110" s="536"/>
      <c r="O110" s="486"/>
      <c r="P110" s="486"/>
      <c r="Q110" s="486"/>
      <c r="R110" s="486"/>
      <c r="S110" s="487"/>
      <c r="T110" s="141">
        <f t="shared" si="19"/>
        <v>224655</v>
      </c>
      <c r="U110" s="407" t="s">
        <v>843</v>
      </c>
      <c r="V110" s="363">
        <v>58850.0</v>
      </c>
      <c r="W110" s="383" t="s">
        <v>844</v>
      </c>
      <c r="X110" s="363">
        <v>165805.0</v>
      </c>
      <c r="Y110" s="383"/>
      <c r="Z110" s="322"/>
      <c r="AA110" s="322"/>
      <c r="AB110" s="322"/>
      <c r="AC110" s="383"/>
      <c r="AD110" s="322"/>
      <c r="AE110" s="383"/>
      <c r="AF110" s="322"/>
      <c r="AG110" s="383"/>
      <c r="AH110" s="322"/>
      <c r="AI110" s="383"/>
      <c r="AJ110" s="322"/>
      <c r="AK110" s="322"/>
      <c r="AL110" s="322"/>
      <c r="AM110" s="322"/>
      <c r="AN110" s="322"/>
      <c r="AO110" s="322"/>
      <c r="AP110" s="322"/>
      <c r="AQ110" s="322"/>
      <c r="AR110" s="322"/>
      <c r="AS110" s="322"/>
      <c r="AT110" s="383"/>
      <c r="AU110" s="479"/>
      <c r="AV110" s="480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ht="12.75" customHeight="1">
      <c r="A111" s="1"/>
      <c r="B111" s="446">
        <v>44450.0</v>
      </c>
      <c r="C111" s="210">
        <f t="shared" si="16"/>
        <v>0</v>
      </c>
      <c r="D111" s="141">
        <f t="shared" si="17"/>
        <v>0</v>
      </c>
      <c r="E111" s="476"/>
      <c r="F111" s="474"/>
      <c r="G111" s="474"/>
      <c r="H111" s="474"/>
      <c r="I111" s="474"/>
      <c r="J111" s="474"/>
      <c r="K111" s="474"/>
      <c r="L111" s="475"/>
      <c r="M111" s="141">
        <f t="shared" si="18"/>
        <v>0</v>
      </c>
      <c r="N111" s="476"/>
      <c r="O111" s="474"/>
      <c r="P111" s="474"/>
      <c r="Q111" s="474"/>
      <c r="R111" s="482"/>
      <c r="S111" s="483"/>
      <c r="T111" s="141">
        <f t="shared" si="19"/>
        <v>0</v>
      </c>
      <c r="U111" s="383"/>
      <c r="V111" s="322"/>
      <c r="W111" s="322"/>
      <c r="X111" s="322"/>
      <c r="Y111" s="383"/>
      <c r="Z111" s="322"/>
      <c r="AA111" s="322"/>
      <c r="AB111" s="322"/>
      <c r="AC111" s="383"/>
      <c r="AD111" s="322"/>
      <c r="AE111" s="383"/>
      <c r="AF111" s="322"/>
      <c r="AG111" s="383"/>
      <c r="AH111" s="322"/>
      <c r="AI111" s="383"/>
      <c r="AJ111" s="322"/>
      <c r="AK111" s="322"/>
      <c r="AL111" s="322"/>
      <c r="AM111" s="322"/>
      <c r="AN111" s="322"/>
      <c r="AO111" s="322"/>
      <c r="AP111" s="322"/>
      <c r="AQ111" s="322"/>
      <c r="AR111" s="322"/>
      <c r="AS111" s="322"/>
      <c r="AT111" s="383"/>
      <c r="AU111" s="479"/>
      <c r="AV111" s="480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ht="12.75" customHeight="1">
      <c r="A112" s="1"/>
      <c r="B112" s="446">
        <v>44451.0</v>
      </c>
      <c r="C112" s="210">
        <f t="shared" si="16"/>
        <v>3576960</v>
      </c>
      <c r="D112" s="141">
        <f t="shared" si="17"/>
        <v>0</v>
      </c>
      <c r="E112" s="407"/>
      <c r="F112" s="322"/>
      <c r="G112" s="474"/>
      <c r="H112" s="474"/>
      <c r="I112" s="474"/>
      <c r="J112" s="474"/>
      <c r="K112" s="474"/>
      <c r="L112" s="475"/>
      <c r="M112" s="141">
        <f t="shared" si="18"/>
        <v>0</v>
      </c>
      <c r="N112" s="476"/>
      <c r="O112" s="474"/>
      <c r="P112" s="474"/>
      <c r="Q112" s="474"/>
      <c r="R112" s="474"/>
      <c r="S112" s="475"/>
      <c r="T112" s="141">
        <f t="shared" si="19"/>
        <v>3576960</v>
      </c>
      <c r="U112" s="383" t="s">
        <v>845</v>
      </c>
      <c r="V112" s="363">
        <v>49390.0</v>
      </c>
      <c r="W112" s="383" t="s">
        <v>846</v>
      </c>
      <c r="X112" s="363">
        <v>3527570.0</v>
      </c>
      <c r="Y112" s="383"/>
      <c r="Z112" s="322"/>
      <c r="AA112" s="383"/>
      <c r="AB112" s="322"/>
      <c r="AC112" s="383"/>
      <c r="AD112" s="322"/>
      <c r="AE112" s="383"/>
      <c r="AF112" s="322"/>
      <c r="AG112" s="383"/>
      <c r="AH112" s="322"/>
      <c r="AI112" s="383"/>
      <c r="AJ112" s="322"/>
      <c r="AK112" s="322"/>
      <c r="AL112" s="322"/>
      <c r="AM112" s="322"/>
      <c r="AN112" s="322"/>
      <c r="AO112" s="322"/>
      <c r="AP112" s="322"/>
      <c r="AQ112" s="322"/>
      <c r="AR112" s="322"/>
      <c r="AS112" s="322"/>
      <c r="AT112" s="383"/>
      <c r="AU112" s="479"/>
      <c r="AV112" s="480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ht="12.75" customHeight="1">
      <c r="A113" s="1"/>
      <c r="B113" s="446">
        <v>44452.0</v>
      </c>
      <c r="C113" s="210">
        <f t="shared" si="16"/>
        <v>0</v>
      </c>
      <c r="D113" s="141">
        <f t="shared" si="17"/>
        <v>0</v>
      </c>
      <c r="E113" s="476"/>
      <c r="F113" s="474"/>
      <c r="G113" s="474"/>
      <c r="H113" s="474"/>
      <c r="I113" s="474"/>
      <c r="J113" s="474"/>
      <c r="K113" s="474"/>
      <c r="L113" s="475"/>
      <c r="M113" s="141">
        <f t="shared" si="18"/>
        <v>0</v>
      </c>
      <c r="N113" s="476"/>
      <c r="O113" s="474"/>
      <c r="P113" s="474"/>
      <c r="Q113" s="474"/>
      <c r="R113" s="474"/>
      <c r="S113" s="475"/>
      <c r="T113" s="141">
        <f t="shared" si="19"/>
        <v>0</v>
      </c>
      <c r="U113" s="407"/>
      <c r="V113" s="322"/>
      <c r="W113" s="383"/>
      <c r="X113" s="322"/>
      <c r="Y113" s="383"/>
      <c r="Z113" s="322"/>
      <c r="AA113" s="383"/>
      <c r="AB113" s="322"/>
      <c r="AC113" s="383"/>
      <c r="AD113" s="322"/>
      <c r="AE113" s="383"/>
      <c r="AF113" s="322"/>
      <c r="AG113" s="383"/>
      <c r="AH113" s="322"/>
      <c r="AI113" s="383"/>
      <c r="AJ113" s="322"/>
      <c r="AK113" s="322"/>
      <c r="AL113" s="322"/>
      <c r="AM113" s="322"/>
      <c r="AN113" s="322"/>
      <c r="AO113" s="322"/>
      <c r="AP113" s="322"/>
      <c r="AQ113" s="322"/>
      <c r="AR113" s="322"/>
      <c r="AS113" s="322"/>
      <c r="AT113" s="383"/>
      <c r="AU113" s="479"/>
      <c r="AV113" s="480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ht="12.75" customHeight="1">
      <c r="A114" s="1"/>
      <c r="B114" s="339">
        <v>44453.0</v>
      </c>
      <c r="C114" s="210">
        <f t="shared" si="16"/>
        <v>0</v>
      </c>
      <c r="D114" s="141">
        <f t="shared" si="17"/>
        <v>0</v>
      </c>
      <c r="E114" s="476"/>
      <c r="F114" s="474"/>
      <c r="G114" s="474"/>
      <c r="H114" s="474"/>
      <c r="I114" s="474"/>
      <c r="J114" s="474"/>
      <c r="K114" s="474"/>
      <c r="L114" s="475"/>
      <c r="M114" s="141">
        <f t="shared" si="18"/>
        <v>0</v>
      </c>
      <c r="N114" s="407"/>
      <c r="O114" s="322"/>
      <c r="P114" s="322"/>
      <c r="Q114" s="322"/>
      <c r="R114" s="322"/>
      <c r="S114" s="485"/>
      <c r="T114" s="141">
        <f t="shared" si="19"/>
        <v>0</v>
      </c>
      <c r="U114" s="477"/>
      <c r="V114" s="478"/>
      <c r="W114" s="383"/>
      <c r="X114" s="322"/>
      <c r="Y114" s="383"/>
      <c r="Z114" s="322"/>
      <c r="AA114" s="383"/>
      <c r="AB114" s="322"/>
      <c r="AC114" s="383"/>
      <c r="AD114" s="322"/>
      <c r="AE114" s="383"/>
      <c r="AF114" s="322"/>
      <c r="AG114" s="383"/>
      <c r="AH114" s="322"/>
      <c r="AI114" s="383"/>
      <c r="AJ114" s="322"/>
      <c r="AK114" s="322"/>
      <c r="AL114" s="322"/>
      <c r="AM114" s="322"/>
      <c r="AN114" s="322"/>
      <c r="AO114" s="322"/>
      <c r="AP114" s="322"/>
      <c r="AQ114" s="322"/>
      <c r="AR114" s="322"/>
      <c r="AS114" s="322"/>
      <c r="AT114" s="383"/>
      <c r="AU114" s="479"/>
      <c r="AV114" s="480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ht="12.75" customHeight="1">
      <c r="A115" s="1"/>
      <c r="B115" s="339">
        <v>44454.0</v>
      </c>
      <c r="C115" s="210">
        <f t="shared" si="16"/>
        <v>0</v>
      </c>
      <c r="D115" s="141">
        <f t="shared" si="17"/>
        <v>0</v>
      </c>
      <c r="E115" s="407"/>
      <c r="F115" s="322"/>
      <c r="G115" s="322"/>
      <c r="H115" s="322"/>
      <c r="I115" s="322"/>
      <c r="J115" s="322"/>
      <c r="K115" s="322"/>
      <c r="L115" s="485"/>
      <c r="M115" s="141">
        <f t="shared" si="18"/>
        <v>0</v>
      </c>
      <c r="N115" s="476"/>
      <c r="O115" s="474"/>
      <c r="P115" s="474"/>
      <c r="Q115" s="474"/>
      <c r="R115" s="474"/>
      <c r="S115" s="475"/>
      <c r="T115" s="141">
        <f t="shared" si="19"/>
        <v>0</v>
      </c>
      <c r="U115" s="407"/>
      <c r="V115" s="322"/>
      <c r="W115" s="383"/>
      <c r="X115" s="322"/>
      <c r="Y115" s="383"/>
      <c r="Z115" s="322"/>
      <c r="AA115" s="383"/>
      <c r="AB115" s="322"/>
      <c r="AC115" s="383"/>
      <c r="AD115" s="322"/>
      <c r="AE115" s="383"/>
      <c r="AF115" s="322"/>
      <c r="AG115" s="383"/>
      <c r="AH115" s="322"/>
      <c r="AI115" s="383"/>
      <c r="AJ115" s="322"/>
      <c r="AK115" s="322"/>
      <c r="AL115" s="322"/>
      <c r="AM115" s="322"/>
      <c r="AN115" s="322"/>
      <c r="AO115" s="322"/>
      <c r="AP115" s="322"/>
      <c r="AQ115" s="322"/>
      <c r="AR115" s="322"/>
      <c r="AS115" s="322"/>
      <c r="AT115" s="383"/>
      <c r="AU115" s="479"/>
      <c r="AV115" s="480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ht="12.75" customHeight="1">
      <c r="A116" s="1"/>
      <c r="B116" s="339">
        <v>44455.0</v>
      </c>
      <c r="C116" s="210">
        <f t="shared" si="16"/>
        <v>0</v>
      </c>
      <c r="D116" s="141">
        <f t="shared" si="17"/>
        <v>0</v>
      </c>
      <c r="E116" s="476"/>
      <c r="F116" s="474"/>
      <c r="G116" s="474"/>
      <c r="H116" s="474"/>
      <c r="I116" s="474"/>
      <c r="J116" s="474"/>
      <c r="K116" s="474"/>
      <c r="L116" s="475"/>
      <c r="M116" s="141">
        <f t="shared" si="18"/>
        <v>0</v>
      </c>
      <c r="N116" s="476"/>
      <c r="O116" s="474"/>
      <c r="P116" s="474"/>
      <c r="Q116" s="474"/>
      <c r="R116" s="474"/>
      <c r="S116" s="475"/>
      <c r="T116" s="141">
        <f t="shared" si="19"/>
        <v>0</v>
      </c>
      <c r="U116" s="407"/>
      <c r="V116" s="322"/>
      <c r="W116" s="383"/>
      <c r="X116" s="322"/>
      <c r="Y116" s="383"/>
      <c r="Z116" s="322"/>
      <c r="AA116" s="383"/>
      <c r="AB116" s="322"/>
      <c r="AC116" s="383"/>
      <c r="AD116" s="322"/>
      <c r="AE116" s="383"/>
      <c r="AF116" s="322"/>
      <c r="AG116" s="383"/>
      <c r="AH116" s="322"/>
      <c r="AI116" s="383"/>
      <c r="AJ116" s="322"/>
      <c r="AK116" s="322"/>
      <c r="AL116" s="322"/>
      <c r="AM116" s="322"/>
      <c r="AN116" s="322"/>
      <c r="AO116" s="322"/>
      <c r="AP116" s="322"/>
      <c r="AQ116" s="322"/>
      <c r="AR116" s="322"/>
      <c r="AS116" s="322"/>
      <c r="AT116" s="383"/>
      <c r="AU116" s="479"/>
      <c r="AV116" s="480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ht="12.75" customHeight="1">
      <c r="A117" s="1"/>
      <c r="B117" s="446">
        <v>44456.0</v>
      </c>
      <c r="C117" s="210">
        <f t="shared" si="16"/>
        <v>1930909</v>
      </c>
      <c r="D117" s="141">
        <f t="shared" si="17"/>
        <v>0</v>
      </c>
      <c r="E117" s="481"/>
      <c r="F117" s="474"/>
      <c r="G117" s="474"/>
      <c r="H117" s="474"/>
      <c r="I117" s="474"/>
      <c r="J117" s="474"/>
      <c r="K117" s="474"/>
      <c r="L117" s="475"/>
      <c r="M117" s="141">
        <f t="shared" si="18"/>
        <v>290349</v>
      </c>
      <c r="N117" s="399" t="s">
        <v>769</v>
      </c>
      <c r="O117" s="362">
        <v>290349.0</v>
      </c>
      <c r="P117" s="474"/>
      <c r="Q117" s="474"/>
      <c r="R117" s="474"/>
      <c r="S117" s="475"/>
      <c r="T117" s="141">
        <f t="shared" si="19"/>
        <v>1640560</v>
      </c>
      <c r="U117" s="407" t="s">
        <v>172</v>
      </c>
      <c r="V117" s="363">
        <v>1001998.0</v>
      </c>
      <c r="W117" s="383" t="s">
        <v>159</v>
      </c>
      <c r="X117" s="363">
        <v>437657.0</v>
      </c>
      <c r="Y117" s="383" t="s">
        <v>124</v>
      </c>
      <c r="Z117" s="363">
        <v>4840.0</v>
      </c>
      <c r="AA117" s="383" t="s">
        <v>847</v>
      </c>
      <c r="AB117" s="363">
        <v>83270.0</v>
      </c>
      <c r="AC117" s="383" t="s">
        <v>848</v>
      </c>
      <c r="AD117" s="363">
        <v>112795.0</v>
      </c>
      <c r="AE117" s="383"/>
      <c r="AF117" s="322"/>
      <c r="AG117" s="383"/>
      <c r="AH117" s="322"/>
      <c r="AI117" s="383"/>
      <c r="AJ117" s="322"/>
      <c r="AK117" s="322"/>
      <c r="AL117" s="322"/>
      <c r="AM117" s="322"/>
      <c r="AN117" s="322"/>
      <c r="AO117" s="322"/>
      <c r="AP117" s="322"/>
      <c r="AQ117" s="322"/>
      <c r="AR117" s="322"/>
      <c r="AS117" s="322"/>
      <c r="AT117" s="383"/>
      <c r="AU117" s="479"/>
      <c r="AV117" s="480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ht="12.75" customHeight="1">
      <c r="A118" s="1"/>
      <c r="B118" s="446">
        <v>44457.0</v>
      </c>
      <c r="C118" s="210">
        <f t="shared" si="16"/>
        <v>86462</v>
      </c>
      <c r="D118" s="141">
        <f t="shared" si="17"/>
        <v>0</v>
      </c>
      <c r="E118" s="481"/>
      <c r="F118" s="474"/>
      <c r="G118" s="474"/>
      <c r="H118" s="474"/>
      <c r="I118" s="474"/>
      <c r="J118" s="474"/>
      <c r="K118" s="474"/>
      <c r="L118" s="475"/>
      <c r="M118" s="141">
        <f t="shared" si="18"/>
        <v>86462</v>
      </c>
      <c r="N118" s="474" t="s">
        <v>773</v>
      </c>
      <c r="O118" s="362">
        <v>86462.0</v>
      </c>
      <c r="P118" s="474"/>
      <c r="Q118" s="474"/>
      <c r="R118" s="474"/>
      <c r="S118" s="475"/>
      <c r="T118" s="141">
        <f t="shared" si="19"/>
        <v>0</v>
      </c>
      <c r="U118" s="407"/>
      <c r="V118" s="322"/>
      <c r="W118" s="383"/>
      <c r="X118" s="322"/>
      <c r="Y118" s="383"/>
      <c r="Z118" s="322"/>
      <c r="AA118" s="383"/>
      <c r="AB118" s="322"/>
      <c r="AC118" s="383"/>
      <c r="AD118" s="322"/>
      <c r="AE118" s="383"/>
      <c r="AF118" s="322"/>
      <c r="AG118" s="383"/>
      <c r="AH118" s="322"/>
      <c r="AI118" s="383"/>
      <c r="AJ118" s="322"/>
      <c r="AK118" s="322"/>
      <c r="AL118" s="322"/>
      <c r="AM118" s="322"/>
      <c r="AN118" s="322"/>
      <c r="AO118" s="322"/>
      <c r="AP118" s="322"/>
      <c r="AQ118" s="322"/>
      <c r="AR118" s="322"/>
      <c r="AS118" s="322"/>
      <c r="AT118" s="383"/>
      <c r="AU118" s="479"/>
      <c r="AV118" s="480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ht="12.75" customHeight="1">
      <c r="A119" s="1"/>
      <c r="B119" s="446">
        <v>44458.0</v>
      </c>
      <c r="C119" s="210">
        <f t="shared" si="16"/>
        <v>453330</v>
      </c>
      <c r="D119" s="141">
        <f t="shared" si="17"/>
        <v>0</v>
      </c>
      <c r="E119" s="476"/>
      <c r="F119" s="474"/>
      <c r="G119" s="474"/>
      <c r="H119" s="474"/>
      <c r="I119" s="474"/>
      <c r="J119" s="474"/>
      <c r="K119" s="474"/>
      <c r="L119" s="475"/>
      <c r="M119" s="141">
        <f t="shared" si="18"/>
        <v>0</v>
      </c>
      <c r="N119" s="476"/>
      <c r="O119" s="474"/>
      <c r="P119" s="474"/>
      <c r="Q119" s="474"/>
      <c r="R119" s="474"/>
      <c r="S119" s="475"/>
      <c r="T119" s="141">
        <f t="shared" si="19"/>
        <v>453330</v>
      </c>
      <c r="U119" s="383" t="s">
        <v>849</v>
      </c>
      <c r="V119" s="363">
        <v>453330.0</v>
      </c>
      <c r="W119" s="383"/>
      <c r="X119" s="322"/>
      <c r="Y119" s="383"/>
      <c r="Z119" s="322"/>
      <c r="AA119" s="383"/>
      <c r="AB119" s="322"/>
      <c r="AC119" s="383"/>
      <c r="AD119" s="322"/>
      <c r="AE119" s="383"/>
      <c r="AF119" s="322"/>
      <c r="AG119" s="383"/>
      <c r="AH119" s="322"/>
      <c r="AI119" s="383"/>
      <c r="AJ119" s="322"/>
      <c r="AK119" s="322"/>
      <c r="AL119" s="322"/>
      <c r="AM119" s="322"/>
      <c r="AN119" s="322"/>
      <c r="AO119" s="322"/>
      <c r="AP119" s="322"/>
      <c r="AQ119" s="322"/>
      <c r="AR119" s="322"/>
      <c r="AS119" s="322"/>
      <c r="AT119" s="383"/>
      <c r="AU119" s="479"/>
      <c r="AV119" s="480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ht="12.75" customHeight="1">
      <c r="A120" s="1"/>
      <c r="B120" s="446">
        <v>44459.0</v>
      </c>
      <c r="C120" s="210">
        <f t="shared" si="16"/>
        <v>395457</v>
      </c>
      <c r="D120" s="141">
        <f t="shared" si="17"/>
        <v>0</v>
      </c>
      <c r="E120" s="142"/>
      <c r="F120" s="143"/>
      <c r="G120" s="474"/>
      <c r="H120" s="474"/>
      <c r="I120" s="474"/>
      <c r="J120" s="474"/>
      <c r="K120" s="474"/>
      <c r="L120" s="475"/>
      <c r="M120" s="141">
        <f t="shared" si="18"/>
        <v>0</v>
      </c>
      <c r="N120" s="474"/>
      <c r="O120" s="144"/>
      <c r="P120" s="474"/>
      <c r="Q120" s="474"/>
      <c r="R120" s="474"/>
      <c r="S120" s="475"/>
      <c r="T120" s="141">
        <f t="shared" si="19"/>
        <v>395457</v>
      </c>
      <c r="U120" s="407" t="s">
        <v>850</v>
      </c>
      <c r="V120" s="363">
        <v>302947.0</v>
      </c>
      <c r="W120" s="383" t="s">
        <v>130</v>
      </c>
      <c r="X120" s="363">
        <v>92510.0</v>
      </c>
      <c r="Y120" s="383"/>
      <c r="Z120" s="322"/>
      <c r="AA120" s="383"/>
      <c r="AB120" s="322"/>
      <c r="AC120" s="417"/>
      <c r="AD120" s="478"/>
      <c r="AE120" s="383"/>
      <c r="AF120" s="322"/>
      <c r="AG120" s="383"/>
      <c r="AH120" s="322"/>
      <c r="AI120" s="383"/>
      <c r="AJ120" s="322"/>
      <c r="AK120" s="322"/>
      <c r="AL120" s="322"/>
      <c r="AM120" s="322"/>
      <c r="AN120" s="322"/>
      <c r="AO120" s="322"/>
      <c r="AP120" s="322"/>
      <c r="AQ120" s="322"/>
      <c r="AR120" s="322"/>
      <c r="AS120" s="322"/>
      <c r="AT120" s="383"/>
      <c r="AU120" s="479"/>
      <c r="AV120" s="480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ht="12.75" customHeight="1">
      <c r="A121" s="1"/>
      <c r="B121" s="339">
        <v>44460.0</v>
      </c>
      <c r="C121" s="210">
        <f t="shared" si="16"/>
        <v>0</v>
      </c>
      <c r="D121" s="141">
        <f t="shared" si="17"/>
        <v>0</v>
      </c>
      <c r="E121" s="407"/>
      <c r="F121" s="322"/>
      <c r="G121" s="474"/>
      <c r="H121" s="474"/>
      <c r="I121" s="474"/>
      <c r="J121" s="474"/>
      <c r="K121" s="474"/>
      <c r="L121" s="475"/>
      <c r="M121" s="141">
        <f t="shared" si="18"/>
        <v>0</v>
      </c>
      <c r="N121" s="407"/>
      <c r="O121" s="322"/>
      <c r="P121" s="322"/>
      <c r="Q121" s="322"/>
      <c r="R121" s="322"/>
      <c r="S121" s="485"/>
      <c r="T121" s="141">
        <f t="shared" si="19"/>
        <v>0</v>
      </c>
      <c r="U121" s="407"/>
      <c r="V121" s="322"/>
      <c r="W121" s="417"/>
      <c r="X121" s="478"/>
      <c r="Y121" s="383"/>
      <c r="Z121" s="322"/>
      <c r="AA121" s="383"/>
      <c r="AB121" s="322"/>
      <c r="AC121" s="383"/>
      <c r="AD121" s="322"/>
      <c r="AE121" s="383"/>
      <c r="AF121" s="322"/>
      <c r="AG121" s="383"/>
      <c r="AH121" s="322"/>
      <c r="AI121" s="383"/>
      <c r="AJ121" s="322"/>
      <c r="AK121" s="322"/>
      <c r="AL121" s="322"/>
      <c r="AM121" s="322"/>
      <c r="AN121" s="322"/>
      <c r="AO121" s="322"/>
      <c r="AP121" s="322"/>
      <c r="AQ121" s="322"/>
      <c r="AR121" s="322"/>
      <c r="AS121" s="322"/>
      <c r="AT121" s="383"/>
      <c r="AU121" s="479"/>
      <c r="AV121" s="480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ht="12.75" customHeight="1">
      <c r="A122" s="1"/>
      <c r="B122" s="339">
        <v>44461.0</v>
      </c>
      <c r="C122" s="210">
        <f t="shared" si="16"/>
        <v>0</v>
      </c>
      <c r="D122" s="141">
        <f t="shared" si="17"/>
        <v>0</v>
      </c>
      <c r="E122" s="476"/>
      <c r="F122" s="474"/>
      <c r="G122" s="474"/>
      <c r="H122" s="474"/>
      <c r="I122" s="474"/>
      <c r="J122" s="474"/>
      <c r="K122" s="474"/>
      <c r="L122" s="475"/>
      <c r="M122" s="141">
        <f t="shared" si="18"/>
        <v>0</v>
      </c>
      <c r="N122" s="407"/>
      <c r="O122" s="322"/>
      <c r="P122" s="322"/>
      <c r="Q122" s="322"/>
      <c r="R122" s="322"/>
      <c r="S122" s="485"/>
      <c r="T122" s="141">
        <f t="shared" si="19"/>
        <v>0</v>
      </c>
      <c r="U122" s="477"/>
      <c r="V122" s="417"/>
      <c r="W122" s="383"/>
      <c r="X122" s="322"/>
      <c r="Y122" s="383"/>
      <c r="Z122" s="322"/>
      <c r="AA122" s="383"/>
      <c r="AB122" s="322"/>
      <c r="AC122" s="383"/>
      <c r="AD122" s="322"/>
      <c r="AE122" s="383"/>
      <c r="AF122" s="322"/>
      <c r="AG122" s="383"/>
      <c r="AH122" s="322"/>
      <c r="AI122" s="383"/>
      <c r="AJ122" s="322"/>
      <c r="AK122" s="322"/>
      <c r="AL122" s="322"/>
      <c r="AM122" s="322"/>
      <c r="AN122" s="322"/>
      <c r="AO122" s="322"/>
      <c r="AP122" s="322"/>
      <c r="AQ122" s="322"/>
      <c r="AR122" s="322"/>
      <c r="AS122" s="322"/>
      <c r="AT122" s="383"/>
      <c r="AU122" s="479"/>
      <c r="AV122" s="480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ht="12.75" customHeight="1">
      <c r="A123" s="1"/>
      <c r="B123" s="339">
        <v>44462.0</v>
      </c>
      <c r="C123" s="210">
        <f t="shared" si="16"/>
        <v>0</v>
      </c>
      <c r="D123" s="141">
        <f t="shared" si="17"/>
        <v>0</v>
      </c>
      <c r="E123" s="407"/>
      <c r="F123" s="322"/>
      <c r="G123" s="474"/>
      <c r="H123" s="474"/>
      <c r="I123" s="474"/>
      <c r="J123" s="474"/>
      <c r="K123" s="474"/>
      <c r="L123" s="475"/>
      <c r="M123" s="141">
        <f t="shared" si="18"/>
        <v>0</v>
      </c>
      <c r="N123" s="476"/>
      <c r="O123" s="474"/>
      <c r="P123" s="474"/>
      <c r="Q123" s="474"/>
      <c r="R123" s="474"/>
      <c r="S123" s="475"/>
      <c r="T123" s="141">
        <f t="shared" si="19"/>
        <v>0</v>
      </c>
      <c r="U123" s="407"/>
      <c r="V123" s="322"/>
      <c r="W123" s="383"/>
      <c r="X123" s="322"/>
      <c r="Y123" s="383"/>
      <c r="Z123" s="322"/>
      <c r="AA123" s="383"/>
      <c r="AB123" s="322"/>
      <c r="AC123" s="383"/>
      <c r="AD123" s="322"/>
      <c r="AE123" s="383"/>
      <c r="AF123" s="322"/>
      <c r="AG123" s="383"/>
      <c r="AH123" s="322"/>
      <c r="AI123" s="383"/>
      <c r="AJ123" s="322"/>
      <c r="AK123" s="322"/>
      <c r="AL123" s="322"/>
      <c r="AM123" s="322"/>
      <c r="AN123" s="322"/>
      <c r="AO123" s="322"/>
      <c r="AP123" s="322"/>
      <c r="AQ123" s="322"/>
      <c r="AR123" s="322"/>
      <c r="AS123" s="322"/>
      <c r="AT123" s="383"/>
      <c r="AU123" s="479"/>
      <c r="AV123" s="480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ht="12.75" customHeight="1">
      <c r="A124" s="1"/>
      <c r="B124" s="446">
        <v>44463.0</v>
      </c>
      <c r="C124" s="210">
        <f t="shared" si="16"/>
        <v>1231507</v>
      </c>
      <c r="D124" s="141">
        <f t="shared" si="17"/>
        <v>0</v>
      </c>
      <c r="E124" s="481"/>
      <c r="F124" s="474"/>
      <c r="G124" s="474"/>
      <c r="H124" s="474"/>
      <c r="I124" s="474"/>
      <c r="J124" s="474"/>
      <c r="K124" s="474"/>
      <c r="L124" s="475"/>
      <c r="M124" s="141">
        <f t="shared" si="18"/>
        <v>464970</v>
      </c>
      <c r="N124" s="383" t="s">
        <v>162</v>
      </c>
      <c r="O124" s="363">
        <v>464970.0</v>
      </c>
      <c r="P124" s="474"/>
      <c r="Q124" s="474"/>
      <c r="R124" s="474"/>
      <c r="S124" s="475"/>
      <c r="T124" s="141">
        <f t="shared" si="19"/>
        <v>766537</v>
      </c>
      <c r="U124" s="407" t="s">
        <v>851</v>
      </c>
      <c r="V124" s="363">
        <v>709990.0</v>
      </c>
      <c r="W124" s="474" t="s">
        <v>852</v>
      </c>
      <c r="X124" s="362">
        <v>56547.0</v>
      </c>
      <c r="Y124" s="383"/>
      <c r="Z124" s="322"/>
      <c r="AA124" s="383"/>
      <c r="AB124" s="322"/>
      <c r="AC124" s="383"/>
      <c r="AD124" s="322"/>
      <c r="AE124" s="383"/>
      <c r="AF124" s="322"/>
      <c r="AG124" s="383"/>
      <c r="AH124" s="322"/>
      <c r="AI124" s="383"/>
      <c r="AJ124" s="322"/>
      <c r="AK124" s="322"/>
      <c r="AL124" s="322"/>
      <c r="AM124" s="322"/>
      <c r="AN124" s="322"/>
      <c r="AO124" s="322"/>
      <c r="AP124" s="322"/>
      <c r="AQ124" s="322"/>
      <c r="AR124" s="322"/>
      <c r="AS124" s="322"/>
      <c r="AT124" s="383"/>
      <c r="AU124" s="479"/>
      <c r="AV124" s="480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ht="12.75" customHeight="1">
      <c r="A125" s="1"/>
      <c r="B125" s="446">
        <v>44464.0</v>
      </c>
      <c r="C125" s="210">
        <f t="shared" si="16"/>
        <v>36911341</v>
      </c>
      <c r="D125" s="141">
        <f t="shared" si="17"/>
        <v>35953151</v>
      </c>
      <c r="E125" s="476" t="s">
        <v>834</v>
      </c>
      <c r="F125" s="362">
        <v>1.8E7</v>
      </c>
      <c r="G125" s="474" t="s">
        <v>853</v>
      </c>
      <c r="H125" s="362">
        <v>1.7953151E7</v>
      </c>
      <c r="I125" s="474"/>
      <c r="J125" s="474"/>
      <c r="K125" s="474"/>
      <c r="L125" s="475"/>
      <c r="M125" s="141">
        <f t="shared" si="18"/>
        <v>0</v>
      </c>
      <c r="N125" s="476"/>
      <c r="O125" s="474"/>
      <c r="P125" s="474"/>
      <c r="Q125" s="474"/>
      <c r="R125" s="474"/>
      <c r="S125" s="475"/>
      <c r="T125" s="141">
        <f t="shared" si="19"/>
        <v>958190</v>
      </c>
      <c r="U125" s="383" t="s">
        <v>133</v>
      </c>
      <c r="V125" s="363">
        <v>50000.0</v>
      </c>
      <c r="W125" s="407" t="s">
        <v>832</v>
      </c>
      <c r="X125" s="363">
        <v>110000.0</v>
      </c>
      <c r="Y125" s="322" t="s">
        <v>854</v>
      </c>
      <c r="Z125" s="363">
        <v>798190.0</v>
      </c>
      <c r="AA125" s="383"/>
      <c r="AB125" s="322"/>
      <c r="AC125" s="383"/>
      <c r="AD125" s="322"/>
      <c r="AE125" s="383"/>
      <c r="AF125" s="322"/>
      <c r="AG125" s="383"/>
      <c r="AH125" s="322"/>
      <c r="AI125" s="383"/>
      <c r="AJ125" s="322"/>
      <c r="AK125" s="322"/>
      <c r="AL125" s="322"/>
      <c r="AM125" s="322"/>
      <c r="AN125" s="322"/>
      <c r="AO125" s="322"/>
      <c r="AP125" s="322"/>
      <c r="AQ125" s="322"/>
      <c r="AR125" s="322"/>
      <c r="AS125" s="322"/>
      <c r="AT125" s="383"/>
      <c r="AU125" s="479"/>
      <c r="AV125" s="480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ht="12.75" customHeight="1">
      <c r="A126" s="1"/>
      <c r="B126" s="446">
        <v>44465.0</v>
      </c>
      <c r="C126" s="210">
        <f t="shared" si="16"/>
        <v>2844550</v>
      </c>
      <c r="D126" s="141">
        <f t="shared" si="17"/>
        <v>2400000</v>
      </c>
      <c r="E126" s="476" t="s">
        <v>197</v>
      </c>
      <c r="F126" s="362">
        <v>1400000.0</v>
      </c>
      <c r="G126" s="474" t="s">
        <v>855</v>
      </c>
      <c r="H126" s="362">
        <v>1000000.0</v>
      </c>
      <c r="I126" s="474"/>
      <c r="J126" s="474"/>
      <c r="K126" s="474"/>
      <c r="L126" s="475"/>
      <c r="M126" s="141">
        <f t="shared" si="18"/>
        <v>444550</v>
      </c>
      <c r="N126" s="476" t="s">
        <v>121</v>
      </c>
      <c r="O126" s="362">
        <v>144550.0</v>
      </c>
      <c r="P126" s="383" t="s">
        <v>162</v>
      </c>
      <c r="Q126" s="363">
        <v>300000.0</v>
      </c>
      <c r="R126" s="474"/>
      <c r="S126" s="475"/>
      <c r="T126" s="141">
        <f t="shared" si="19"/>
        <v>0</v>
      </c>
      <c r="U126" s="474"/>
      <c r="V126" s="474"/>
      <c r="W126" s="407"/>
      <c r="X126" s="322"/>
      <c r="Y126" s="383"/>
      <c r="Z126" s="322"/>
      <c r="AA126" s="383"/>
      <c r="AB126" s="322"/>
      <c r="AC126" s="383"/>
      <c r="AD126" s="322"/>
      <c r="AE126" s="383"/>
      <c r="AF126" s="322"/>
      <c r="AG126" s="383"/>
      <c r="AH126" s="322"/>
      <c r="AI126" s="383"/>
      <c r="AJ126" s="322"/>
      <c r="AK126" s="322"/>
      <c r="AL126" s="322"/>
      <c r="AM126" s="322"/>
      <c r="AN126" s="322"/>
      <c r="AO126" s="322"/>
      <c r="AP126" s="322"/>
      <c r="AQ126" s="322"/>
      <c r="AR126" s="322"/>
      <c r="AS126" s="322"/>
      <c r="AT126" s="383"/>
      <c r="AU126" s="479"/>
      <c r="AV126" s="480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ht="12.75" customHeight="1">
      <c r="A127" s="1"/>
      <c r="B127" s="446">
        <v>44466.0</v>
      </c>
      <c r="C127" s="210">
        <f t="shared" si="16"/>
        <v>61600</v>
      </c>
      <c r="D127" s="141">
        <f t="shared" si="17"/>
        <v>0</v>
      </c>
      <c r="E127" s="476"/>
      <c r="F127" s="474"/>
      <c r="G127" s="474"/>
      <c r="H127" s="474"/>
      <c r="I127" s="474"/>
      <c r="J127" s="474"/>
      <c r="K127" s="474"/>
      <c r="L127" s="475"/>
      <c r="M127" s="141">
        <f t="shared" si="18"/>
        <v>0</v>
      </c>
      <c r="N127" s="476"/>
      <c r="O127" s="474"/>
      <c r="P127" s="474"/>
      <c r="Q127" s="474"/>
      <c r="R127" s="474"/>
      <c r="S127" s="475"/>
      <c r="T127" s="141">
        <f t="shared" si="19"/>
        <v>61600</v>
      </c>
      <c r="U127" s="407" t="s">
        <v>792</v>
      </c>
      <c r="V127" s="363">
        <v>61600.0</v>
      </c>
      <c r="W127" s="415"/>
      <c r="X127" s="414"/>
      <c r="Y127" s="383"/>
      <c r="Z127" s="322"/>
      <c r="AA127" s="383"/>
      <c r="AB127" s="322"/>
      <c r="AC127" s="383"/>
      <c r="AD127" s="322"/>
      <c r="AE127" s="383"/>
      <c r="AF127" s="322"/>
      <c r="AG127" s="383"/>
      <c r="AH127" s="322"/>
      <c r="AI127" s="383"/>
      <c r="AJ127" s="322"/>
      <c r="AK127" s="322"/>
      <c r="AL127" s="322"/>
      <c r="AM127" s="322"/>
      <c r="AN127" s="322"/>
      <c r="AO127" s="322"/>
      <c r="AP127" s="322"/>
      <c r="AQ127" s="322"/>
      <c r="AR127" s="322"/>
      <c r="AS127" s="322"/>
      <c r="AT127" s="383"/>
      <c r="AU127" s="479"/>
      <c r="AV127" s="480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ht="12.75" customHeight="1">
      <c r="A128" s="1"/>
      <c r="B128" s="339">
        <v>44467.0</v>
      </c>
      <c r="C128" s="210">
        <f t="shared" si="16"/>
        <v>0</v>
      </c>
      <c r="D128" s="141">
        <f t="shared" si="17"/>
        <v>0</v>
      </c>
      <c r="E128" s="476"/>
      <c r="F128" s="474"/>
      <c r="G128" s="474"/>
      <c r="H128" s="474"/>
      <c r="I128" s="474"/>
      <c r="J128" s="474"/>
      <c r="K128" s="474"/>
      <c r="L128" s="475"/>
      <c r="M128" s="141">
        <f t="shared" si="18"/>
        <v>0</v>
      </c>
      <c r="N128" s="476"/>
      <c r="O128" s="474"/>
      <c r="P128" s="474"/>
      <c r="Q128" s="474"/>
      <c r="R128" s="474"/>
      <c r="S128" s="475"/>
      <c r="T128" s="141">
        <f t="shared" si="19"/>
        <v>0</v>
      </c>
      <c r="U128" s="407"/>
      <c r="V128" s="322"/>
      <c r="W128" s="383"/>
      <c r="X128" s="322"/>
      <c r="Y128" s="383"/>
      <c r="Z128" s="322"/>
      <c r="AA128" s="383"/>
      <c r="AB128" s="322"/>
      <c r="AC128" s="383"/>
      <c r="AD128" s="322"/>
      <c r="AE128" s="383"/>
      <c r="AF128" s="322"/>
      <c r="AG128" s="383"/>
      <c r="AH128" s="322"/>
      <c r="AI128" s="383"/>
      <c r="AJ128" s="322"/>
      <c r="AK128" s="322"/>
      <c r="AL128" s="322"/>
      <c r="AM128" s="322"/>
      <c r="AN128" s="322"/>
      <c r="AO128" s="322"/>
      <c r="AP128" s="322"/>
      <c r="AQ128" s="322"/>
      <c r="AR128" s="322"/>
      <c r="AS128" s="322"/>
      <c r="AT128" s="383"/>
      <c r="AU128" s="479"/>
      <c r="AV128" s="480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ht="12.75" customHeight="1">
      <c r="A129" s="1"/>
      <c r="B129" s="339">
        <v>44468.0</v>
      </c>
      <c r="C129" s="210">
        <f t="shared" si="16"/>
        <v>0</v>
      </c>
      <c r="D129" s="141">
        <f t="shared" si="17"/>
        <v>0</v>
      </c>
      <c r="E129" s="537"/>
      <c r="F129" s="412"/>
      <c r="G129" s="474"/>
      <c r="H129" s="474"/>
      <c r="I129" s="474"/>
      <c r="J129" s="474"/>
      <c r="K129" s="474"/>
      <c r="L129" s="475"/>
      <c r="M129" s="141">
        <f t="shared" si="18"/>
        <v>0</v>
      </c>
      <c r="N129" s="476"/>
      <c r="O129" s="474"/>
      <c r="P129" s="474"/>
      <c r="Q129" s="474"/>
      <c r="R129" s="474"/>
      <c r="S129" s="475"/>
      <c r="T129" s="141">
        <f t="shared" si="19"/>
        <v>0</v>
      </c>
      <c r="U129" s="407"/>
      <c r="V129" s="322"/>
      <c r="W129" s="383"/>
      <c r="X129" s="538"/>
      <c r="Y129" s="407"/>
      <c r="Z129" s="322"/>
      <c r="AA129" s="383"/>
      <c r="AB129" s="539"/>
      <c r="AC129" s="383"/>
      <c r="AD129" s="322"/>
      <c r="AE129" s="383"/>
      <c r="AF129" s="322"/>
      <c r="AG129" s="322"/>
      <c r="AH129" s="383"/>
      <c r="AI129" s="322"/>
      <c r="AJ129" s="383"/>
      <c r="AK129" s="383"/>
      <c r="AL129" s="383"/>
      <c r="AM129" s="383"/>
      <c r="AN129" s="383"/>
      <c r="AO129" s="383"/>
      <c r="AP129" s="383"/>
      <c r="AQ129" s="383"/>
      <c r="AR129" s="383"/>
      <c r="AS129" s="383"/>
      <c r="AT129" s="383"/>
      <c r="AU129" s="479"/>
      <c r="AV129" s="480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ht="12.75" customHeight="1">
      <c r="A130" s="1"/>
      <c r="B130" s="450">
        <v>44469.0</v>
      </c>
      <c r="C130" s="215">
        <f t="shared" si="16"/>
        <v>33505166</v>
      </c>
      <c r="D130" s="216">
        <f t="shared" si="17"/>
        <v>30000000</v>
      </c>
      <c r="E130" s="540" t="s">
        <v>783</v>
      </c>
      <c r="F130" s="522">
        <v>3.0E7</v>
      </c>
      <c r="G130" s="413"/>
      <c r="H130" s="412"/>
      <c r="I130" s="495"/>
      <c r="J130" s="495"/>
      <c r="K130" s="495"/>
      <c r="L130" s="496"/>
      <c r="M130" s="204">
        <f t="shared" si="18"/>
        <v>0</v>
      </c>
      <c r="N130" s="497"/>
      <c r="O130" s="495"/>
      <c r="P130" s="495"/>
      <c r="Q130" s="495"/>
      <c r="R130" s="495"/>
      <c r="S130" s="496"/>
      <c r="T130" s="229">
        <f t="shared" si="19"/>
        <v>3505166</v>
      </c>
      <c r="U130" s="498" t="s">
        <v>856</v>
      </c>
      <c r="V130" s="367">
        <v>104995.0</v>
      </c>
      <c r="W130" s="407" t="s">
        <v>857</v>
      </c>
      <c r="X130" s="363">
        <v>287885.0</v>
      </c>
      <c r="Y130" s="171" t="s">
        <v>858</v>
      </c>
      <c r="Z130" s="403"/>
      <c r="AA130" s="413" t="s">
        <v>148</v>
      </c>
      <c r="AB130" s="367">
        <v>2169589.0</v>
      </c>
      <c r="AC130" s="164" t="s">
        <v>159</v>
      </c>
      <c r="AD130" s="367">
        <v>136380.0</v>
      </c>
      <c r="AE130" s="164" t="s">
        <v>172</v>
      </c>
      <c r="AF130" s="363">
        <v>706317.0</v>
      </c>
      <c r="AG130" s="164" t="s">
        <v>790</v>
      </c>
      <c r="AH130" s="367">
        <v>100000.0</v>
      </c>
      <c r="AI130" s="413"/>
      <c r="AJ130" s="412"/>
      <c r="AK130" s="412"/>
      <c r="AL130" s="412"/>
      <c r="AM130" s="412"/>
      <c r="AN130" s="412"/>
      <c r="AO130" s="412"/>
      <c r="AP130" s="412"/>
      <c r="AQ130" s="412"/>
      <c r="AR130" s="412"/>
      <c r="AS130" s="412"/>
      <c r="AT130" s="413"/>
      <c r="AU130" s="499"/>
      <c r="AV130" s="500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ht="12.75" customHeight="1">
      <c r="A131" s="1"/>
      <c r="B131" s="100" t="s">
        <v>15</v>
      </c>
      <c r="C131" s="172">
        <f t="shared" si="16"/>
        <v>136426937</v>
      </c>
      <c r="D131" s="173">
        <f>SUM(D101:D130)</f>
        <v>68354742</v>
      </c>
      <c r="E131" s="461"/>
      <c r="F131" s="123"/>
      <c r="G131" s="123"/>
      <c r="H131" s="123"/>
      <c r="I131" s="123"/>
      <c r="J131" s="123"/>
      <c r="K131" s="123"/>
      <c r="L131" s="462"/>
      <c r="M131" s="173">
        <f>SUM(M101:M130)</f>
        <v>2905693</v>
      </c>
      <c r="N131" s="461"/>
      <c r="O131" s="123"/>
      <c r="P131" s="123"/>
      <c r="Q131" s="174"/>
      <c r="R131" s="501"/>
      <c r="S131" s="502"/>
      <c r="T131" s="173">
        <f>SUM(T101:T130)</f>
        <v>65166502</v>
      </c>
      <c r="U131" s="461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359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ht="12.75" customHeight="1">
      <c r="A132" s="1"/>
      <c r="B132" s="100" t="s">
        <v>31</v>
      </c>
      <c r="C132" s="172">
        <f t="shared" si="16"/>
        <v>0</v>
      </c>
      <c r="D132" s="177"/>
      <c r="E132" s="503"/>
      <c r="F132" s="504"/>
      <c r="G132" s="504"/>
      <c r="H132" s="504"/>
      <c r="I132" s="504"/>
      <c r="J132" s="504"/>
      <c r="K132" s="504"/>
      <c r="L132" s="505"/>
      <c r="M132" s="173"/>
      <c r="N132" s="506"/>
      <c r="O132" s="506"/>
      <c r="P132" s="506"/>
      <c r="Q132" s="506"/>
      <c r="R132" s="506"/>
      <c r="S132" s="506"/>
      <c r="T132" s="173"/>
      <c r="U132" s="507"/>
      <c r="V132" s="251"/>
      <c r="W132" s="184"/>
      <c r="X132" s="183"/>
      <c r="Y132" s="184"/>
      <c r="Z132" s="183"/>
      <c r="AA132" s="184"/>
      <c r="AB132" s="183"/>
      <c r="AC132" s="184"/>
      <c r="AD132" s="183"/>
      <c r="AE132" s="184"/>
      <c r="AF132" s="183"/>
      <c r="AG132" s="184"/>
      <c r="AH132" s="183"/>
      <c r="AI132" s="184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4"/>
      <c r="AU132" s="371"/>
      <c r="AV132" s="247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ht="12.75" customHeight="1">
      <c r="A133" s="219"/>
      <c r="B133" s="451">
        <v>44470.0</v>
      </c>
      <c r="C133" s="209">
        <f t="shared" si="16"/>
        <v>0</v>
      </c>
      <c r="D133" s="128">
        <f t="shared" ref="D133:D163" si="20">F133+H133+J133+L133</f>
        <v>0</v>
      </c>
      <c r="E133" s="465"/>
      <c r="F133" s="466"/>
      <c r="G133" s="466"/>
      <c r="H133" s="466"/>
      <c r="I133" s="466"/>
      <c r="J133" s="466"/>
      <c r="K133" s="466"/>
      <c r="L133" s="467"/>
      <c r="M133" s="128" t="str">
        <f t="shared" ref="M133:M134" si="21">O133</f>
        <v/>
      </c>
      <c r="N133" s="541"/>
      <c r="O133" s="406"/>
      <c r="P133" s="406"/>
      <c r="Q133" s="406"/>
      <c r="R133" s="406"/>
      <c r="S133" s="473"/>
      <c r="T133" s="128">
        <f t="shared" ref="T133:T162" si="22">V133+X133+Z133+AB133+AD133+AF133+AH133+AJ133+AV133</f>
        <v>0</v>
      </c>
      <c r="U133" s="468"/>
      <c r="V133" s="405"/>
      <c r="W133" s="470"/>
      <c r="X133" s="471"/>
      <c r="Y133" s="405"/>
      <c r="Z133" s="406"/>
      <c r="AA133" s="405"/>
      <c r="AB133" s="406"/>
      <c r="AC133" s="405"/>
      <c r="AD133" s="406"/>
      <c r="AE133" s="405"/>
      <c r="AF133" s="406"/>
      <c r="AG133" s="405"/>
      <c r="AH133" s="406"/>
      <c r="AI133" s="405"/>
      <c r="AJ133" s="406"/>
      <c r="AK133" s="406"/>
      <c r="AL133" s="406"/>
      <c r="AM133" s="406"/>
      <c r="AN133" s="406"/>
      <c r="AO133" s="406"/>
      <c r="AP133" s="406"/>
      <c r="AQ133" s="406"/>
      <c r="AR133" s="406"/>
      <c r="AS133" s="406"/>
      <c r="AT133" s="405"/>
      <c r="AU133" s="472"/>
      <c r="AV133" s="473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  <c r="BM133" s="219"/>
      <c r="BN133" s="219"/>
      <c r="BO133" s="219"/>
      <c r="BP133" s="219"/>
    </row>
    <row r="134" ht="12.75" customHeight="1">
      <c r="A134" s="222"/>
      <c r="B134" s="446">
        <v>44471.0</v>
      </c>
      <c r="C134" s="210">
        <f t="shared" si="16"/>
        <v>0</v>
      </c>
      <c r="D134" s="141">
        <f t="shared" si="20"/>
        <v>0</v>
      </c>
      <c r="E134" s="407"/>
      <c r="F134" s="322"/>
      <c r="G134" s="474"/>
      <c r="H134" s="474"/>
      <c r="I134" s="474"/>
      <c r="J134" s="474"/>
      <c r="K134" s="474"/>
      <c r="L134" s="475"/>
      <c r="M134" s="141" t="str">
        <f t="shared" si="21"/>
        <v/>
      </c>
      <c r="N134" s="399"/>
      <c r="O134" s="474"/>
      <c r="P134" s="474"/>
      <c r="Q134" s="474"/>
      <c r="R134" s="474"/>
      <c r="S134" s="542"/>
      <c r="T134" s="141">
        <f t="shared" si="22"/>
        <v>0</v>
      </c>
      <c r="U134" s="383"/>
      <c r="V134" s="322"/>
      <c r="W134" s="383"/>
      <c r="X134" s="322"/>
      <c r="Y134" s="383"/>
      <c r="Z134" s="322"/>
      <c r="AA134" s="383"/>
      <c r="AB134" s="322"/>
      <c r="AC134" s="383"/>
      <c r="AD134" s="322"/>
      <c r="AE134" s="383"/>
      <c r="AF134" s="322"/>
      <c r="AG134" s="383"/>
      <c r="AH134" s="322"/>
      <c r="AI134" s="383"/>
      <c r="AJ134" s="322"/>
      <c r="AK134" s="322"/>
      <c r="AL134" s="322"/>
      <c r="AM134" s="322"/>
      <c r="AN134" s="322"/>
      <c r="AO134" s="322"/>
      <c r="AP134" s="322"/>
      <c r="AQ134" s="322"/>
      <c r="AR134" s="322"/>
      <c r="AS134" s="322"/>
      <c r="AT134" s="383"/>
      <c r="AU134" s="479"/>
      <c r="AV134" s="480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222"/>
      <c r="BH134" s="222"/>
      <c r="BI134" s="222"/>
      <c r="BJ134" s="222"/>
      <c r="BK134" s="222"/>
      <c r="BL134" s="222"/>
      <c r="BM134" s="222"/>
      <c r="BN134" s="222"/>
      <c r="BO134" s="222"/>
      <c r="BP134" s="222"/>
    </row>
    <row r="135" ht="12.75" customHeight="1">
      <c r="A135" s="222"/>
      <c r="B135" s="446">
        <v>44472.0</v>
      </c>
      <c r="C135" s="210">
        <f t="shared" si="16"/>
        <v>1833568</v>
      </c>
      <c r="D135" s="141">
        <f t="shared" si="20"/>
        <v>0</v>
      </c>
      <c r="E135" s="481"/>
      <c r="F135" s="482"/>
      <c r="G135" s="482"/>
      <c r="H135" s="482"/>
      <c r="I135" s="482"/>
      <c r="J135" s="482"/>
      <c r="K135" s="482"/>
      <c r="L135" s="483"/>
      <c r="M135" s="141">
        <f t="shared" ref="M135:M140" si="23">O135+Q135+S135</f>
        <v>1833568</v>
      </c>
      <c r="N135" s="399" t="s">
        <v>162</v>
      </c>
      <c r="O135" s="362">
        <v>1833568.0</v>
      </c>
      <c r="P135" s="474"/>
      <c r="Q135" s="474"/>
      <c r="R135" s="482"/>
      <c r="S135" s="543"/>
      <c r="T135" s="141">
        <f t="shared" si="22"/>
        <v>0</v>
      </c>
      <c r="U135" s="407"/>
      <c r="V135" s="322"/>
      <c r="W135" s="383"/>
      <c r="X135" s="322"/>
      <c r="Y135" s="383"/>
      <c r="Z135" s="322"/>
      <c r="AA135" s="383"/>
      <c r="AB135" s="322"/>
      <c r="AC135" s="383"/>
      <c r="AD135" s="322"/>
      <c r="AE135" s="383"/>
      <c r="AF135" s="322"/>
      <c r="AG135" s="383"/>
      <c r="AH135" s="322"/>
      <c r="AI135" s="383"/>
      <c r="AJ135" s="322"/>
      <c r="AK135" s="322"/>
      <c r="AL135" s="322"/>
      <c r="AM135" s="322"/>
      <c r="AN135" s="322"/>
      <c r="AO135" s="322"/>
      <c r="AP135" s="322"/>
      <c r="AQ135" s="322"/>
      <c r="AR135" s="322"/>
      <c r="AS135" s="322"/>
      <c r="AT135" s="383"/>
      <c r="AU135" s="479"/>
      <c r="AV135" s="480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222"/>
      <c r="BH135" s="222"/>
      <c r="BI135" s="222"/>
      <c r="BJ135" s="222"/>
      <c r="BK135" s="222"/>
      <c r="BL135" s="222"/>
      <c r="BM135" s="222"/>
      <c r="BN135" s="222"/>
      <c r="BO135" s="222"/>
      <c r="BP135" s="222"/>
    </row>
    <row r="136" ht="12.75" customHeight="1">
      <c r="A136" s="222"/>
      <c r="B136" s="446">
        <v>44473.0</v>
      </c>
      <c r="C136" s="210">
        <f t="shared" si="16"/>
        <v>267030</v>
      </c>
      <c r="D136" s="141">
        <f t="shared" si="20"/>
        <v>0</v>
      </c>
      <c r="E136" s="481"/>
      <c r="F136" s="482"/>
      <c r="G136" s="482"/>
      <c r="H136" s="482"/>
      <c r="I136" s="482"/>
      <c r="J136" s="482"/>
      <c r="K136" s="482"/>
      <c r="L136" s="483"/>
      <c r="M136" s="141">
        <f t="shared" si="23"/>
        <v>0</v>
      </c>
      <c r="N136" s="515"/>
      <c r="O136" s="482"/>
      <c r="P136" s="482"/>
      <c r="Q136" s="482"/>
      <c r="R136" s="482"/>
      <c r="S136" s="543"/>
      <c r="T136" s="141">
        <f t="shared" si="22"/>
        <v>267030</v>
      </c>
      <c r="U136" s="407" t="s">
        <v>859</v>
      </c>
      <c r="V136" s="363">
        <v>212030.0</v>
      </c>
      <c r="W136" s="383" t="s">
        <v>791</v>
      </c>
      <c r="X136" s="363">
        <v>55000.0</v>
      </c>
      <c r="Y136" s="383"/>
      <c r="Z136" s="322"/>
      <c r="AA136" s="383"/>
      <c r="AB136" s="322"/>
      <c r="AC136" s="383"/>
      <c r="AD136" s="322"/>
      <c r="AE136" s="383"/>
      <c r="AF136" s="322"/>
      <c r="AG136" s="383"/>
      <c r="AH136" s="322"/>
      <c r="AI136" s="383"/>
      <c r="AJ136" s="322"/>
      <c r="AK136" s="322"/>
      <c r="AL136" s="322"/>
      <c r="AM136" s="322"/>
      <c r="AN136" s="322"/>
      <c r="AO136" s="322"/>
      <c r="AP136" s="322"/>
      <c r="AQ136" s="322"/>
      <c r="AR136" s="322"/>
      <c r="AS136" s="322"/>
      <c r="AT136" s="383"/>
      <c r="AU136" s="479"/>
      <c r="AV136" s="480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222"/>
      <c r="BH136" s="222"/>
      <c r="BI136" s="222"/>
      <c r="BJ136" s="222"/>
      <c r="BK136" s="222"/>
      <c r="BL136" s="222"/>
      <c r="BM136" s="222"/>
      <c r="BN136" s="222"/>
      <c r="BO136" s="222"/>
      <c r="BP136" s="222"/>
    </row>
    <row r="137" ht="12.75" customHeight="1">
      <c r="A137" s="222"/>
      <c r="B137" s="339">
        <v>44474.0</v>
      </c>
      <c r="C137" s="210">
        <f t="shared" si="16"/>
        <v>0</v>
      </c>
      <c r="D137" s="141">
        <f t="shared" si="20"/>
        <v>0</v>
      </c>
      <c r="E137" s="476"/>
      <c r="F137" s="474"/>
      <c r="G137" s="474"/>
      <c r="H137" s="474"/>
      <c r="I137" s="474"/>
      <c r="J137" s="474"/>
      <c r="K137" s="474"/>
      <c r="L137" s="475"/>
      <c r="M137" s="141">
        <f t="shared" si="23"/>
        <v>0</v>
      </c>
      <c r="N137" s="399"/>
      <c r="O137" s="474"/>
      <c r="P137" s="474"/>
      <c r="Q137" s="474"/>
      <c r="R137" s="474"/>
      <c r="S137" s="542"/>
      <c r="T137" s="141">
        <f t="shared" si="22"/>
        <v>0</v>
      </c>
      <c r="U137" s="407"/>
      <c r="V137" s="322"/>
      <c r="W137" s="383"/>
      <c r="X137" s="322"/>
      <c r="Y137" s="383"/>
      <c r="Z137" s="322"/>
      <c r="AA137" s="383"/>
      <c r="AB137" s="322"/>
      <c r="AC137" s="383"/>
      <c r="AD137" s="322"/>
      <c r="AE137" s="383"/>
      <c r="AF137" s="322"/>
      <c r="AG137" s="383"/>
      <c r="AH137" s="322"/>
      <c r="AI137" s="383"/>
      <c r="AJ137" s="322"/>
      <c r="AK137" s="322"/>
      <c r="AL137" s="322"/>
      <c r="AM137" s="322"/>
      <c r="AN137" s="322"/>
      <c r="AO137" s="322"/>
      <c r="AP137" s="322"/>
      <c r="AQ137" s="322"/>
      <c r="AR137" s="322"/>
      <c r="AS137" s="322"/>
      <c r="AT137" s="383"/>
      <c r="AU137" s="479"/>
      <c r="AV137" s="480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2"/>
      <c r="BH137" s="222"/>
      <c r="BI137" s="222"/>
      <c r="BJ137" s="222"/>
      <c r="BK137" s="222"/>
      <c r="BL137" s="222"/>
      <c r="BM137" s="222"/>
      <c r="BN137" s="222"/>
      <c r="BO137" s="222"/>
      <c r="BP137" s="222"/>
    </row>
    <row r="138" ht="12.75" customHeight="1">
      <c r="A138" s="222"/>
      <c r="B138" s="339">
        <v>44475.0</v>
      </c>
      <c r="C138" s="210">
        <f t="shared" si="16"/>
        <v>0</v>
      </c>
      <c r="D138" s="141">
        <f t="shared" si="20"/>
        <v>0</v>
      </c>
      <c r="E138" s="476"/>
      <c r="F138" s="474"/>
      <c r="G138" s="474"/>
      <c r="H138" s="474"/>
      <c r="I138" s="474"/>
      <c r="J138" s="474"/>
      <c r="K138" s="474"/>
      <c r="L138" s="475"/>
      <c r="M138" s="141">
        <f t="shared" si="23"/>
        <v>0</v>
      </c>
      <c r="N138" s="399"/>
      <c r="O138" s="474"/>
      <c r="P138" s="474"/>
      <c r="Q138" s="474"/>
      <c r="R138" s="474"/>
      <c r="S138" s="542"/>
      <c r="T138" s="141">
        <f t="shared" si="22"/>
        <v>0</v>
      </c>
      <c r="U138" s="407"/>
      <c r="V138" s="322"/>
      <c r="W138" s="383"/>
      <c r="X138" s="322"/>
      <c r="Y138" s="383"/>
      <c r="Z138" s="322"/>
      <c r="AA138" s="383"/>
      <c r="AB138" s="322"/>
      <c r="AC138" s="383"/>
      <c r="AD138" s="322"/>
      <c r="AE138" s="383"/>
      <c r="AF138" s="322"/>
      <c r="AG138" s="383"/>
      <c r="AH138" s="322"/>
      <c r="AI138" s="383"/>
      <c r="AJ138" s="322"/>
      <c r="AK138" s="322"/>
      <c r="AL138" s="322"/>
      <c r="AM138" s="322"/>
      <c r="AN138" s="322"/>
      <c r="AO138" s="322"/>
      <c r="AP138" s="322"/>
      <c r="AQ138" s="322"/>
      <c r="AR138" s="322"/>
      <c r="AS138" s="322"/>
      <c r="AT138" s="383"/>
      <c r="AU138" s="479"/>
      <c r="AV138" s="480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222"/>
      <c r="BH138" s="222"/>
      <c r="BI138" s="222"/>
      <c r="BJ138" s="222"/>
      <c r="BK138" s="222"/>
      <c r="BL138" s="222"/>
      <c r="BM138" s="222"/>
      <c r="BN138" s="222"/>
      <c r="BO138" s="222"/>
      <c r="BP138" s="222"/>
    </row>
    <row r="139" ht="12.75" customHeight="1">
      <c r="A139" s="222"/>
      <c r="B139" s="446">
        <v>44476.0</v>
      </c>
      <c r="C139" s="210">
        <f t="shared" si="16"/>
        <v>0</v>
      </c>
      <c r="D139" s="141">
        <f t="shared" si="20"/>
        <v>0</v>
      </c>
      <c r="E139" s="484"/>
      <c r="F139" s="322"/>
      <c r="G139" s="474"/>
      <c r="H139" s="474"/>
      <c r="I139" s="474"/>
      <c r="J139" s="474"/>
      <c r="K139" s="474"/>
      <c r="L139" s="475"/>
      <c r="M139" s="141">
        <f t="shared" si="23"/>
        <v>0</v>
      </c>
      <c r="N139" s="399"/>
      <c r="O139" s="474"/>
      <c r="P139" s="474"/>
      <c r="Q139" s="474"/>
      <c r="R139" s="474"/>
      <c r="S139" s="542"/>
      <c r="T139" s="141">
        <f t="shared" si="22"/>
        <v>0</v>
      </c>
      <c r="U139" s="477"/>
      <c r="V139" s="478"/>
      <c r="W139" s="383"/>
      <c r="X139" s="322"/>
      <c r="Y139" s="383"/>
      <c r="Z139" s="322"/>
      <c r="AA139" s="383"/>
      <c r="AB139" s="322"/>
      <c r="AC139" s="383"/>
      <c r="AD139" s="322"/>
      <c r="AE139" s="383"/>
      <c r="AF139" s="322"/>
      <c r="AG139" s="383"/>
      <c r="AH139" s="322"/>
      <c r="AI139" s="383"/>
      <c r="AJ139" s="322"/>
      <c r="AK139" s="322"/>
      <c r="AL139" s="322"/>
      <c r="AM139" s="322"/>
      <c r="AN139" s="322"/>
      <c r="AO139" s="322"/>
      <c r="AP139" s="322"/>
      <c r="AQ139" s="322"/>
      <c r="AR139" s="322"/>
      <c r="AS139" s="322"/>
      <c r="AT139" s="383"/>
      <c r="AU139" s="479"/>
      <c r="AV139" s="480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222"/>
      <c r="BH139" s="222"/>
      <c r="BI139" s="222"/>
      <c r="BJ139" s="222"/>
      <c r="BK139" s="222"/>
      <c r="BL139" s="222"/>
      <c r="BM139" s="222"/>
      <c r="BN139" s="222"/>
      <c r="BO139" s="222"/>
      <c r="BP139" s="222"/>
    </row>
    <row r="140" ht="12.75" customHeight="1">
      <c r="A140" s="222"/>
      <c r="B140" s="446">
        <v>44477.0</v>
      </c>
      <c r="C140" s="210">
        <f t="shared" si="16"/>
        <v>0</v>
      </c>
      <c r="D140" s="141">
        <f t="shared" si="20"/>
        <v>0</v>
      </c>
      <c r="E140" s="476"/>
      <c r="F140" s="144"/>
      <c r="G140" s="474"/>
      <c r="H140" s="474"/>
      <c r="I140" s="474"/>
      <c r="J140" s="474"/>
      <c r="K140" s="474"/>
      <c r="L140" s="475"/>
      <c r="M140" s="141">
        <f t="shared" si="23"/>
        <v>0</v>
      </c>
      <c r="N140" s="399"/>
      <c r="O140" s="474"/>
      <c r="P140" s="474"/>
      <c r="Q140" s="474"/>
      <c r="R140" s="474"/>
      <c r="S140" s="542"/>
      <c r="T140" s="141">
        <f t="shared" si="22"/>
        <v>0</v>
      </c>
      <c r="U140" s="484"/>
      <c r="V140" s="322"/>
      <c r="W140" s="383"/>
      <c r="X140" s="322"/>
      <c r="Y140" s="383"/>
      <c r="Z140" s="322"/>
      <c r="AA140" s="383"/>
      <c r="AB140" s="322"/>
      <c r="AC140" s="383"/>
      <c r="AD140" s="322"/>
      <c r="AE140" s="383"/>
      <c r="AF140" s="322"/>
      <c r="AG140" s="383"/>
      <c r="AH140" s="322"/>
      <c r="AI140" s="383"/>
      <c r="AJ140" s="322"/>
      <c r="AK140" s="322"/>
      <c r="AL140" s="322"/>
      <c r="AM140" s="322"/>
      <c r="AN140" s="322"/>
      <c r="AO140" s="322"/>
      <c r="AP140" s="322"/>
      <c r="AQ140" s="322"/>
      <c r="AR140" s="322"/>
      <c r="AS140" s="322"/>
      <c r="AT140" s="383"/>
      <c r="AU140" s="479"/>
      <c r="AV140" s="480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222"/>
      <c r="BH140" s="222"/>
      <c r="BI140" s="222"/>
      <c r="BJ140" s="222"/>
      <c r="BK140" s="222"/>
      <c r="BL140" s="222"/>
      <c r="BM140" s="222"/>
      <c r="BN140" s="222"/>
      <c r="BO140" s="222"/>
      <c r="BP140" s="222"/>
    </row>
    <row r="141" ht="12.75" customHeight="1">
      <c r="A141" s="222"/>
      <c r="B141" s="446">
        <v>44478.0</v>
      </c>
      <c r="C141" s="210">
        <f t="shared" si="16"/>
        <v>42837</v>
      </c>
      <c r="D141" s="141">
        <f t="shared" si="20"/>
        <v>0</v>
      </c>
      <c r="E141" s="476"/>
      <c r="F141" s="474"/>
      <c r="G141" s="474"/>
      <c r="H141" s="474"/>
      <c r="I141" s="474"/>
      <c r="J141" s="474"/>
      <c r="K141" s="474"/>
      <c r="L141" s="475"/>
      <c r="M141" s="141">
        <f t="shared" ref="M141:M147" si="24">O141+Q141</f>
        <v>0</v>
      </c>
      <c r="N141" s="544"/>
      <c r="O141" s="322"/>
      <c r="P141" s="322"/>
      <c r="Q141" s="322"/>
      <c r="R141" s="322"/>
      <c r="S141" s="480"/>
      <c r="T141" s="141">
        <f t="shared" si="22"/>
        <v>42837</v>
      </c>
      <c r="U141" s="407" t="s">
        <v>765</v>
      </c>
      <c r="V141" s="363">
        <v>42837.0</v>
      </c>
      <c r="W141" s="383"/>
      <c r="X141" s="322"/>
      <c r="Y141" s="383"/>
      <c r="Z141" s="322"/>
      <c r="AA141" s="383"/>
      <c r="AB141" s="322"/>
      <c r="AC141" s="383"/>
      <c r="AD141" s="322"/>
      <c r="AE141" s="383"/>
      <c r="AF141" s="322"/>
      <c r="AG141" s="383"/>
      <c r="AH141" s="322"/>
      <c r="AI141" s="383"/>
      <c r="AJ141" s="322"/>
      <c r="AK141" s="322"/>
      <c r="AL141" s="322"/>
      <c r="AM141" s="322"/>
      <c r="AN141" s="322"/>
      <c r="AO141" s="322"/>
      <c r="AP141" s="322"/>
      <c r="AQ141" s="322"/>
      <c r="AR141" s="322"/>
      <c r="AS141" s="322"/>
      <c r="AT141" s="383"/>
      <c r="AU141" s="479"/>
      <c r="AV141" s="480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222"/>
      <c r="BH141" s="222"/>
      <c r="BI141" s="222"/>
      <c r="BJ141" s="222"/>
      <c r="BK141" s="222"/>
      <c r="BL141" s="222"/>
      <c r="BM141" s="222"/>
      <c r="BN141" s="222"/>
      <c r="BO141" s="222"/>
      <c r="BP141" s="222"/>
    </row>
    <row r="142" ht="12.75" customHeight="1">
      <c r="A142" s="222"/>
      <c r="B142" s="446">
        <v>44479.0</v>
      </c>
      <c r="C142" s="210">
        <f t="shared" si="16"/>
        <v>19999450</v>
      </c>
      <c r="D142" s="141">
        <f t="shared" si="20"/>
        <v>0</v>
      </c>
      <c r="E142" s="481"/>
      <c r="F142" s="482"/>
      <c r="G142" s="482"/>
      <c r="H142" s="474"/>
      <c r="I142" s="474"/>
      <c r="J142" s="474"/>
      <c r="K142" s="474"/>
      <c r="L142" s="475"/>
      <c r="M142" s="243">
        <f t="shared" si="24"/>
        <v>0</v>
      </c>
      <c r="N142" s="515"/>
      <c r="O142" s="482"/>
      <c r="P142" s="482"/>
      <c r="Q142" s="482"/>
      <c r="R142" s="482"/>
      <c r="S142" s="543"/>
      <c r="T142" s="141">
        <f t="shared" si="22"/>
        <v>19999450</v>
      </c>
      <c r="U142" s="407" t="s">
        <v>860</v>
      </c>
      <c r="V142" s="363">
        <v>1.999945E7</v>
      </c>
      <c r="W142" s="383"/>
      <c r="X142" s="322"/>
      <c r="Y142" s="383"/>
      <c r="Z142" s="322"/>
      <c r="AA142" s="322"/>
      <c r="AB142" s="322"/>
      <c r="AC142" s="383"/>
      <c r="AD142" s="322"/>
      <c r="AE142" s="383"/>
      <c r="AF142" s="322"/>
      <c r="AG142" s="383"/>
      <c r="AH142" s="322"/>
      <c r="AI142" s="383"/>
      <c r="AJ142" s="322"/>
      <c r="AK142" s="322"/>
      <c r="AL142" s="322"/>
      <c r="AM142" s="322"/>
      <c r="AN142" s="322"/>
      <c r="AO142" s="322"/>
      <c r="AP142" s="322"/>
      <c r="AQ142" s="322"/>
      <c r="AR142" s="322"/>
      <c r="AS142" s="322"/>
      <c r="AT142" s="383"/>
      <c r="AU142" s="479"/>
      <c r="AV142" s="480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2"/>
      <c r="BH142" s="222"/>
      <c r="BI142" s="222"/>
      <c r="BJ142" s="222"/>
      <c r="BK142" s="222"/>
      <c r="BL142" s="222"/>
      <c r="BM142" s="222"/>
      <c r="BN142" s="222"/>
      <c r="BO142" s="222"/>
      <c r="BP142" s="222"/>
    </row>
    <row r="143" ht="12.75" customHeight="1">
      <c r="A143" s="222"/>
      <c r="B143" s="446">
        <v>44480.0</v>
      </c>
      <c r="C143" s="210">
        <f t="shared" si="16"/>
        <v>2000000</v>
      </c>
      <c r="D143" s="141">
        <f t="shared" si="20"/>
        <v>2000000</v>
      </c>
      <c r="E143" s="407" t="s">
        <v>861</v>
      </c>
      <c r="F143" s="363">
        <v>2000000.0</v>
      </c>
      <c r="G143" s="482"/>
      <c r="H143" s="474"/>
      <c r="I143" s="474"/>
      <c r="J143" s="474"/>
      <c r="K143" s="474"/>
      <c r="L143" s="475"/>
      <c r="M143" s="141">
        <f t="shared" si="24"/>
        <v>0</v>
      </c>
      <c r="N143" s="399"/>
      <c r="O143" s="474"/>
      <c r="P143" s="474"/>
      <c r="Q143" s="474"/>
      <c r="R143" s="482"/>
      <c r="S143" s="543"/>
      <c r="T143" s="141">
        <f t="shared" si="22"/>
        <v>0</v>
      </c>
      <c r="U143" s="407"/>
      <c r="V143" s="322"/>
      <c r="W143" s="322"/>
      <c r="X143" s="322"/>
      <c r="Y143" s="383"/>
      <c r="Z143" s="322"/>
      <c r="AA143" s="322"/>
      <c r="AB143" s="322"/>
      <c r="AC143" s="383"/>
      <c r="AD143" s="322"/>
      <c r="AE143" s="383"/>
      <c r="AF143" s="322"/>
      <c r="AG143" s="383"/>
      <c r="AH143" s="322"/>
      <c r="AI143" s="383"/>
      <c r="AJ143" s="322"/>
      <c r="AK143" s="322"/>
      <c r="AL143" s="322"/>
      <c r="AM143" s="322"/>
      <c r="AN143" s="322"/>
      <c r="AO143" s="322"/>
      <c r="AP143" s="322"/>
      <c r="AQ143" s="322"/>
      <c r="AR143" s="322"/>
      <c r="AS143" s="322"/>
      <c r="AT143" s="383"/>
      <c r="AU143" s="479"/>
      <c r="AV143" s="480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222"/>
      <c r="BH143" s="222"/>
      <c r="BI143" s="222"/>
      <c r="BJ143" s="222"/>
      <c r="BK143" s="222"/>
      <c r="BL143" s="222"/>
      <c r="BM143" s="222"/>
      <c r="BN143" s="222"/>
      <c r="BO143" s="222"/>
      <c r="BP143" s="222"/>
    </row>
    <row r="144" ht="12.75" customHeight="1">
      <c r="A144" s="222"/>
      <c r="B144" s="339">
        <v>44481.0</v>
      </c>
      <c r="C144" s="210">
        <f t="shared" si="16"/>
        <v>65780</v>
      </c>
      <c r="D144" s="141">
        <f t="shared" si="20"/>
        <v>0</v>
      </c>
      <c r="E144" s="407"/>
      <c r="F144" s="322"/>
      <c r="G144" s="474"/>
      <c r="H144" s="474"/>
      <c r="I144" s="474"/>
      <c r="J144" s="474"/>
      <c r="K144" s="474"/>
      <c r="L144" s="475"/>
      <c r="M144" s="141">
        <f t="shared" si="24"/>
        <v>0</v>
      </c>
      <c r="N144" s="399"/>
      <c r="O144" s="474"/>
      <c r="P144" s="474"/>
      <c r="Q144" s="474"/>
      <c r="R144" s="474"/>
      <c r="S144" s="542"/>
      <c r="T144" s="141">
        <f t="shared" si="22"/>
        <v>65780</v>
      </c>
      <c r="U144" s="407" t="s">
        <v>862</v>
      </c>
      <c r="V144" s="363">
        <v>65780.0</v>
      </c>
      <c r="W144" s="417"/>
      <c r="X144" s="478"/>
      <c r="Y144" s="383"/>
      <c r="Z144" s="322"/>
      <c r="AA144" s="383"/>
      <c r="AB144" s="322"/>
      <c r="AC144" s="383"/>
      <c r="AD144" s="322"/>
      <c r="AE144" s="383"/>
      <c r="AF144" s="322"/>
      <c r="AG144" s="383"/>
      <c r="AH144" s="322"/>
      <c r="AI144" s="383"/>
      <c r="AJ144" s="322"/>
      <c r="AK144" s="322"/>
      <c r="AL144" s="322"/>
      <c r="AM144" s="322"/>
      <c r="AN144" s="322"/>
      <c r="AO144" s="322"/>
      <c r="AP144" s="322"/>
      <c r="AQ144" s="322"/>
      <c r="AR144" s="322"/>
      <c r="AS144" s="322"/>
      <c r="AT144" s="383"/>
      <c r="AU144" s="479"/>
      <c r="AV144" s="480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222"/>
      <c r="BH144" s="222"/>
      <c r="BI144" s="222"/>
      <c r="BJ144" s="222"/>
      <c r="BK144" s="222"/>
      <c r="BL144" s="222"/>
      <c r="BM144" s="222"/>
      <c r="BN144" s="222"/>
      <c r="BO144" s="222"/>
      <c r="BP144" s="222"/>
    </row>
    <row r="145" ht="12.75" customHeight="1">
      <c r="A145" s="222"/>
      <c r="B145" s="339">
        <v>44482.0</v>
      </c>
      <c r="C145" s="210">
        <f t="shared" si="16"/>
        <v>0</v>
      </c>
      <c r="D145" s="141">
        <f t="shared" si="20"/>
        <v>0</v>
      </c>
      <c r="E145" s="476"/>
      <c r="F145" s="474"/>
      <c r="G145" s="474"/>
      <c r="H145" s="474"/>
      <c r="I145" s="474"/>
      <c r="J145" s="474"/>
      <c r="K145" s="474"/>
      <c r="L145" s="475"/>
      <c r="M145" s="141">
        <f t="shared" si="24"/>
        <v>0</v>
      </c>
      <c r="N145" s="399"/>
      <c r="O145" s="474"/>
      <c r="P145" s="474"/>
      <c r="Q145" s="474"/>
      <c r="R145" s="474"/>
      <c r="S145" s="542"/>
      <c r="T145" s="141">
        <f t="shared" si="22"/>
        <v>0</v>
      </c>
      <c r="U145" s="407"/>
      <c r="V145" s="322"/>
      <c r="W145" s="383"/>
      <c r="X145" s="322"/>
      <c r="Y145" s="383"/>
      <c r="Z145" s="322"/>
      <c r="AA145" s="383"/>
      <c r="AB145" s="322"/>
      <c r="AC145" s="383"/>
      <c r="AD145" s="322"/>
      <c r="AE145" s="383"/>
      <c r="AF145" s="322"/>
      <c r="AG145" s="383"/>
      <c r="AH145" s="322"/>
      <c r="AI145" s="383"/>
      <c r="AJ145" s="322"/>
      <c r="AK145" s="322"/>
      <c r="AL145" s="322"/>
      <c r="AM145" s="322"/>
      <c r="AN145" s="322"/>
      <c r="AO145" s="322"/>
      <c r="AP145" s="322"/>
      <c r="AQ145" s="322"/>
      <c r="AR145" s="322"/>
      <c r="AS145" s="322"/>
      <c r="AT145" s="383"/>
      <c r="AU145" s="479"/>
      <c r="AV145" s="480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222"/>
      <c r="BH145" s="222"/>
      <c r="BI145" s="222"/>
      <c r="BJ145" s="222"/>
      <c r="BK145" s="222"/>
      <c r="BL145" s="222"/>
      <c r="BM145" s="222"/>
      <c r="BN145" s="222"/>
      <c r="BO145" s="222"/>
      <c r="BP145" s="222"/>
    </row>
    <row r="146" ht="12.75" customHeight="1">
      <c r="A146" s="222"/>
      <c r="B146" s="339">
        <v>44483.0</v>
      </c>
      <c r="C146" s="210">
        <f t="shared" si="16"/>
        <v>0</v>
      </c>
      <c r="D146" s="141">
        <f t="shared" si="20"/>
        <v>0</v>
      </c>
      <c r="E146" s="476"/>
      <c r="F146" s="474"/>
      <c r="G146" s="474"/>
      <c r="H146" s="474"/>
      <c r="I146" s="474"/>
      <c r="J146" s="474"/>
      <c r="K146" s="474"/>
      <c r="L146" s="475"/>
      <c r="M146" s="141">
        <f t="shared" si="24"/>
        <v>0</v>
      </c>
      <c r="N146" s="544"/>
      <c r="O146" s="322"/>
      <c r="P146" s="322"/>
      <c r="Q146" s="322"/>
      <c r="R146" s="322"/>
      <c r="S146" s="480"/>
      <c r="T146" s="141">
        <f t="shared" si="22"/>
        <v>0</v>
      </c>
      <c r="U146" s="477"/>
      <c r="V146" s="478"/>
      <c r="W146" s="383"/>
      <c r="X146" s="322"/>
      <c r="Y146" s="383"/>
      <c r="Z146" s="322"/>
      <c r="AA146" s="383"/>
      <c r="AB146" s="322"/>
      <c r="AC146" s="383"/>
      <c r="AD146" s="322"/>
      <c r="AE146" s="383"/>
      <c r="AF146" s="322"/>
      <c r="AG146" s="383"/>
      <c r="AH146" s="322"/>
      <c r="AI146" s="383"/>
      <c r="AJ146" s="322"/>
      <c r="AK146" s="322"/>
      <c r="AL146" s="322"/>
      <c r="AM146" s="322"/>
      <c r="AN146" s="322"/>
      <c r="AO146" s="322"/>
      <c r="AP146" s="322"/>
      <c r="AQ146" s="322"/>
      <c r="AR146" s="322"/>
      <c r="AS146" s="322"/>
      <c r="AT146" s="383"/>
      <c r="AU146" s="479"/>
      <c r="AV146" s="480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222"/>
      <c r="BH146" s="222"/>
      <c r="BI146" s="222"/>
      <c r="BJ146" s="222"/>
      <c r="BK146" s="222"/>
      <c r="BL146" s="222"/>
      <c r="BM146" s="222"/>
      <c r="BN146" s="222"/>
      <c r="BO146" s="222"/>
      <c r="BP146" s="222"/>
    </row>
    <row r="147" ht="12.75" customHeight="1">
      <c r="A147" s="222"/>
      <c r="B147" s="446">
        <v>44484.0</v>
      </c>
      <c r="C147" s="210">
        <f t="shared" si="16"/>
        <v>388036</v>
      </c>
      <c r="D147" s="141">
        <f t="shared" si="20"/>
        <v>0</v>
      </c>
      <c r="E147" s="407"/>
      <c r="F147" s="322"/>
      <c r="G147" s="322"/>
      <c r="H147" s="322"/>
      <c r="I147" s="322"/>
      <c r="J147" s="322"/>
      <c r="K147" s="322"/>
      <c r="L147" s="485"/>
      <c r="M147" s="141">
        <f t="shared" si="24"/>
        <v>0</v>
      </c>
      <c r="N147" s="399"/>
      <c r="O147" s="474"/>
      <c r="P147" s="474"/>
      <c r="Q147" s="474"/>
      <c r="R147" s="474"/>
      <c r="S147" s="542"/>
      <c r="T147" s="141">
        <f t="shared" si="22"/>
        <v>388036</v>
      </c>
      <c r="U147" s="142" t="s">
        <v>159</v>
      </c>
      <c r="V147" s="363">
        <v>48396.0</v>
      </c>
      <c r="W147" s="383" t="s">
        <v>863</v>
      </c>
      <c r="X147" s="363">
        <v>336010.0</v>
      </c>
      <c r="Y147" s="383" t="s">
        <v>124</v>
      </c>
      <c r="Z147" s="363">
        <v>3630.0</v>
      </c>
      <c r="AA147" s="383"/>
      <c r="AB147" s="322"/>
      <c r="AC147" s="383"/>
      <c r="AD147" s="322"/>
      <c r="AE147" s="383"/>
      <c r="AF147" s="322"/>
      <c r="AG147" s="383"/>
      <c r="AH147" s="322"/>
      <c r="AI147" s="383"/>
      <c r="AJ147" s="322"/>
      <c r="AK147" s="322"/>
      <c r="AL147" s="322"/>
      <c r="AM147" s="322"/>
      <c r="AN147" s="322"/>
      <c r="AO147" s="322"/>
      <c r="AP147" s="322"/>
      <c r="AQ147" s="322"/>
      <c r="AR147" s="322"/>
      <c r="AS147" s="322"/>
      <c r="AT147" s="383"/>
      <c r="AU147" s="479"/>
      <c r="AV147" s="480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222"/>
      <c r="BH147" s="222"/>
      <c r="BI147" s="222"/>
      <c r="BJ147" s="222"/>
      <c r="BK147" s="222"/>
      <c r="BL147" s="222"/>
      <c r="BM147" s="222"/>
      <c r="BN147" s="222"/>
      <c r="BO147" s="222"/>
      <c r="BP147" s="222"/>
    </row>
    <row r="148" ht="12.75" customHeight="1">
      <c r="A148" s="222"/>
      <c r="B148" s="446">
        <v>44485.0</v>
      </c>
      <c r="C148" s="210">
        <f t="shared" si="16"/>
        <v>6548381</v>
      </c>
      <c r="D148" s="141">
        <f t="shared" si="20"/>
        <v>0</v>
      </c>
      <c r="E148" s="476"/>
      <c r="F148" s="474"/>
      <c r="G148" s="474"/>
      <c r="H148" s="474"/>
      <c r="I148" s="474"/>
      <c r="J148" s="474"/>
      <c r="K148" s="474"/>
      <c r="L148" s="475"/>
      <c r="M148" s="141">
        <f t="shared" ref="M148:M149" si="25">O148+Q148+S148</f>
        <v>223460</v>
      </c>
      <c r="N148" s="399" t="s">
        <v>162</v>
      </c>
      <c r="O148" s="362">
        <v>147203.0</v>
      </c>
      <c r="P148" s="474" t="s">
        <v>121</v>
      </c>
      <c r="Q148" s="362">
        <v>76257.0</v>
      </c>
      <c r="R148" s="474"/>
      <c r="S148" s="223"/>
      <c r="T148" s="141">
        <f t="shared" si="22"/>
        <v>6324921</v>
      </c>
      <c r="U148" s="142" t="s">
        <v>864</v>
      </c>
      <c r="V148" s="363">
        <v>5488561.0</v>
      </c>
      <c r="W148" s="383" t="s">
        <v>865</v>
      </c>
      <c r="X148" s="363">
        <v>172370.0</v>
      </c>
      <c r="Y148" s="383" t="s">
        <v>214</v>
      </c>
      <c r="Z148" s="363">
        <v>33990.0</v>
      </c>
      <c r="AA148" s="383" t="s">
        <v>130</v>
      </c>
      <c r="AB148" s="363">
        <v>630000.0</v>
      </c>
      <c r="AC148" s="383"/>
      <c r="AD148" s="322"/>
      <c r="AE148" s="383"/>
      <c r="AF148" s="322"/>
      <c r="AG148" s="383"/>
      <c r="AH148" s="322"/>
      <c r="AI148" s="383"/>
      <c r="AJ148" s="322"/>
      <c r="AK148" s="322"/>
      <c r="AL148" s="322"/>
      <c r="AM148" s="322"/>
      <c r="AN148" s="322"/>
      <c r="AO148" s="322"/>
      <c r="AP148" s="322"/>
      <c r="AQ148" s="322"/>
      <c r="AR148" s="322"/>
      <c r="AS148" s="322"/>
      <c r="AT148" s="383"/>
      <c r="AU148" s="479"/>
      <c r="AV148" s="480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222"/>
      <c r="BH148" s="222"/>
      <c r="BI148" s="222"/>
      <c r="BJ148" s="222"/>
      <c r="BK148" s="222"/>
      <c r="BL148" s="222"/>
      <c r="BM148" s="222"/>
      <c r="BN148" s="222"/>
      <c r="BO148" s="222"/>
      <c r="BP148" s="222"/>
    </row>
    <row r="149" ht="12.75" customHeight="1">
      <c r="A149" s="222"/>
      <c r="B149" s="446">
        <v>44486.0</v>
      </c>
      <c r="C149" s="210">
        <f t="shared" si="16"/>
        <v>0</v>
      </c>
      <c r="D149" s="141">
        <f t="shared" si="20"/>
        <v>0</v>
      </c>
      <c r="E149" s="481"/>
      <c r="F149" s="482"/>
      <c r="G149" s="482"/>
      <c r="H149" s="474"/>
      <c r="I149" s="474"/>
      <c r="J149" s="474"/>
      <c r="K149" s="474"/>
      <c r="L149" s="475"/>
      <c r="M149" s="141">
        <f t="shared" si="25"/>
        <v>0</v>
      </c>
      <c r="N149" s="399"/>
      <c r="O149" s="474"/>
      <c r="P149" s="474"/>
      <c r="Q149" s="474"/>
      <c r="R149" s="474"/>
      <c r="S149" s="542"/>
      <c r="T149" s="141">
        <f t="shared" si="22"/>
        <v>0</v>
      </c>
      <c r="U149" s="142"/>
      <c r="V149" s="322"/>
      <c r="W149" s="383"/>
      <c r="X149" s="322"/>
      <c r="Y149" s="383"/>
      <c r="Z149" s="322"/>
      <c r="AA149" s="383"/>
      <c r="AB149" s="322"/>
      <c r="AC149" s="383"/>
      <c r="AD149" s="322"/>
      <c r="AE149" s="383"/>
      <c r="AF149" s="322"/>
      <c r="AG149" s="383"/>
      <c r="AH149" s="322"/>
      <c r="AI149" s="383"/>
      <c r="AJ149" s="322"/>
      <c r="AK149" s="322"/>
      <c r="AL149" s="322"/>
      <c r="AM149" s="322"/>
      <c r="AN149" s="322"/>
      <c r="AO149" s="322"/>
      <c r="AP149" s="322"/>
      <c r="AQ149" s="322"/>
      <c r="AR149" s="322"/>
      <c r="AS149" s="322"/>
      <c r="AT149" s="383"/>
      <c r="AU149" s="479"/>
      <c r="AV149" s="480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222"/>
      <c r="BH149" s="222"/>
      <c r="BI149" s="222"/>
      <c r="BJ149" s="222"/>
      <c r="BK149" s="222"/>
      <c r="BL149" s="222"/>
      <c r="BM149" s="222"/>
      <c r="BN149" s="222"/>
      <c r="BO149" s="222"/>
      <c r="BP149" s="222"/>
    </row>
    <row r="150" ht="12.75" customHeight="1">
      <c r="A150" s="222"/>
      <c r="B150" s="446">
        <v>44487.0</v>
      </c>
      <c r="C150" s="210">
        <f t="shared" si="16"/>
        <v>0</v>
      </c>
      <c r="D150" s="141">
        <f t="shared" si="20"/>
        <v>0</v>
      </c>
      <c r="E150" s="481"/>
      <c r="F150" s="482"/>
      <c r="G150" s="482"/>
      <c r="H150" s="474"/>
      <c r="I150" s="474"/>
      <c r="J150" s="474"/>
      <c r="K150" s="474"/>
      <c r="L150" s="475"/>
      <c r="M150" s="141">
        <f t="shared" ref="M150:M163" si="26">O150+Q150</f>
        <v>0</v>
      </c>
      <c r="N150" s="515"/>
      <c r="O150" s="482"/>
      <c r="P150" s="482"/>
      <c r="Q150" s="482"/>
      <c r="R150" s="482"/>
      <c r="S150" s="543"/>
      <c r="T150" s="141">
        <f t="shared" si="22"/>
        <v>0</v>
      </c>
      <c r="U150" s="142"/>
      <c r="V150" s="322"/>
      <c r="W150" s="383"/>
      <c r="X150" s="322"/>
      <c r="Y150" s="383"/>
      <c r="Z150" s="322"/>
      <c r="AA150" s="383"/>
      <c r="AB150" s="322"/>
      <c r="AC150" s="383"/>
      <c r="AD150" s="322"/>
      <c r="AE150" s="383"/>
      <c r="AF150" s="322"/>
      <c r="AG150" s="383"/>
      <c r="AH150" s="322"/>
      <c r="AI150" s="383"/>
      <c r="AJ150" s="322"/>
      <c r="AK150" s="322"/>
      <c r="AL150" s="322"/>
      <c r="AM150" s="322"/>
      <c r="AN150" s="322"/>
      <c r="AO150" s="322"/>
      <c r="AP150" s="322"/>
      <c r="AQ150" s="322"/>
      <c r="AR150" s="322"/>
      <c r="AS150" s="322"/>
      <c r="AT150" s="383"/>
      <c r="AU150" s="479"/>
      <c r="AV150" s="480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222"/>
      <c r="BH150" s="222"/>
      <c r="BI150" s="222"/>
      <c r="BJ150" s="222"/>
      <c r="BK150" s="222"/>
      <c r="BL150" s="222"/>
      <c r="BM150" s="222"/>
      <c r="BN150" s="222"/>
      <c r="BO150" s="222"/>
      <c r="BP150" s="222"/>
    </row>
    <row r="151" ht="12.75" customHeight="1">
      <c r="A151" s="222"/>
      <c r="B151" s="339">
        <v>44488.0</v>
      </c>
      <c r="C151" s="210">
        <f t="shared" si="16"/>
        <v>0</v>
      </c>
      <c r="D151" s="141">
        <f t="shared" si="20"/>
        <v>0</v>
      </c>
      <c r="E151" s="476"/>
      <c r="F151" s="474"/>
      <c r="G151" s="474"/>
      <c r="H151" s="474"/>
      <c r="I151" s="474"/>
      <c r="J151" s="474"/>
      <c r="K151" s="474"/>
      <c r="L151" s="475"/>
      <c r="M151" s="141">
        <f t="shared" si="26"/>
        <v>0</v>
      </c>
      <c r="N151" s="399"/>
      <c r="O151" s="474"/>
      <c r="P151" s="474"/>
      <c r="Q151" s="474"/>
      <c r="R151" s="474"/>
      <c r="S151" s="542"/>
      <c r="T151" s="141">
        <f t="shared" si="22"/>
        <v>0</v>
      </c>
      <c r="U151" s="407"/>
      <c r="V151" s="322"/>
      <c r="W151" s="383"/>
      <c r="X151" s="322"/>
      <c r="Y151" s="383"/>
      <c r="Z151" s="322"/>
      <c r="AA151" s="383"/>
      <c r="AB151" s="322"/>
      <c r="AC151" s="383"/>
      <c r="AD151" s="322"/>
      <c r="AE151" s="383"/>
      <c r="AF151" s="322"/>
      <c r="AG151" s="383"/>
      <c r="AH151" s="322"/>
      <c r="AI151" s="383"/>
      <c r="AJ151" s="322"/>
      <c r="AK151" s="322"/>
      <c r="AL151" s="322"/>
      <c r="AM151" s="322"/>
      <c r="AN151" s="322"/>
      <c r="AO151" s="322"/>
      <c r="AP151" s="322"/>
      <c r="AQ151" s="322"/>
      <c r="AR151" s="322"/>
      <c r="AS151" s="322"/>
      <c r="AT151" s="383"/>
      <c r="AU151" s="479"/>
      <c r="AV151" s="480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222"/>
      <c r="BH151" s="222"/>
      <c r="BI151" s="222"/>
      <c r="BJ151" s="222"/>
      <c r="BK151" s="222"/>
      <c r="BL151" s="222"/>
      <c r="BM151" s="222"/>
      <c r="BN151" s="222"/>
      <c r="BO151" s="222"/>
      <c r="BP151" s="222"/>
    </row>
    <row r="152" ht="12.75" customHeight="1">
      <c r="A152" s="222"/>
      <c r="B152" s="339">
        <v>44489.0</v>
      </c>
      <c r="C152" s="210">
        <f t="shared" si="16"/>
        <v>0</v>
      </c>
      <c r="D152" s="141">
        <f t="shared" si="20"/>
        <v>0</v>
      </c>
      <c r="E152" s="407"/>
      <c r="F152" s="322"/>
      <c r="G152" s="474"/>
      <c r="H152" s="474"/>
      <c r="I152" s="474"/>
      <c r="J152" s="474"/>
      <c r="K152" s="474"/>
      <c r="L152" s="475"/>
      <c r="M152" s="141">
        <f t="shared" si="26"/>
        <v>0</v>
      </c>
      <c r="N152" s="399"/>
      <c r="O152" s="474"/>
      <c r="P152" s="474"/>
      <c r="Q152" s="474"/>
      <c r="R152" s="474"/>
      <c r="S152" s="542"/>
      <c r="T152" s="141">
        <f t="shared" si="22"/>
        <v>0</v>
      </c>
      <c r="U152" s="484"/>
      <c r="V152" s="322"/>
      <c r="W152" s="383"/>
      <c r="X152" s="322"/>
      <c r="Y152" s="383"/>
      <c r="Z152" s="322"/>
      <c r="AA152" s="383"/>
      <c r="AB152" s="322"/>
      <c r="AC152" s="417"/>
      <c r="AD152" s="478"/>
      <c r="AE152" s="383"/>
      <c r="AF152" s="322"/>
      <c r="AG152" s="383"/>
      <c r="AH152" s="322"/>
      <c r="AI152" s="383"/>
      <c r="AJ152" s="322"/>
      <c r="AK152" s="322"/>
      <c r="AL152" s="322"/>
      <c r="AM152" s="322"/>
      <c r="AN152" s="322"/>
      <c r="AO152" s="322"/>
      <c r="AP152" s="322"/>
      <c r="AQ152" s="322"/>
      <c r="AR152" s="322"/>
      <c r="AS152" s="322"/>
      <c r="AT152" s="383"/>
      <c r="AU152" s="479"/>
      <c r="AV152" s="480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2"/>
      <c r="BH152" s="222"/>
      <c r="BI152" s="222"/>
      <c r="BJ152" s="222"/>
      <c r="BK152" s="222"/>
      <c r="BL152" s="222"/>
      <c r="BM152" s="222"/>
      <c r="BN152" s="222"/>
      <c r="BO152" s="222"/>
      <c r="BP152" s="222"/>
    </row>
    <row r="153" ht="12.75" customHeight="1">
      <c r="A153" s="222"/>
      <c r="B153" s="446">
        <v>44490.0</v>
      </c>
      <c r="C153" s="210">
        <f t="shared" si="16"/>
        <v>335919</v>
      </c>
      <c r="D153" s="141">
        <f t="shared" si="20"/>
        <v>0</v>
      </c>
      <c r="E153" s="407"/>
      <c r="F153" s="322"/>
      <c r="G153" s="474"/>
      <c r="H153" s="474"/>
      <c r="I153" s="474"/>
      <c r="J153" s="474"/>
      <c r="K153" s="474"/>
      <c r="L153" s="475"/>
      <c r="M153" s="141">
        <f t="shared" si="26"/>
        <v>0</v>
      </c>
      <c r="N153" s="544"/>
      <c r="O153" s="322"/>
      <c r="P153" s="322"/>
      <c r="Q153" s="322"/>
      <c r="R153" s="322"/>
      <c r="S153" s="480"/>
      <c r="T153" s="141">
        <f t="shared" si="22"/>
        <v>335919</v>
      </c>
      <c r="U153" s="407" t="s">
        <v>850</v>
      </c>
      <c r="V153" s="363">
        <v>13224.0</v>
      </c>
      <c r="W153" s="417" t="s">
        <v>866</v>
      </c>
      <c r="X153" s="377">
        <v>322695.0</v>
      </c>
      <c r="Y153" s="383"/>
      <c r="Z153" s="322"/>
      <c r="AA153" s="383"/>
      <c r="AB153" s="322"/>
      <c r="AC153" s="383"/>
      <c r="AD153" s="322"/>
      <c r="AE153" s="383"/>
      <c r="AF153" s="322"/>
      <c r="AG153" s="383"/>
      <c r="AH153" s="322"/>
      <c r="AI153" s="383"/>
      <c r="AJ153" s="322"/>
      <c r="AK153" s="322"/>
      <c r="AL153" s="322"/>
      <c r="AM153" s="322"/>
      <c r="AN153" s="322"/>
      <c r="AO153" s="322"/>
      <c r="AP153" s="322"/>
      <c r="AQ153" s="322"/>
      <c r="AR153" s="322"/>
      <c r="AS153" s="322"/>
      <c r="AT153" s="383"/>
      <c r="AU153" s="479"/>
      <c r="AV153" s="480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222"/>
      <c r="BH153" s="222"/>
      <c r="BI153" s="222"/>
      <c r="BJ153" s="222"/>
      <c r="BK153" s="222"/>
      <c r="BL153" s="222"/>
      <c r="BM153" s="222"/>
      <c r="BN153" s="222"/>
      <c r="BO153" s="222"/>
      <c r="BP153" s="222"/>
    </row>
    <row r="154" ht="12.75" customHeight="1">
      <c r="A154" s="222"/>
      <c r="B154" s="446">
        <v>44491.0</v>
      </c>
      <c r="C154" s="210">
        <f t="shared" si="16"/>
        <v>12328</v>
      </c>
      <c r="D154" s="141">
        <f t="shared" si="20"/>
        <v>12328</v>
      </c>
      <c r="E154" s="476" t="s">
        <v>867</v>
      </c>
      <c r="F154" s="362">
        <v>12328.0</v>
      </c>
      <c r="G154" s="474"/>
      <c r="H154" s="474"/>
      <c r="I154" s="474"/>
      <c r="J154" s="474"/>
      <c r="K154" s="474"/>
      <c r="L154" s="475"/>
      <c r="M154" s="141">
        <f t="shared" si="26"/>
        <v>0</v>
      </c>
      <c r="N154" s="544"/>
      <c r="O154" s="322"/>
      <c r="P154" s="322"/>
      <c r="Q154" s="322"/>
      <c r="R154" s="322"/>
      <c r="S154" s="480"/>
      <c r="T154" s="141">
        <f t="shared" si="22"/>
        <v>0</v>
      </c>
      <c r="U154" s="477"/>
      <c r="V154" s="417"/>
      <c r="W154" s="383"/>
      <c r="X154" s="322"/>
      <c r="Y154" s="383"/>
      <c r="Z154" s="322"/>
      <c r="AA154" s="383"/>
      <c r="AB154" s="322"/>
      <c r="AC154" s="383"/>
      <c r="AD154" s="322"/>
      <c r="AE154" s="383"/>
      <c r="AF154" s="322"/>
      <c r="AG154" s="383"/>
      <c r="AH154" s="322"/>
      <c r="AI154" s="383"/>
      <c r="AJ154" s="322"/>
      <c r="AK154" s="322"/>
      <c r="AL154" s="322"/>
      <c r="AM154" s="322"/>
      <c r="AN154" s="322"/>
      <c r="AO154" s="322"/>
      <c r="AP154" s="322"/>
      <c r="AQ154" s="322"/>
      <c r="AR154" s="322"/>
      <c r="AS154" s="322"/>
      <c r="AT154" s="383"/>
      <c r="AU154" s="479"/>
      <c r="AV154" s="480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2"/>
      <c r="BH154" s="222"/>
      <c r="BI154" s="222"/>
      <c r="BJ154" s="222"/>
      <c r="BK154" s="222"/>
      <c r="BL154" s="222"/>
      <c r="BM154" s="222"/>
      <c r="BN154" s="222"/>
      <c r="BO154" s="222"/>
      <c r="BP154" s="222"/>
    </row>
    <row r="155" ht="12.75" customHeight="1">
      <c r="A155" s="222"/>
      <c r="B155" s="446">
        <v>44492.0</v>
      </c>
      <c r="C155" s="210">
        <f t="shared" si="16"/>
        <v>0</v>
      </c>
      <c r="D155" s="141">
        <f t="shared" si="20"/>
        <v>0</v>
      </c>
      <c r="E155" s="407"/>
      <c r="F155" s="322"/>
      <c r="G155" s="474"/>
      <c r="H155" s="474"/>
      <c r="I155" s="474"/>
      <c r="J155" s="474"/>
      <c r="K155" s="474"/>
      <c r="L155" s="475"/>
      <c r="M155" s="141">
        <f t="shared" si="26"/>
        <v>0</v>
      </c>
      <c r="N155" s="399"/>
      <c r="O155" s="474"/>
      <c r="P155" s="474"/>
      <c r="Q155" s="474"/>
      <c r="R155" s="474"/>
      <c r="S155" s="542"/>
      <c r="T155" s="141">
        <f t="shared" si="22"/>
        <v>0</v>
      </c>
      <c r="U155" s="407"/>
      <c r="V155" s="322"/>
      <c r="W155" s="383"/>
      <c r="X155" s="322"/>
      <c r="Y155" s="383"/>
      <c r="Z155" s="322"/>
      <c r="AA155" s="383"/>
      <c r="AB155" s="322"/>
      <c r="AC155" s="383"/>
      <c r="AD155" s="322"/>
      <c r="AE155" s="383"/>
      <c r="AF155" s="322"/>
      <c r="AG155" s="383"/>
      <c r="AH155" s="322"/>
      <c r="AI155" s="383"/>
      <c r="AJ155" s="322"/>
      <c r="AK155" s="322"/>
      <c r="AL155" s="322"/>
      <c r="AM155" s="322"/>
      <c r="AN155" s="322"/>
      <c r="AO155" s="322"/>
      <c r="AP155" s="322"/>
      <c r="AQ155" s="322"/>
      <c r="AR155" s="322"/>
      <c r="AS155" s="322"/>
      <c r="AT155" s="383"/>
      <c r="AU155" s="479"/>
      <c r="AV155" s="480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222"/>
      <c r="BH155" s="222"/>
      <c r="BI155" s="222"/>
      <c r="BJ155" s="222"/>
      <c r="BK155" s="222"/>
      <c r="BL155" s="222"/>
      <c r="BM155" s="222"/>
      <c r="BN155" s="222"/>
      <c r="BO155" s="222"/>
      <c r="BP155" s="222"/>
    </row>
    <row r="156" ht="12.75" customHeight="1">
      <c r="A156" s="222"/>
      <c r="B156" s="446">
        <v>44493.0</v>
      </c>
      <c r="C156" s="210">
        <f t="shared" si="16"/>
        <v>19810959</v>
      </c>
      <c r="D156" s="141">
        <f t="shared" si="20"/>
        <v>19810959</v>
      </c>
      <c r="E156" s="476" t="s">
        <v>834</v>
      </c>
      <c r="F156" s="362">
        <v>1.9810959E7</v>
      </c>
      <c r="G156" s="144"/>
      <c r="H156" s="144"/>
      <c r="I156" s="474"/>
      <c r="J156" s="474"/>
      <c r="K156" s="474"/>
      <c r="L156" s="475"/>
      <c r="M156" s="141">
        <f t="shared" si="26"/>
        <v>0</v>
      </c>
      <c r="N156" s="515"/>
      <c r="O156" s="482"/>
      <c r="P156" s="482"/>
      <c r="Q156" s="482"/>
      <c r="R156" s="482"/>
      <c r="S156" s="543"/>
      <c r="T156" s="141">
        <f t="shared" si="22"/>
        <v>0</v>
      </c>
      <c r="U156" s="407"/>
      <c r="V156" s="322"/>
      <c r="W156" s="383"/>
      <c r="X156" s="322"/>
      <c r="Y156" s="383"/>
      <c r="Z156" s="322"/>
      <c r="AA156" s="383"/>
      <c r="AB156" s="322"/>
      <c r="AC156" s="383"/>
      <c r="AD156" s="322"/>
      <c r="AE156" s="383"/>
      <c r="AF156" s="322"/>
      <c r="AG156" s="383"/>
      <c r="AH156" s="322"/>
      <c r="AI156" s="383"/>
      <c r="AJ156" s="322"/>
      <c r="AK156" s="322"/>
      <c r="AL156" s="322"/>
      <c r="AM156" s="322"/>
      <c r="AN156" s="322"/>
      <c r="AO156" s="322"/>
      <c r="AP156" s="322"/>
      <c r="AQ156" s="322"/>
      <c r="AR156" s="322"/>
      <c r="AS156" s="322"/>
      <c r="AT156" s="383"/>
      <c r="AU156" s="479"/>
      <c r="AV156" s="480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2"/>
      <c r="BH156" s="222"/>
      <c r="BI156" s="222"/>
      <c r="BJ156" s="222"/>
      <c r="BK156" s="222"/>
      <c r="BL156" s="222"/>
      <c r="BM156" s="222"/>
      <c r="BN156" s="222"/>
      <c r="BO156" s="222"/>
      <c r="BP156" s="222"/>
    </row>
    <row r="157" ht="12.75" customHeight="1">
      <c r="A157" s="222"/>
      <c r="B157" s="446">
        <v>44494.0</v>
      </c>
      <c r="C157" s="210">
        <f t="shared" si="16"/>
        <v>50000</v>
      </c>
      <c r="D157" s="141">
        <f t="shared" si="20"/>
        <v>0</v>
      </c>
      <c r="E157" s="481"/>
      <c r="F157" s="482"/>
      <c r="G157" s="482"/>
      <c r="H157" s="474"/>
      <c r="I157" s="474"/>
      <c r="J157" s="474"/>
      <c r="K157" s="474"/>
      <c r="L157" s="475"/>
      <c r="M157" s="141">
        <f t="shared" si="26"/>
        <v>0</v>
      </c>
      <c r="N157" s="515"/>
      <c r="O157" s="482"/>
      <c r="P157" s="482"/>
      <c r="Q157" s="482"/>
      <c r="R157" s="482"/>
      <c r="S157" s="543"/>
      <c r="T157" s="141">
        <f t="shared" si="22"/>
        <v>50000</v>
      </c>
      <c r="U157" s="383" t="s">
        <v>133</v>
      </c>
      <c r="V157" s="363">
        <v>50000.0</v>
      </c>
      <c r="W157" s="383"/>
      <c r="X157" s="322"/>
      <c r="Y157" s="322"/>
      <c r="Z157" s="322"/>
      <c r="AA157" s="383"/>
      <c r="AB157" s="322"/>
      <c r="AC157" s="383"/>
      <c r="AD157" s="322"/>
      <c r="AE157" s="383"/>
      <c r="AF157" s="322"/>
      <c r="AG157" s="383"/>
      <c r="AH157" s="322"/>
      <c r="AI157" s="383"/>
      <c r="AJ157" s="322"/>
      <c r="AK157" s="322"/>
      <c r="AL157" s="322"/>
      <c r="AM157" s="322"/>
      <c r="AN157" s="322"/>
      <c r="AO157" s="322"/>
      <c r="AP157" s="322"/>
      <c r="AQ157" s="322"/>
      <c r="AR157" s="322"/>
      <c r="AS157" s="322"/>
      <c r="AT157" s="383"/>
      <c r="AU157" s="479"/>
      <c r="AV157" s="480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222"/>
      <c r="BH157" s="222"/>
      <c r="BI157" s="222"/>
      <c r="BJ157" s="222"/>
      <c r="BK157" s="222"/>
      <c r="BL157" s="222"/>
      <c r="BM157" s="222"/>
      <c r="BN157" s="222"/>
      <c r="BO157" s="222"/>
      <c r="BP157" s="222"/>
    </row>
    <row r="158" ht="12.75" customHeight="1">
      <c r="A158" s="222"/>
      <c r="B158" s="339">
        <v>44495.0</v>
      </c>
      <c r="C158" s="210">
        <f t="shared" si="16"/>
        <v>0</v>
      </c>
      <c r="D158" s="141">
        <f t="shared" si="20"/>
        <v>0</v>
      </c>
      <c r="E158" s="476"/>
      <c r="F158" s="474"/>
      <c r="G158" s="474"/>
      <c r="H158" s="474"/>
      <c r="I158" s="474"/>
      <c r="J158" s="474"/>
      <c r="K158" s="474"/>
      <c r="L158" s="475"/>
      <c r="M158" s="141">
        <f t="shared" si="26"/>
        <v>0</v>
      </c>
      <c r="N158" s="399"/>
      <c r="O158" s="474"/>
      <c r="P158" s="474"/>
      <c r="Q158" s="474"/>
      <c r="R158" s="474"/>
      <c r="S158" s="542"/>
      <c r="T158" s="141">
        <f t="shared" si="22"/>
        <v>0</v>
      </c>
      <c r="U158" s="407"/>
      <c r="V158" s="322"/>
      <c r="W158" s="383"/>
      <c r="X158" s="322"/>
      <c r="Y158" s="383"/>
      <c r="Z158" s="322"/>
      <c r="AA158" s="383"/>
      <c r="AB158" s="322"/>
      <c r="AC158" s="383"/>
      <c r="AD158" s="322"/>
      <c r="AE158" s="383"/>
      <c r="AF158" s="322"/>
      <c r="AG158" s="383"/>
      <c r="AH158" s="322"/>
      <c r="AI158" s="383"/>
      <c r="AJ158" s="322"/>
      <c r="AK158" s="322"/>
      <c r="AL158" s="322"/>
      <c r="AM158" s="322"/>
      <c r="AN158" s="322"/>
      <c r="AO158" s="322"/>
      <c r="AP158" s="322"/>
      <c r="AQ158" s="322"/>
      <c r="AR158" s="322"/>
      <c r="AS158" s="322"/>
      <c r="AT158" s="383"/>
      <c r="AU158" s="479"/>
      <c r="AV158" s="480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222"/>
      <c r="BH158" s="222"/>
      <c r="BI158" s="222"/>
      <c r="BJ158" s="222"/>
      <c r="BK158" s="222"/>
      <c r="BL158" s="222"/>
      <c r="BM158" s="222"/>
      <c r="BN158" s="222"/>
      <c r="BO158" s="222"/>
      <c r="BP158" s="222"/>
    </row>
    <row r="159" ht="12.75" customHeight="1">
      <c r="A159" s="222"/>
      <c r="B159" s="339">
        <v>44496.0</v>
      </c>
      <c r="C159" s="210">
        <f t="shared" si="16"/>
        <v>0</v>
      </c>
      <c r="D159" s="141">
        <f t="shared" si="20"/>
        <v>0</v>
      </c>
      <c r="E159" s="476"/>
      <c r="F159" s="474"/>
      <c r="G159" s="474"/>
      <c r="H159" s="474"/>
      <c r="I159" s="474"/>
      <c r="J159" s="474"/>
      <c r="K159" s="474"/>
      <c r="L159" s="475"/>
      <c r="M159" s="141">
        <f t="shared" si="26"/>
        <v>0</v>
      </c>
      <c r="N159" s="399"/>
      <c r="O159" s="474"/>
      <c r="P159" s="474"/>
      <c r="Q159" s="474"/>
      <c r="R159" s="474"/>
      <c r="S159" s="542"/>
      <c r="T159" s="141">
        <f t="shared" si="22"/>
        <v>0</v>
      </c>
      <c r="U159" s="399"/>
      <c r="V159" s="474"/>
      <c r="W159" s="415"/>
      <c r="X159" s="414"/>
      <c r="Y159" s="383"/>
      <c r="Z159" s="322"/>
      <c r="AA159" s="383"/>
      <c r="AB159" s="322"/>
      <c r="AC159" s="383"/>
      <c r="AD159" s="322"/>
      <c r="AE159" s="383"/>
      <c r="AF159" s="322"/>
      <c r="AG159" s="383"/>
      <c r="AH159" s="322"/>
      <c r="AI159" s="383"/>
      <c r="AJ159" s="322"/>
      <c r="AK159" s="322"/>
      <c r="AL159" s="322"/>
      <c r="AM159" s="322"/>
      <c r="AN159" s="322"/>
      <c r="AO159" s="322"/>
      <c r="AP159" s="322"/>
      <c r="AQ159" s="322"/>
      <c r="AR159" s="322"/>
      <c r="AS159" s="322"/>
      <c r="AT159" s="383"/>
      <c r="AU159" s="479"/>
      <c r="AV159" s="480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2"/>
      <c r="BH159" s="222"/>
      <c r="BI159" s="222"/>
      <c r="BJ159" s="222"/>
      <c r="BK159" s="222"/>
      <c r="BL159" s="222"/>
      <c r="BM159" s="222"/>
      <c r="BN159" s="222"/>
      <c r="BO159" s="222"/>
      <c r="BP159" s="222"/>
    </row>
    <row r="160" ht="12.75" customHeight="1">
      <c r="A160" s="222"/>
      <c r="B160" s="446">
        <v>44497.0</v>
      </c>
      <c r="C160" s="210">
        <f t="shared" si="16"/>
        <v>465300</v>
      </c>
      <c r="D160" s="141">
        <f t="shared" si="20"/>
        <v>0</v>
      </c>
      <c r="E160" s="476"/>
      <c r="F160" s="474"/>
      <c r="G160" s="474"/>
      <c r="H160" s="474"/>
      <c r="I160" s="474"/>
      <c r="J160" s="474"/>
      <c r="K160" s="474"/>
      <c r="L160" s="475"/>
      <c r="M160" s="141">
        <f t="shared" si="26"/>
        <v>0</v>
      </c>
      <c r="N160" s="399"/>
      <c r="O160" s="474"/>
      <c r="P160" s="474"/>
      <c r="Q160" s="474"/>
      <c r="R160" s="474"/>
      <c r="S160" s="542"/>
      <c r="T160" s="141">
        <f t="shared" si="22"/>
        <v>465300</v>
      </c>
      <c r="U160" s="407" t="s">
        <v>130</v>
      </c>
      <c r="V160" s="363">
        <v>465300.0</v>
      </c>
      <c r="W160" s="383"/>
      <c r="X160" s="322"/>
      <c r="Y160" s="383"/>
      <c r="Z160" s="322"/>
      <c r="AA160" s="383"/>
      <c r="AB160" s="322"/>
      <c r="AC160" s="383"/>
      <c r="AD160" s="322"/>
      <c r="AE160" s="383"/>
      <c r="AF160" s="322"/>
      <c r="AG160" s="383"/>
      <c r="AH160" s="322"/>
      <c r="AI160" s="383"/>
      <c r="AJ160" s="322"/>
      <c r="AK160" s="322"/>
      <c r="AL160" s="322"/>
      <c r="AM160" s="322"/>
      <c r="AN160" s="322"/>
      <c r="AO160" s="322"/>
      <c r="AP160" s="322"/>
      <c r="AQ160" s="322"/>
      <c r="AR160" s="322"/>
      <c r="AS160" s="322"/>
      <c r="AT160" s="383"/>
      <c r="AU160" s="479"/>
      <c r="AV160" s="480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222"/>
      <c r="BH160" s="222"/>
      <c r="BI160" s="222"/>
      <c r="BJ160" s="222"/>
      <c r="BK160" s="222"/>
      <c r="BL160" s="222"/>
      <c r="BM160" s="222"/>
      <c r="BN160" s="222"/>
      <c r="BO160" s="222"/>
      <c r="BP160" s="222"/>
    </row>
    <row r="161" ht="12.75" customHeight="1">
      <c r="A161" s="222"/>
      <c r="B161" s="446">
        <v>44498.0</v>
      </c>
      <c r="C161" s="210">
        <f t="shared" si="16"/>
        <v>65780</v>
      </c>
      <c r="D161" s="141">
        <f t="shared" si="20"/>
        <v>0</v>
      </c>
      <c r="E161" s="476"/>
      <c r="F161" s="474"/>
      <c r="G161" s="474"/>
      <c r="H161" s="474"/>
      <c r="I161" s="474"/>
      <c r="J161" s="474"/>
      <c r="K161" s="474"/>
      <c r="L161" s="475"/>
      <c r="M161" s="141">
        <f t="shared" si="26"/>
        <v>0</v>
      </c>
      <c r="N161" s="399"/>
      <c r="O161" s="474"/>
      <c r="P161" s="474"/>
      <c r="Q161" s="474"/>
      <c r="R161" s="474"/>
      <c r="S161" s="542"/>
      <c r="T161" s="141">
        <f t="shared" si="22"/>
        <v>65780</v>
      </c>
      <c r="U161" s="407" t="s">
        <v>868</v>
      </c>
      <c r="V161" s="363">
        <v>65780.0</v>
      </c>
      <c r="W161" s="383"/>
      <c r="X161" s="322"/>
      <c r="Y161" s="383"/>
      <c r="Z161" s="322"/>
      <c r="AA161" s="383"/>
      <c r="AB161" s="322"/>
      <c r="AC161" s="383"/>
      <c r="AD161" s="322"/>
      <c r="AE161" s="383"/>
      <c r="AF161" s="322"/>
      <c r="AG161" s="322"/>
      <c r="AH161" s="383"/>
      <c r="AI161" s="322"/>
      <c r="AJ161" s="383"/>
      <c r="AK161" s="383"/>
      <c r="AL161" s="383"/>
      <c r="AM161" s="383"/>
      <c r="AN161" s="383"/>
      <c r="AO161" s="383"/>
      <c r="AP161" s="383"/>
      <c r="AQ161" s="383"/>
      <c r="AR161" s="383"/>
      <c r="AS161" s="383"/>
      <c r="AT161" s="383"/>
      <c r="AU161" s="479"/>
      <c r="AV161" s="480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222"/>
      <c r="BH161" s="222"/>
      <c r="BI161" s="222"/>
      <c r="BJ161" s="222"/>
      <c r="BK161" s="222"/>
      <c r="BL161" s="222"/>
      <c r="BM161" s="222"/>
      <c r="BN161" s="222"/>
      <c r="BO161" s="222"/>
      <c r="BP161" s="222"/>
    </row>
    <row r="162" ht="12.75" customHeight="1">
      <c r="A162" s="222"/>
      <c r="B162" s="446">
        <v>44499.0</v>
      </c>
      <c r="C162" s="210">
        <f t="shared" si="16"/>
        <v>0</v>
      </c>
      <c r="D162" s="141">
        <f t="shared" si="20"/>
        <v>0</v>
      </c>
      <c r="E162" s="476"/>
      <c r="F162" s="474"/>
      <c r="G162" s="495"/>
      <c r="H162" s="495"/>
      <c r="I162" s="474"/>
      <c r="J162" s="474"/>
      <c r="K162" s="474"/>
      <c r="L162" s="475"/>
      <c r="M162" s="141">
        <f t="shared" si="26"/>
        <v>0</v>
      </c>
      <c r="N162" s="399"/>
      <c r="O162" s="474"/>
      <c r="P162" s="474"/>
      <c r="Q162" s="474"/>
      <c r="R162" s="474"/>
      <c r="S162" s="542"/>
      <c r="T162" s="141">
        <f t="shared" si="22"/>
        <v>0</v>
      </c>
      <c r="U162" s="545"/>
      <c r="V162" s="322"/>
      <c r="W162" s="516"/>
      <c r="X162" s="546"/>
      <c r="Y162" s="545"/>
      <c r="Z162" s="322"/>
      <c r="AA162" s="322"/>
      <c r="AB162" s="322"/>
      <c r="AC162" s="383"/>
      <c r="AD162" s="322"/>
      <c r="AE162" s="383"/>
      <c r="AF162" s="322"/>
      <c r="AG162" s="383"/>
      <c r="AH162" s="322"/>
      <c r="AI162" s="383"/>
      <c r="AJ162" s="322"/>
      <c r="AK162" s="322"/>
      <c r="AL162" s="322"/>
      <c r="AM162" s="322"/>
      <c r="AN162" s="322"/>
      <c r="AO162" s="322"/>
      <c r="AP162" s="322"/>
      <c r="AQ162" s="322"/>
      <c r="AR162" s="322"/>
      <c r="AS162" s="322"/>
      <c r="AT162" s="383"/>
      <c r="AU162" s="479"/>
      <c r="AV162" s="480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222"/>
      <c r="BH162" s="222"/>
      <c r="BI162" s="222"/>
      <c r="BJ162" s="222"/>
      <c r="BK162" s="222"/>
      <c r="BL162" s="222"/>
      <c r="BM162" s="222"/>
      <c r="BN162" s="222"/>
      <c r="BO162" s="222"/>
      <c r="BP162" s="222"/>
    </row>
    <row r="163" ht="12.75" customHeight="1">
      <c r="A163" s="228"/>
      <c r="B163" s="452">
        <v>44500.0</v>
      </c>
      <c r="C163" s="215">
        <f t="shared" si="16"/>
        <v>9043667</v>
      </c>
      <c r="D163" s="229">
        <f t="shared" si="20"/>
        <v>0</v>
      </c>
      <c r="E163" s="205"/>
      <c r="F163" s="206"/>
      <c r="G163" s="476"/>
      <c r="H163" s="474"/>
      <c r="I163" s="495"/>
      <c r="J163" s="495"/>
      <c r="K163" s="495"/>
      <c r="L163" s="496"/>
      <c r="M163" s="229">
        <f t="shared" si="26"/>
        <v>15000</v>
      </c>
      <c r="N163" s="523" t="s">
        <v>162</v>
      </c>
      <c r="O163" s="547">
        <v>15000.0</v>
      </c>
      <c r="P163" s="495"/>
      <c r="Q163" s="495"/>
      <c r="R163" s="495"/>
      <c r="S163" s="548"/>
      <c r="T163" s="229">
        <f>V163+X163+Z163+AD163+AF163+AH163+AJ163+AV163+AL163+AN163+AP163+AR163+AT163+AV163+AB163</f>
        <v>9028667</v>
      </c>
      <c r="U163" s="171" t="s">
        <v>155</v>
      </c>
      <c r="V163" s="367">
        <v>8347115.0</v>
      </c>
      <c r="W163" s="171" t="s">
        <v>755</v>
      </c>
      <c r="X163" s="367">
        <v>63250.0</v>
      </c>
      <c r="Y163" s="413" t="s">
        <v>869</v>
      </c>
      <c r="Z163" s="367">
        <v>150000.0</v>
      </c>
      <c r="AA163" s="164" t="s">
        <v>159</v>
      </c>
      <c r="AB163" s="367">
        <v>275020.0</v>
      </c>
      <c r="AC163" s="164" t="s">
        <v>172</v>
      </c>
      <c r="AD163" s="363">
        <v>54282.0</v>
      </c>
      <c r="AE163" s="164" t="s">
        <v>822</v>
      </c>
      <c r="AF163" s="367">
        <v>6000.0</v>
      </c>
      <c r="AG163" s="407" t="s">
        <v>870</v>
      </c>
      <c r="AH163" s="363">
        <v>33000.0</v>
      </c>
      <c r="AI163" s="383" t="s">
        <v>790</v>
      </c>
      <c r="AJ163" s="380">
        <v>100000.0</v>
      </c>
      <c r="AK163" s="206"/>
      <c r="AL163" s="231"/>
      <c r="AM163" s="231"/>
      <c r="AN163" s="231"/>
      <c r="AO163" s="231"/>
      <c r="AP163" s="231"/>
      <c r="AQ163" s="231"/>
      <c r="AR163" s="231"/>
      <c r="AS163" s="549"/>
      <c r="AT163" s="413"/>
      <c r="AU163" s="499"/>
      <c r="AV163" s="500"/>
      <c r="AW163" s="228"/>
      <c r="AX163" s="228"/>
      <c r="AY163" s="228"/>
      <c r="AZ163" s="228"/>
      <c r="BA163" s="228"/>
      <c r="BB163" s="228"/>
      <c r="BC163" s="228"/>
      <c r="BD163" s="228"/>
      <c r="BE163" s="228"/>
      <c r="BF163" s="228"/>
      <c r="BG163" s="228"/>
      <c r="BH163" s="228"/>
      <c r="BI163" s="228"/>
      <c r="BJ163" s="228"/>
      <c r="BK163" s="228"/>
      <c r="BL163" s="228"/>
      <c r="BM163" s="228"/>
      <c r="BN163" s="228"/>
      <c r="BO163" s="228"/>
      <c r="BP163" s="228"/>
    </row>
    <row r="164" ht="12.75" customHeight="1">
      <c r="A164" s="1"/>
      <c r="B164" s="100" t="s">
        <v>16</v>
      </c>
      <c r="C164" s="172">
        <f t="shared" si="16"/>
        <v>60929035</v>
      </c>
      <c r="D164" s="173">
        <f>SUM(D134:D163)</f>
        <v>21823287</v>
      </c>
      <c r="E164" s="461"/>
      <c r="F164" s="123"/>
      <c r="G164" s="123"/>
      <c r="H164" s="123"/>
      <c r="I164" s="123"/>
      <c r="J164" s="123"/>
      <c r="K164" s="123"/>
      <c r="L164" s="462"/>
      <c r="M164" s="173">
        <f>SUM(M133:M163)</f>
        <v>2072028</v>
      </c>
      <c r="N164" s="461"/>
      <c r="O164" s="123"/>
      <c r="P164" s="123"/>
      <c r="Q164" s="174"/>
      <c r="R164" s="501"/>
      <c r="S164" s="502"/>
      <c r="T164" s="173">
        <f>SUM(T134:T163)</f>
        <v>37033720</v>
      </c>
      <c r="U164" s="461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359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ht="12.75" customHeight="1">
      <c r="A165" s="1"/>
      <c r="B165" s="451">
        <v>44501.0</v>
      </c>
      <c r="C165" s="209">
        <f t="shared" si="16"/>
        <v>0</v>
      </c>
      <c r="D165" s="141">
        <f t="shared" ref="D165:D194" si="27">F165+H165+J165+L165</f>
        <v>0</v>
      </c>
      <c r="E165" s="527"/>
      <c r="F165" s="528"/>
      <c r="G165" s="528"/>
      <c r="H165" s="528"/>
      <c r="I165" s="528"/>
      <c r="J165" s="528"/>
      <c r="K165" s="528"/>
      <c r="L165" s="529"/>
      <c r="M165" s="141">
        <f t="shared" ref="M165:M194" si="28">O165+Q165</f>
        <v>0</v>
      </c>
      <c r="N165" s="527"/>
      <c r="O165" s="528"/>
      <c r="P165" s="528"/>
      <c r="Q165" s="528"/>
      <c r="R165" s="528"/>
      <c r="S165" s="529"/>
      <c r="T165" s="141">
        <f t="shared" ref="T165:T193" si="29">V165+X165+Z165+AB165+AD165+AF165+AH165+AJ165+AV165</f>
        <v>0</v>
      </c>
      <c r="U165" s="550"/>
      <c r="V165" s="414"/>
      <c r="W165" s="415"/>
      <c r="X165" s="414"/>
      <c r="Y165" s="415"/>
      <c r="Z165" s="414"/>
      <c r="AA165" s="414"/>
      <c r="AB165" s="414"/>
      <c r="AC165" s="415"/>
      <c r="AD165" s="414"/>
      <c r="AE165" s="415"/>
      <c r="AF165" s="414"/>
      <c r="AG165" s="415"/>
      <c r="AH165" s="414"/>
      <c r="AI165" s="415"/>
      <c r="AJ165" s="414"/>
      <c r="AK165" s="414"/>
      <c r="AL165" s="414"/>
      <c r="AM165" s="414"/>
      <c r="AN165" s="414"/>
      <c r="AO165" s="414"/>
      <c r="AP165" s="414"/>
      <c r="AQ165" s="414"/>
      <c r="AR165" s="414"/>
      <c r="AS165" s="414"/>
      <c r="AT165" s="415"/>
      <c r="AU165" s="513"/>
      <c r="AV165" s="514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ht="12.75" customHeight="1">
      <c r="A166" s="1"/>
      <c r="B166" s="339">
        <v>44502.0</v>
      </c>
      <c r="C166" s="210">
        <f t="shared" si="16"/>
        <v>83325</v>
      </c>
      <c r="D166" s="141">
        <f t="shared" si="27"/>
        <v>0</v>
      </c>
      <c r="E166" s="399"/>
      <c r="F166" s="474"/>
      <c r="G166" s="474"/>
      <c r="H166" s="474"/>
      <c r="I166" s="474"/>
      <c r="J166" s="474"/>
      <c r="K166" s="474"/>
      <c r="L166" s="475"/>
      <c r="M166" s="141">
        <f t="shared" si="28"/>
        <v>0</v>
      </c>
      <c r="N166" s="399"/>
      <c r="O166" s="474"/>
      <c r="P166" s="474"/>
      <c r="Q166" s="474"/>
      <c r="R166" s="474"/>
      <c r="S166" s="475"/>
      <c r="T166" s="141">
        <f t="shared" si="29"/>
        <v>83325</v>
      </c>
      <c r="U166" s="142" t="s">
        <v>871</v>
      </c>
      <c r="V166" s="363">
        <v>83325.0</v>
      </c>
      <c r="W166" s="383"/>
      <c r="X166" s="322"/>
      <c r="Y166" s="383"/>
      <c r="Z166" s="322"/>
      <c r="AA166" s="383"/>
      <c r="AB166" s="322"/>
      <c r="AC166" s="383"/>
      <c r="AD166" s="322"/>
      <c r="AE166" s="383"/>
      <c r="AF166" s="322"/>
      <c r="AG166" s="383"/>
      <c r="AH166" s="322"/>
      <c r="AI166" s="383"/>
      <c r="AJ166" s="322"/>
      <c r="AK166" s="322"/>
      <c r="AL166" s="322"/>
      <c r="AM166" s="322"/>
      <c r="AN166" s="322"/>
      <c r="AO166" s="322"/>
      <c r="AP166" s="322"/>
      <c r="AQ166" s="322"/>
      <c r="AR166" s="322"/>
      <c r="AS166" s="322"/>
      <c r="AT166" s="383"/>
      <c r="AU166" s="479"/>
      <c r="AV166" s="480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ht="12.75" customHeight="1">
      <c r="A167" s="1"/>
      <c r="B167" s="339">
        <v>44503.0</v>
      </c>
      <c r="C167" s="210">
        <f t="shared" si="16"/>
        <v>0</v>
      </c>
      <c r="D167" s="141">
        <f t="shared" si="27"/>
        <v>0</v>
      </c>
      <c r="E167" s="399"/>
      <c r="F167" s="474"/>
      <c r="G167" s="474"/>
      <c r="H167" s="474"/>
      <c r="I167" s="474"/>
      <c r="J167" s="474"/>
      <c r="K167" s="474"/>
      <c r="L167" s="475"/>
      <c r="M167" s="141">
        <f t="shared" si="28"/>
        <v>0</v>
      </c>
      <c r="N167" s="399"/>
      <c r="O167" s="474"/>
      <c r="P167" s="474"/>
      <c r="Q167" s="474"/>
      <c r="R167" s="474"/>
      <c r="S167" s="475"/>
      <c r="T167" s="141">
        <f t="shared" si="29"/>
        <v>0</v>
      </c>
      <c r="U167" s="142"/>
      <c r="V167" s="143"/>
      <c r="W167" s="383"/>
      <c r="X167" s="322"/>
      <c r="Y167" s="383"/>
      <c r="Z167" s="322"/>
      <c r="AA167" s="383"/>
      <c r="AB167" s="322"/>
      <c r="AC167" s="383"/>
      <c r="AD167" s="322"/>
      <c r="AE167" s="383"/>
      <c r="AF167" s="322"/>
      <c r="AG167" s="383"/>
      <c r="AH167" s="322"/>
      <c r="AI167" s="383"/>
      <c r="AJ167" s="322"/>
      <c r="AK167" s="322"/>
      <c r="AL167" s="322"/>
      <c r="AM167" s="322"/>
      <c r="AN167" s="322"/>
      <c r="AO167" s="322"/>
      <c r="AP167" s="322"/>
      <c r="AQ167" s="322"/>
      <c r="AR167" s="322"/>
      <c r="AS167" s="322"/>
      <c r="AT167" s="383"/>
      <c r="AU167" s="479"/>
      <c r="AV167" s="480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ht="12.75" customHeight="1">
      <c r="A168" s="1"/>
      <c r="B168" s="339">
        <v>44504.0</v>
      </c>
      <c r="C168" s="210">
        <f t="shared" si="16"/>
        <v>0</v>
      </c>
      <c r="D168" s="141">
        <f t="shared" si="27"/>
        <v>0</v>
      </c>
      <c r="E168" s="399"/>
      <c r="F168" s="474"/>
      <c r="G168" s="474"/>
      <c r="H168" s="474"/>
      <c r="I168" s="474"/>
      <c r="J168" s="474"/>
      <c r="K168" s="474"/>
      <c r="L168" s="475"/>
      <c r="M168" s="141">
        <f t="shared" si="28"/>
        <v>0</v>
      </c>
      <c r="N168" s="399"/>
      <c r="O168" s="474"/>
      <c r="P168" s="474"/>
      <c r="Q168" s="474"/>
      <c r="R168" s="474"/>
      <c r="S168" s="475"/>
      <c r="T168" s="141">
        <f t="shared" si="29"/>
        <v>0</v>
      </c>
      <c r="U168" s="142"/>
      <c r="V168" s="143"/>
      <c r="W168" s="383"/>
      <c r="X168" s="322"/>
      <c r="Y168" s="413"/>
      <c r="Z168" s="412"/>
      <c r="AA168" s="383"/>
      <c r="AB168" s="322"/>
      <c r="AC168" s="383"/>
      <c r="AD168" s="322"/>
      <c r="AE168" s="383"/>
      <c r="AF168" s="322"/>
      <c r="AG168" s="383"/>
      <c r="AH168" s="322"/>
      <c r="AI168" s="383"/>
      <c r="AJ168" s="322"/>
      <c r="AK168" s="322"/>
      <c r="AL168" s="322"/>
      <c r="AM168" s="322"/>
      <c r="AN168" s="322"/>
      <c r="AO168" s="322"/>
      <c r="AP168" s="322"/>
      <c r="AQ168" s="322"/>
      <c r="AR168" s="322"/>
      <c r="AS168" s="322"/>
      <c r="AT168" s="383"/>
      <c r="AU168" s="479"/>
      <c r="AV168" s="480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ht="12.75" customHeight="1">
      <c r="A169" s="1"/>
      <c r="B169" s="446">
        <v>44505.0</v>
      </c>
      <c r="C169" s="210">
        <f t="shared" si="16"/>
        <v>1976828</v>
      </c>
      <c r="D169" s="141">
        <f t="shared" si="27"/>
        <v>1047968</v>
      </c>
      <c r="E169" s="399" t="s">
        <v>872</v>
      </c>
      <c r="F169" s="362">
        <v>30092.0</v>
      </c>
      <c r="G169" s="474" t="s">
        <v>872</v>
      </c>
      <c r="H169" s="362">
        <v>17876.0</v>
      </c>
      <c r="I169" s="474" t="s">
        <v>873</v>
      </c>
      <c r="J169" s="362">
        <v>1000000.0</v>
      </c>
      <c r="K169" s="474"/>
      <c r="L169" s="475"/>
      <c r="M169" s="141">
        <f t="shared" si="28"/>
        <v>100000</v>
      </c>
      <c r="N169" s="399" t="s">
        <v>162</v>
      </c>
      <c r="O169" s="362">
        <v>100000.0</v>
      </c>
      <c r="P169" s="474"/>
      <c r="Q169" s="474"/>
      <c r="R169" s="474"/>
      <c r="S169" s="475"/>
      <c r="T169" s="141">
        <f t="shared" si="29"/>
        <v>828860</v>
      </c>
      <c r="U169" s="142" t="s">
        <v>874</v>
      </c>
      <c r="V169" s="363">
        <v>19800.0</v>
      </c>
      <c r="W169" s="383" t="s">
        <v>863</v>
      </c>
      <c r="X169" s="363">
        <v>809060.0</v>
      </c>
      <c r="Y169" s="383"/>
      <c r="Z169" s="322"/>
      <c r="AA169" s="383"/>
      <c r="AB169" s="322"/>
      <c r="AC169" s="383"/>
      <c r="AD169" s="322"/>
      <c r="AE169" s="383"/>
      <c r="AF169" s="322"/>
      <c r="AG169" s="383"/>
      <c r="AH169" s="322"/>
      <c r="AI169" s="383"/>
      <c r="AJ169" s="322"/>
      <c r="AK169" s="322"/>
      <c r="AL169" s="322"/>
      <c r="AM169" s="322"/>
      <c r="AN169" s="322"/>
      <c r="AO169" s="322"/>
      <c r="AP169" s="322"/>
      <c r="AQ169" s="322"/>
      <c r="AR169" s="322"/>
      <c r="AS169" s="322"/>
      <c r="AT169" s="383"/>
      <c r="AU169" s="479"/>
      <c r="AV169" s="480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ht="12.75" customHeight="1">
      <c r="A170" s="1"/>
      <c r="B170" s="446">
        <v>44506.0</v>
      </c>
      <c r="C170" s="210">
        <f t="shared" si="16"/>
        <v>0</v>
      </c>
      <c r="D170" s="141">
        <f t="shared" si="27"/>
        <v>0</v>
      </c>
      <c r="E170" s="399"/>
      <c r="F170" s="474"/>
      <c r="G170" s="474"/>
      <c r="H170" s="474"/>
      <c r="I170" s="474"/>
      <c r="J170" s="474"/>
      <c r="K170" s="474"/>
      <c r="L170" s="475"/>
      <c r="M170" s="141">
        <f t="shared" si="28"/>
        <v>0</v>
      </c>
      <c r="N170" s="399"/>
      <c r="O170" s="474"/>
      <c r="P170" s="474"/>
      <c r="Q170" s="474"/>
      <c r="R170" s="474"/>
      <c r="S170" s="475"/>
      <c r="T170" s="141">
        <f t="shared" si="29"/>
        <v>0</v>
      </c>
      <c r="U170" s="142"/>
      <c r="V170" s="143"/>
      <c r="W170" s="383"/>
      <c r="X170" s="322"/>
      <c r="Y170" s="383"/>
      <c r="Z170" s="322"/>
      <c r="AA170" s="383"/>
      <c r="AB170" s="322"/>
      <c r="AC170" s="383"/>
      <c r="AD170" s="322"/>
      <c r="AE170" s="383"/>
      <c r="AF170" s="322"/>
      <c r="AG170" s="383"/>
      <c r="AH170" s="322"/>
      <c r="AI170" s="383"/>
      <c r="AJ170" s="322"/>
      <c r="AK170" s="322"/>
      <c r="AL170" s="322"/>
      <c r="AM170" s="322"/>
      <c r="AN170" s="322"/>
      <c r="AO170" s="322"/>
      <c r="AP170" s="322"/>
      <c r="AQ170" s="322"/>
      <c r="AR170" s="322"/>
      <c r="AS170" s="322"/>
      <c r="AT170" s="383"/>
      <c r="AU170" s="479"/>
      <c r="AV170" s="480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ht="12.75" customHeight="1">
      <c r="A171" s="1"/>
      <c r="B171" s="446">
        <v>44507.0</v>
      </c>
      <c r="C171" s="210">
        <f t="shared" si="16"/>
        <v>0</v>
      </c>
      <c r="D171" s="141">
        <f t="shared" si="27"/>
        <v>0</v>
      </c>
      <c r="E171" s="399"/>
      <c r="F171" s="474"/>
      <c r="G171" s="474"/>
      <c r="H171" s="474"/>
      <c r="I171" s="474"/>
      <c r="J171" s="474"/>
      <c r="K171" s="474"/>
      <c r="L171" s="475"/>
      <c r="M171" s="141">
        <f t="shared" si="28"/>
        <v>0</v>
      </c>
      <c r="N171" s="399"/>
      <c r="O171" s="474"/>
      <c r="P171" s="474"/>
      <c r="Q171" s="474"/>
      <c r="R171" s="474"/>
      <c r="S171" s="475"/>
      <c r="T171" s="141">
        <f t="shared" si="29"/>
        <v>0</v>
      </c>
      <c r="U171" s="142"/>
      <c r="V171" s="143"/>
      <c r="W171" s="383"/>
      <c r="X171" s="322"/>
      <c r="Y171" s="383"/>
      <c r="Z171" s="322"/>
      <c r="AA171" s="383"/>
      <c r="AB171" s="322"/>
      <c r="AC171" s="383"/>
      <c r="AD171" s="322"/>
      <c r="AE171" s="383"/>
      <c r="AF171" s="322"/>
      <c r="AG171" s="383"/>
      <c r="AH171" s="322"/>
      <c r="AI171" s="383"/>
      <c r="AJ171" s="322"/>
      <c r="AK171" s="322"/>
      <c r="AL171" s="322"/>
      <c r="AM171" s="322"/>
      <c r="AN171" s="322"/>
      <c r="AO171" s="322"/>
      <c r="AP171" s="322"/>
      <c r="AQ171" s="322"/>
      <c r="AR171" s="322"/>
      <c r="AS171" s="322"/>
      <c r="AT171" s="383"/>
      <c r="AU171" s="479"/>
      <c r="AV171" s="480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ht="12.75" customHeight="1">
      <c r="A172" s="1"/>
      <c r="B172" s="446">
        <v>44508.0</v>
      </c>
      <c r="C172" s="210">
        <f t="shared" si="16"/>
        <v>36080</v>
      </c>
      <c r="D172" s="141">
        <f t="shared" si="27"/>
        <v>0</v>
      </c>
      <c r="E172" s="399"/>
      <c r="F172" s="474"/>
      <c r="G172" s="474"/>
      <c r="H172" s="474"/>
      <c r="I172" s="474"/>
      <c r="J172" s="474"/>
      <c r="K172" s="474"/>
      <c r="L172" s="475"/>
      <c r="M172" s="141">
        <f t="shared" si="28"/>
        <v>0</v>
      </c>
      <c r="N172" s="399"/>
      <c r="O172" s="474"/>
      <c r="P172" s="474"/>
      <c r="Q172" s="474"/>
      <c r="R172" s="474"/>
      <c r="S172" s="475"/>
      <c r="T172" s="141">
        <f t="shared" si="29"/>
        <v>36080</v>
      </c>
      <c r="U172" s="142" t="s">
        <v>875</v>
      </c>
      <c r="V172" s="363">
        <v>36080.0</v>
      </c>
      <c r="W172" s="383"/>
      <c r="X172" s="322"/>
      <c r="Y172" s="383"/>
      <c r="Z172" s="322"/>
      <c r="AA172" s="383"/>
      <c r="AB172" s="322"/>
      <c r="AC172" s="383"/>
      <c r="AD172" s="322"/>
      <c r="AE172" s="383"/>
      <c r="AF172" s="322"/>
      <c r="AG172" s="383"/>
      <c r="AH172" s="322"/>
      <c r="AI172" s="383"/>
      <c r="AJ172" s="322"/>
      <c r="AK172" s="322"/>
      <c r="AL172" s="322"/>
      <c r="AM172" s="322"/>
      <c r="AN172" s="322"/>
      <c r="AO172" s="322"/>
      <c r="AP172" s="322"/>
      <c r="AQ172" s="322"/>
      <c r="AR172" s="322"/>
      <c r="AS172" s="322"/>
      <c r="AT172" s="383"/>
      <c r="AU172" s="479"/>
      <c r="AV172" s="480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ht="12.75" customHeight="1">
      <c r="A173" s="1"/>
      <c r="B173" s="339">
        <v>44509.0</v>
      </c>
      <c r="C173" s="210">
        <f t="shared" si="16"/>
        <v>0</v>
      </c>
      <c r="D173" s="141">
        <f t="shared" si="27"/>
        <v>0</v>
      </c>
      <c r="E173" s="399"/>
      <c r="F173" s="474"/>
      <c r="G173" s="474"/>
      <c r="H173" s="474"/>
      <c r="I173" s="474"/>
      <c r="J173" s="474"/>
      <c r="K173" s="474"/>
      <c r="L173" s="475"/>
      <c r="M173" s="141">
        <f t="shared" si="28"/>
        <v>0</v>
      </c>
      <c r="N173" s="399"/>
      <c r="O173" s="474"/>
      <c r="P173" s="474"/>
      <c r="Q173" s="474"/>
      <c r="R173" s="474"/>
      <c r="S173" s="475"/>
      <c r="T173" s="141">
        <f t="shared" si="29"/>
        <v>0</v>
      </c>
      <c r="U173" s="142"/>
      <c r="V173" s="143"/>
      <c r="W173" s="383"/>
      <c r="X173" s="322"/>
      <c r="Y173" s="383"/>
      <c r="Z173" s="322"/>
      <c r="AA173" s="383"/>
      <c r="AB173" s="322"/>
      <c r="AC173" s="322"/>
      <c r="AD173" s="322"/>
      <c r="AE173" s="383"/>
      <c r="AF173" s="322"/>
      <c r="AG173" s="383"/>
      <c r="AH173" s="322"/>
      <c r="AI173" s="383"/>
      <c r="AJ173" s="322"/>
      <c r="AK173" s="322"/>
      <c r="AL173" s="322"/>
      <c r="AM173" s="322"/>
      <c r="AN173" s="322"/>
      <c r="AO173" s="322"/>
      <c r="AP173" s="322"/>
      <c r="AQ173" s="322"/>
      <c r="AR173" s="322"/>
      <c r="AS173" s="322"/>
      <c r="AT173" s="383"/>
      <c r="AU173" s="479"/>
      <c r="AV173" s="480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ht="12.75" customHeight="1">
      <c r="A174" s="1"/>
      <c r="B174" s="339">
        <v>44510.0</v>
      </c>
      <c r="C174" s="210">
        <f t="shared" si="16"/>
        <v>63800</v>
      </c>
      <c r="D174" s="141">
        <f t="shared" si="27"/>
        <v>0</v>
      </c>
      <c r="E174" s="399"/>
      <c r="F174" s="474"/>
      <c r="G174" s="474"/>
      <c r="H174" s="474"/>
      <c r="I174" s="474"/>
      <c r="J174" s="474"/>
      <c r="K174" s="474"/>
      <c r="L174" s="475"/>
      <c r="M174" s="141">
        <f t="shared" si="28"/>
        <v>0</v>
      </c>
      <c r="N174" s="399"/>
      <c r="O174" s="474"/>
      <c r="P174" s="474"/>
      <c r="Q174" s="474"/>
      <c r="R174" s="474"/>
      <c r="S174" s="475"/>
      <c r="T174" s="141">
        <f t="shared" si="29"/>
        <v>63800</v>
      </c>
      <c r="U174" s="150" t="s">
        <v>876</v>
      </c>
      <c r="V174" s="379">
        <v>63800.0</v>
      </c>
      <c r="W174" s="551"/>
      <c r="X174" s="412"/>
      <c r="Y174" s="413"/>
      <c r="Z174" s="413"/>
      <c r="AA174" s="551"/>
      <c r="AB174" s="412"/>
      <c r="AC174" s="413"/>
      <c r="AD174" s="413"/>
      <c r="AE174" s="413"/>
      <c r="AF174" s="412"/>
      <c r="AG174" s="413"/>
      <c r="AH174" s="412"/>
      <c r="AI174" s="413"/>
      <c r="AJ174" s="412"/>
      <c r="AK174" s="412"/>
      <c r="AL174" s="412"/>
      <c r="AM174" s="412"/>
      <c r="AN174" s="412"/>
      <c r="AO174" s="412"/>
      <c r="AP174" s="412"/>
      <c r="AQ174" s="412"/>
      <c r="AR174" s="412"/>
      <c r="AS174" s="412"/>
      <c r="AT174" s="413"/>
      <c r="AU174" s="499"/>
      <c r="AV174" s="500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ht="12.75" customHeight="1">
      <c r="A175" s="1"/>
      <c r="B175" s="446">
        <v>44511.0</v>
      </c>
      <c r="C175" s="210">
        <f t="shared" si="16"/>
        <v>457537</v>
      </c>
      <c r="D175" s="141">
        <f t="shared" si="27"/>
        <v>0</v>
      </c>
      <c r="E175" s="399"/>
      <c r="F175" s="474"/>
      <c r="G175" s="474"/>
      <c r="H175" s="474"/>
      <c r="I175" s="474"/>
      <c r="J175" s="474"/>
      <c r="K175" s="474"/>
      <c r="L175" s="475"/>
      <c r="M175" s="141">
        <f t="shared" si="28"/>
        <v>0</v>
      </c>
      <c r="N175" s="399"/>
      <c r="O175" s="474"/>
      <c r="P175" s="474"/>
      <c r="Q175" s="474"/>
      <c r="R175" s="474"/>
      <c r="S175" s="475"/>
      <c r="T175" s="141">
        <f t="shared" si="29"/>
        <v>457537</v>
      </c>
      <c r="U175" s="142" t="s">
        <v>130</v>
      </c>
      <c r="V175" s="363">
        <v>414700.0</v>
      </c>
      <c r="W175" s="383" t="s">
        <v>877</v>
      </c>
      <c r="X175" s="363">
        <v>42837.0</v>
      </c>
      <c r="Y175" s="383"/>
      <c r="Z175" s="322"/>
      <c r="AA175" s="383"/>
      <c r="AB175" s="322"/>
      <c r="AC175" s="383"/>
      <c r="AD175" s="322"/>
      <c r="AE175" s="383"/>
      <c r="AF175" s="322"/>
      <c r="AG175" s="383"/>
      <c r="AH175" s="322"/>
      <c r="AI175" s="383"/>
      <c r="AJ175" s="322"/>
      <c r="AK175" s="322"/>
      <c r="AL175" s="322"/>
      <c r="AM175" s="322"/>
      <c r="AN175" s="322"/>
      <c r="AO175" s="322"/>
      <c r="AP175" s="322"/>
      <c r="AQ175" s="322"/>
      <c r="AR175" s="322"/>
      <c r="AS175" s="322"/>
      <c r="AT175" s="383"/>
      <c r="AU175" s="479"/>
      <c r="AV175" s="480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ht="12.75" customHeight="1">
      <c r="A176" s="1"/>
      <c r="B176" s="446">
        <v>44512.0</v>
      </c>
      <c r="C176" s="210">
        <f t="shared" si="16"/>
        <v>0</v>
      </c>
      <c r="D176" s="141">
        <f t="shared" si="27"/>
        <v>0</v>
      </c>
      <c r="E176" s="399"/>
      <c r="F176" s="474"/>
      <c r="G176" s="474"/>
      <c r="H176" s="474"/>
      <c r="I176" s="474"/>
      <c r="J176" s="474"/>
      <c r="K176" s="474"/>
      <c r="L176" s="475"/>
      <c r="M176" s="141">
        <f t="shared" si="28"/>
        <v>0</v>
      </c>
      <c r="N176" s="399"/>
      <c r="O176" s="474"/>
      <c r="P176" s="474"/>
      <c r="Q176" s="474"/>
      <c r="R176" s="474"/>
      <c r="S176" s="475"/>
      <c r="T176" s="141">
        <f t="shared" si="29"/>
        <v>0</v>
      </c>
      <c r="U176" s="164"/>
      <c r="V176" s="167"/>
      <c r="W176" s="484"/>
      <c r="X176" s="322"/>
      <c r="Y176" s="413"/>
      <c r="Z176" s="412"/>
      <c r="AA176" s="516"/>
      <c r="AB176" s="322"/>
      <c r="AC176" s="413"/>
      <c r="AD176" s="412"/>
      <c r="AE176" s="383"/>
      <c r="AF176" s="383"/>
      <c r="AG176" s="383"/>
      <c r="AH176" s="538"/>
      <c r="AI176" s="407"/>
      <c r="AJ176" s="322"/>
      <c r="AK176" s="412"/>
      <c r="AL176" s="412"/>
      <c r="AM176" s="412"/>
      <c r="AN176" s="412"/>
      <c r="AO176" s="412"/>
      <c r="AP176" s="412"/>
      <c r="AQ176" s="412"/>
      <c r="AR176" s="412"/>
      <c r="AS176" s="412"/>
      <c r="AT176" s="413"/>
      <c r="AU176" s="499"/>
      <c r="AV176" s="480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ht="12.75" customHeight="1">
      <c r="A177" s="1"/>
      <c r="B177" s="446">
        <v>44513.0</v>
      </c>
      <c r="C177" s="210">
        <f t="shared" si="16"/>
        <v>50000</v>
      </c>
      <c r="D177" s="141">
        <f t="shared" si="27"/>
        <v>0</v>
      </c>
      <c r="E177" s="399"/>
      <c r="F177" s="474"/>
      <c r="G177" s="474"/>
      <c r="H177" s="474"/>
      <c r="I177" s="474"/>
      <c r="J177" s="474"/>
      <c r="K177" s="474"/>
      <c r="L177" s="475"/>
      <c r="M177" s="141">
        <f t="shared" si="28"/>
        <v>0</v>
      </c>
      <c r="N177" s="399"/>
      <c r="O177" s="474"/>
      <c r="P177" s="474"/>
      <c r="Q177" s="474"/>
      <c r="R177" s="474"/>
      <c r="S177" s="475"/>
      <c r="T177" s="141">
        <f t="shared" si="29"/>
        <v>50000</v>
      </c>
      <c r="U177" s="383" t="s">
        <v>806</v>
      </c>
      <c r="V177" s="363">
        <v>50000.0</v>
      </c>
      <c r="W177" s="383"/>
      <c r="X177" s="322"/>
      <c r="Y177" s="383"/>
      <c r="Z177" s="322"/>
      <c r="AA177" s="415"/>
      <c r="AB177" s="414"/>
      <c r="AC177" s="383"/>
      <c r="AD177" s="322"/>
      <c r="AE177" s="415"/>
      <c r="AF177" s="414"/>
      <c r="AG177" s="383"/>
      <c r="AH177" s="322"/>
      <c r="AI177" s="383"/>
      <c r="AJ177" s="322"/>
      <c r="AK177" s="322"/>
      <c r="AL177" s="322"/>
      <c r="AM177" s="322"/>
      <c r="AN177" s="322"/>
      <c r="AO177" s="322"/>
      <c r="AP177" s="322"/>
      <c r="AQ177" s="322"/>
      <c r="AR177" s="322"/>
      <c r="AS177" s="322"/>
      <c r="AT177" s="383"/>
      <c r="AU177" s="479"/>
      <c r="AV177" s="480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ht="12.75" customHeight="1">
      <c r="A178" s="1"/>
      <c r="B178" s="446">
        <v>44514.0</v>
      </c>
      <c r="C178" s="210">
        <f t="shared" si="16"/>
        <v>0</v>
      </c>
      <c r="D178" s="141">
        <f t="shared" si="27"/>
        <v>0</v>
      </c>
      <c r="E178" s="399"/>
      <c r="F178" s="474"/>
      <c r="G178" s="474"/>
      <c r="H178" s="474"/>
      <c r="I178" s="474"/>
      <c r="J178" s="474"/>
      <c r="K178" s="474"/>
      <c r="L178" s="475"/>
      <c r="M178" s="141">
        <f t="shared" si="28"/>
        <v>0</v>
      </c>
      <c r="N178" s="399"/>
      <c r="O178" s="474"/>
      <c r="P178" s="474"/>
      <c r="Q178" s="474"/>
      <c r="R178" s="474"/>
      <c r="S178" s="475"/>
      <c r="T178" s="141">
        <f t="shared" si="29"/>
        <v>0</v>
      </c>
      <c r="U178" s="383"/>
      <c r="V178" s="322"/>
      <c r="W178" s="383"/>
      <c r="X178" s="322"/>
      <c r="Y178" s="383"/>
      <c r="Z178" s="322"/>
      <c r="AA178" s="383"/>
      <c r="AB178" s="322"/>
      <c r="AC178" s="383"/>
      <c r="AD178" s="322"/>
      <c r="AE178" s="383"/>
      <c r="AF178" s="322"/>
      <c r="AG178" s="383"/>
      <c r="AH178" s="322"/>
      <c r="AI178" s="383"/>
      <c r="AJ178" s="322"/>
      <c r="AK178" s="322"/>
      <c r="AL178" s="322"/>
      <c r="AM178" s="322"/>
      <c r="AN178" s="322"/>
      <c r="AO178" s="322"/>
      <c r="AP178" s="322"/>
      <c r="AQ178" s="322"/>
      <c r="AR178" s="322"/>
      <c r="AS178" s="322"/>
      <c r="AT178" s="383"/>
      <c r="AU178" s="479"/>
      <c r="AV178" s="480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ht="12.75" customHeight="1">
      <c r="A179" s="1"/>
      <c r="B179" s="446">
        <v>44515.0</v>
      </c>
      <c r="C179" s="210">
        <f t="shared" si="16"/>
        <v>4327488</v>
      </c>
      <c r="D179" s="141">
        <f t="shared" si="27"/>
        <v>2800152</v>
      </c>
      <c r="E179" s="399" t="s">
        <v>861</v>
      </c>
      <c r="F179" s="362">
        <v>2800152.0</v>
      </c>
      <c r="G179" s="474"/>
      <c r="H179" s="474"/>
      <c r="I179" s="474"/>
      <c r="J179" s="474"/>
      <c r="K179" s="474"/>
      <c r="L179" s="475"/>
      <c r="M179" s="141">
        <f t="shared" si="28"/>
        <v>0</v>
      </c>
      <c r="N179" s="399"/>
      <c r="O179" s="474"/>
      <c r="P179" s="474"/>
      <c r="Q179" s="474"/>
      <c r="R179" s="474"/>
      <c r="S179" s="475"/>
      <c r="T179" s="141">
        <f t="shared" si="29"/>
        <v>1527336</v>
      </c>
      <c r="U179" s="383" t="s">
        <v>172</v>
      </c>
      <c r="V179" s="363">
        <v>86213.0</v>
      </c>
      <c r="W179" s="383" t="s">
        <v>878</v>
      </c>
      <c r="X179" s="363">
        <v>1439450.0</v>
      </c>
      <c r="Y179" s="383" t="s">
        <v>879</v>
      </c>
      <c r="Z179" s="363">
        <v>1673.0</v>
      </c>
      <c r="AA179" s="383"/>
      <c r="AB179" s="322"/>
      <c r="AC179" s="383"/>
      <c r="AD179" s="322"/>
      <c r="AE179" s="383"/>
      <c r="AF179" s="322"/>
      <c r="AG179" s="383"/>
      <c r="AH179" s="322"/>
      <c r="AI179" s="383"/>
      <c r="AJ179" s="322"/>
      <c r="AK179" s="322"/>
      <c r="AL179" s="322"/>
      <c r="AM179" s="322"/>
      <c r="AN179" s="322"/>
      <c r="AO179" s="322"/>
      <c r="AP179" s="322"/>
      <c r="AQ179" s="322"/>
      <c r="AR179" s="322"/>
      <c r="AS179" s="322"/>
      <c r="AT179" s="383"/>
      <c r="AU179" s="479"/>
      <c r="AV179" s="480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ht="12.75" customHeight="1">
      <c r="A180" s="1"/>
      <c r="B180" s="339">
        <v>44516.0</v>
      </c>
      <c r="C180" s="210">
        <f t="shared" si="16"/>
        <v>0</v>
      </c>
      <c r="D180" s="141">
        <f t="shared" si="27"/>
        <v>0</v>
      </c>
      <c r="E180" s="189"/>
      <c r="F180" s="144"/>
      <c r="G180" s="144"/>
      <c r="H180" s="474"/>
      <c r="I180" s="474"/>
      <c r="J180" s="474"/>
      <c r="K180" s="474"/>
      <c r="L180" s="475"/>
      <c r="M180" s="141">
        <f t="shared" si="28"/>
        <v>0</v>
      </c>
      <c r="N180" s="399"/>
      <c r="O180" s="474"/>
      <c r="P180" s="474"/>
      <c r="Q180" s="474"/>
      <c r="R180" s="474"/>
      <c r="S180" s="475"/>
      <c r="T180" s="141">
        <f t="shared" si="29"/>
        <v>0</v>
      </c>
      <c r="U180" s="407"/>
      <c r="V180" s="322"/>
      <c r="W180" s="383"/>
      <c r="X180" s="322"/>
      <c r="Y180" s="383"/>
      <c r="Z180" s="322"/>
      <c r="AA180" s="383"/>
      <c r="AB180" s="322"/>
      <c r="AC180" s="383"/>
      <c r="AD180" s="322"/>
      <c r="AE180" s="383"/>
      <c r="AF180" s="322"/>
      <c r="AG180" s="383"/>
      <c r="AH180" s="322"/>
      <c r="AI180" s="383"/>
      <c r="AJ180" s="322"/>
      <c r="AK180" s="322"/>
      <c r="AL180" s="322"/>
      <c r="AM180" s="322"/>
      <c r="AN180" s="322"/>
      <c r="AO180" s="322"/>
      <c r="AP180" s="322"/>
      <c r="AQ180" s="322"/>
      <c r="AR180" s="322"/>
      <c r="AS180" s="322"/>
      <c r="AT180" s="383"/>
      <c r="AU180" s="479"/>
      <c r="AV180" s="480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ht="12.75" customHeight="1">
      <c r="A181" s="1"/>
      <c r="B181" s="339">
        <v>44517.0</v>
      </c>
      <c r="C181" s="210">
        <f t="shared" si="16"/>
        <v>0</v>
      </c>
      <c r="D181" s="141">
        <f t="shared" si="27"/>
        <v>0</v>
      </c>
      <c r="E181" s="399"/>
      <c r="F181" s="474"/>
      <c r="G181" s="474"/>
      <c r="H181" s="474"/>
      <c r="I181" s="474"/>
      <c r="J181" s="474"/>
      <c r="K181" s="474"/>
      <c r="L181" s="475"/>
      <c r="M181" s="141">
        <f t="shared" si="28"/>
        <v>0</v>
      </c>
      <c r="N181" s="399"/>
      <c r="O181" s="474"/>
      <c r="P181" s="474"/>
      <c r="Q181" s="474"/>
      <c r="R181" s="474"/>
      <c r="S181" s="475"/>
      <c r="T181" s="141">
        <f t="shared" si="29"/>
        <v>0</v>
      </c>
      <c r="U181" s="407"/>
      <c r="V181" s="322"/>
      <c r="W181" s="383"/>
      <c r="X181" s="322"/>
      <c r="Y181" s="383"/>
      <c r="Z181" s="322"/>
      <c r="AA181" s="383"/>
      <c r="AB181" s="322"/>
      <c r="AC181" s="383"/>
      <c r="AD181" s="322"/>
      <c r="AE181" s="383"/>
      <c r="AF181" s="322"/>
      <c r="AG181" s="383"/>
      <c r="AH181" s="322"/>
      <c r="AI181" s="383"/>
      <c r="AJ181" s="322"/>
      <c r="AK181" s="322"/>
      <c r="AL181" s="322"/>
      <c r="AM181" s="322"/>
      <c r="AN181" s="322"/>
      <c r="AO181" s="322"/>
      <c r="AP181" s="322"/>
      <c r="AQ181" s="322"/>
      <c r="AR181" s="322"/>
      <c r="AS181" s="322"/>
      <c r="AT181" s="383"/>
      <c r="AU181" s="479"/>
      <c r="AV181" s="480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ht="12.75" customHeight="1">
      <c r="A182" s="1"/>
      <c r="B182" s="446">
        <v>44518.0</v>
      </c>
      <c r="C182" s="210">
        <f t="shared" si="16"/>
        <v>120106</v>
      </c>
      <c r="D182" s="141">
        <f t="shared" si="27"/>
        <v>0</v>
      </c>
      <c r="E182" s="399"/>
      <c r="F182" s="474"/>
      <c r="G182" s="474"/>
      <c r="H182" s="474"/>
      <c r="I182" s="474"/>
      <c r="J182" s="474"/>
      <c r="K182" s="474"/>
      <c r="L182" s="475"/>
      <c r="M182" s="141">
        <f t="shared" si="28"/>
        <v>120106</v>
      </c>
      <c r="N182" s="399" t="s">
        <v>162</v>
      </c>
      <c r="O182" s="362">
        <v>120106.0</v>
      </c>
      <c r="P182" s="474"/>
      <c r="Q182" s="474"/>
      <c r="R182" s="474"/>
      <c r="S182" s="475"/>
      <c r="T182" s="141">
        <f t="shared" si="29"/>
        <v>0</v>
      </c>
      <c r="U182" s="407"/>
      <c r="V182" s="322"/>
      <c r="W182" s="383"/>
      <c r="X182" s="322"/>
      <c r="Y182" s="383"/>
      <c r="Z182" s="322"/>
      <c r="AA182" s="383"/>
      <c r="AB182" s="322"/>
      <c r="AC182" s="383"/>
      <c r="AD182" s="322"/>
      <c r="AE182" s="383"/>
      <c r="AF182" s="322"/>
      <c r="AG182" s="383"/>
      <c r="AH182" s="322"/>
      <c r="AI182" s="383"/>
      <c r="AJ182" s="322"/>
      <c r="AK182" s="322"/>
      <c r="AL182" s="322"/>
      <c r="AM182" s="322"/>
      <c r="AN182" s="322"/>
      <c r="AO182" s="322"/>
      <c r="AP182" s="322"/>
      <c r="AQ182" s="322"/>
      <c r="AR182" s="322"/>
      <c r="AS182" s="322"/>
      <c r="AT182" s="383"/>
      <c r="AU182" s="479"/>
      <c r="AV182" s="480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ht="12.75" customHeight="1">
      <c r="A183" s="1"/>
      <c r="B183" s="446">
        <v>44519.0</v>
      </c>
      <c r="C183" s="210">
        <f t="shared" si="16"/>
        <v>6220353</v>
      </c>
      <c r="D183" s="141">
        <f t="shared" si="27"/>
        <v>0</v>
      </c>
      <c r="E183" s="399"/>
      <c r="F183" s="474"/>
      <c r="G183" s="474"/>
      <c r="H183" s="474"/>
      <c r="I183" s="474"/>
      <c r="J183" s="474"/>
      <c r="K183" s="474"/>
      <c r="L183" s="475"/>
      <c r="M183" s="141">
        <f t="shared" si="28"/>
        <v>126551</v>
      </c>
      <c r="N183" s="399" t="s">
        <v>121</v>
      </c>
      <c r="O183" s="362">
        <v>126551.0</v>
      </c>
      <c r="P183" s="474"/>
      <c r="Q183" s="474"/>
      <c r="R183" s="474"/>
      <c r="S183" s="475"/>
      <c r="T183" s="141">
        <f t="shared" si="29"/>
        <v>6093802</v>
      </c>
      <c r="U183" s="407" t="s">
        <v>242</v>
      </c>
      <c r="V183" s="363">
        <v>139733.0</v>
      </c>
      <c r="W183" s="383" t="s">
        <v>880</v>
      </c>
      <c r="X183" s="363">
        <v>119944.0</v>
      </c>
      <c r="Y183" s="383" t="s">
        <v>881</v>
      </c>
      <c r="Z183" s="363">
        <v>5834125.0</v>
      </c>
      <c r="AA183" s="383"/>
      <c r="AB183" s="322"/>
      <c r="AC183" s="383"/>
      <c r="AD183" s="322"/>
      <c r="AE183" s="383"/>
      <c r="AF183" s="322"/>
      <c r="AG183" s="383"/>
      <c r="AH183" s="322"/>
      <c r="AI183" s="383"/>
      <c r="AJ183" s="322"/>
      <c r="AK183" s="322"/>
      <c r="AL183" s="322"/>
      <c r="AM183" s="322"/>
      <c r="AN183" s="322"/>
      <c r="AO183" s="322"/>
      <c r="AP183" s="322"/>
      <c r="AQ183" s="322"/>
      <c r="AR183" s="322"/>
      <c r="AS183" s="322"/>
      <c r="AT183" s="383"/>
      <c r="AU183" s="479"/>
      <c r="AV183" s="480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ht="12.75" customHeight="1">
      <c r="A184" s="1"/>
      <c r="B184" s="446">
        <v>44520.0</v>
      </c>
      <c r="C184" s="210">
        <f t="shared" si="16"/>
        <v>0</v>
      </c>
      <c r="D184" s="141">
        <f t="shared" si="27"/>
        <v>0</v>
      </c>
      <c r="E184" s="399"/>
      <c r="F184" s="474"/>
      <c r="G184" s="474"/>
      <c r="H184" s="474"/>
      <c r="I184" s="474"/>
      <c r="J184" s="474"/>
      <c r="K184" s="474"/>
      <c r="L184" s="475"/>
      <c r="M184" s="141">
        <f t="shared" si="28"/>
        <v>0</v>
      </c>
      <c r="N184" s="399"/>
      <c r="O184" s="474"/>
      <c r="P184" s="474"/>
      <c r="Q184" s="474"/>
      <c r="R184" s="474"/>
      <c r="S184" s="475"/>
      <c r="T184" s="141">
        <f t="shared" si="29"/>
        <v>0</v>
      </c>
      <c r="U184" s="383"/>
      <c r="V184" s="322"/>
      <c r="W184" s="383"/>
      <c r="X184" s="322"/>
      <c r="Y184" s="383"/>
      <c r="Z184" s="322"/>
      <c r="AA184" s="383"/>
      <c r="AB184" s="322"/>
      <c r="AC184" s="383"/>
      <c r="AD184" s="322"/>
      <c r="AE184" s="383"/>
      <c r="AF184" s="322"/>
      <c r="AG184" s="383"/>
      <c r="AH184" s="322"/>
      <c r="AI184" s="383"/>
      <c r="AJ184" s="322"/>
      <c r="AK184" s="322"/>
      <c r="AL184" s="322"/>
      <c r="AM184" s="322"/>
      <c r="AN184" s="322"/>
      <c r="AO184" s="322"/>
      <c r="AP184" s="322"/>
      <c r="AQ184" s="322"/>
      <c r="AR184" s="322"/>
      <c r="AS184" s="322"/>
      <c r="AT184" s="383"/>
      <c r="AU184" s="479"/>
      <c r="AV184" s="480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ht="12.75" customHeight="1">
      <c r="A185" s="1"/>
      <c r="B185" s="446">
        <v>44521.0</v>
      </c>
      <c r="C185" s="210">
        <f t="shared" si="16"/>
        <v>0</v>
      </c>
      <c r="D185" s="141">
        <f t="shared" si="27"/>
        <v>0</v>
      </c>
      <c r="E185" s="399"/>
      <c r="F185" s="474"/>
      <c r="G185" s="474"/>
      <c r="H185" s="474"/>
      <c r="I185" s="474"/>
      <c r="J185" s="474"/>
      <c r="K185" s="474"/>
      <c r="L185" s="475"/>
      <c r="M185" s="141">
        <f t="shared" si="28"/>
        <v>0</v>
      </c>
      <c r="N185" s="399"/>
      <c r="O185" s="474"/>
      <c r="P185" s="474"/>
      <c r="Q185" s="474"/>
      <c r="R185" s="474"/>
      <c r="S185" s="475"/>
      <c r="T185" s="141">
        <f t="shared" si="29"/>
        <v>0</v>
      </c>
      <c r="U185" s="383"/>
      <c r="V185" s="322"/>
      <c r="W185" s="383"/>
      <c r="X185" s="322"/>
      <c r="Y185" s="383"/>
      <c r="Z185" s="322"/>
      <c r="AA185" s="383"/>
      <c r="AB185" s="322"/>
      <c r="AC185" s="383"/>
      <c r="AD185" s="322"/>
      <c r="AE185" s="383"/>
      <c r="AF185" s="322"/>
      <c r="AG185" s="383"/>
      <c r="AH185" s="322"/>
      <c r="AI185" s="383"/>
      <c r="AJ185" s="322"/>
      <c r="AK185" s="322"/>
      <c r="AL185" s="322"/>
      <c r="AM185" s="322"/>
      <c r="AN185" s="322"/>
      <c r="AO185" s="322"/>
      <c r="AP185" s="322"/>
      <c r="AQ185" s="322"/>
      <c r="AR185" s="322"/>
      <c r="AS185" s="322"/>
      <c r="AT185" s="383"/>
      <c r="AU185" s="479"/>
      <c r="AV185" s="480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ht="12.75" customHeight="1">
      <c r="A186" s="1"/>
      <c r="B186" s="446">
        <v>44522.0</v>
      </c>
      <c r="C186" s="210">
        <f t="shared" si="16"/>
        <v>0</v>
      </c>
      <c r="D186" s="141">
        <f t="shared" si="27"/>
        <v>0</v>
      </c>
      <c r="E186" s="399"/>
      <c r="F186" s="474"/>
      <c r="G186" s="474"/>
      <c r="H186" s="474"/>
      <c r="I186" s="474"/>
      <c r="J186" s="474"/>
      <c r="K186" s="474"/>
      <c r="L186" s="475"/>
      <c r="M186" s="141">
        <f t="shared" si="28"/>
        <v>0</v>
      </c>
      <c r="N186" s="399"/>
      <c r="O186" s="474"/>
      <c r="P186" s="474"/>
      <c r="Q186" s="474"/>
      <c r="R186" s="474"/>
      <c r="S186" s="475"/>
      <c r="T186" s="141">
        <f t="shared" si="29"/>
        <v>0</v>
      </c>
      <c r="U186" s="407"/>
      <c r="V186" s="322"/>
      <c r="W186" s="383"/>
      <c r="X186" s="322"/>
      <c r="Y186" s="383"/>
      <c r="Z186" s="322"/>
      <c r="AA186" s="383"/>
      <c r="AB186" s="322"/>
      <c r="AC186" s="383"/>
      <c r="AD186" s="322"/>
      <c r="AE186" s="383"/>
      <c r="AF186" s="322"/>
      <c r="AG186" s="383"/>
      <c r="AH186" s="322"/>
      <c r="AI186" s="383"/>
      <c r="AJ186" s="322"/>
      <c r="AK186" s="322"/>
      <c r="AL186" s="322"/>
      <c r="AM186" s="322"/>
      <c r="AN186" s="322"/>
      <c r="AO186" s="322"/>
      <c r="AP186" s="322"/>
      <c r="AQ186" s="322"/>
      <c r="AR186" s="322"/>
      <c r="AS186" s="322"/>
      <c r="AT186" s="383"/>
      <c r="AU186" s="479"/>
      <c r="AV186" s="480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ht="12.75" customHeight="1">
      <c r="A187" s="1"/>
      <c r="B187" s="339">
        <v>44523.0</v>
      </c>
      <c r="C187" s="210">
        <f t="shared" si="16"/>
        <v>0</v>
      </c>
      <c r="D187" s="141">
        <f t="shared" si="27"/>
        <v>0</v>
      </c>
      <c r="E187" s="399"/>
      <c r="F187" s="474"/>
      <c r="G187" s="474"/>
      <c r="H187" s="474"/>
      <c r="I187" s="474"/>
      <c r="J187" s="474"/>
      <c r="K187" s="474"/>
      <c r="L187" s="475"/>
      <c r="M187" s="141">
        <f t="shared" si="28"/>
        <v>0</v>
      </c>
      <c r="N187" s="399"/>
      <c r="O187" s="474"/>
      <c r="P187" s="474"/>
      <c r="Q187" s="474"/>
      <c r="R187" s="474"/>
      <c r="S187" s="475"/>
      <c r="T187" s="141">
        <f t="shared" si="29"/>
        <v>0</v>
      </c>
      <c r="U187" s="407"/>
      <c r="V187" s="322"/>
      <c r="W187" s="383"/>
      <c r="X187" s="322"/>
      <c r="Y187" s="383"/>
      <c r="Z187" s="322"/>
      <c r="AA187" s="383"/>
      <c r="AB187" s="322"/>
      <c r="AC187" s="383"/>
      <c r="AD187" s="322"/>
      <c r="AE187" s="383"/>
      <c r="AF187" s="322"/>
      <c r="AG187" s="383"/>
      <c r="AH187" s="322"/>
      <c r="AI187" s="383"/>
      <c r="AJ187" s="322"/>
      <c r="AK187" s="322"/>
      <c r="AL187" s="322"/>
      <c r="AM187" s="322"/>
      <c r="AN187" s="322"/>
      <c r="AO187" s="322"/>
      <c r="AP187" s="322"/>
      <c r="AQ187" s="322"/>
      <c r="AR187" s="322"/>
      <c r="AS187" s="322"/>
      <c r="AT187" s="383"/>
      <c r="AU187" s="479"/>
      <c r="AV187" s="480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ht="12.75" customHeight="1">
      <c r="A188" s="1"/>
      <c r="B188" s="339">
        <v>44524.0</v>
      </c>
      <c r="C188" s="210">
        <f t="shared" si="16"/>
        <v>0</v>
      </c>
      <c r="D188" s="141">
        <f t="shared" si="27"/>
        <v>0</v>
      </c>
      <c r="E188" s="399"/>
      <c r="F188" s="474"/>
      <c r="G188" s="474"/>
      <c r="H188" s="474"/>
      <c r="I188" s="474"/>
      <c r="J188" s="474"/>
      <c r="K188" s="474"/>
      <c r="L188" s="475"/>
      <c r="M188" s="141">
        <f t="shared" si="28"/>
        <v>0</v>
      </c>
      <c r="N188" s="399"/>
      <c r="O188" s="474"/>
      <c r="P188" s="474"/>
      <c r="Q188" s="474"/>
      <c r="R188" s="474"/>
      <c r="S188" s="475"/>
      <c r="T188" s="141">
        <f t="shared" si="29"/>
        <v>0</v>
      </c>
      <c r="U188" s="407"/>
      <c r="V188" s="322"/>
      <c r="W188" s="383"/>
      <c r="X188" s="322"/>
      <c r="Y188" s="383"/>
      <c r="Z188" s="322"/>
      <c r="AA188" s="383"/>
      <c r="AB188" s="322"/>
      <c r="AC188" s="383"/>
      <c r="AD188" s="322"/>
      <c r="AE188" s="383"/>
      <c r="AF188" s="322"/>
      <c r="AG188" s="383"/>
      <c r="AH188" s="322"/>
      <c r="AI188" s="383"/>
      <c r="AJ188" s="322"/>
      <c r="AK188" s="322"/>
      <c r="AL188" s="322"/>
      <c r="AM188" s="322"/>
      <c r="AN188" s="322"/>
      <c r="AO188" s="322"/>
      <c r="AP188" s="322"/>
      <c r="AQ188" s="322"/>
      <c r="AR188" s="322"/>
      <c r="AS188" s="322"/>
      <c r="AT188" s="383"/>
      <c r="AU188" s="479"/>
      <c r="AV188" s="480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ht="12.75" customHeight="1">
      <c r="A189" s="1"/>
      <c r="B189" s="446">
        <v>44525.0</v>
      </c>
      <c r="C189" s="210">
        <f t="shared" si="16"/>
        <v>50000</v>
      </c>
      <c r="D189" s="141">
        <f t="shared" si="27"/>
        <v>0</v>
      </c>
      <c r="E189" s="399"/>
      <c r="F189" s="474"/>
      <c r="G189" s="474"/>
      <c r="H189" s="474"/>
      <c r="I189" s="474"/>
      <c r="J189" s="474"/>
      <c r="K189" s="474"/>
      <c r="L189" s="475"/>
      <c r="M189" s="141">
        <f t="shared" si="28"/>
        <v>0</v>
      </c>
      <c r="N189" s="399"/>
      <c r="O189" s="474"/>
      <c r="P189" s="474"/>
      <c r="Q189" s="474"/>
      <c r="R189" s="474"/>
      <c r="S189" s="475"/>
      <c r="T189" s="141">
        <f t="shared" si="29"/>
        <v>50000</v>
      </c>
      <c r="U189" s="383" t="s">
        <v>133</v>
      </c>
      <c r="V189" s="363">
        <v>50000.0</v>
      </c>
      <c r="W189" s="383"/>
      <c r="X189" s="322"/>
      <c r="Y189" s="383"/>
      <c r="Z189" s="322"/>
      <c r="AA189" s="383"/>
      <c r="AB189" s="322"/>
      <c r="AC189" s="383"/>
      <c r="AD189" s="322"/>
      <c r="AE189" s="383"/>
      <c r="AF189" s="322"/>
      <c r="AG189" s="383"/>
      <c r="AH189" s="322"/>
      <c r="AI189" s="383"/>
      <c r="AJ189" s="322"/>
      <c r="AK189" s="322"/>
      <c r="AL189" s="322"/>
      <c r="AM189" s="322"/>
      <c r="AN189" s="322"/>
      <c r="AO189" s="322"/>
      <c r="AP189" s="322"/>
      <c r="AQ189" s="322"/>
      <c r="AR189" s="322"/>
      <c r="AS189" s="322"/>
      <c r="AT189" s="383"/>
      <c r="AU189" s="479"/>
      <c r="AV189" s="480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ht="12.75" customHeight="1">
      <c r="A190" s="1"/>
      <c r="B190" s="446">
        <v>44526.0</v>
      </c>
      <c r="C190" s="210">
        <f t="shared" si="16"/>
        <v>45000</v>
      </c>
      <c r="D190" s="141">
        <f t="shared" si="27"/>
        <v>0</v>
      </c>
      <c r="E190" s="399"/>
      <c r="F190" s="474"/>
      <c r="G190" s="474"/>
      <c r="H190" s="474"/>
      <c r="I190" s="474"/>
      <c r="J190" s="474"/>
      <c r="K190" s="474"/>
      <c r="L190" s="475"/>
      <c r="M190" s="141">
        <f t="shared" si="28"/>
        <v>0</v>
      </c>
      <c r="N190" s="399"/>
      <c r="O190" s="474"/>
      <c r="P190" s="474"/>
      <c r="Q190" s="474"/>
      <c r="R190" s="474"/>
      <c r="S190" s="475"/>
      <c r="T190" s="141">
        <f t="shared" si="29"/>
        <v>45000</v>
      </c>
      <c r="U190" s="407" t="s">
        <v>764</v>
      </c>
      <c r="V190" s="363">
        <v>45000.0</v>
      </c>
      <c r="W190" s="383"/>
      <c r="X190" s="322"/>
      <c r="Y190" s="383"/>
      <c r="Z190" s="322"/>
      <c r="AA190" s="383"/>
      <c r="AB190" s="322"/>
      <c r="AC190" s="383"/>
      <c r="AD190" s="322"/>
      <c r="AE190" s="383"/>
      <c r="AF190" s="322"/>
      <c r="AG190" s="383"/>
      <c r="AH190" s="322"/>
      <c r="AI190" s="383"/>
      <c r="AJ190" s="322"/>
      <c r="AK190" s="322"/>
      <c r="AL190" s="322"/>
      <c r="AM190" s="322"/>
      <c r="AN190" s="322"/>
      <c r="AO190" s="322"/>
      <c r="AP190" s="322"/>
      <c r="AQ190" s="322"/>
      <c r="AR190" s="322"/>
      <c r="AS190" s="322"/>
      <c r="AT190" s="383"/>
      <c r="AU190" s="479"/>
      <c r="AV190" s="480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ht="12.75" customHeight="1">
      <c r="A191" s="1"/>
      <c r="B191" s="446">
        <v>44527.0</v>
      </c>
      <c r="C191" s="210">
        <f t="shared" si="16"/>
        <v>0</v>
      </c>
      <c r="D191" s="141">
        <f t="shared" si="27"/>
        <v>0</v>
      </c>
      <c r="E191" s="399"/>
      <c r="F191" s="474"/>
      <c r="G191" s="474"/>
      <c r="H191" s="474"/>
      <c r="I191" s="474"/>
      <c r="J191" s="474"/>
      <c r="K191" s="474"/>
      <c r="L191" s="475"/>
      <c r="M191" s="141">
        <f t="shared" si="28"/>
        <v>0</v>
      </c>
      <c r="N191" s="399"/>
      <c r="O191" s="474"/>
      <c r="P191" s="474"/>
      <c r="Q191" s="474"/>
      <c r="R191" s="474"/>
      <c r="S191" s="475"/>
      <c r="T191" s="141">
        <f t="shared" si="29"/>
        <v>0</v>
      </c>
      <c r="U191" s="484"/>
      <c r="V191" s="322"/>
      <c r="W191" s="383"/>
      <c r="X191" s="322"/>
      <c r="Y191" s="383"/>
      <c r="Z191" s="322"/>
      <c r="AA191" s="383"/>
      <c r="AB191" s="322"/>
      <c r="AC191" s="383"/>
      <c r="AD191" s="322"/>
      <c r="AE191" s="383"/>
      <c r="AF191" s="322"/>
      <c r="AG191" s="383"/>
      <c r="AH191" s="322"/>
      <c r="AI191" s="383"/>
      <c r="AJ191" s="322"/>
      <c r="AK191" s="322"/>
      <c r="AL191" s="322"/>
      <c r="AM191" s="322"/>
      <c r="AN191" s="322"/>
      <c r="AO191" s="322"/>
      <c r="AP191" s="322"/>
      <c r="AQ191" s="322"/>
      <c r="AR191" s="322"/>
      <c r="AS191" s="322"/>
      <c r="AT191" s="383"/>
      <c r="AU191" s="479"/>
      <c r="AV191" s="480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ht="12.75" customHeight="1">
      <c r="A192" s="1"/>
      <c r="B192" s="446">
        <v>44528.0</v>
      </c>
      <c r="C192" s="210">
        <f t="shared" si="16"/>
        <v>12032589</v>
      </c>
      <c r="D192" s="141">
        <f t="shared" si="27"/>
        <v>11889864</v>
      </c>
      <c r="E192" s="399" t="s">
        <v>617</v>
      </c>
      <c r="F192" s="362">
        <v>1.1889864E7</v>
      </c>
      <c r="G192" s="474"/>
      <c r="H192" s="474"/>
      <c r="I192" s="474"/>
      <c r="J192" s="474"/>
      <c r="K192" s="474"/>
      <c r="L192" s="475"/>
      <c r="M192" s="141">
        <f t="shared" si="28"/>
        <v>0</v>
      </c>
      <c r="N192" s="399"/>
      <c r="O192" s="474"/>
      <c r="P192" s="474"/>
      <c r="Q192" s="474"/>
      <c r="R192" s="474"/>
      <c r="S192" s="475"/>
      <c r="T192" s="141">
        <f t="shared" si="29"/>
        <v>142725</v>
      </c>
      <c r="U192" s="383" t="s">
        <v>217</v>
      </c>
      <c r="V192" s="363">
        <v>70125.0</v>
      </c>
      <c r="W192" s="383" t="s">
        <v>217</v>
      </c>
      <c r="X192" s="363">
        <v>72600.0</v>
      </c>
      <c r="Y192" s="383"/>
      <c r="Z192" s="322"/>
      <c r="AA192" s="383"/>
      <c r="AB192" s="322"/>
      <c r="AC192" s="383"/>
      <c r="AD192" s="322"/>
      <c r="AE192" s="383"/>
      <c r="AF192" s="322"/>
      <c r="AG192" s="383"/>
      <c r="AH192" s="322"/>
      <c r="AI192" s="383"/>
      <c r="AJ192" s="322"/>
      <c r="AK192" s="322"/>
      <c r="AL192" s="322"/>
      <c r="AM192" s="322"/>
      <c r="AN192" s="322"/>
      <c r="AO192" s="322"/>
      <c r="AP192" s="322"/>
      <c r="AQ192" s="322"/>
      <c r="AR192" s="322"/>
      <c r="AS192" s="322"/>
      <c r="AT192" s="383"/>
      <c r="AU192" s="479"/>
      <c r="AV192" s="480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ht="12.75" customHeight="1">
      <c r="A193" s="1"/>
      <c r="B193" s="446">
        <v>44529.0</v>
      </c>
      <c r="C193" s="210">
        <f t="shared" si="16"/>
        <v>680181</v>
      </c>
      <c r="D193" s="141">
        <f t="shared" si="27"/>
        <v>0</v>
      </c>
      <c r="E193" s="399"/>
      <c r="F193" s="474"/>
      <c r="G193" s="474"/>
      <c r="H193" s="474"/>
      <c r="I193" s="474"/>
      <c r="J193" s="474"/>
      <c r="K193" s="474"/>
      <c r="L193" s="475"/>
      <c r="M193" s="141">
        <f t="shared" si="28"/>
        <v>0</v>
      </c>
      <c r="N193" s="399"/>
      <c r="O193" s="474"/>
      <c r="P193" s="474"/>
      <c r="Q193" s="474"/>
      <c r="R193" s="474"/>
      <c r="S193" s="475"/>
      <c r="T193" s="141">
        <f t="shared" si="29"/>
        <v>680181</v>
      </c>
      <c r="U193" s="383" t="s">
        <v>159</v>
      </c>
      <c r="V193" s="363">
        <v>441471.0</v>
      </c>
      <c r="W193" s="383" t="s">
        <v>604</v>
      </c>
      <c r="X193" s="363">
        <v>14300.0</v>
      </c>
      <c r="Y193" s="383" t="s">
        <v>882</v>
      </c>
      <c r="Z193" s="363">
        <v>72930.0</v>
      </c>
      <c r="AA193" s="383" t="s">
        <v>883</v>
      </c>
      <c r="AB193" s="363">
        <v>19800.0</v>
      </c>
      <c r="AC193" s="383" t="s">
        <v>884</v>
      </c>
      <c r="AD193" s="363">
        <v>31680.0</v>
      </c>
      <c r="AE193" s="383" t="s">
        <v>119</v>
      </c>
      <c r="AF193" s="363">
        <v>100000.0</v>
      </c>
      <c r="AG193" s="383"/>
      <c r="AH193" s="322"/>
      <c r="AI193" s="383"/>
      <c r="AJ193" s="322"/>
      <c r="AK193" s="322"/>
      <c r="AL193" s="322"/>
      <c r="AM193" s="322"/>
      <c r="AN193" s="322"/>
      <c r="AO193" s="322"/>
      <c r="AP193" s="322"/>
      <c r="AQ193" s="322"/>
      <c r="AR193" s="322"/>
      <c r="AS193" s="322"/>
      <c r="AT193" s="383"/>
      <c r="AU193" s="479"/>
      <c r="AV193" s="480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ht="12.75" customHeight="1">
      <c r="A194" s="1"/>
      <c r="B194" s="341">
        <v>44530.0</v>
      </c>
      <c r="C194" s="210">
        <f t="shared" si="16"/>
        <v>17600</v>
      </c>
      <c r="D194" s="141">
        <f t="shared" si="27"/>
        <v>0</v>
      </c>
      <c r="E194" s="205"/>
      <c r="F194" s="206"/>
      <c r="G194" s="474"/>
      <c r="H194" s="474"/>
      <c r="I194" s="474"/>
      <c r="J194" s="474"/>
      <c r="K194" s="474"/>
      <c r="L194" s="475"/>
      <c r="M194" s="141">
        <f t="shared" si="28"/>
        <v>0</v>
      </c>
      <c r="N194" s="399"/>
      <c r="O194" s="474"/>
      <c r="P194" s="474"/>
      <c r="Q194" s="474"/>
      <c r="R194" s="474"/>
      <c r="S194" s="475"/>
      <c r="T194" s="141">
        <f>V194+X194+Z194+AB194+AD194+AF194+AH194+AJ194+AV194+AL194+AN194+AP194</f>
        <v>17600</v>
      </c>
      <c r="U194" s="498" t="s">
        <v>885</v>
      </c>
      <c r="V194" s="367">
        <v>17600.0</v>
      </c>
      <c r="W194" s="498"/>
      <c r="X194" s="412"/>
      <c r="Y194" s="413"/>
      <c r="Z194" s="412"/>
      <c r="AA194" s="413"/>
      <c r="AB194" s="412"/>
      <c r="AC194" s="413"/>
      <c r="AD194" s="322"/>
      <c r="AE194" s="413"/>
      <c r="AF194" s="412"/>
      <c r="AG194" s="413"/>
      <c r="AH194" s="412"/>
      <c r="AI194" s="413"/>
      <c r="AJ194" s="412"/>
      <c r="AK194" s="413"/>
      <c r="AL194" s="422"/>
      <c r="AM194" s="422"/>
      <c r="AN194" s="422"/>
      <c r="AO194" s="422"/>
      <c r="AP194" s="422"/>
      <c r="AQ194" s="422"/>
      <c r="AR194" s="422"/>
      <c r="AS194" s="422"/>
      <c r="AT194" s="416"/>
      <c r="AU194" s="416"/>
      <c r="AV194" s="552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ht="12.75" customHeight="1">
      <c r="A195" s="1"/>
      <c r="B195" s="100" t="s">
        <v>35</v>
      </c>
      <c r="C195" s="172">
        <f t="shared" si="16"/>
        <v>26160887</v>
      </c>
      <c r="D195" s="173">
        <f>SUM(D165:D194)</f>
        <v>15737984</v>
      </c>
      <c r="E195" s="461"/>
      <c r="F195" s="123"/>
      <c r="G195" s="123"/>
      <c r="H195" s="123"/>
      <c r="I195" s="123"/>
      <c r="J195" s="123"/>
      <c r="K195" s="123"/>
      <c r="L195" s="462"/>
      <c r="M195" s="173">
        <f>SUM(M165:M194)</f>
        <v>346657</v>
      </c>
      <c r="N195" s="461"/>
      <c r="O195" s="123"/>
      <c r="P195" s="123"/>
      <c r="Q195" s="174"/>
      <c r="R195" s="501"/>
      <c r="S195" s="502"/>
      <c r="T195" s="173">
        <f>SUM(T165:T194)</f>
        <v>10076246</v>
      </c>
      <c r="U195" s="461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123"/>
      <c r="AU195" s="123"/>
      <c r="AV195" s="359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ht="12.75" customHeight="1">
      <c r="A196" s="219"/>
      <c r="B196" s="329">
        <v>44531.0</v>
      </c>
      <c r="C196" s="209">
        <f t="shared" si="16"/>
        <v>0</v>
      </c>
      <c r="D196" s="141">
        <f t="shared" ref="D196:D226" si="30">F196+H196+J196+L196</f>
        <v>0</v>
      </c>
      <c r="E196" s="399"/>
      <c r="F196" s="474"/>
      <c r="G196" s="474"/>
      <c r="H196" s="474"/>
      <c r="I196" s="474"/>
      <c r="J196" s="474"/>
      <c r="K196" s="474"/>
      <c r="L196" s="475"/>
      <c r="M196" s="141">
        <f t="shared" ref="M196:M226" si="31">O196+Q196</f>
        <v>0</v>
      </c>
      <c r="N196" s="399"/>
      <c r="O196" s="474"/>
      <c r="P196" s="474"/>
      <c r="Q196" s="474"/>
      <c r="R196" s="474"/>
      <c r="S196" s="475"/>
      <c r="T196" s="141">
        <f>V196+X196+Z196+AB196+AD196+AF196+AH196+AJ196+AV196</f>
        <v>0</v>
      </c>
      <c r="U196" s="550"/>
      <c r="V196" s="414"/>
      <c r="W196" s="415"/>
      <c r="X196" s="414"/>
      <c r="Y196" s="415"/>
      <c r="Z196" s="414"/>
      <c r="AA196" s="415"/>
      <c r="AB196" s="414"/>
      <c r="AC196" s="415"/>
      <c r="AD196" s="414"/>
      <c r="AE196" s="415"/>
      <c r="AF196" s="414"/>
      <c r="AG196" s="415"/>
      <c r="AH196" s="414"/>
      <c r="AI196" s="162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2"/>
      <c r="AU196" s="372"/>
      <c r="AV196" s="255"/>
      <c r="AW196" s="219"/>
      <c r="AX196" s="219"/>
      <c r="AY196" s="219"/>
      <c r="AZ196" s="219"/>
      <c r="BA196" s="219"/>
      <c r="BB196" s="219"/>
      <c r="BC196" s="219"/>
      <c r="BD196" s="219"/>
      <c r="BE196" s="219"/>
      <c r="BF196" s="219"/>
      <c r="BG196" s="219"/>
      <c r="BH196" s="219"/>
      <c r="BI196" s="219"/>
      <c r="BJ196" s="219"/>
      <c r="BK196" s="219"/>
      <c r="BL196" s="219"/>
      <c r="BM196" s="219"/>
      <c r="BN196" s="219"/>
      <c r="BO196" s="219"/>
      <c r="BP196" s="219"/>
    </row>
    <row r="197" ht="12.75" customHeight="1">
      <c r="A197" s="222"/>
      <c r="B197" s="440">
        <v>44532.0</v>
      </c>
      <c r="C197" s="210">
        <f t="shared" si="16"/>
        <v>23486463</v>
      </c>
      <c r="D197" s="141">
        <f t="shared" si="30"/>
        <v>0</v>
      </c>
      <c r="E197" s="399"/>
      <c r="F197" s="474"/>
      <c r="G197" s="474"/>
      <c r="H197" s="474"/>
      <c r="I197" s="474"/>
      <c r="J197" s="474"/>
      <c r="K197" s="474"/>
      <c r="L197" s="475"/>
      <c r="M197" s="141">
        <f t="shared" si="31"/>
        <v>0</v>
      </c>
      <c r="N197" s="399"/>
      <c r="O197" s="474"/>
      <c r="P197" s="474"/>
      <c r="Q197" s="474"/>
      <c r="R197" s="474"/>
      <c r="S197" s="475"/>
      <c r="T197" s="141">
        <f t="shared" ref="T197:T226" si="32">V197+X197+Z197+AB197+AD197+AF197+AH197+AJ197+AV197+AL197+AN197+AP197+AR197+AT197</f>
        <v>23486463</v>
      </c>
      <c r="U197" s="171" t="s">
        <v>886</v>
      </c>
      <c r="V197" s="367">
        <v>5000000.0</v>
      </c>
      <c r="W197" s="171" t="s">
        <v>133</v>
      </c>
      <c r="X197" s="367">
        <v>150000.0</v>
      </c>
      <c r="Y197" s="413" t="s">
        <v>362</v>
      </c>
      <c r="Z197" s="367">
        <v>7009450.0</v>
      </c>
      <c r="AA197" s="413"/>
      <c r="AB197" s="322"/>
      <c r="AC197" s="171" t="s">
        <v>858</v>
      </c>
      <c r="AD197" s="167"/>
      <c r="AE197" s="413" t="s">
        <v>148</v>
      </c>
      <c r="AF197" s="367">
        <v>3127277.0</v>
      </c>
      <c r="AG197" s="413" t="s">
        <v>887</v>
      </c>
      <c r="AH197" s="363">
        <v>3145609.0</v>
      </c>
      <c r="AI197" s="322" t="s">
        <v>142</v>
      </c>
      <c r="AJ197" s="363">
        <v>1603393.0</v>
      </c>
      <c r="AK197" s="164" t="s">
        <v>786</v>
      </c>
      <c r="AL197" s="367">
        <v>483178.0</v>
      </c>
      <c r="AM197" s="413" t="s">
        <v>888</v>
      </c>
      <c r="AN197" s="367">
        <v>1515160.0</v>
      </c>
      <c r="AO197" s="413" t="s">
        <v>889</v>
      </c>
      <c r="AP197" s="367">
        <v>1452396.0</v>
      </c>
      <c r="AQ197" s="143"/>
      <c r="AR197" s="143"/>
      <c r="AS197" s="143"/>
      <c r="AT197" s="150"/>
      <c r="AU197" s="361"/>
      <c r="AV197" s="225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222"/>
      <c r="BH197" s="222"/>
      <c r="BI197" s="222"/>
      <c r="BJ197" s="222"/>
      <c r="BK197" s="222"/>
      <c r="BL197" s="222"/>
      <c r="BM197" s="222"/>
      <c r="BN197" s="222"/>
      <c r="BO197" s="222"/>
      <c r="BP197" s="222"/>
    </row>
    <row r="198" ht="12.75" customHeight="1">
      <c r="A198" s="222"/>
      <c r="B198" s="440">
        <v>44533.0</v>
      </c>
      <c r="C198" s="210">
        <f t="shared" si="16"/>
        <v>95492</v>
      </c>
      <c r="D198" s="141">
        <f t="shared" si="30"/>
        <v>0</v>
      </c>
      <c r="E198" s="399"/>
      <c r="F198" s="474"/>
      <c r="G198" s="474"/>
      <c r="H198" s="474"/>
      <c r="I198" s="474"/>
      <c r="J198" s="474"/>
      <c r="K198" s="474"/>
      <c r="L198" s="475"/>
      <c r="M198" s="141">
        <f t="shared" si="31"/>
        <v>0</v>
      </c>
      <c r="N198" s="399"/>
      <c r="O198" s="474"/>
      <c r="P198" s="474"/>
      <c r="Q198" s="474"/>
      <c r="R198" s="474"/>
      <c r="S198" s="475"/>
      <c r="T198" s="141">
        <f t="shared" si="32"/>
        <v>95492</v>
      </c>
      <c r="U198" s="407" t="s">
        <v>362</v>
      </c>
      <c r="V198" s="363">
        <v>43462.0</v>
      </c>
      <c r="W198" s="383" t="s">
        <v>890</v>
      </c>
      <c r="X198" s="363">
        <v>52030.0</v>
      </c>
      <c r="Y198" s="383"/>
      <c r="Z198" s="322"/>
      <c r="AA198" s="383"/>
      <c r="AB198" s="322"/>
      <c r="AC198" s="383"/>
      <c r="AD198" s="322"/>
      <c r="AE198" s="383"/>
      <c r="AF198" s="322"/>
      <c r="AG198" s="383"/>
      <c r="AH198" s="322"/>
      <c r="AI198" s="150"/>
      <c r="AJ198" s="143"/>
      <c r="AK198" s="143"/>
      <c r="AL198" s="163"/>
      <c r="AM198" s="163"/>
      <c r="AN198" s="163"/>
      <c r="AO198" s="143"/>
      <c r="AP198" s="143"/>
      <c r="AQ198" s="143"/>
      <c r="AR198" s="143"/>
      <c r="AS198" s="143"/>
      <c r="AT198" s="150"/>
      <c r="AU198" s="361"/>
      <c r="AV198" s="225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222"/>
      <c r="BH198" s="222"/>
      <c r="BI198" s="222"/>
      <c r="BJ198" s="222"/>
      <c r="BK198" s="222"/>
      <c r="BL198" s="222"/>
      <c r="BM198" s="222"/>
      <c r="BN198" s="222"/>
      <c r="BO198" s="222"/>
      <c r="BP198" s="222"/>
    </row>
    <row r="199" ht="12.75" customHeight="1">
      <c r="A199" s="222"/>
      <c r="B199" s="440">
        <v>44534.0</v>
      </c>
      <c r="C199" s="210">
        <f t="shared" si="16"/>
        <v>0</v>
      </c>
      <c r="D199" s="141">
        <f t="shared" si="30"/>
        <v>0</v>
      </c>
      <c r="E199" s="399"/>
      <c r="F199" s="474"/>
      <c r="G199" s="474"/>
      <c r="H199" s="474"/>
      <c r="I199" s="474"/>
      <c r="J199" s="474"/>
      <c r="K199" s="474"/>
      <c r="L199" s="475"/>
      <c r="M199" s="141">
        <f t="shared" si="31"/>
        <v>0</v>
      </c>
      <c r="N199" s="399"/>
      <c r="O199" s="474"/>
      <c r="P199" s="474"/>
      <c r="Q199" s="474"/>
      <c r="R199" s="474"/>
      <c r="S199" s="475"/>
      <c r="T199" s="141">
        <f t="shared" si="32"/>
        <v>0</v>
      </c>
      <c r="U199" s="142"/>
      <c r="V199" s="143"/>
      <c r="W199" s="383"/>
      <c r="X199" s="322"/>
      <c r="Y199" s="383"/>
      <c r="Z199" s="322"/>
      <c r="AA199" s="383"/>
      <c r="AB199" s="322"/>
      <c r="AC199" s="383"/>
      <c r="AD199" s="322"/>
      <c r="AE199" s="383"/>
      <c r="AF199" s="322"/>
      <c r="AG199" s="383"/>
      <c r="AH199" s="322"/>
      <c r="AI199" s="150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50"/>
      <c r="AU199" s="361"/>
      <c r="AV199" s="225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2"/>
      <c r="BH199" s="222"/>
      <c r="BI199" s="222"/>
      <c r="BJ199" s="222"/>
      <c r="BK199" s="222"/>
      <c r="BL199" s="222"/>
      <c r="BM199" s="222"/>
      <c r="BN199" s="222"/>
      <c r="BO199" s="222"/>
      <c r="BP199" s="222"/>
    </row>
    <row r="200" ht="12.75" customHeight="1">
      <c r="A200" s="222"/>
      <c r="B200" s="440">
        <v>44535.0</v>
      </c>
      <c r="C200" s="210">
        <f t="shared" si="16"/>
        <v>276823</v>
      </c>
      <c r="D200" s="141">
        <f t="shared" si="30"/>
        <v>0</v>
      </c>
      <c r="E200" s="399"/>
      <c r="F200" s="474"/>
      <c r="G200" s="474"/>
      <c r="H200" s="474"/>
      <c r="I200" s="474"/>
      <c r="J200" s="474"/>
      <c r="K200" s="474"/>
      <c r="L200" s="475"/>
      <c r="M200" s="141">
        <f t="shared" si="31"/>
        <v>0</v>
      </c>
      <c r="N200" s="399"/>
      <c r="O200" s="474"/>
      <c r="P200" s="474"/>
      <c r="Q200" s="474"/>
      <c r="R200" s="474"/>
      <c r="S200" s="475"/>
      <c r="T200" s="141">
        <f t="shared" si="32"/>
        <v>276823</v>
      </c>
      <c r="U200" s="383" t="s">
        <v>891</v>
      </c>
      <c r="V200" s="363">
        <v>276823.0</v>
      </c>
      <c r="W200" s="383"/>
      <c r="X200" s="322"/>
      <c r="Y200" s="383"/>
      <c r="Z200" s="322"/>
      <c r="AA200" s="383"/>
      <c r="AB200" s="322"/>
      <c r="AC200" s="383"/>
      <c r="AD200" s="322"/>
      <c r="AE200" s="383"/>
      <c r="AF200" s="322"/>
      <c r="AG200" s="383"/>
      <c r="AH200" s="322"/>
      <c r="AI200" s="150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50"/>
      <c r="AU200" s="361"/>
      <c r="AV200" s="225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222"/>
      <c r="BH200" s="222"/>
      <c r="BI200" s="222"/>
      <c r="BJ200" s="222"/>
      <c r="BK200" s="222"/>
      <c r="BL200" s="222"/>
      <c r="BM200" s="222"/>
      <c r="BN200" s="222"/>
      <c r="BO200" s="222"/>
      <c r="BP200" s="222"/>
    </row>
    <row r="201" ht="12.75" customHeight="1">
      <c r="A201" s="222"/>
      <c r="B201" s="440">
        <v>44536.0</v>
      </c>
      <c r="C201" s="210">
        <f t="shared" si="16"/>
        <v>7010390</v>
      </c>
      <c r="D201" s="141">
        <f t="shared" si="30"/>
        <v>0</v>
      </c>
      <c r="E201" s="399"/>
      <c r="F201" s="474"/>
      <c r="G201" s="474"/>
      <c r="H201" s="474"/>
      <c r="I201" s="474"/>
      <c r="J201" s="474"/>
      <c r="K201" s="474"/>
      <c r="L201" s="475"/>
      <c r="M201" s="141">
        <f t="shared" si="31"/>
        <v>0</v>
      </c>
      <c r="N201" s="399"/>
      <c r="O201" s="474"/>
      <c r="P201" s="474"/>
      <c r="Q201" s="474"/>
      <c r="R201" s="474"/>
      <c r="S201" s="475"/>
      <c r="T201" s="141">
        <f t="shared" si="32"/>
        <v>7010390</v>
      </c>
      <c r="U201" s="407" t="s">
        <v>886</v>
      </c>
      <c r="V201" s="363">
        <v>7000000.0</v>
      </c>
      <c r="W201" s="383" t="s">
        <v>886</v>
      </c>
      <c r="X201" s="363">
        <v>10390.0</v>
      </c>
      <c r="Y201" s="383"/>
      <c r="Z201" s="322"/>
      <c r="AA201" s="383"/>
      <c r="AB201" s="322"/>
      <c r="AC201" s="383"/>
      <c r="AD201" s="322"/>
      <c r="AE201" s="383"/>
      <c r="AF201" s="322"/>
      <c r="AG201" s="383"/>
      <c r="AH201" s="322"/>
      <c r="AI201" s="150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50"/>
      <c r="AU201" s="361"/>
      <c r="AV201" s="225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222"/>
      <c r="BH201" s="222"/>
      <c r="BI201" s="222"/>
      <c r="BJ201" s="222"/>
      <c r="BK201" s="222"/>
      <c r="BL201" s="222"/>
      <c r="BM201" s="222"/>
      <c r="BN201" s="222"/>
      <c r="BO201" s="222"/>
      <c r="BP201" s="222"/>
    </row>
    <row r="202" ht="12.75" customHeight="1">
      <c r="A202" s="222"/>
      <c r="B202" s="35">
        <v>44537.0</v>
      </c>
      <c r="C202" s="210">
        <f t="shared" si="16"/>
        <v>0</v>
      </c>
      <c r="D202" s="141">
        <f t="shared" si="30"/>
        <v>0</v>
      </c>
      <c r="E202" s="399"/>
      <c r="F202" s="474"/>
      <c r="G202" s="474"/>
      <c r="H202" s="474"/>
      <c r="I202" s="474"/>
      <c r="J202" s="474"/>
      <c r="K202" s="474"/>
      <c r="L202" s="475"/>
      <c r="M202" s="141">
        <f t="shared" si="31"/>
        <v>0</v>
      </c>
      <c r="N202" s="399"/>
      <c r="O202" s="474"/>
      <c r="P202" s="474"/>
      <c r="Q202" s="474"/>
      <c r="R202" s="474"/>
      <c r="S202" s="475"/>
      <c r="T202" s="141">
        <f t="shared" si="32"/>
        <v>0</v>
      </c>
      <c r="U202" s="407"/>
      <c r="V202" s="322"/>
      <c r="W202" s="383"/>
      <c r="X202" s="322"/>
      <c r="Y202" s="383"/>
      <c r="Z202" s="322"/>
      <c r="AA202" s="383"/>
      <c r="AB202" s="322"/>
      <c r="AC202" s="383"/>
      <c r="AD202" s="322"/>
      <c r="AE202" s="383"/>
      <c r="AF202" s="322"/>
      <c r="AG202" s="383"/>
      <c r="AH202" s="322"/>
      <c r="AI202" s="150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50"/>
      <c r="AU202" s="361"/>
      <c r="AV202" s="225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222"/>
      <c r="BH202" s="222"/>
      <c r="BI202" s="222"/>
      <c r="BJ202" s="222"/>
      <c r="BK202" s="222"/>
      <c r="BL202" s="222"/>
      <c r="BM202" s="222"/>
      <c r="BN202" s="222"/>
      <c r="BO202" s="222"/>
      <c r="BP202" s="222"/>
    </row>
    <row r="203" ht="12.75" customHeight="1">
      <c r="A203" s="222"/>
      <c r="B203" s="35">
        <v>44538.0</v>
      </c>
      <c r="C203" s="210">
        <f t="shared" si="16"/>
        <v>0</v>
      </c>
      <c r="D203" s="141">
        <f t="shared" si="30"/>
        <v>0</v>
      </c>
      <c r="E203" s="399"/>
      <c r="F203" s="474"/>
      <c r="G203" s="474"/>
      <c r="H203" s="474"/>
      <c r="I203" s="474"/>
      <c r="J203" s="474"/>
      <c r="K203" s="474"/>
      <c r="L203" s="475"/>
      <c r="M203" s="141">
        <f t="shared" si="31"/>
        <v>0</v>
      </c>
      <c r="N203" s="399"/>
      <c r="O203" s="474"/>
      <c r="P203" s="474"/>
      <c r="Q203" s="474"/>
      <c r="R203" s="474"/>
      <c r="S203" s="475"/>
      <c r="T203" s="141">
        <f t="shared" si="32"/>
        <v>0</v>
      </c>
      <c r="U203" s="383"/>
      <c r="V203" s="322"/>
      <c r="W203" s="383"/>
      <c r="X203" s="322"/>
      <c r="Y203" s="383"/>
      <c r="Z203" s="322"/>
      <c r="AA203" s="383"/>
      <c r="AB203" s="322"/>
      <c r="AC203" s="383"/>
      <c r="AD203" s="322"/>
      <c r="AE203" s="383"/>
      <c r="AF203" s="322"/>
      <c r="AG203" s="383"/>
      <c r="AH203" s="322"/>
      <c r="AI203" s="150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50"/>
      <c r="AU203" s="361"/>
      <c r="AV203" s="225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</row>
    <row r="204" ht="12.75" customHeight="1">
      <c r="A204" s="222"/>
      <c r="B204" s="440">
        <v>44539.0</v>
      </c>
      <c r="C204" s="210">
        <f t="shared" si="16"/>
        <v>42837</v>
      </c>
      <c r="D204" s="141">
        <f t="shared" si="30"/>
        <v>0</v>
      </c>
      <c r="E204" s="399"/>
      <c r="F204" s="474"/>
      <c r="G204" s="474"/>
      <c r="H204" s="474"/>
      <c r="I204" s="474"/>
      <c r="J204" s="474"/>
      <c r="K204" s="474"/>
      <c r="L204" s="475"/>
      <c r="M204" s="141">
        <f t="shared" si="31"/>
        <v>0</v>
      </c>
      <c r="N204" s="399"/>
      <c r="O204" s="474"/>
      <c r="P204" s="474"/>
      <c r="Q204" s="474"/>
      <c r="R204" s="474"/>
      <c r="S204" s="475"/>
      <c r="T204" s="141">
        <f t="shared" si="32"/>
        <v>42837</v>
      </c>
      <c r="U204" s="407" t="s">
        <v>765</v>
      </c>
      <c r="V204" s="363">
        <v>42837.0</v>
      </c>
      <c r="W204" s="383"/>
      <c r="X204" s="322"/>
      <c r="Y204" s="383"/>
      <c r="Z204" s="322"/>
      <c r="AA204" s="383"/>
      <c r="AB204" s="322"/>
      <c r="AC204" s="383"/>
      <c r="AD204" s="322"/>
      <c r="AE204" s="383"/>
      <c r="AF204" s="322"/>
      <c r="AG204" s="383"/>
      <c r="AH204" s="322"/>
      <c r="AI204" s="150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50"/>
      <c r="AU204" s="361"/>
      <c r="AV204" s="225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222"/>
      <c r="BH204" s="222"/>
      <c r="BI204" s="222"/>
      <c r="BJ204" s="222"/>
      <c r="BK204" s="222"/>
      <c r="BL204" s="222"/>
      <c r="BM204" s="222"/>
      <c r="BN204" s="222"/>
      <c r="BO204" s="222"/>
      <c r="BP204" s="222"/>
    </row>
    <row r="205" ht="12.75" customHeight="1">
      <c r="A205" s="222"/>
      <c r="B205" s="440">
        <v>44540.0</v>
      </c>
      <c r="C205" s="210">
        <f t="shared" si="16"/>
        <v>483010</v>
      </c>
      <c r="D205" s="141">
        <f t="shared" si="30"/>
        <v>0</v>
      </c>
      <c r="E205" s="399"/>
      <c r="F205" s="474"/>
      <c r="G205" s="474"/>
      <c r="H205" s="474"/>
      <c r="I205" s="474"/>
      <c r="J205" s="474"/>
      <c r="K205" s="474"/>
      <c r="L205" s="475"/>
      <c r="M205" s="141">
        <f t="shared" si="31"/>
        <v>0</v>
      </c>
      <c r="N205" s="399"/>
      <c r="O205" s="474"/>
      <c r="P205" s="474"/>
      <c r="Q205" s="474"/>
      <c r="R205" s="474"/>
      <c r="S205" s="475"/>
      <c r="T205" s="141">
        <f t="shared" si="32"/>
        <v>483010</v>
      </c>
      <c r="U205" s="407" t="s">
        <v>380</v>
      </c>
      <c r="V205" s="363">
        <v>257730.0</v>
      </c>
      <c r="W205" s="383" t="s">
        <v>892</v>
      </c>
      <c r="X205" s="363">
        <v>99000.0</v>
      </c>
      <c r="Y205" s="383" t="s">
        <v>893</v>
      </c>
      <c r="Z205" s="363">
        <v>53680.0</v>
      </c>
      <c r="AA205" s="383" t="s">
        <v>894</v>
      </c>
      <c r="AB205" s="363">
        <v>72600.0</v>
      </c>
      <c r="AC205" s="383"/>
      <c r="AD205" s="322"/>
      <c r="AE205" s="383"/>
      <c r="AF205" s="322"/>
      <c r="AG205" s="383"/>
      <c r="AH205" s="322"/>
      <c r="AI205" s="150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50"/>
      <c r="AU205" s="361"/>
      <c r="AV205" s="225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222"/>
      <c r="BH205" s="222"/>
      <c r="BI205" s="222"/>
      <c r="BJ205" s="222"/>
      <c r="BK205" s="222"/>
      <c r="BL205" s="222"/>
      <c r="BM205" s="222"/>
      <c r="BN205" s="222"/>
      <c r="BO205" s="222"/>
      <c r="BP205" s="222"/>
    </row>
    <row r="206" ht="12.75" customHeight="1">
      <c r="A206" s="222"/>
      <c r="B206" s="440">
        <v>44541.0</v>
      </c>
      <c r="C206" s="210">
        <f t="shared" si="16"/>
        <v>0</v>
      </c>
      <c r="D206" s="141">
        <f t="shared" si="30"/>
        <v>0</v>
      </c>
      <c r="E206" s="399"/>
      <c r="F206" s="474"/>
      <c r="G206" s="474"/>
      <c r="H206" s="474"/>
      <c r="I206" s="474"/>
      <c r="J206" s="474"/>
      <c r="K206" s="474"/>
      <c r="L206" s="475"/>
      <c r="M206" s="141">
        <f t="shared" si="31"/>
        <v>0</v>
      </c>
      <c r="N206" s="399"/>
      <c r="O206" s="474"/>
      <c r="P206" s="474"/>
      <c r="Q206" s="474"/>
      <c r="R206" s="474"/>
      <c r="S206" s="475"/>
      <c r="T206" s="141">
        <f t="shared" si="32"/>
        <v>0</v>
      </c>
      <c r="U206" s="383"/>
      <c r="V206" s="322"/>
      <c r="W206" s="383"/>
      <c r="X206" s="322"/>
      <c r="Y206" s="383"/>
      <c r="Z206" s="322"/>
      <c r="AA206" s="383"/>
      <c r="AB206" s="322"/>
      <c r="AC206" s="383"/>
      <c r="AD206" s="322"/>
      <c r="AE206" s="383"/>
      <c r="AF206" s="322"/>
      <c r="AG206" s="383"/>
      <c r="AH206" s="322"/>
      <c r="AI206" s="150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50"/>
      <c r="AU206" s="361"/>
      <c r="AV206" s="225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222"/>
      <c r="BH206" s="222"/>
      <c r="BI206" s="222"/>
      <c r="BJ206" s="222"/>
      <c r="BK206" s="222"/>
      <c r="BL206" s="222"/>
      <c r="BM206" s="222"/>
      <c r="BN206" s="222"/>
      <c r="BO206" s="222"/>
      <c r="BP206" s="222"/>
    </row>
    <row r="207" ht="12.75" customHeight="1">
      <c r="A207" s="222"/>
      <c r="B207" s="440">
        <v>44542.0</v>
      </c>
      <c r="C207" s="210">
        <f t="shared" si="16"/>
        <v>0</v>
      </c>
      <c r="D207" s="141">
        <f t="shared" si="30"/>
        <v>0</v>
      </c>
      <c r="E207" s="399"/>
      <c r="F207" s="474"/>
      <c r="G207" s="474"/>
      <c r="H207" s="474"/>
      <c r="I207" s="474"/>
      <c r="J207" s="474"/>
      <c r="K207" s="474"/>
      <c r="L207" s="475"/>
      <c r="M207" s="141">
        <f t="shared" si="31"/>
        <v>0</v>
      </c>
      <c r="N207" s="399"/>
      <c r="O207" s="474"/>
      <c r="P207" s="474"/>
      <c r="Q207" s="474"/>
      <c r="R207" s="474"/>
      <c r="S207" s="475"/>
      <c r="T207" s="141">
        <f t="shared" si="32"/>
        <v>0</v>
      </c>
      <c r="U207" s="383"/>
      <c r="V207" s="322"/>
      <c r="W207" s="383"/>
      <c r="X207" s="322"/>
      <c r="Y207" s="383"/>
      <c r="Z207" s="322"/>
      <c r="AA207" s="383"/>
      <c r="AB207" s="322"/>
      <c r="AC207" s="383"/>
      <c r="AD207" s="322"/>
      <c r="AE207" s="383"/>
      <c r="AF207" s="322"/>
      <c r="AG207" s="383"/>
      <c r="AH207" s="322"/>
      <c r="AI207" s="150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50"/>
      <c r="AU207" s="361"/>
      <c r="AV207" s="225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222"/>
      <c r="BH207" s="222"/>
      <c r="BI207" s="222"/>
      <c r="BJ207" s="222"/>
      <c r="BK207" s="222"/>
      <c r="BL207" s="222"/>
      <c r="BM207" s="222"/>
      <c r="BN207" s="222"/>
      <c r="BO207" s="222"/>
      <c r="BP207" s="222"/>
    </row>
    <row r="208" ht="12.75" customHeight="1">
      <c r="A208" s="222"/>
      <c r="B208" s="440">
        <v>44543.0</v>
      </c>
      <c r="C208" s="210">
        <f t="shared" si="16"/>
        <v>68250</v>
      </c>
      <c r="D208" s="141">
        <f t="shared" si="30"/>
        <v>0</v>
      </c>
      <c r="E208" s="399"/>
      <c r="F208" s="474"/>
      <c r="G208" s="474"/>
      <c r="H208" s="474"/>
      <c r="I208" s="474"/>
      <c r="J208" s="474"/>
      <c r="K208" s="474"/>
      <c r="L208" s="475"/>
      <c r="M208" s="141">
        <f t="shared" si="31"/>
        <v>68250</v>
      </c>
      <c r="N208" s="399" t="s">
        <v>895</v>
      </c>
      <c r="O208" s="362">
        <v>68250.0</v>
      </c>
      <c r="P208" s="474"/>
      <c r="Q208" s="474"/>
      <c r="R208" s="474"/>
      <c r="S208" s="475"/>
      <c r="T208" s="141">
        <f t="shared" si="32"/>
        <v>0</v>
      </c>
      <c r="U208" s="383"/>
      <c r="V208" s="322"/>
      <c r="W208" s="383"/>
      <c r="X208" s="322"/>
      <c r="Y208" s="383"/>
      <c r="Z208" s="322"/>
      <c r="AA208" s="383"/>
      <c r="AB208" s="322"/>
      <c r="AC208" s="383"/>
      <c r="AD208" s="322"/>
      <c r="AE208" s="383"/>
      <c r="AF208" s="322"/>
      <c r="AG208" s="383"/>
      <c r="AH208" s="322"/>
      <c r="AI208" s="150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50"/>
      <c r="AU208" s="361"/>
      <c r="AV208" s="225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222"/>
      <c r="BH208" s="222"/>
      <c r="BI208" s="222"/>
      <c r="BJ208" s="222"/>
      <c r="BK208" s="222"/>
      <c r="BL208" s="222"/>
      <c r="BM208" s="222"/>
      <c r="BN208" s="222"/>
      <c r="BO208" s="222"/>
      <c r="BP208" s="222"/>
    </row>
    <row r="209" ht="12.75" customHeight="1">
      <c r="A209" s="222"/>
      <c r="B209" s="35">
        <v>44544.0</v>
      </c>
      <c r="C209" s="210">
        <f t="shared" si="16"/>
        <v>0</v>
      </c>
      <c r="D209" s="141">
        <f t="shared" si="30"/>
        <v>0</v>
      </c>
      <c r="E209" s="399"/>
      <c r="F209" s="474"/>
      <c r="G209" s="474"/>
      <c r="H209" s="474"/>
      <c r="I209" s="474"/>
      <c r="J209" s="474"/>
      <c r="K209" s="474"/>
      <c r="L209" s="475"/>
      <c r="M209" s="141">
        <f t="shared" si="31"/>
        <v>0</v>
      </c>
      <c r="N209" s="399"/>
      <c r="O209" s="474"/>
      <c r="P209" s="474"/>
      <c r="Q209" s="474"/>
      <c r="R209" s="474"/>
      <c r="S209" s="475"/>
      <c r="T209" s="141">
        <f t="shared" si="32"/>
        <v>0</v>
      </c>
      <c r="U209" s="407"/>
      <c r="V209" s="322"/>
      <c r="W209" s="383"/>
      <c r="X209" s="322"/>
      <c r="Y209" s="383"/>
      <c r="Z209" s="322"/>
      <c r="AA209" s="383"/>
      <c r="AB209" s="322"/>
      <c r="AC209" s="383"/>
      <c r="AD209" s="322"/>
      <c r="AE209" s="383"/>
      <c r="AF209" s="322"/>
      <c r="AG209" s="383"/>
      <c r="AH209" s="322"/>
      <c r="AI209" s="150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50"/>
      <c r="AU209" s="361"/>
      <c r="AV209" s="225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2"/>
      <c r="BH209" s="222"/>
      <c r="BI209" s="222"/>
      <c r="BJ209" s="222"/>
      <c r="BK209" s="222"/>
      <c r="BL209" s="222"/>
      <c r="BM209" s="222"/>
      <c r="BN209" s="222"/>
      <c r="BO209" s="222"/>
      <c r="BP209" s="222"/>
    </row>
    <row r="210" ht="12.75" customHeight="1">
      <c r="A210" s="222"/>
      <c r="B210" s="35">
        <v>44545.0</v>
      </c>
      <c r="C210" s="210">
        <f t="shared" si="16"/>
        <v>0</v>
      </c>
      <c r="D210" s="141">
        <f t="shared" si="30"/>
        <v>0</v>
      </c>
      <c r="E210" s="399"/>
      <c r="F210" s="474"/>
      <c r="G210" s="474"/>
      <c r="H210" s="474"/>
      <c r="I210" s="474"/>
      <c r="J210" s="474"/>
      <c r="K210" s="474"/>
      <c r="L210" s="475"/>
      <c r="M210" s="141">
        <f t="shared" si="31"/>
        <v>0</v>
      </c>
      <c r="N210" s="399"/>
      <c r="O210" s="474"/>
      <c r="P210" s="474"/>
      <c r="Q210" s="474"/>
      <c r="R210" s="474"/>
      <c r="S210" s="475"/>
      <c r="T210" s="141">
        <f t="shared" si="32"/>
        <v>0</v>
      </c>
      <c r="U210" s="383"/>
      <c r="V210" s="322"/>
      <c r="W210" s="383"/>
      <c r="X210" s="322"/>
      <c r="Y210" s="383"/>
      <c r="Z210" s="322"/>
      <c r="AA210" s="383"/>
      <c r="AB210" s="322"/>
      <c r="AC210" s="383"/>
      <c r="AD210" s="322"/>
      <c r="AE210" s="383"/>
      <c r="AF210" s="322"/>
      <c r="AG210" s="383"/>
      <c r="AH210" s="322"/>
      <c r="AI210" s="150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50"/>
      <c r="AU210" s="361"/>
      <c r="AV210" s="225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222"/>
      <c r="BH210" s="222"/>
      <c r="BI210" s="222"/>
      <c r="BJ210" s="222"/>
      <c r="BK210" s="222"/>
      <c r="BL210" s="222"/>
      <c r="BM210" s="222"/>
      <c r="BN210" s="222"/>
      <c r="BO210" s="222"/>
      <c r="BP210" s="222"/>
    </row>
    <row r="211" ht="12.75" customHeight="1">
      <c r="A211" s="222"/>
      <c r="B211" s="440">
        <v>44546.0</v>
      </c>
      <c r="C211" s="210">
        <f t="shared" si="16"/>
        <v>1117250</v>
      </c>
      <c r="D211" s="141">
        <f t="shared" si="30"/>
        <v>0</v>
      </c>
      <c r="E211" s="399"/>
      <c r="F211" s="474"/>
      <c r="G211" s="474"/>
      <c r="H211" s="474"/>
      <c r="I211" s="474"/>
      <c r="J211" s="474"/>
      <c r="K211" s="474"/>
      <c r="L211" s="475"/>
      <c r="M211" s="141">
        <f t="shared" si="31"/>
        <v>115893</v>
      </c>
      <c r="N211" s="399" t="s">
        <v>162</v>
      </c>
      <c r="O211" s="362">
        <v>115893.0</v>
      </c>
      <c r="P211" s="474"/>
      <c r="Q211" s="474"/>
      <c r="R211" s="474"/>
      <c r="S211" s="475"/>
      <c r="T211" s="141">
        <f t="shared" si="32"/>
        <v>1001357</v>
      </c>
      <c r="U211" s="407" t="s">
        <v>159</v>
      </c>
      <c r="V211" s="363">
        <v>381313.0</v>
      </c>
      <c r="W211" s="383" t="s">
        <v>172</v>
      </c>
      <c r="X211" s="363">
        <v>442029.0</v>
      </c>
      <c r="Y211" s="383" t="s">
        <v>124</v>
      </c>
      <c r="Z211" s="363">
        <v>48015.0</v>
      </c>
      <c r="AA211" s="383" t="s">
        <v>211</v>
      </c>
      <c r="AB211" s="363">
        <v>130000.0</v>
      </c>
      <c r="AC211" s="150"/>
      <c r="AD211" s="143"/>
      <c r="AE211" s="383"/>
      <c r="AF211" s="322"/>
      <c r="AG211" s="383"/>
      <c r="AH211" s="322"/>
      <c r="AI211" s="150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50"/>
      <c r="AU211" s="361"/>
      <c r="AV211" s="225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2"/>
      <c r="BH211" s="222"/>
      <c r="BI211" s="222"/>
      <c r="BJ211" s="222"/>
      <c r="BK211" s="222"/>
      <c r="BL211" s="222"/>
      <c r="BM211" s="222"/>
      <c r="BN211" s="222"/>
      <c r="BO211" s="222"/>
      <c r="BP211" s="222"/>
    </row>
    <row r="212" ht="12.75" customHeight="1">
      <c r="A212" s="222"/>
      <c r="B212" s="440">
        <v>44547.0</v>
      </c>
      <c r="C212" s="210">
        <f t="shared" si="16"/>
        <v>103767</v>
      </c>
      <c r="D212" s="141">
        <f t="shared" si="30"/>
        <v>0</v>
      </c>
      <c r="E212" s="399"/>
      <c r="F212" s="474"/>
      <c r="G212" s="474"/>
      <c r="H212" s="474"/>
      <c r="I212" s="474"/>
      <c r="J212" s="474"/>
      <c r="K212" s="474"/>
      <c r="L212" s="475"/>
      <c r="M212" s="141">
        <f t="shared" si="31"/>
        <v>33642</v>
      </c>
      <c r="N212" s="383" t="s">
        <v>121</v>
      </c>
      <c r="O212" s="363">
        <v>33642.0</v>
      </c>
      <c r="P212" s="474"/>
      <c r="Q212" s="474"/>
      <c r="R212" s="474"/>
      <c r="S212" s="475"/>
      <c r="T212" s="141">
        <f t="shared" si="32"/>
        <v>70125</v>
      </c>
      <c r="U212" s="407" t="s">
        <v>217</v>
      </c>
      <c r="V212" s="363">
        <v>70125.0</v>
      </c>
      <c r="W212" s="150"/>
      <c r="X212" s="143"/>
      <c r="Y212" s="383"/>
      <c r="Z212" s="322"/>
      <c r="AA212" s="383"/>
      <c r="AB212" s="322"/>
      <c r="AC212" s="383"/>
      <c r="AD212" s="322"/>
      <c r="AE212" s="383"/>
      <c r="AF212" s="322"/>
      <c r="AG212" s="383"/>
      <c r="AH212" s="322"/>
      <c r="AI212" s="150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50"/>
      <c r="AU212" s="361"/>
      <c r="AV212" s="225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222"/>
      <c r="BH212" s="222"/>
      <c r="BI212" s="222"/>
      <c r="BJ212" s="222"/>
      <c r="BK212" s="222"/>
      <c r="BL212" s="222"/>
      <c r="BM212" s="222"/>
      <c r="BN212" s="222"/>
      <c r="BO212" s="222"/>
      <c r="BP212" s="222"/>
    </row>
    <row r="213" ht="12.75" customHeight="1">
      <c r="A213" s="222"/>
      <c r="B213" s="440">
        <v>44548.0</v>
      </c>
      <c r="C213" s="210">
        <f t="shared" si="16"/>
        <v>0</v>
      </c>
      <c r="D213" s="141">
        <f t="shared" si="30"/>
        <v>0</v>
      </c>
      <c r="E213" s="399"/>
      <c r="F213" s="474"/>
      <c r="G213" s="474"/>
      <c r="H213" s="474"/>
      <c r="I213" s="474"/>
      <c r="J213" s="474"/>
      <c r="K213" s="474"/>
      <c r="L213" s="475"/>
      <c r="M213" s="141">
        <f t="shared" si="31"/>
        <v>0</v>
      </c>
      <c r="N213" s="399"/>
      <c r="O213" s="474"/>
      <c r="P213" s="474"/>
      <c r="Q213" s="474"/>
      <c r="R213" s="474"/>
      <c r="S213" s="475"/>
      <c r="T213" s="141">
        <f t="shared" si="32"/>
        <v>0</v>
      </c>
      <c r="U213" s="383"/>
      <c r="V213" s="322"/>
      <c r="W213" s="383"/>
      <c r="X213" s="322"/>
      <c r="Y213" s="383"/>
      <c r="Z213" s="322"/>
      <c r="AA213" s="383"/>
      <c r="AB213" s="322"/>
      <c r="AC213" s="383"/>
      <c r="AD213" s="322"/>
      <c r="AE213" s="383"/>
      <c r="AF213" s="322"/>
      <c r="AG213" s="383"/>
      <c r="AH213" s="322"/>
      <c r="AI213" s="150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50"/>
      <c r="AU213" s="361"/>
      <c r="AV213" s="225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2"/>
      <c r="BH213" s="222"/>
      <c r="BI213" s="222"/>
      <c r="BJ213" s="222"/>
      <c r="BK213" s="222"/>
      <c r="BL213" s="222"/>
      <c r="BM213" s="222"/>
      <c r="BN213" s="222"/>
      <c r="BO213" s="222"/>
      <c r="BP213" s="222"/>
    </row>
    <row r="214" ht="12.75" customHeight="1">
      <c r="A214" s="222"/>
      <c r="B214" s="440">
        <v>44549.0</v>
      </c>
      <c r="C214" s="210">
        <f t="shared" si="16"/>
        <v>0</v>
      </c>
      <c r="D214" s="141">
        <f t="shared" si="30"/>
        <v>0</v>
      </c>
      <c r="E214" s="189"/>
      <c r="F214" s="144"/>
      <c r="G214" s="474"/>
      <c r="H214" s="474"/>
      <c r="I214" s="474"/>
      <c r="J214" s="474"/>
      <c r="K214" s="474"/>
      <c r="L214" s="475"/>
      <c r="M214" s="141">
        <f t="shared" si="31"/>
        <v>0</v>
      </c>
      <c r="N214" s="399"/>
      <c r="O214" s="474"/>
      <c r="P214" s="474"/>
      <c r="Q214" s="474"/>
      <c r="R214" s="474"/>
      <c r="S214" s="475"/>
      <c r="T214" s="141">
        <f t="shared" si="32"/>
        <v>0</v>
      </c>
      <c r="U214" s="407"/>
      <c r="V214" s="322"/>
      <c r="W214" s="383"/>
      <c r="X214" s="322"/>
      <c r="Y214" s="383"/>
      <c r="Z214" s="322"/>
      <c r="AA214" s="383"/>
      <c r="AB214" s="322"/>
      <c r="AC214" s="383"/>
      <c r="AD214" s="322"/>
      <c r="AE214" s="383"/>
      <c r="AF214" s="322"/>
      <c r="AG214" s="383"/>
      <c r="AH214" s="322"/>
      <c r="AI214" s="150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50"/>
      <c r="AU214" s="361"/>
      <c r="AV214" s="225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222"/>
      <c r="BH214" s="222"/>
      <c r="BI214" s="222"/>
      <c r="BJ214" s="222"/>
      <c r="BK214" s="222"/>
      <c r="BL214" s="222"/>
      <c r="BM214" s="222"/>
      <c r="BN214" s="222"/>
      <c r="BO214" s="222"/>
      <c r="BP214" s="222"/>
    </row>
    <row r="215" ht="12.75" customHeight="1">
      <c r="A215" s="222"/>
      <c r="B215" s="440">
        <v>44550.0</v>
      </c>
      <c r="C215" s="210">
        <f t="shared" si="16"/>
        <v>8220</v>
      </c>
      <c r="D215" s="141">
        <f t="shared" si="30"/>
        <v>8220</v>
      </c>
      <c r="E215" s="399" t="s">
        <v>896</v>
      </c>
      <c r="F215" s="362">
        <v>8220.0</v>
      </c>
      <c r="G215" s="474"/>
      <c r="H215" s="474"/>
      <c r="I215" s="474"/>
      <c r="J215" s="474"/>
      <c r="K215" s="474"/>
      <c r="L215" s="475"/>
      <c r="M215" s="141">
        <f t="shared" si="31"/>
        <v>0</v>
      </c>
      <c r="N215" s="399"/>
      <c r="O215" s="474"/>
      <c r="P215" s="474"/>
      <c r="Q215" s="474"/>
      <c r="R215" s="474"/>
      <c r="S215" s="475"/>
      <c r="T215" s="141">
        <f t="shared" si="32"/>
        <v>0</v>
      </c>
      <c r="U215" s="407"/>
      <c r="V215" s="143"/>
      <c r="W215" s="383"/>
      <c r="X215" s="322"/>
      <c r="Y215" s="383"/>
      <c r="Z215" s="322"/>
      <c r="AA215" s="383"/>
      <c r="AB215" s="322"/>
      <c r="AC215" s="383"/>
      <c r="AD215" s="322"/>
      <c r="AE215" s="383"/>
      <c r="AF215" s="322"/>
      <c r="AG215" s="383"/>
      <c r="AH215" s="322"/>
      <c r="AI215" s="150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50"/>
      <c r="AU215" s="361"/>
      <c r="AV215" s="225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222"/>
      <c r="BH215" s="222"/>
      <c r="BI215" s="222"/>
      <c r="BJ215" s="222"/>
      <c r="BK215" s="222"/>
      <c r="BL215" s="222"/>
      <c r="BM215" s="222"/>
      <c r="BN215" s="222"/>
      <c r="BO215" s="222"/>
      <c r="BP215" s="222"/>
    </row>
    <row r="216" ht="12.75" customHeight="1">
      <c r="A216" s="222"/>
      <c r="B216" s="35">
        <v>44551.0</v>
      </c>
      <c r="C216" s="210">
        <f t="shared" si="16"/>
        <v>0</v>
      </c>
      <c r="D216" s="141">
        <f t="shared" si="30"/>
        <v>0</v>
      </c>
      <c r="E216" s="399"/>
      <c r="F216" s="474"/>
      <c r="G216" s="474"/>
      <c r="H216" s="474"/>
      <c r="I216" s="474"/>
      <c r="J216" s="474"/>
      <c r="K216" s="474"/>
      <c r="L216" s="475"/>
      <c r="M216" s="141">
        <f t="shared" si="31"/>
        <v>0</v>
      </c>
      <c r="N216" s="399"/>
      <c r="O216" s="474"/>
      <c r="P216" s="474"/>
      <c r="Q216" s="474"/>
      <c r="R216" s="474"/>
      <c r="S216" s="475"/>
      <c r="T216" s="141">
        <f t="shared" si="32"/>
        <v>0</v>
      </c>
      <c r="U216" s="407"/>
      <c r="V216" s="322"/>
      <c r="W216" s="383"/>
      <c r="X216" s="322"/>
      <c r="Y216" s="383"/>
      <c r="Z216" s="322"/>
      <c r="AA216" s="383"/>
      <c r="AB216" s="322"/>
      <c r="AC216" s="383"/>
      <c r="AD216" s="322"/>
      <c r="AE216" s="383"/>
      <c r="AF216" s="322"/>
      <c r="AG216" s="383"/>
      <c r="AH216" s="322"/>
      <c r="AI216" s="150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50"/>
      <c r="AU216" s="361"/>
      <c r="AV216" s="225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2"/>
      <c r="BH216" s="222"/>
      <c r="BI216" s="222"/>
      <c r="BJ216" s="222"/>
      <c r="BK216" s="222"/>
      <c r="BL216" s="222"/>
      <c r="BM216" s="222"/>
      <c r="BN216" s="222"/>
      <c r="BO216" s="222"/>
      <c r="BP216" s="222"/>
    </row>
    <row r="217" ht="12.75" customHeight="1">
      <c r="A217" s="222"/>
      <c r="B217" s="35">
        <v>44552.0</v>
      </c>
      <c r="C217" s="210">
        <f t="shared" si="16"/>
        <v>0</v>
      </c>
      <c r="D217" s="141">
        <f t="shared" si="30"/>
        <v>0</v>
      </c>
      <c r="E217" s="399"/>
      <c r="F217" s="474"/>
      <c r="G217" s="474"/>
      <c r="H217" s="474"/>
      <c r="I217" s="474"/>
      <c r="J217" s="474"/>
      <c r="K217" s="474"/>
      <c r="L217" s="475"/>
      <c r="M217" s="141">
        <f t="shared" si="31"/>
        <v>0</v>
      </c>
      <c r="N217" s="399"/>
      <c r="O217" s="474"/>
      <c r="P217" s="474"/>
      <c r="Q217" s="474"/>
      <c r="R217" s="474"/>
      <c r="S217" s="475"/>
      <c r="T217" s="141">
        <f t="shared" si="32"/>
        <v>0</v>
      </c>
      <c r="U217" s="407"/>
      <c r="V217" s="322"/>
      <c r="W217" s="383"/>
      <c r="X217" s="322"/>
      <c r="Y217" s="383"/>
      <c r="Z217" s="322"/>
      <c r="AA217" s="383"/>
      <c r="AB217" s="322"/>
      <c r="AC217" s="383"/>
      <c r="AD217" s="322"/>
      <c r="AE217" s="383"/>
      <c r="AF217" s="322"/>
      <c r="AG217" s="383"/>
      <c r="AH217" s="322"/>
      <c r="AI217" s="150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50"/>
      <c r="AU217" s="361"/>
      <c r="AV217" s="225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222"/>
      <c r="BH217" s="222"/>
      <c r="BI217" s="222"/>
      <c r="BJ217" s="222"/>
      <c r="BK217" s="222"/>
      <c r="BL217" s="222"/>
      <c r="BM217" s="222"/>
      <c r="BN217" s="222"/>
      <c r="BO217" s="222"/>
      <c r="BP217" s="222"/>
    </row>
    <row r="218" ht="12.75" customHeight="1">
      <c r="A218" s="222"/>
      <c r="B218" s="440">
        <v>44553.0</v>
      </c>
      <c r="C218" s="210">
        <f t="shared" si="16"/>
        <v>45650</v>
      </c>
      <c r="D218" s="141">
        <f t="shared" si="30"/>
        <v>0</v>
      </c>
      <c r="E218" s="399"/>
      <c r="F218" s="474"/>
      <c r="G218" s="474"/>
      <c r="H218" s="474"/>
      <c r="I218" s="474"/>
      <c r="J218" s="474"/>
      <c r="K218" s="474"/>
      <c r="L218" s="475"/>
      <c r="M218" s="141">
        <f t="shared" si="31"/>
        <v>0</v>
      </c>
      <c r="N218" s="399"/>
      <c r="O218" s="144"/>
      <c r="P218" s="474"/>
      <c r="Q218" s="474"/>
      <c r="R218" s="474"/>
      <c r="S218" s="475"/>
      <c r="T218" s="141">
        <f t="shared" si="32"/>
        <v>45650</v>
      </c>
      <c r="U218" s="407" t="s">
        <v>897</v>
      </c>
      <c r="V218" s="363">
        <v>45650.0</v>
      </c>
      <c r="W218" s="383"/>
      <c r="X218" s="322"/>
      <c r="Y218" s="383"/>
      <c r="Z218" s="322"/>
      <c r="AA218" s="383"/>
      <c r="AB218" s="322"/>
      <c r="AC218" s="383"/>
      <c r="AD218" s="322"/>
      <c r="AE218" s="383"/>
      <c r="AF218" s="322"/>
      <c r="AG218" s="383"/>
      <c r="AH218" s="322"/>
      <c r="AI218" s="150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50"/>
      <c r="AU218" s="361"/>
      <c r="AV218" s="225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222"/>
      <c r="BH218" s="222"/>
      <c r="BI218" s="222"/>
      <c r="BJ218" s="222"/>
      <c r="BK218" s="222"/>
      <c r="BL218" s="222"/>
      <c r="BM218" s="222"/>
      <c r="BN218" s="222"/>
      <c r="BO218" s="222"/>
      <c r="BP218" s="222"/>
    </row>
    <row r="219" ht="12.75" customHeight="1">
      <c r="A219" s="222"/>
      <c r="B219" s="440">
        <v>44554.0</v>
      </c>
      <c r="C219" s="210">
        <f t="shared" si="16"/>
        <v>172540</v>
      </c>
      <c r="D219" s="141">
        <f t="shared" si="30"/>
        <v>0</v>
      </c>
      <c r="E219" s="399"/>
      <c r="F219" s="474"/>
      <c r="G219" s="474"/>
      <c r="H219" s="474"/>
      <c r="I219" s="474"/>
      <c r="J219" s="474"/>
      <c r="K219" s="474"/>
      <c r="L219" s="475"/>
      <c r="M219" s="141">
        <f t="shared" si="31"/>
        <v>0</v>
      </c>
      <c r="N219" s="399"/>
      <c r="O219" s="144"/>
      <c r="P219" s="474"/>
      <c r="Q219" s="474"/>
      <c r="R219" s="474"/>
      <c r="S219" s="475"/>
      <c r="T219" s="141">
        <f t="shared" si="32"/>
        <v>172540</v>
      </c>
      <c r="U219" s="407" t="s">
        <v>275</v>
      </c>
      <c r="V219" s="363">
        <v>172540.0</v>
      </c>
      <c r="W219" s="383"/>
      <c r="X219" s="322"/>
      <c r="Y219" s="383"/>
      <c r="Z219" s="322"/>
      <c r="AA219" s="383"/>
      <c r="AB219" s="322"/>
      <c r="AC219" s="383"/>
      <c r="AD219" s="322"/>
      <c r="AE219" s="383"/>
      <c r="AF219" s="322"/>
      <c r="AG219" s="383"/>
      <c r="AH219" s="322"/>
      <c r="AI219" s="150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50"/>
      <c r="AU219" s="361"/>
      <c r="AV219" s="225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222"/>
      <c r="BH219" s="222"/>
      <c r="BI219" s="222"/>
      <c r="BJ219" s="222"/>
      <c r="BK219" s="222"/>
      <c r="BL219" s="222"/>
      <c r="BM219" s="222"/>
      <c r="BN219" s="222"/>
      <c r="BO219" s="222"/>
      <c r="BP219" s="222"/>
    </row>
    <row r="220" ht="12.75" customHeight="1">
      <c r="A220" s="222"/>
      <c r="B220" s="440">
        <v>44555.0</v>
      </c>
      <c r="C220" s="210">
        <f t="shared" si="16"/>
        <v>268098</v>
      </c>
      <c r="D220" s="141">
        <f t="shared" si="30"/>
        <v>0</v>
      </c>
      <c r="E220" s="399"/>
      <c r="F220" s="474"/>
      <c r="G220" s="474"/>
      <c r="H220" s="474"/>
      <c r="I220" s="474"/>
      <c r="J220" s="474"/>
      <c r="K220" s="474"/>
      <c r="L220" s="475"/>
      <c r="M220" s="141">
        <f t="shared" si="31"/>
        <v>0</v>
      </c>
      <c r="N220" s="399"/>
      <c r="O220" s="144"/>
      <c r="P220" s="474"/>
      <c r="Q220" s="474"/>
      <c r="R220" s="474"/>
      <c r="S220" s="475"/>
      <c r="T220" s="141">
        <f t="shared" si="32"/>
        <v>268098</v>
      </c>
      <c r="U220" s="383" t="s">
        <v>898</v>
      </c>
      <c r="V220" s="363">
        <v>220000.0</v>
      </c>
      <c r="W220" s="383" t="s">
        <v>162</v>
      </c>
      <c r="X220" s="363">
        <v>48098.0</v>
      </c>
      <c r="Y220" s="383"/>
      <c r="Z220" s="322"/>
      <c r="AA220" s="383"/>
      <c r="AB220" s="322"/>
      <c r="AC220" s="383"/>
      <c r="AD220" s="322"/>
      <c r="AE220" s="383"/>
      <c r="AF220" s="322"/>
      <c r="AG220" s="383"/>
      <c r="AH220" s="322"/>
      <c r="AI220" s="150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50"/>
      <c r="AU220" s="361"/>
      <c r="AV220" s="225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222"/>
      <c r="BH220" s="222"/>
      <c r="BI220" s="222"/>
      <c r="BJ220" s="222"/>
      <c r="BK220" s="222"/>
      <c r="BL220" s="222"/>
      <c r="BM220" s="222"/>
      <c r="BN220" s="222"/>
      <c r="BO220" s="222"/>
      <c r="BP220" s="222"/>
    </row>
    <row r="221" ht="12.75" customHeight="1">
      <c r="A221" s="222"/>
      <c r="B221" s="440">
        <v>44556.0</v>
      </c>
      <c r="C221" s="210">
        <f t="shared" si="16"/>
        <v>8275670</v>
      </c>
      <c r="D221" s="141">
        <f t="shared" si="30"/>
        <v>0</v>
      </c>
      <c r="E221" s="399"/>
      <c r="F221" s="474"/>
      <c r="G221" s="474"/>
      <c r="H221" s="474"/>
      <c r="I221" s="474"/>
      <c r="J221" s="474"/>
      <c r="K221" s="474"/>
      <c r="L221" s="475"/>
      <c r="M221" s="141">
        <f t="shared" si="31"/>
        <v>0</v>
      </c>
      <c r="N221" s="399"/>
      <c r="O221" s="144"/>
      <c r="P221" s="474"/>
      <c r="Q221" s="474"/>
      <c r="R221" s="474"/>
      <c r="S221" s="475"/>
      <c r="T221" s="141">
        <f t="shared" si="32"/>
        <v>8275670</v>
      </c>
      <c r="U221" s="407" t="s">
        <v>899</v>
      </c>
      <c r="V221" s="363">
        <v>8275670.0</v>
      </c>
      <c r="W221" s="383"/>
      <c r="X221" s="322"/>
      <c r="Y221" s="383"/>
      <c r="Z221" s="322"/>
      <c r="AA221" s="383"/>
      <c r="AB221" s="322"/>
      <c r="AC221" s="383"/>
      <c r="AD221" s="322"/>
      <c r="AE221" s="383"/>
      <c r="AF221" s="322"/>
      <c r="AG221" s="383"/>
      <c r="AH221" s="322"/>
      <c r="AI221" s="150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50"/>
      <c r="AU221" s="361"/>
      <c r="AV221" s="225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2"/>
      <c r="BH221" s="222"/>
      <c r="BI221" s="222"/>
      <c r="BJ221" s="222"/>
      <c r="BK221" s="222"/>
      <c r="BL221" s="222"/>
      <c r="BM221" s="222"/>
      <c r="BN221" s="222"/>
      <c r="BO221" s="222"/>
      <c r="BP221" s="222"/>
    </row>
    <row r="222" ht="12.75" customHeight="1">
      <c r="A222" s="222"/>
      <c r="B222" s="440">
        <v>44557.0</v>
      </c>
      <c r="C222" s="210">
        <f t="shared" si="16"/>
        <v>20413029</v>
      </c>
      <c r="D222" s="141">
        <f t="shared" si="30"/>
        <v>3502000</v>
      </c>
      <c r="E222" s="399" t="s">
        <v>900</v>
      </c>
      <c r="F222" s="362">
        <v>2800000.0</v>
      </c>
      <c r="G222" s="474" t="s">
        <v>901</v>
      </c>
      <c r="H222" s="362">
        <v>2000.0</v>
      </c>
      <c r="I222" s="474" t="s">
        <v>902</v>
      </c>
      <c r="J222" s="362">
        <v>700000.0</v>
      </c>
      <c r="K222" s="474"/>
      <c r="L222" s="475"/>
      <c r="M222" s="141">
        <f t="shared" si="31"/>
        <v>0</v>
      </c>
      <c r="N222" s="399"/>
      <c r="O222" s="144"/>
      <c r="P222" s="474"/>
      <c r="Q222" s="474"/>
      <c r="R222" s="474"/>
      <c r="S222" s="475"/>
      <c r="T222" s="141">
        <f t="shared" si="32"/>
        <v>16911029</v>
      </c>
      <c r="U222" s="407" t="s">
        <v>217</v>
      </c>
      <c r="V222" s="363">
        <v>100000.0</v>
      </c>
      <c r="W222" s="322" t="s">
        <v>159</v>
      </c>
      <c r="X222" s="363">
        <v>52708.0</v>
      </c>
      <c r="Y222" s="383" t="s">
        <v>903</v>
      </c>
      <c r="Z222" s="363">
        <v>7697340.0</v>
      </c>
      <c r="AA222" s="383" t="s">
        <v>904</v>
      </c>
      <c r="AB222" s="553">
        <v>8550266.0</v>
      </c>
      <c r="AC222" s="383" t="s">
        <v>905</v>
      </c>
      <c r="AD222" s="363">
        <v>277510.0</v>
      </c>
      <c r="AE222" s="383" t="s">
        <v>906</v>
      </c>
      <c r="AF222" s="363">
        <v>233205.0</v>
      </c>
      <c r="AG222" s="383"/>
      <c r="AH222" s="322"/>
      <c r="AI222" s="150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50"/>
      <c r="AU222" s="361"/>
      <c r="AV222" s="225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222"/>
      <c r="BH222" s="222"/>
      <c r="BI222" s="222"/>
      <c r="BJ222" s="222"/>
      <c r="BK222" s="222"/>
      <c r="BL222" s="222"/>
      <c r="BM222" s="222"/>
      <c r="BN222" s="222"/>
      <c r="BO222" s="222"/>
      <c r="BP222" s="222"/>
    </row>
    <row r="223" ht="12.75" customHeight="1">
      <c r="A223" s="222"/>
      <c r="B223" s="35">
        <v>44558.0</v>
      </c>
      <c r="C223" s="210">
        <f t="shared" si="16"/>
        <v>0</v>
      </c>
      <c r="D223" s="141">
        <f t="shared" si="30"/>
        <v>0</v>
      </c>
      <c r="E223" s="399"/>
      <c r="F223" s="474"/>
      <c r="G223" s="474"/>
      <c r="H223" s="474"/>
      <c r="I223" s="474"/>
      <c r="J223" s="474"/>
      <c r="K223" s="474"/>
      <c r="L223" s="475"/>
      <c r="M223" s="141">
        <f t="shared" si="31"/>
        <v>0</v>
      </c>
      <c r="N223" s="399"/>
      <c r="O223" s="474"/>
      <c r="P223" s="474"/>
      <c r="Q223" s="474"/>
      <c r="R223" s="474"/>
      <c r="S223" s="475"/>
      <c r="T223" s="141">
        <f t="shared" si="32"/>
        <v>0</v>
      </c>
      <c r="U223" s="407"/>
      <c r="V223" s="322"/>
      <c r="W223" s="322"/>
      <c r="X223" s="322"/>
      <c r="Y223" s="322"/>
      <c r="Z223" s="322"/>
      <c r="AA223" s="322"/>
      <c r="AB223" s="322"/>
      <c r="AC223" s="407"/>
      <c r="AD223" s="322"/>
      <c r="AE223" s="383"/>
      <c r="AF223" s="322"/>
      <c r="AG223" s="383"/>
      <c r="AH223" s="322"/>
      <c r="AI223" s="150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50"/>
      <c r="AU223" s="361"/>
      <c r="AV223" s="225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222"/>
      <c r="BH223" s="222"/>
      <c r="BI223" s="222"/>
      <c r="BJ223" s="222"/>
      <c r="BK223" s="222"/>
      <c r="BL223" s="222"/>
      <c r="BM223" s="222"/>
      <c r="BN223" s="222"/>
      <c r="BO223" s="222"/>
      <c r="BP223" s="222"/>
    </row>
    <row r="224" ht="12.75" customHeight="1">
      <c r="A224" s="222"/>
      <c r="B224" s="35">
        <v>44559.0</v>
      </c>
      <c r="C224" s="210">
        <f t="shared" si="16"/>
        <v>0</v>
      </c>
      <c r="D224" s="141">
        <f t="shared" si="30"/>
        <v>0</v>
      </c>
      <c r="E224" s="544"/>
      <c r="F224" s="322"/>
      <c r="G224" s="474"/>
      <c r="H224" s="474"/>
      <c r="I224" s="474"/>
      <c r="J224" s="474"/>
      <c r="K224" s="474"/>
      <c r="L224" s="475"/>
      <c r="M224" s="141">
        <f t="shared" si="31"/>
        <v>0</v>
      </c>
      <c r="N224" s="399"/>
      <c r="O224" s="474"/>
      <c r="P224" s="474"/>
      <c r="Q224" s="474"/>
      <c r="R224" s="474"/>
      <c r="S224" s="475"/>
      <c r="T224" s="141">
        <f t="shared" si="32"/>
        <v>0</v>
      </c>
      <c r="U224" s="383"/>
      <c r="V224" s="322"/>
      <c r="W224" s="407"/>
      <c r="X224" s="322"/>
      <c r="Y224" s="383"/>
      <c r="Z224" s="322"/>
      <c r="AA224" s="383"/>
      <c r="AB224" s="322"/>
      <c r="AC224" s="383"/>
      <c r="AD224" s="322"/>
      <c r="AE224" s="383"/>
      <c r="AF224" s="322"/>
      <c r="AG224" s="383"/>
      <c r="AH224" s="322"/>
      <c r="AI224" s="150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50"/>
      <c r="AU224" s="361"/>
      <c r="AV224" s="225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222"/>
      <c r="BH224" s="222"/>
      <c r="BI224" s="222"/>
      <c r="BJ224" s="222"/>
      <c r="BK224" s="222"/>
      <c r="BL224" s="222"/>
      <c r="BM224" s="222"/>
      <c r="BN224" s="222"/>
      <c r="BO224" s="222"/>
      <c r="BP224" s="222"/>
    </row>
    <row r="225" ht="12.75" customHeight="1">
      <c r="A225" s="222"/>
      <c r="B225" s="440">
        <v>44560.0</v>
      </c>
      <c r="C225" s="215">
        <f t="shared" si="16"/>
        <v>229390</v>
      </c>
      <c r="D225" s="141">
        <f t="shared" si="30"/>
        <v>0</v>
      </c>
      <c r="E225" s="399"/>
      <c r="F225" s="474"/>
      <c r="G225" s="474"/>
      <c r="H225" s="474"/>
      <c r="I225" s="474"/>
      <c r="J225" s="474"/>
      <c r="K225" s="474"/>
      <c r="L225" s="475"/>
      <c r="M225" s="141">
        <f t="shared" si="31"/>
        <v>0</v>
      </c>
      <c r="N225" s="399"/>
      <c r="O225" s="474"/>
      <c r="P225" s="474"/>
      <c r="Q225" s="474"/>
      <c r="R225" s="474"/>
      <c r="S225" s="475"/>
      <c r="T225" s="141">
        <f t="shared" si="32"/>
        <v>229390</v>
      </c>
      <c r="U225" s="407" t="s">
        <v>261</v>
      </c>
      <c r="V225" s="363">
        <v>229390.0</v>
      </c>
      <c r="W225" s="383"/>
      <c r="X225" s="322"/>
      <c r="Y225" s="383"/>
      <c r="Z225" s="322"/>
      <c r="AA225" s="383"/>
      <c r="AB225" s="322"/>
      <c r="AC225" s="383"/>
      <c r="AD225" s="322"/>
      <c r="AE225" s="383"/>
      <c r="AF225" s="322"/>
      <c r="AG225" s="383"/>
      <c r="AH225" s="322"/>
      <c r="AI225" s="150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50"/>
      <c r="AU225" s="361"/>
      <c r="AV225" s="225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222"/>
      <c r="BH225" s="222"/>
      <c r="BI225" s="222"/>
      <c r="BJ225" s="222"/>
      <c r="BK225" s="222"/>
      <c r="BL225" s="222"/>
      <c r="BM225" s="222"/>
      <c r="BN225" s="222"/>
      <c r="BO225" s="222"/>
      <c r="BP225" s="222"/>
    </row>
    <row r="226" ht="12.75" customHeight="1">
      <c r="A226" s="228"/>
      <c r="B226" s="444">
        <v>44561.0</v>
      </c>
      <c r="C226" s="233">
        <f t="shared" si="16"/>
        <v>0</v>
      </c>
      <c r="D226" s="141">
        <f t="shared" si="30"/>
        <v>0</v>
      </c>
      <c r="E226" s="554"/>
      <c r="F226" s="555"/>
      <c r="G226" s="495"/>
      <c r="H226" s="495"/>
      <c r="I226" s="495"/>
      <c r="J226" s="495"/>
      <c r="K226" s="495"/>
      <c r="L226" s="496"/>
      <c r="M226" s="141">
        <f t="shared" si="31"/>
        <v>0</v>
      </c>
      <c r="N226" s="523"/>
      <c r="O226" s="495"/>
      <c r="P226" s="495"/>
      <c r="Q226" s="495"/>
      <c r="R226" s="495"/>
      <c r="S226" s="496"/>
      <c r="T226" s="141">
        <f t="shared" si="32"/>
        <v>0</v>
      </c>
      <c r="U226" s="171"/>
      <c r="V226" s="167"/>
      <c r="W226" s="556"/>
      <c r="X226" s="557"/>
      <c r="Y226" s="558"/>
      <c r="Z226" s="557"/>
      <c r="AA226" s="558"/>
      <c r="AB226" s="557"/>
      <c r="AC226" s="558"/>
      <c r="AD226" s="559"/>
      <c r="AE226" s="558"/>
      <c r="AF226" s="557"/>
      <c r="AG226" s="558"/>
      <c r="AH226" s="557"/>
      <c r="AI226" s="558"/>
      <c r="AJ226" s="557"/>
      <c r="AK226" s="557"/>
      <c r="AL226" s="557"/>
      <c r="AM226" s="557"/>
      <c r="AN226" s="167"/>
      <c r="AO226" s="167"/>
      <c r="AP226" s="167"/>
      <c r="AQ226" s="167"/>
      <c r="AR226" s="167"/>
      <c r="AS226" s="167"/>
      <c r="AT226" s="164"/>
      <c r="AU226" s="370"/>
      <c r="AV226" s="276"/>
      <c r="AW226" s="228"/>
      <c r="AX226" s="228"/>
      <c r="AY226" s="228"/>
      <c r="AZ226" s="228"/>
      <c r="BA226" s="228"/>
      <c r="BB226" s="228"/>
      <c r="BC226" s="228"/>
      <c r="BD226" s="228"/>
      <c r="BE226" s="228"/>
      <c r="BF226" s="228"/>
      <c r="BG226" s="228"/>
      <c r="BH226" s="228"/>
      <c r="BI226" s="228"/>
      <c r="BJ226" s="228"/>
      <c r="BK226" s="228"/>
      <c r="BL226" s="228"/>
      <c r="BM226" s="228"/>
      <c r="BN226" s="228"/>
      <c r="BO226" s="228"/>
      <c r="BP226" s="228"/>
    </row>
    <row r="227" ht="12.75" customHeight="1">
      <c r="A227" s="1"/>
      <c r="B227" s="454" t="s">
        <v>18</v>
      </c>
      <c r="C227" s="208"/>
      <c r="D227" s="173"/>
      <c r="E227" s="503"/>
      <c r="F227" s="504"/>
      <c r="G227" s="504"/>
      <c r="H227" s="504"/>
      <c r="I227" s="504"/>
      <c r="J227" s="504"/>
      <c r="K227" s="504"/>
      <c r="L227" s="505"/>
      <c r="M227" s="173"/>
      <c r="N227" s="503"/>
      <c r="O227" s="504"/>
      <c r="P227" s="504"/>
      <c r="Q227" s="504"/>
      <c r="R227" s="504"/>
      <c r="S227" s="505"/>
      <c r="T227" s="173"/>
      <c r="U227" s="198"/>
      <c r="V227" s="183"/>
      <c r="W227" s="184"/>
      <c r="X227" s="183"/>
      <c r="Y227" s="184"/>
      <c r="Z227" s="183"/>
      <c r="AA227" s="184"/>
      <c r="AB227" s="183"/>
      <c r="AC227" s="184"/>
      <c r="AD227" s="183"/>
      <c r="AE227" s="184"/>
      <c r="AF227" s="183"/>
      <c r="AG227" s="184"/>
      <c r="AH227" s="183"/>
      <c r="AI227" s="184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4"/>
      <c r="AU227" s="371"/>
      <c r="AV227" s="247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ht="12.75" customHeight="1">
      <c r="A228" s="219"/>
      <c r="B228" s="560">
        <v>44562.0</v>
      </c>
      <c r="C228" s="209">
        <f t="shared" ref="C228:C258" si="33">D228+M228+T228</f>
        <v>0</v>
      </c>
      <c r="D228" s="141">
        <f t="shared" ref="D228:D258" si="34">F228+H228+J228+L228</f>
        <v>0</v>
      </c>
      <c r="E228" s="399"/>
      <c r="F228" s="474"/>
      <c r="G228" s="474"/>
      <c r="H228" s="474"/>
      <c r="I228" s="474"/>
      <c r="J228" s="474"/>
      <c r="K228" s="474"/>
      <c r="L228" s="475"/>
      <c r="M228" s="141">
        <f t="shared" ref="M228:M258" si="35">O228+Q228</f>
        <v>0</v>
      </c>
      <c r="N228" s="399"/>
      <c r="O228" s="474"/>
      <c r="P228" s="474"/>
      <c r="Q228" s="474"/>
      <c r="R228" s="474"/>
      <c r="S228" s="475"/>
      <c r="T228" s="141">
        <f t="shared" ref="T228:T257" si="36">V228+X228+Z228+AB228+AD228+AF228+AH228+AJ228+AV228</f>
        <v>0</v>
      </c>
      <c r="U228" s="200"/>
      <c r="V228" s="163"/>
      <c r="W228" s="162"/>
      <c r="X228" s="163"/>
      <c r="Y228" s="162"/>
      <c r="Z228" s="163"/>
      <c r="AA228" s="162"/>
      <c r="AB228" s="163"/>
      <c r="AC228" s="162"/>
      <c r="AD228" s="163"/>
      <c r="AE228" s="162"/>
      <c r="AF228" s="163"/>
      <c r="AG228" s="162"/>
      <c r="AH228" s="163"/>
      <c r="AI228" s="162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2"/>
      <c r="AU228" s="372"/>
      <c r="AV228" s="255"/>
      <c r="AW228" s="219"/>
      <c r="AX228" s="219"/>
      <c r="AY228" s="219"/>
      <c r="AZ228" s="219"/>
      <c r="BA228" s="219"/>
      <c r="BB228" s="219"/>
      <c r="BC228" s="219"/>
      <c r="BD228" s="219"/>
      <c r="BE228" s="219"/>
      <c r="BF228" s="219"/>
      <c r="BG228" s="219"/>
      <c r="BH228" s="219"/>
      <c r="BI228" s="219"/>
      <c r="BJ228" s="219"/>
      <c r="BK228" s="219"/>
      <c r="BL228" s="219"/>
      <c r="BM228" s="219"/>
      <c r="BN228" s="219"/>
      <c r="BO228" s="219"/>
      <c r="BP228" s="219"/>
    </row>
    <row r="229" ht="12.75" customHeight="1">
      <c r="A229" s="222"/>
      <c r="B229" s="382">
        <v>44563.0</v>
      </c>
      <c r="C229" s="210">
        <f t="shared" si="33"/>
        <v>0</v>
      </c>
      <c r="D229" s="141">
        <f t="shared" si="34"/>
        <v>0</v>
      </c>
      <c r="E229" s="399"/>
      <c r="F229" s="474"/>
      <c r="G229" s="474"/>
      <c r="H229" s="474"/>
      <c r="I229" s="474"/>
      <c r="J229" s="474"/>
      <c r="K229" s="474"/>
      <c r="L229" s="475"/>
      <c r="M229" s="141">
        <f t="shared" si="35"/>
        <v>0</v>
      </c>
      <c r="N229" s="399"/>
      <c r="O229" s="474"/>
      <c r="P229" s="474"/>
      <c r="Q229" s="474"/>
      <c r="R229" s="474"/>
      <c r="S229" s="475"/>
      <c r="T229" s="141">
        <f t="shared" si="36"/>
        <v>0</v>
      </c>
      <c r="U229" s="142"/>
      <c r="V229" s="143"/>
      <c r="W229" s="150"/>
      <c r="X229" s="143"/>
      <c r="Y229" s="150"/>
      <c r="Z229" s="143"/>
      <c r="AA229" s="150"/>
      <c r="AB229" s="143"/>
      <c r="AC229" s="150"/>
      <c r="AD229" s="143"/>
      <c r="AE229" s="150"/>
      <c r="AF229" s="143"/>
      <c r="AG229" s="150"/>
      <c r="AH229" s="143"/>
      <c r="AI229" s="150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50"/>
      <c r="AU229" s="361"/>
      <c r="AV229" s="225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222"/>
      <c r="BH229" s="222"/>
      <c r="BI229" s="222"/>
      <c r="BJ229" s="222"/>
      <c r="BK229" s="222"/>
      <c r="BL229" s="222"/>
      <c r="BM229" s="222"/>
      <c r="BN229" s="222"/>
      <c r="BO229" s="222"/>
      <c r="BP229" s="222"/>
    </row>
    <row r="230" ht="12.75" customHeight="1">
      <c r="A230" s="222"/>
      <c r="B230" s="382">
        <v>44564.0</v>
      </c>
      <c r="C230" s="210">
        <f t="shared" si="33"/>
        <v>0</v>
      </c>
      <c r="D230" s="141">
        <f t="shared" si="34"/>
        <v>0</v>
      </c>
      <c r="E230" s="399"/>
      <c r="F230" s="474"/>
      <c r="G230" s="474"/>
      <c r="H230" s="474"/>
      <c r="I230" s="474"/>
      <c r="J230" s="474"/>
      <c r="K230" s="474"/>
      <c r="L230" s="475"/>
      <c r="M230" s="141">
        <f t="shared" si="35"/>
        <v>0</v>
      </c>
      <c r="N230" s="399"/>
      <c r="O230" s="474"/>
      <c r="P230" s="474"/>
      <c r="Q230" s="474"/>
      <c r="R230" s="474"/>
      <c r="S230" s="475"/>
      <c r="T230" s="141">
        <f t="shared" si="36"/>
        <v>0</v>
      </c>
      <c r="U230" s="142"/>
      <c r="V230" s="143"/>
      <c r="W230" s="150"/>
      <c r="X230" s="143"/>
      <c r="Y230" s="150"/>
      <c r="Z230" s="143"/>
      <c r="AA230" s="150"/>
      <c r="AB230" s="143"/>
      <c r="AC230" s="150"/>
      <c r="AD230" s="143"/>
      <c r="AE230" s="150"/>
      <c r="AF230" s="143"/>
      <c r="AG230" s="150"/>
      <c r="AH230" s="143"/>
      <c r="AI230" s="150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50"/>
      <c r="AU230" s="361"/>
      <c r="AV230" s="225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222"/>
      <c r="BH230" s="222"/>
      <c r="BI230" s="222"/>
      <c r="BJ230" s="222"/>
      <c r="BK230" s="222"/>
      <c r="BL230" s="222"/>
      <c r="BM230" s="222"/>
      <c r="BN230" s="222"/>
      <c r="BO230" s="222"/>
      <c r="BP230" s="222"/>
    </row>
    <row r="231" ht="12.75" customHeight="1">
      <c r="A231" s="222"/>
      <c r="B231" s="382">
        <v>44565.0</v>
      </c>
      <c r="C231" s="210">
        <f t="shared" si="33"/>
        <v>0</v>
      </c>
      <c r="D231" s="141">
        <f t="shared" si="34"/>
        <v>0</v>
      </c>
      <c r="E231" s="399"/>
      <c r="F231" s="474"/>
      <c r="G231" s="474"/>
      <c r="H231" s="474"/>
      <c r="I231" s="474"/>
      <c r="J231" s="474"/>
      <c r="K231" s="474"/>
      <c r="L231" s="475"/>
      <c r="M231" s="141">
        <f t="shared" si="35"/>
        <v>0</v>
      </c>
      <c r="N231" s="399"/>
      <c r="O231" s="474"/>
      <c r="P231" s="474"/>
      <c r="Q231" s="474"/>
      <c r="R231" s="474"/>
      <c r="S231" s="475"/>
      <c r="T231" s="141">
        <f t="shared" si="36"/>
        <v>0</v>
      </c>
      <c r="U231" s="383"/>
      <c r="V231" s="322"/>
      <c r="W231" s="383"/>
      <c r="X231" s="322"/>
      <c r="Y231" s="383"/>
      <c r="Z231" s="322"/>
      <c r="AA231" s="383"/>
      <c r="AB231" s="322"/>
      <c r="AC231" s="383"/>
      <c r="AD231" s="322"/>
      <c r="AE231" s="383"/>
      <c r="AF231" s="322"/>
      <c r="AG231" s="383"/>
      <c r="AH231" s="322"/>
      <c r="AI231" s="383"/>
      <c r="AJ231" s="322"/>
      <c r="AK231" s="322"/>
      <c r="AL231" s="322"/>
      <c r="AM231" s="322"/>
      <c r="AN231" s="322"/>
      <c r="AO231" s="322"/>
      <c r="AP231" s="322"/>
      <c r="AQ231" s="322"/>
      <c r="AR231" s="322"/>
      <c r="AS231" s="322"/>
      <c r="AT231" s="383"/>
      <c r="AU231" s="479"/>
      <c r="AV231" s="480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222"/>
      <c r="BH231" s="222"/>
      <c r="BI231" s="222"/>
      <c r="BJ231" s="222"/>
      <c r="BK231" s="222"/>
      <c r="BL231" s="222"/>
      <c r="BM231" s="222"/>
      <c r="BN231" s="222"/>
      <c r="BO231" s="222"/>
      <c r="BP231" s="222"/>
    </row>
    <row r="232" ht="12.75" customHeight="1">
      <c r="A232" s="222"/>
      <c r="B232" s="382">
        <v>44566.0</v>
      </c>
      <c r="C232" s="210">
        <f t="shared" si="33"/>
        <v>0</v>
      </c>
      <c r="D232" s="141">
        <f t="shared" si="34"/>
        <v>0</v>
      </c>
      <c r="E232" s="399"/>
      <c r="F232" s="474"/>
      <c r="G232" s="474"/>
      <c r="H232" s="474"/>
      <c r="I232" s="474"/>
      <c r="J232" s="474"/>
      <c r="K232" s="474"/>
      <c r="L232" s="475"/>
      <c r="M232" s="141">
        <f t="shared" si="35"/>
        <v>0</v>
      </c>
      <c r="N232" s="399"/>
      <c r="O232" s="474"/>
      <c r="P232" s="474"/>
      <c r="Q232" s="474"/>
      <c r="R232" s="474"/>
      <c r="S232" s="475"/>
      <c r="T232" s="141">
        <f t="shared" si="36"/>
        <v>0</v>
      </c>
      <c r="U232" s="407"/>
      <c r="V232" s="322"/>
      <c r="W232" s="383"/>
      <c r="X232" s="322"/>
      <c r="Y232" s="383"/>
      <c r="Z232" s="322"/>
      <c r="AA232" s="383"/>
      <c r="AB232" s="322"/>
      <c r="AC232" s="383"/>
      <c r="AD232" s="322"/>
      <c r="AE232" s="383"/>
      <c r="AF232" s="322"/>
      <c r="AG232" s="383"/>
      <c r="AH232" s="322"/>
      <c r="AI232" s="383"/>
      <c r="AJ232" s="322"/>
      <c r="AK232" s="322"/>
      <c r="AL232" s="322"/>
      <c r="AM232" s="322"/>
      <c r="AN232" s="322"/>
      <c r="AO232" s="322"/>
      <c r="AP232" s="322"/>
      <c r="AQ232" s="322"/>
      <c r="AR232" s="322"/>
      <c r="AS232" s="322"/>
      <c r="AT232" s="383"/>
      <c r="AU232" s="479"/>
      <c r="AV232" s="480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222"/>
      <c r="BH232" s="222"/>
      <c r="BI232" s="222"/>
      <c r="BJ232" s="222"/>
      <c r="BK232" s="222"/>
      <c r="BL232" s="222"/>
      <c r="BM232" s="222"/>
      <c r="BN232" s="222"/>
      <c r="BO232" s="222"/>
      <c r="BP232" s="222"/>
    </row>
    <row r="233" ht="12.75" customHeight="1">
      <c r="A233" s="222"/>
      <c r="B233" s="440">
        <v>44567.0</v>
      </c>
      <c r="C233" s="210">
        <f t="shared" si="33"/>
        <v>100000</v>
      </c>
      <c r="D233" s="141">
        <f t="shared" si="34"/>
        <v>0</v>
      </c>
      <c r="E233" s="399"/>
      <c r="F233" s="474"/>
      <c r="G233" s="474"/>
      <c r="H233" s="474"/>
      <c r="I233" s="474"/>
      <c r="J233" s="474"/>
      <c r="K233" s="474"/>
      <c r="L233" s="475"/>
      <c r="M233" s="141">
        <f t="shared" si="35"/>
        <v>0</v>
      </c>
      <c r="N233" s="399"/>
      <c r="O233" s="474"/>
      <c r="P233" s="474"/>
      <c r="Q233" s="474"/>
      <c r="R233" s="474"/>
      <c r="S233" s="475"/>
      <c r="T233" s="141">
        <f t="shared" si="36"/>
        <v>100000</v>
      </c>
      <c r="U233" s="407" t="s">
        <v>119</v>
      </c>
      <c r="V233" s="363">
        <v>100000.0</v>
      </c>
      <c r="W233" s="383"/>
      <c r="X233" s="322"/>
      <c r="Y233" s="383"/>
      <c r="Z233" s="322"/>
      <c r="AA233" s="383"/>
      <c r="AB233" s="322"/>
      <c r="AC233" s="383"/>
      <c r="AD233" s="322"/>
      <c r="AE233" s="383"/>
      <c r="AF233" s="322"/>
      <c r="AG233" s="383"/>
      <c r="AH233" s="322"/>
      <c r="AI233" s="383"/>
      <c r="AJ233" s="322"/>
      <c r="AK233" s="322"/>
      <c r="AL233" s="322"/>
      <c r="AM233" s="322"/>
      <c r="AN233" s="322"/>
      <c r="AO233" s="322"/>
      <c r="AP233" s="322"/>
      <c r="AQ233" s="322"/>
      <c r="AR233" s="322"/>
      <c r="AS233" s="322"/>
      <c r="AT233" s="383"/>
      <c r="AU233" s="479"/>
      <c r="AV233" s="480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222"/>
      <c r="BH233" s="222"/>
      <c r="BI233" s="222"/>
      <c r="BJ233" s="222"/>
      <c r="BK233" s="222"/>
      <c r="BL233" s="222"/>
      <c r="BM233" s="222"/>
      <c r="BN233" s="222"/>
      <c r="BO233" s="222"/>
      <c r="BP233" s="222"/>
    </row>
    <row r="234" ht="12.75" customHeight="1">
      <c r="A234" s="222"/>
      <c r="B234" s="440">
        <v>44568.0</v>
      </c>
      <c r="C234" s="210">
        <f t="shared" si="33"/>
        <v>0</v>
      </c>
      <c r="D234" s="141">
        <f t="shared" si="34"/>
        <v>0</v>
      </c>
      <c r="E234" s="399"/>
      <c r="F234" s="474"/>
      <c r="G234" s="474"/>
      <c r="H234" s="474"/>
      <c r="I234" s="474"/>
      <c r="J234" s="474"/>
      <c r="K234" s="474"/>
      <c r="L234" s="475"/>
      <c r="M234" s="141">
        <f t="shared" si="35"/>
        <v>0</v>
      </c>
      <c r="N234" s="399"/>
      <c r="O234" s="474"/>
      <c r="P234" s="474"/>
      <c r="Q234" s="474"/>
      <c r="R234" s="474"/>
      <c r="S234" s="475"/>
      <c r="T234" s="141">
        <f t="shared" si="36"/>
        <v>0</v>
      </c>
      <c r="U234" s="407"/>
      <c r="V234" s="322"/>
      <c r="W234" s="383"/>
      <c r="X234" s="322"/>
      <c r="Y234" s="383"/>
      <c r="Z234" s="322"/>
      <c r="AA234" s="383"/>
      <c r="AB234" s="322"/>
      <c r="AC234" s="383"/>
      <c r="AD234" s="322"/>
      <c r="AE234" s="383"/>
      <c r="AF234" s="322"/>
      <c r="AG234" s="383"/>
      <c r="AH234" s="322"/>
      <c r="AI234" s="383"/>
      <c r="AJ234" s="322"/>
      <c r="AK234" s="322"/>
      <c r="AL234" s="322"/>
      <c r="AM234" s="322"/>
      <c r="AN234" s="322"/>
      <c r="AO234" s="322"/>
      <c r="AP234" s="322"/>
      <c r="AQ234" s="322"/>
      <c r="AR234" s="322"/>
      <c r="AS234" s="322"/>
      <c r="AT234" s="383"/>
      <c r="AU234" s="479"/>
      <c r="AV234" s="480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222"/>
      <c r="BH234" s="222"/>
      <c r="BI234" s="222"/>
      <c r="BJ234" s="222"/>
      <c r="BK234" s="222"/>
      <c r="BL234" s="222"/>
      <c r="BM234" s="222"/>
      <c r="BN234" s="222"/>
      <c r="BO234" s="222"/>
      <c r="BP234" s="222"/>
    </row>
    <row r="235" ht="12.75" customHeight="1">
      <c r="A235" s="222"/>
      <c r="B235" s="440">
        <v>44569.0</v>
      </c>
      <c r="C235" s="210">
        <f t="shared" si="33"/>
        <v>0</v>
      </c>
      <c r="D235" s="141">
        <f t="shared" si="34"/>
        <v>0</v>
      </c>
      <c r="E235" s="189"/>
      <c r="F235" s="144"/>
      <c r="G235" s="474"/>
      <c r="H235" s="474"/>
      <c r="I235" s="474"/>
      <c r="J235" s="474"/>
      <c r="K235" s="474"/>
      <c r="L235" s="475"/>
      <c r="M235" s="141">
        <f t="shared" si="35"/>
        <v>0</v>
      </c>
      <c r="N235" s="399"/>
      <c r="O235" s="474"/>
      <c r="P235" s="474"/>
      <c r="Q235" s="474"/>
      <c r="R235" s="474"/>
      <c r="S235" s="475"/>
      <c r="T235" s="141">
        <f t="shared" si="36"/>
        <v>0</v>
      </c>
      <c r="U235" s="407"/>
      <c r="V235" s="322"/>
      <c r="W235" s="383"/>
      <c r="X235" s="322"/>
      <c r="Y235" s="383"/>
      <c r="Z235" s="322"/>
      <c r="AA235" s="383"/>
      <c r="AB235" s="322"/>
      <c r="AC235" s="383"/>
      <c r="AD235" s="322"/>
      <c r="AE235" s="383"/>
      <c r="AF235" s="322"/>
      <c r="AG235" s="383"/>
      <c r="AH235" s="322"/>
      <c r="AI235" s="383"/>
      <c r="AJ235" s="322"/>
      <c r="AK235" s="322"/>
      <c r="AL235" s="322"/>
      <c r="AM235" s="322"/>
      <c r="AN235" s="322"/>
      <c r="AO235" s="322"/>
      <c r="AP235" s="322"/>
      <c r="AQ235" s="322"/>
      <c r="AR235" s="322"/>
      <c r="AS235" s="322"/>
      <c r="AT235" s="383"/>
      <c r="AU235" s="479"/>
      <c r="AV235" s="480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222"/>
      <c r="BH235" s="222"/>
      <c r="BI235" s="222"/>
      <c r="BJ235" s="222"/>
      <c r="BK235" s="222"/>
      <c r="BL235" s="222"/>
      <c r="BM235" s="222"/>
      <c r="BN235" s="222"/>
      <c r="BO235" s="222"/>
      <c r="BP235" s="222"/>
    </row>
    <row r="236" ht="12.75" customHeight="1">
      <c r="A236" s="222"/>
      <c r="B236" s="440">
        <v>44570.0</v>
      </c>
      <c r="C236" s="210">
        <f t="shared" si="33"/>
        <v>42837</v>
      </c>
      <c r="D236" s="141">
        <f t="shared" si="34"/>
        <v>0</v>
      </c>
      <c r="E236" s="399"/>
      <c r="F236" s="474"/>
      <c r="G236" s="474"/>
      <c r="H236" s="474"/>
      <c r="I236" s="474"/>
      <c r="J236" s="474"/>
      <c r="K236" s="474"/>
      <c r="L236" s="475"/>
      <c r="M236" s="141">
        <f t="shared" si="35"/>
        <v>0</v>
      </c>
      <c r="N236" s="399"/>
      <c r="O236" s="474"/>
      <c r="P236" s="474"/>
      <c r="Q236" s="474"/>
      <c r="R236" s="474"/>
      <c r="S236" s="475"/>
      <c r="T236" s="141">
        <f t="shared" si="36"/>
        <v>42837</v>
      </c>
      <c r="U236" s="407" t="s">
        <v>877</v>
      </c>
      <c r="V236" s="363">
        <v>42837.0</v>
      </c>
      <c r="W236" s="383"/>
      <c r="X236" s="322"/>
      <c r="Y236" s="383"/>
      <c r="Z236" s="322"/>
      <c r="AA236" s="383"/>
      <c r="AB236" s="322"/>
      <c r="AC236" s="383"/>
      <c r="AD236" s="322"/>
      <c r="AE236" s="383"/>
      <c r="AF236" s="322"/>
      <c r="AG236" s="383"/>
      <c r="AH236" s="322"/>
      <c r="AI236" s="383"/>
      <c r="AJ236" s="322"/>
      <c r="AK236" s="322"/>
      <c r="AL236" s="322"/>
      <c r="AM236" s="322"/>
      <c r="AN236" s="322"/>
      <c r="AO236" s="322"/>
      <c r="AP236" s="322"/>
      <c r="AQ236" s="322"/>
      <c r="AR236" s="322"/>
      <c r="AS236" s="322"/>
      <c r="AT236" s="383"/>
      <c r="AU236" s="479"/>
      <c r="AV236" s="480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222"/>
      <c r="BH236" s="222"/>
      <c r="BI236" s="222"/>
      <c r="BJ236" s="222"/>
      <c r="BK236" s="222"/>
      <c r="BL236" s="222"/>
      <c r="BM236" s="222"/>
      <c r="BN236" s="222"/>
      <c r="BO236" s="222"/>
      <c r="BP236" s="222"/>
    </row>
    <row r="237" ht="12.75" customHeight="1">
      <c r="A237" s="222"/>
      <c r="B237" s="440">
        <v>44571.0</v>
      </c>
      <c r="C237" s="210">
        <f t="shared" si="33"/>
        <v>218978</v>
      </c>
      <c r="D237" s="141">
        <f t="shared" si="34"/>
        <v>0</v>
      </c>
      <c r="E237" s="399"/>
      <c r="F237" s="474"/>
      <c r="G237" s="474"/>
      <c r="H237" s="474"/>
      <c r="I237" s="474"/>
      <c r="J237" s="474"/>
      <c r="K237" s="474"/>
      <c r="L237" s="475"/>
      <c r="M237" s="141">
        <f t="shared" si="35"/>
        <v>0</v>
      </c>
      <c r="N237" s="399"/>
      <c r="O237" s="474"/>
      <c r="P237" s="474"/>
      <c r="Q237" s="474"/>
      <c r="R237" s="474"/>
      <c r="S237" s="475"/>
      <c r="T237" s="141">
        <f t="shared" si="36"/>
        <v>218978</v>
      </c>
      <c r="U237" s="383" t="s">
        <v>894</v>
      </c>
      <c r="V237" s="363">
        <v>38198.0</v>
      </c>
      <c r="W237" s="383" t="s">
        <v>178</v>
      </c>
      <c r="X237" s="363">
        <v>64900.0</v>
      </c>
      <c r="Y237" s="383" t="s">
        <v>907</v>
      </c>
      <c r="Z237" s="363">
        <v>115880.0</v>
      </c>
      <c r="AA237" s="383"/>
      <c r="AB237" s="322"/>
      <c r="AC237" s="383"/>
      <c r="AD237" s="322"/>
      <c r="AE237" s="383"/>
      <c r="AF237" s="322"/>
      <c r="AG237" s="383"/>
      <c r="AH237" s="322"/>
      <c r="AI237" s="383"/>
      <c r="AJ237" s="322"/>
      <c r="AK237" s="322"/>
      <c r="AL237" s="322"/>
      <c r="AM237" s="322"/>
      <c r="AN237" s="322"/>
      <c r="AO237" s="322"/>
      <c r="AP237" s="322"/>
      <c r="AQ237" s="322"/>
      <c r="AR237" s="322"/>
      <c r="AS237" s="322"/>
      <c r="AT237" s="383"/>
      <c r="AU237" s="479"/>
      <c r="AV237" s="480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222"/>
      <c r="BH237" s="222"/>
      <c r="BI237" s="222"/>
      <c r="BJ237" s="222"/>
      <c r="BK237" s="222"/>
      <c r="BL237" s="222"/>
      <c r="BM237" s="222"/>
      <c r="BN237" s="222"/>
      <c r="BO237" s="222"/>
      <c r="BP237" s="222"/>
    </row>
    <row r="238" ht="12.75" customHeight="1">
      <c r="A238" s="222"/>
      <c r="B238" s="382">
        <v>44572.0</v>
      </c>
      <c r="C238" s="210">
        <f t="shared" si="33"/>
        <v>0</v>
      </c>
      <c r="D238" s="141">
        <f t="shared" si="34"/>
        <v>0</v>
      </c>
      <c r="E238" s="399"/>
      <c r="F238" s="474"/>
      <c r="G238" s="474"/>
      <c r="H238" s="474"/>
      <c r="I238" s="474"/>
      <c r="J238" s="474"/>
      <c r="K238" s="474"/>
      <c r="L238" s="475"/>
      <c r="M238" s="141">
        <f t="shared" si="35"/>
        <v>0</v>
      </c>
      <c r="N238" s="399"/>
      <c r="O238" s="474"/>
      <c r="P238" s="474"/>
      <c r="Q238" s="474"/>
      <c r="R238" s="474"/>
      <c r="S238" s="475"/>
      <c r="T238" s="141">
        <f t="shared" si="36"/>
        <v>0</v>
      </c>
      <c r="U238" s="484"/>
      <c r="V238" s="322"/>
      <c r="W238" s="383"/>
      <c r="X238" s="322"/>
      <c r="Y238" s="383"/>
      <c r="Z238" s="322"/>
      <c r="AA238" s="383"/>
      <c r="AB238" s="322"/>
      <c r="AC238" s="383"/>
      <c r="AD238" s="322"/>
      <c r="AE238" s="383"/>
      <c r="AF238" s="322"/>
      <c r="AG238" s="383"/>
      <c r="AH238" s="322"/>
      <c r="AI238" s="383"/>
      <c r="AJ238" s="322"/>
      <c r="AK238" s="322"/>
      <c r="AL238" s="322"/>
      <c r="AM238" s="322"/>
      <c r="AN238" s="322"/>
      <c r="AO238" s="322"/>
      <c r="AP238" s="322"/>
      <c r="AQ238" s="322"/>
      <c r="AR238" s="322"/>
      <c r="AS238" s="322"/>
      <c r="AT238" s="383"/>
      <c r="AU238" s="479"/>
      <c r="AV238" s="480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222"/>
      <c r="BH238" s="222"/>
      <c r="BI238" s="222"/>
      <c r="BJ238" s="222"/>
      <c r="BK238" s="222"/>
      <c r="BL238" s="222"/>
      <c r="BM238" s="222"/>
      <c r="BN238" s="222"/>
      <c r="BO238" s="222"/>
      <c r="BP238" s="222"/>
    </row>
    <row r="239" ht="12.75" customHeight="1">
      <c r="A239" s="222"/>
      <c r="B239" s="382">
        <v>44573.0</v>
      </c>
      <c r="C239" s="210">
        <f t="shared" si="33"/>
        <v>0</v>
      </c>
      <c r="D239" s="141">
        <f t="shared" si="34"/>
        <v>0</v>
      </c>
      <c r="E239" s="399"/>
      <c r="F239" s="474"/>
      <c r="G239" s="474"/>
      <c r="H239" s="474"/>
      <c r="I239" s="474"/>
      <c r="J239" s="474"/>
      <c r="K239" s="474"/>
      <c r="L239" s="475"/>
      <c r="M239" s="141">
        <f t="shared" si="35"/>
        <v>0</v>
      </c>
      <c r="N239" s="399"/>
      <c r="O239" s="474"/>
      <c r="P239" s="474"/>
      <c r="Q239" s="474"/>
      <c r="R239" s="474"/>
      <c r="S239" s="475"/>
      <c r="T239" s="141">
        <f t="shared" si="36"/>
        <v>0</v>
      </c>
      <c r="U239" s="407"/>
      <c r="V239" s="322"/>
      <c r="W239" s="383"/>
      <c r="X239" s="322"/>
      <c r="Y239" s="383"/>
      <c r="Z239" s="322"/>
      <c r="AA239" s="383"/>
      <c r="AB239" s="322"/>
      <c r="AC239" s="383"/>
      <c r="AD239" s="322"/>
      <c r="AE239" s="383"/>
      <c r="AF239" s="322"/>
      <c r="AG239" s="383"/>
      <c r="AH239" s="322"/>
      <c r="AI239" s="383"/>
      <c r="AJ239" s="322"/>
      <c r="AK239" s="322"/>
      <c r="AL239" s="322"/>
      <c r="AM239" s="322"/>
      <c r="AN239" s="322"/>
      <c r="AO239" s="322"/>
      <c r="AP239" s="322"/>
      <c r="AQ239" s="322"/>
      <c r="AR239" s="322"/>
      <c r="AS239" s="322"/>
      <c r="AT239" s="383"/>
      <c r="AU239" s="479"/>
      <c r="AV239" s="480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222"/>
      <c r="BH239" s="222"/>
      <c r="BI239" s="222"/>
      <c r="BJ239" s="222"/>
      <c r="BK239" s="222"/>
      <c r="BL239" s="222"/>
      <c r="BM239" s="222"/>
      <c r="BN239" s="222"/>
      <c r="BO239" s="222"/>
      <c r="BP239" s="222"/>
    </row>
    <row r="240" ht="12.75" customHeight="1">
      <c r="A240" s="222"/>
      <c r="B240" s="382">
        <v>44574.0</v>
      </c>
      <c r="C240" s="210">
        <f t="shared" si="33"/>
        <v>0</v>
      </c>
      <c r="D240" s="141">
        <f t="shared" si="34"/>
        <v>0</v>
      </c>
      <c r="E240" s="399"/>
      <c r="F240" s="474"/>
      <c r="G240" s="474"/>
      <c r="H240" s="474"/>
      <c r="I240" s="474"/>
      <c r="J240" s="474"/>
      <c r="K240" s="474"/>
      <c r="L240" s="475"/>
      <c r="M240" s="141">
        <f t="shared" si="35"/>
        <v>0</v>
      </c>
      <c r="N240" s="399"/>
      <c r="O240" s="474"/>
      <c r="P240" s="474"/>
      <c r="Q240" s="474"/>
      <c r="R240" s="474"/>
      <c r="S240" s="475"/>
      <c r="T240" s="141">
        <f t="shared" si="36"/>
        <v>0</v>
      </c>
      <c r="U240" s="407"/>
      <c r="V240" s="322"/>
      <c r="W240" s="383"/>
      <c r="X240" s="322"/>
      <c r="Y240" s="383"/>
      <c r="Z240" s="322"/>
      <c r="AA240" s="383"/>
      <c r="AB240" s="322"/>
      <c r="AC240" s="383"/>
      <c r="AD240" s="322"/>
      <c r="AE240" s="383"/>
      <c r="AF240" s="322"/>
      <c r="AG240" s="383"/>
      <c r="AH240" s="322"/>
      <c r="AI240" s="383"/>
      <c r="AJ240" s="322"/>
      <c r="AK240" s="322"/>
      <c r="AL240" s="322"/>
      <c r="AM240" s="322"/>
      <c r="AN240" s="322"/>
      <c r="AO240" s="322"/>
      <c r="AP240" s="322"/>
      <c r="AQ240" s="322"/>
      <c r="AR240" s="322"/>
      <c r="AS240" s="322"/>
      <c r="AT240" s="383"/>
      <c r="AU240" s="479"/>
      <c r="AV240" s="480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222"/>
      <c r="BH240" s="222"/>
      <c r="BI240" s="222"/>
      <c r="BJ240" s="222"/>
      <c r="BK240" s="222"/>
      <c r="BL240" s="222"/>
      <c r="BM240" s="222"/>
      <c r="BN240" s="222"/>
      <c r="BO240" s="222"/>
      <c r="BP240" s="222"/>
    </row>
    <row r="241" ht="12.75" customHeight="1">
      <c r="A241" s="222"/>
      <c r="B241" s="440">
        <v>44575.0</v>
      </c>
      <c r="C241" s="210">
        <f t="shared" si="33"/>
        <v>42170</v>
      </c>
      <c r="D241" s="141">
        <f t="shared" si="34"/>
        <v>0</v>
      </c>
      <c r="E241" s="399"/>
      <c r="F241" s="474"/>
      <c r="G241" s="474"/>
      <c r="H241" s="474"/>
      <c r="I241" s="474"/>
      <c r="J241" s="474"/>
      <c r="K241" s="474"/>
      <c r="L241" s="475"/>
      <c r="M241" s="141">
        <f t="shared" si="35"/>
        <v>0</v>
      </c>
      <c r="N241" s="399"/>
      <c r="O241" s="474"/>
      <c r="P241" s="474"/>
      <c r="Q241" s="474"/>
      <c r="R241" s="474"/>
      <c r="S241" s="475"/>
      <c r="T241" s="141">
        <f t="shared" si="36"/>
        <v>42170</v>
      </c>
      <c r="U241" s="407" t="s">
        <v>908</v>
      </c>
      <c r="V241" s="363">
        <v>34360.0</v>
      </c>
      <c r="W241" s="383" t="s">
        <v>909</v>
      </c>
      <c r="X241" s="363">
        <v>7810.0</v>
      </c>
      <c r="Y241" s="383"/>
      <c r="Z241" s="322"/>
      <c r="AA241" s="383"/>
      <c r="AB241" s="322"/>
      <c r="AC241" s="383"/>
      <c r="AD241" s="322"/>
      <c r="AE241" s="383"/>
      <c r="AF241" s="322"/>
      <c r="AG241" s="383"/>
      <c r="AH241" s="322"/>
      <c r="AI241" s="383"/>
      <c r="AJ241" s="322"/>
      <c r="AK241" s="322"/>
      <c r="AL241" s="322"/>
      <c r="AM241" s="322"/>
      <c r="AN241" s="322"/>
      <c r="AO241" s="322"/>
      <c r="AP241" s="322"/>
      <c r="AQ241" s="322"/>
      <c r="AR241" s="322"/>
      <c r="AS241" s="322"/>
      <c r="AT241" s="383"/>
      <c r="AU241" s="479"/>
      <c r="AV241" s="480"/>
      <c r="AW241" s="222"/>
      <c r="AX241" s="222"/>
      <c r="AY241" s="222"/>
      <c r="AZ241" s="222"/>
      <c r="BA241" s="222"/>
      <c r="BB241" s="222"/>
      <c r="BC241" s="222"/>
      <c r="BD241" s="222"/>
      <c r="BE241" s="222"/>
      <c r="BF241" s="222"/>
      <c r="BG241" s="222"/>
      <c r="BH241" s="222"/>
      <c r="BI241" s="222"/>
      <c r="BJ241" s="222"/>
      <c r="BK241" s="222"/>
      <c r="BL241" s="222"/>
      <c r="BM241" s="222"/>
      <c r="BN241" s="222"/>
      <c r="BO241" s="222"/>
      <c r="BP241" s="222"/>
    </row>
    <row r="242" ht="12.75" customHeight="1">
      <c r="A242" s="222"/>
      <c r="B242" s="440">
        <v>44576.0</v>
      </c>
      <c r="C242" s="210">
        <f t="shared" si="33"/>
        <v>1122424</v>
      </c>
      <c r="D242" s="141">
        <f t="shared" si="34"/>
        <v>0</v>
      </c>
      <c r="E242" s="399"/>
      <c r="F242" s="474"/>
      <c r="G242" s="474"/>
      <c r="H242" s="474"/>
      <c r="I242" s="474"/>
      <c r="J242" s="474"/>
      <c r="K242" s="474"/>
      <c r="L242" s="475"/>
      <c r="M242" s="141">
        <f t="shared" si="35"/>
        <v>0</v>
      </c>
      <c r="N242" s="399"/>
      <c r="O242" s="474"/>
      <c r="P242" s="474"/>
      <c r="Q242" s="474"/>
      <c r="R242" s="474"/>
      <c r="S242" s="475"/>
      <c r="T242" s="141">
        <f t="shared" si="36"/>
        <v>1122424</v>
      </c>
      <c r="U242" s="383" t="s">
        <v>159</v>
      </c>
      <c r="V242" s="363">
        <v>776111.0</v>
      </c>
      <c r="W242" s="383" t="s">
        <v>172</v>
      </c>
      <c r="X242" s="363">
        <v>251798.0</v>
      </c>
      <c r="Y242" s="383" t="s">
        <v>124</v>
      </c>
      <c r="Z242" s="363">
        <v>7500.0</v>
      </c>
      <c r="AA242" s="383" t="s">
        <v>910</v>
      </c>
      <c r="AB242" s="363">
        <v>37015.0</v>
      </c>
      <c r="AC242" s="383" t="s">
        <v>911</v>
      </c>
      <c r="AD242" s="363">
        <v>50000.0</v>
      </c>
      <c r="AE242" s="383"/>
      <c r="AF242" s="322"/>
      <c r="AG242" s="383"/>
      <c r="AH242" s="322"/>
      <c r="AI242" s="383"/>
      <c r="AJ242" s="322"/>
      <c r="AK242" s="322"/>
      <c r="AL242" s="322"/>
      <c r="AM242" s="322"/>
      <c r="AN242" s="322"/>
      <c r="AO242" s="322"/>
      <c r="AP242" s="322"/>
      <c r="AQ242" s="322"/>
      <c r="AR242" s="322"/>
      <c r="AS242" s="322"/>
      <c r="AT242" s="383"/>
      <c r="AU242" s="479"/>
      <c r="AV242" s="480"/>
      <c r="AW242" s="222"/>
      <c r="AX242" s="222"/>
      <c r="AY242" s="222"/>
      <c r="AZ242" s="222"/>
      <c r="BA242" s="222"/>
      <c r="BB242" s="222"/>
      <c r="BC242" s="222"/>
      <c r="BD242" s="222"/>
      <c r="BE242" s="222"/>
      <c r="BF242" s="222"/>
      <c r="BG242" s="222"/>
      <c r="BH242" s="222"/>
      <c r="BI242" s="222"/>
      <c r="BJ242" s="222"/>
      <c r="BK242" s="222"/>
      <c r="BL242" s="222"/>
      <c r="BM242" s="222"/>
      <c r="BN242" s="222"/>
      <c r="BO242" s="222"/>
      <c r="BP242" s="222"/>
    </row>
    <row r="243" ht="12.75" customHeight="1">
      <c r="A243" s="222"/>
      <c r="B243" s="440">
        <v>44577.0</v>
      </c>
      <c r="C243" s="210">
        <f t="shared" si="33"/>
        <v>0</v>
      </c>
      <c r="D243" s="141">
        <f t="shared" si="34"/>
        <v>0</v>
      </c>
      <c r="E243" s="399"/>
      <c r="F243" s="474"/>
      <c r="G243" s="474"/>
      <c r="H243" s="474"/>
      <c r="I243" s="474"/>
      <c r="J243" s="474"/>
      <c r="K243" s="474"/>
      <c r="L243" s="475"/>
      <c r="M243" s="141">
        <f t="shared" si="35"/>
        <v>0</v>
      </c>
      <c r="N243" s="399"/>
      <c r="O243" s="474"/>
      <c r="P243" s="474"/>
      <c r="Q243" s="474"/>
      <c r="R243" s="474"/>
      <c r="S243" s="475"/>
      <c r="T243" s="141">
        <f t="shared" si="36"/>
        <v>0</v>
      </c>
      <c r="U243" s="407"/>
      <c r="V243" s="322"/>
      <c r="W243" s="383"/>
      <c r="X243" s="322"/>
      <c r="Y243" s="383"/>
      <c r="Z243" s="322"/>
      <c r="AA243" s="383"/>
      <c r="AB243" s="322"/>
      <c r="AC243" s="383"/>
      <c r="AD243" s="322"/>
      <c r="AE243" s="383"/>
      <c r="AF243" s="322"/>
      <c r="AG243" s="383"/>
      <c r="AH243" s="322"/>
      <c r="AI243" s="383"/>
      <c r="AJ243" s="322"/>
      <c r="AK243" s="322"/>
      <c r="AL243" s="322"/>
      <c r="AM243" s="322"/>
      <c r="AN243" s="322"/>
      <c r="AO243" s="322"/>
      <c r="AP243" s="322"/>
      <c r="AQ243" s="322"/>
      <c r="AR243" s="322"/>
      <c r="AS243" s="322"/>
      <c r="AT243" s="383"/>
      <c r="AU243" s="479"/>
      <c r="AV243" s="480"/>
      <c r="AW243" s="222"/>
      <c r="AX243" s="222"/>
      <c r="AY243" s="222"/>
      <c r="AZ243" s="222"/>
      <c r="BA243" s="222"/>
      <c r="BB243" s="222"/>
      <c r="BC243" s="222"/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</row>
    <row r="244" ht="12.75" customHeight="1">
      <c r="A244" s="222"/>
      <c r="B244" s="440">
        <v>44578.0</v>
      </c>
      <c r="C244" s="210">
        <f t="shared" si="33"/>
        <v>0</v>
      </c>
      <c r="D244" s="141">
        <f t="shared" si="34"/>
        <v>0</v>
      </c>
      <c r="E244" s="399"/>
      <c r="F244" s="474"/>
      <c r="G244" s="474"/>
      <c r="H244" s="474"/>
      <c r="I244" s="474"/>
      <c r="J244" s="474"/>
      <c r="K244" s="474"/>
      <c r="L244" s="475"/>
      <c r="M244" s="141">
        <f t="shared" si="35"/>
        <v>0</v>
      </c>
      <c r="N244" s="399"/>
      <c r="O244" s="474"/>
      <c r="P244" s="474"/>
      <c r="Q244" s="474"/>
      <c r="R244" s="474"/>
      <c r="S244" s="475"/>
      <c r="T244" s="141">
        <f t="shared" si="36"/>
        <v>0</v>
      </c>
      <c r="U244" s="407"/>
      <c r="V244" s="322"/>
      <c r="W244" s="383"/>
      <c r="X244" s="322"/>
      <c r="Y244" s="383"/>
      <c r="Z244" s="322"/>
      <c r="AA244" s="383"/>
      <c r="AB244" s="322"/>
      <c r="AC244" s="383"/>
      <c r="AD244" s="322"/>
      <c r="AE244" s="383"/>
      <c r="AF244" s="322"/>
      <c r="AG244" s="383"/>
      <c r="AH244" s="322"/>
      <c r="AI244" s="383"/>
      <c r="AJ244" s="322"/>
      <c r="AK244" s="322"/>
      <c r="AL244" s="322"/>
      <c r="AM244" s="322"/>
      <c r="AN244" s="322"/>
      <c r="AO244" s="322"/>
      <c r="AP244" s="322"/>
      <c r="AQ244" s="322"/>
      <c r="AR244" s="322"/>
      <c r="AS244" s="322"/>
      <c r="AT244" s="383"/>
      <c r="AU244" s="479"/>
      <c r="AV244" s="480"/>
      <c r="AW244" s="222"/>
      <c r="AX244" s="222"/>
      <c r="AY244" s="222"/>
      <c r="AZ244" s="222"/>
      <c r="BA244" s="222"/>
      <c r="BB244" s="222"/>
      <c r="BC244" s="222"/>
      <c r="BD244" s="222"/>
      <c r="BE244" s="222"/>
      <c r="BF244" s="222"/>
      <c r="BG244" s="222"/>
      <c r="BH244" s="222"/>
      <c r="BI244" s="222"/>
      <c r="BJ244" s="222"/>
      <c r="BK244" s="222"/>
      <c r="BL244" s="222"/>
      <c r="BM244" s="222"/>
      <c r="BN244" s="222"/>
      <c r="BO244" s="222"/>
      <c r="BP244" s="222"/>
    </row>
    <row r="245" ht="12.75" customHeight="1">
      <c r="A245" s="222"/>
      <c r="B245" s="382">
        <v>44579.0</v>
      </c>
      <c r="C245" s="210">
        <f t="shared" si="33"/>
        <v>0</v>
      </c>
      <c r="D245" s="141">
        <f t="shared" si="34"/>
        <v>0</v>
      </c>
      <c r="E245" s="399"/>
      <c r="F245" s="474"/>
      <c r="G245" s="474"/>
      <c r="H245" s="474"/>
      <c r="I245" s="474"/>
      <c r="J245" s="474"/>
      <c r="K245" s="474"/>
      <c r="L245" s="475"/>
      <c r="M245" s="141">
        <f t="shared" si="35"/>
        <v>0</v>
      </c>
      <c r="N245" s="399"/>
      <c r="O245" s="474"/>
      <c r="P245" s="474"/>
      <c r="Q245" s="474"/>
      <c r="R245" s="474"/>
      <c r="S245" s="475"/>
      <c r="T245" s="141">
        <f t="shared" si="36"/>
        <v>0</v>
      </c>
      <c r="U245" s="407"/>
      <c r="V245" s="322"/>
      <c r="W245" s="383"/>
      <c r="X245" s="322"/>
      <c r="Y245" s="383"/>
      <c r="Z245" s="322"/>
      <c r="AA245" s="383"/>
      <c r="AB245" s="322"/>
      <c r="AC245" s="383"/>
      <c r="AD245" s="322"/>
      <c r="AE245" s="383"/>
      <c r="AF245" s="322"/>
      <c r="AG245" s="383"/>
      <c r="AH245" s="322"/>
      <c r="AI245" s="383"/>
      <c r="AJ245" s="322"/>
      <c r="AK245" s="322"/>
      <c r="AL245" s="322"/>
      <c r="AM245" s="322"/>
      <c r="AN245" s="322"/>
      <c r="AO245" s="322"/>
      <c r="AP245" s="322"/>
      <c r="AQ245" s="322"/>
      <c r="AR245" s="322"/>
      <c r="AS245" s="322"/>
      <c r="AT245" s="383"/>
      <c r="AU245" s="479"/>
      <c r="AV245" s="480"/>
      <c r="AW245" s="222"/>
      <c r="AX245" s="222"/>
      <c r="AY245" s="222"/>
      <c r="AZ245" s="222"/>
      <c r="BA245" s="222"/>
      <c r="BB245" s="222"/>
      <c r="BC245" s="222"/>
      <c r="BD245" s="222"/>
      <c r="BE245" s="222"/>
      <c r="BF245" s="222"/>
      <c r="BG245" s="222"/>
      <c r="BH245" s="222"/>
      <c r="BI245" s="222"/>
      <c r="BJ245" s="222"/>
      <c r="BK245" s="222"/>
      <c r="BL245" s="222"/>
      <c r="BM245" s="222"/>
      <c r="BN245" s="222"/>
      <c r="BO245" s="222"/>
      <c r="BP245" s="222"/>
    </row>
    <row r="246" ht="12.75" customHeight="1">
      <c r="A246" s="222"/>
      <c r="B246" s="382">
        <v>44580.0</v>
      </c>
      <c r="C246" s="210">
        <f t="shared" si="33"/>
        <v>0</v>
      </c>
      <c r="D246" s="141">
        <f t="shared" si="34"/>
        <v>0</v>
      </c>
      <c r="E246" s="399"/>
      <c r="F246" s="474"/>
      <c r="G246" s="474"/>
      <c r="H246" s="474"/>
      <c r="I246" s="474"/>
      <c r="J246" s="474"/>
      <c r="K246" s="474"/>
      <c r="L246" s="475"/>
      <c r="M246" s="141">
        <f t="shared" si="35"/>
        <v>0</v>
      </c>
      <c r="N246" s="399"/>
      <c r="O246" s="474"/>
      <c r="P246" s="474"/>
      <c r="Q246" s="474"/>
      <c r="R246" s="474"/>
      <c r="S246" s="475"/>
      <c r="T246" s="141">
        <f t="shared" si="36"/>
        <v>0</v>
      </c>
      <c r="U246" s="407"/>
      <c r="V246" s="322"/>
      <c r="W246" s="383"/>
      <c r="X246" s="322"/>
      <c r="Y246" s="383"/>
      <c r="Z246" s="322"/>
      <c r="AA246" s="383"/>
      <c r="AB246" s="322"/>
      <c r="AC246" s="383"/>
      <c r="AD246" s="322"/>
      <c r="AE246" s="383"/>
      <c r="AF246" s="322"/>
      <c r="AG246" s="383"/>
      <c r="AH246" s="322"/>
      <c r="AI246" s="383"/>
      <c r="AJ246" s="322"/>
      <c r="AK246" s="322"/>
      <c r="AL246" s="322"/>
      <c r="AM246" s="322"/>
      <c r="AN246" s="322"/>
      <c r="AO246" s="322"/>
      <c r="AP246" s="322"/>
      <c r="AQ246" s="322"/>
      <c r="AR246" s="322"/>
      <c r="AS246" s="322"/>
      <c r="AT246" s="383"/>
      <c r="AU246" s="479"/>
      <c r="AV246" s="480"/>
      <c r="AW246" s="222"/>
      <c r="AX246" s="222"/>
      <c r="AY246" s="222"/>
      <c r="AZ246" s="222"/>
      <c r="BA246" s="222"/>
      <c r="BB246" s="222"/>
      <c r="BC246" s="222"/>
      <c r="BD246" s="222"/>
      <c r="BE246" s="222"/>
      <c r="BF246" s="222"/>
      <c r="BG246" s="222"/>
      <c r="BH246" s="222"/>
      <c r="BI246" s="222"/>
      <c r="BJ246" s="222"/>
      <c r="BK246" s="222"/>
      <c r="BL246" s="222"/>
      <c r="BM246" s="222"/>
      <c r="BN246" s="222"/>
      <c r="BO246" s="222"/>
      <c r="BP246" s="222"/>
    </row>
    <row r="247" ht="12.75" customHeight="1">
      <c r="A247" s="222"/>
      <c r="B247" s="440">
        <v>44581.0</v>
      </c>
      <c r="C247" s="210">
        <f t="shared" si="33"/>
        <v>214411</v>
      </c>
      <c r="D247" s="141">
        <f t="shared" si="34"/>
        <v>46331</v>
      </c>
      <c r="E247" s="399" t="s">
        <v>896</v>
      </c>
      <c r="F247" s="362">
        <v>46331.0</v>
      </c>
      <c r="G247" s="474"/>
      <c r="H247" s="474"/>
      <c r="I247" s="474"/>
      <c r="J247" s="474"/>
      <c r="K247" s="474"/>
      <c r="L247" s="475"/>
      <c r="M247" s="141">
        <f t="shared" si="35"/>
        <v>0</v>
      </c>
      <c r="N247" s="399"/>
      <c r="O247" s="474"/>
      <c r="P247" s="474"/>
      <c r="Q247" s="474"/>
      <c r="R247" s="474"/>
      <c r="S247" s="475"/>
      <c r="T247" s="141">
        <f t="shared" si="36"/>
        <v>168080</v>
      </c>
      <c r="U247" s="142" t="s">
        <v>912</v>
      </c>
      <c r="V247" s="363">
        <v>168080.0</v>
      </c>
      <c r="W247" s="383"/>
      <c r="X247" s="322"/>
      <c r="Y247" s="383"/>
      <c r="Z247" s="322"/>
      <c r="AA247" s="383"/>
      <c r="AB247" s="322"/>
      <c r="AC247" s="383"/>
      <c r="AD247" s="322"/>
      <c r="AE247" s="383"/>
      <c r="AF247" s="322"/>
      <c r="AG247" s="383"/>
      <c r="AH247" s="322"/>
      <c r="AI247" s="383"/>
      <c r="AJ247" s="322"/>
      <c r="AK247" s="322"/>
      <c r="AL247" s="322"/>
      <c r="AM247" s="322"/>
      <c r="AN247" s="322"/>
      <c r="AO247" s="322"/>
      <c r="AP247" s="322"/>
      <c r="AQ247" s="322"/>
      <c r="AR247" s="322"/>
      <c r="AS247" s="322"/>
      <c r="AT247" s="383"/>
      <c r="AU247" s="479"/>
      <c r="AV247" s="480"/>
      <c r="AW247" s="222"/>
      <c r="AX247" s="222"/>
      <c r="AY247" s="222"/>
      <c r="AZ247" s="222"/>
      <c r="BA247" s="222"/>
      <c r="BB247" s="222"/>
      <c r="BC247" s="222"/>
      <c r="BD247" s="222"/>
      <c r="BE247" s="222"/>
      <c r="BF247" s="222"/>
      <c r="BG247" s="222"/>
      <c r="BH247" s="222"/>
      <c r="BI247" s="222"/>
      <c r="BJ247" s="222"/>
      <c r="BK247" s="222"/>
      <c r="BL247" s="222"/>
      <c r="BM247" s="222"/>
      <c r="BN247" s="222"/>
      <c r="BO247" s="222"/>
      <c r="BP247" s="222"/>
    </row>
    <row r="248" ht="12.75" customHeight="1">
      <c r="A248" s="222"/>
      <c r="B248" s="440">
        <v>44582.0</v>
      </c>
      <c r="C248" s="210">
        <f t="shared" si="33"/>
        <v>158394</v>
      </c>
      <c r="D248" s="141">
        <f t="shared" si="34"/>
        <v>0</v>
      </c>
      <c r="E248" s="399"/>
      <c r="F248" s="474"/>
      <c r="G248" s="474"/>
      <c r="H248" s="474"/>
      <c r="I248" s="474"/>
      <c r="J248" s="474"/>
      <c r="K248" s="474"/>
      <c r="L248" s="475"/>
      <c r="M248" s="141">
        <f t="shared" si="35"/>
        <v>158394</v>
      </c>
      <c r="N248" s="399" t="s">
        <v>162</v>
      </c>
      <c r="O248" s="362">
        <v>109044.0</v>
      </c>
      <c r="P248" s="474" t="s">
        <v>121</v>
      </c>
      <c r="Q248" s="362">
        <v>49350.0</v>
      </c>
      <c r="R248" s="474"/>
      <c r="S248" s="475"/>
      <c r="T248" s="141">
        <f t="shared" si="36"/>
        <v>0</v>
      </c>
      <c r="U248" s="407"/>
      <c r="V248" s="322"/>
      <c r="W248" s="383"/>
      <c r="X248" s="322"/>
      <c r="Y248" s="383"/>
      <c r="Z248" s="322"/>
      <c r="AA248" s="383"/>
      <c r="AB248" s="322"/>
      <c r="AC248" s="383"/>
      <c r="AD248" s="322"/>
      <c r="AE248" s="383"/>
      <c r="AF248" s="322"/>
      <c r="AG248" s="383"/>
      <c r="AH248" s="322"/>
      <c r="AI248" s="383"/>
      <c r="AJ248" s="322"/>
      <c r="AK248" s="322"/>
      <c r="AL248" s="322"/>
      <c r="AM248" s="322"/>
      <c r="AN248" s="322"/>
      <c r="AO248" s="322"/>
      <c r="AP248" s="322"/>
      <c r="AQ248" s="322"/>
      <c r="AR248" s="322"/>
      <c r="AS248" s="322"/>
      <c r="AT248" s="383"/>
      <c r="AU248" s="479"/>
      <c r="AV248" s="480"/>
      <c r="AW248" s="222"/>
      <c r="AX248" s="222"/>
      <c r="AY248" s="222"/>
      <c r="AZ248" s="222"/>
      <c r="BA248" s="222"/>
      <c r="BB248" s="222"/>
      <c r="BC248" s="222"/>
      <c r="BD248" s="222"/>
      <c r="BE248" s="222"/>
      <c r="BF248" s="222"/>
      <c r="BG248" s="222"/>
      <c r="BH248" s="222"/>
      <c r="BI248" s="222"/>
      <c r="BJ248" s="222"/>
      <c r="BK248" s="222"/>
      <c r="BL248" s="222"/>
      <c r="BM248" s="222"/>
      <c r="BN248" s="222"/>
      <c r="BO248" s="222"/>
      <c r="BP248" s="222"/>
    </row>
    <row r="249" ht="12.75" customHeight="1">
      <c r="A249" s="222"/>
      <c r="B249" s="440">
        <v>44583.0</v>
      </c>
      <c r="C249" s="210">
        <f t="shared" si="33"/>
        <v>0</v>
      </c>
      <c r="D249" s="141">
        <f t="shared" si="34"/>
        <v>0</v>
      </c>
      <c r="E249" s="399"/>
      <c r="F249" s="474"/>
      <c r="G249" s="474"/>
      <c r="H249" s="474"/>
      <c r="I249" s="474"/>
      <c r="J249" s="474"/>
      <c r="K249" s="474"/>
      <c r="L249" s="475"/>
      <c r="M249" s="141">
        <f t="shared" si="35"/>
        <v>0</v>
      </c>
      <c r="N249" s="399"/>
      <c r="O249" s="474"/>
      <c r="P249" s="474"/>
      <c r="Q249" s="474"/>
      <c r="R249" s="474"/>
      <c r="S249" s="475"/>
      <c r="T249" s="141">
        <f t="shared" si="36"/>
        <v>0</v>
      </c>
      <c r="U249" s="407"/>
      <c r="V249" s="322"/>
      <c r="W249" s="383"/>
      <c r="X249" s="322"/>
      <c r="Y249" s="383"/>
      <c r="Z249" s="322"/>
      <c r="AA249" s="383"/>
      <c r="AB249" s="322"/>
      <c r="AC249" s="383"/>
      <c r="AD249" s="322"/>
      <c r="AE249" s="383"/>
      <c r="AF249" s="322"/>
      <c r="AG249" s="383"/>
      <c r="AH249" s="322"/>
      <c r="AI249" s="383"/>
      <c r="AJ249" s="322"/>
      <c r="AK249" s="322"/>
      <c r="AL249" s="322"/>
      <c r="AM249" s="322"/>
      <c r="AN249" s="322"/>
      <c r="AO249" s="322"/>
      <c r="AP249" s="322"/>
      <c r="AQ249" s="322"/>
      <c r="AR249" s="322"/>
      <c r="AS249" s="322"/>
      <c r="AT249" s="383"/>
      <c r="AU249" s="479"/>
      <c r="AV249" s="480"/>
      <c r="AW249" s="222"/>
      <c r="AX249" s="222"/>
      <c r="AY249" s="222"/>
      <c r="AZ249" s="222"/>
      <c r="BA249" s="222"/>
      <c r="BB249" s="222"/>
      <c r="BC249" s="222"/>
      <c r="BD249" s="222"/>
      <c r="BE249" s="222"/>
      <c r="BF249" s="222"/>
      <c r="BG249" s="222"/>
      <c r="BH249" s="222"/>
      <c r="BI249" s="222"/>
      <c r="BJ249" s="222"/>
      <c r="BK249" s="222"/>
      <c r="BL249" s="222"/>
      <c r="BM249" s="222"/>
      <c r="BN249" s="222"/>
      <c r="BO249" s="222"/>
      <c r="BP249" s="222"/>
    </row>
    <row r="250" ht="12.75" customHeight="1">
      <c r="A250" s="222"/>
      <c r="B250" s="440">
        <v>44584.0</v>
      </c>
      <c r="C250" s="210">
        <f t="shared" si="33"/>
        <v>6059800</v>
      </c>
      <c r="D250" s="141">
        <f t="shared" si="34"/>
        <v>5800000</v>
      </c>
      <c r="E250" s="399" t="s">
        <v>861</v>
      </c>
      <c r="F250" s="362">
        <v>5800000.0</v>
      </c>
      <c r="G250" s="474"/>
      <c r="H250" s="474"/>
      <c r="I250" s="474"/>
      <c r="J250" s="474"/>
      <c r="K250" s="474"/>
      <c r="L250" s="475"/>
      <c r="M250" s="141">
        <f t="shared" si="35"/>
        <v>0</v>
      </c>
      <c r="N250" s="399"/>
      <c r="O250" s="474"/>
      <c r="P250" s="474"/>
      <c r="Q250" s="474"/>
      <c r="R250" s="474"/>
      <c r="S250" s="475"/>
      <c r="T250" s="141">
        <f t="shared" si="36"/>
        <v>259800</v>
      </c>
      <c r="U250" s="407" t="s">
        <v>313</v>
      </c>
      <c r="V250" s="363">
        <v>259800.0</v>
      </c>
      <c r="W250" s="383"/>
      <c r="X250" s="322"/>
      <c r="Y250" s="383"/>
      <c r="Z250" s="322"/>
      <c r="AA250" s="383"/>
      <c r="AB250" s="322"/>
      <c r="AC250" s="383"/>
      <c r="AD250" s="322"/>
      <c r="AE250" s="383"/>
      <c r="AF250" s="322"/>
      <c r="AG250" s="383"/>
      <c r="AH250" s="322"/>
      <c r="AI250" s="383"/>
      <c r="AJ250" s="322"/>
      <c r="AK250" s="322"/>
      <c r="AL250" s="322"/>
      <c r="AM250" s="322"/>
      <c r="AN250" s="322"/>
      <c r="AO250" s="322"/>
      <c r="AP250" s="322"/>
      <c r="AQ250" s="322"/>
      <c r="AR250" s="322"/>
      <c r="AS250" s="322"/>
      <c r="AT250" s="383"/>
      <c r="AU250" s="479"/>
      <c r="AV250" s="480"/>
      <c r="AW250" s="222"/>
      <c r="AX250" s="222"/>
      <c r="AY250" s="222"/>
      <c r="AZ250" s="222"/>
      <c r="BA250" s="222"/>
      <c r="BB250" s="222"/>
      <c r="BC250" s="222"/>
      <c r="BD250" s="222"/>
      <c r="BE250" s="222"/>
      <c r="BF250" s="222"/>
      <c r="BG250" s="222"/>
      <c r="BH250" s="222"/>
      <c r="BI250" s="222"/>
      <c r="BJ250" s="222"/>
      <c r="BK250" s="222"/>
      <c r="BL250" s="222"/>
      <c r="BM250" s="222"/>
      <c r="BN250" s="222"/>
      <c r="BO250" s="222"/>
      <c r="BP250" s="222"/>
    </row>
    <row r="251" ht="12.75" customHeight="1">
      <c r="A251" s="222"/>
      <c r="B251" s="440">
        <v>44585.0</v>
      </c>
      <c r="C251" s="210">
        <f t="shared" si="33"/>
        <v>50000</v>
      </c>
      <c r="D251" s="141">
        <f t="shared" si="34"/>
        <v>0</v>
      </c>
      <c r="E251" s="399"/>
      <c r="F251" s="474"/>
      <c r="G251" s="474"/>
      <c r="H251" s="474"/>
      <c r="I251" s="474"/>
      <c r="J251" s="474"/>
      <c r="K251" s="474"/>
      <c r="L251" s="475"/>
      <c r="M251" s="141">
        <f t="shared" si="35"/>
        <v>0</v>
      </c>
      <c r="N251" s="399"/>
      <c r="O251" s="474"/>
      <c r="P251" s="474"/>
      <c r="Q251" s="474"/>
      <c r="R251" s="474"/>
      <c r="S251" s="475"/>
      <c r="T251" s="141">
        <f t="shared" si="36"/>
        <v>50000</v>
      </c>
      <c r="U251" s="407" t="s">
        <v>133</v>
      </c>
      <c r="V251" s="363">
        <v>50000.0</v>
      </c>
      <c r="W251" s="383"/>
      <c r="X251" s="322"/>
      <c r="Y251" s="383"/>
      <c r="Z251" s="322"/>
      <c r="AA251" s="383"/>
      <c r="AB251" s="322"/>
      <c r="AC251" s="383"/>
      <c r="AD251" s="322"/>
      <c r="AE251" s="383"/>
      <c r="AF251" s="322"/>
      <c r="AG251" s="383"/>
      <c r="AH251" s="322"/>
      <c r="AI251" s="383"/>
      <c r="AJ251" s="322"/>
      <c r="AK251" s="322"/>
      <c r="AL251" s="322"/>
      <c r="AM251" s="322"/>
      <c r="AN251" s="322"/>
      <c r="AO251" s="322"/>
      <c r="AP251" s="322"/>
      <c r="AQ251" s="322"/>
      <c r="AR251" s="322"/>
      <c r="AS251" s="322"/>
      <c r="AT251" s="383"/>
      <c r="AU251" s="479"/>
      <c r="AV251" s="480"/>
      <c r="AW251" s="222"/>
      <c r="AX251" s="222"/>
      <c r="AY251" s="222"/>
      <c r="AZ251" s="222"/>
      <c r="BA251" s="222"/>
      <c r="BB251" s="222"/>
      <c r="BC251" s="222"/>
      <c r="BD251" s="222"/>
      <c r="BE251" s="222"/>
      <c r="BF251" s="222"/>
      <c r="BG251" s="222"/>
      <c r="BH251" s="222"/>
      <c r="BI251" s="222"/>
      <c r="BJ251" s="222"/>
      <c r="BK251" s="222"/>
      <c r="BL251" s="222"/>
      <c r="BM251" s="222"/>
      <c r="BN251" s="222"/>
      <c r="BO251" s="222"/>
      <c r="BP251" s="222"/>
    </row>
    <row r="252" ht="12.75" customHeight="1">
      <c r="A252" s="222"/>
      <c r="B252" s="382">
        <v>44586.0</v>
      </c>
      <c r="C252" s="210">
        <f t="shared" si="33"/>
        <v>0</v>
      </c>
      <c r="D252" s="141">
        <f t="shared" si="34"/>
        <v>0</v>
      </c>
      <c r="E252" s="399"/>
      <c r="F252" s="474"/>
      <c r="G252" s="474"/>
      <c r="H252" s="474"/>
      <c r="I252" s="474"/>
      <c r="J252" s="474"/>
      <c r="K252" s="474"/>
      <c r="L252" s="475"/>
      <c r="M252" s="141">
        <f t="shared" si="35"/>
        <v>0</v>
      </c>
      <c r="N252" s="399"/>
      <c r="O252" s="474"/>
      <c r="P252" s="474"/>
      <c r="Q252" s="474"/>
      <c r="R252" s="474"/>
      <c r="S252" s="475"/>
      <c r="T252" s="141">
        <f t="shared" si="36"/>
        <v>0</v>
      </c>
      <c r="U252" s="383"/>
      <c r="V252" s="322"/>
      <c r="W252" s="407"/>
      <c r="X252" s="322"/>
      <c r="Y252" s="383"/>
      <c r="Z252" s="322"/>
      <c r="AA252" s="383"/>
      <c r="AB252" s="322"/>
      <c r="AC252" s="383"/>
      <c r="AD252" s="322"/>
      <c r="AE252" s="383"/>
      <c r="AF252" s="322"/>
      <c r="AG252" s="383"/>
      <c r="AH252" s="322"/>
      <c r="AI252" s="383"/>
      <c r="AJ252" s="322"/>
      <c r="AK252" s="322"/>
      <c r="AL252" s="322"/>
      <c r="AM252" s="322"/>
      <c r="AN252" s="322"/>
      <c r="AO252" s="322"/>
      <c r="AP252" s="322"/>
      <c r="AQ252" s="322"/>
      <c r="AR252" s="322"/>
      <c r="AS252" s="322"/>
      <c r="AT252" s="383"/>
      <c r="AU252" s="479"/>
      <c r="AV252" s="480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222"/>
      <c r="BH252" s="222"/>
      <c r="BI252" s="222"/>
      <c r="BJ252" s="222"/>
      <c r="BK252" s="222"/>
      <c r="BL252" s="222"/>
      <c r="BM252" s="222"/>
      <c r="BN252" s="222"/>
      <c r="BO252" s="222"/>
      <c r="BP252" s="222"/>
    </row>
    <row r="253" ht="12.75" customHeight="1">
      <c r="A253" s="222"/>
      <c r="B253" s="382">
        <v>44587.0</v>
      </c>
      <c r="C253" s="210">
        <f t="shared" si="33"/>
        <v>0</v>
      </c>
      <c r="D253" s="141">
        <f t="shared" si="34"/>
        <v>0</v>
      </c>
      <c r="E253" s="399"/>
      <c r="F253" s="474"/>
      <c r="G253" s="474"/>
      <c r="H253" s="474"/>
      <c r="I253" s="474"/>
      <c r="J253" s="474"/>
      <c r="K253" s="474"/>
      <c r="L253" s="475"/>
      <c r="M253" s="141">
        <f t="shared" si="35"/>
        <v>0</v>
      </c>
      <c r="N253" s="399"/>
      <c r="O253" s="474"/>
      <c r="P253" s="474"/>
      <c r="Q253" s="474"/>
      <c r="R253" s="474"/>
      <c r="S253" s="475"/>
      <c r="T253" s="141">
        <f t="shared" si="36"/>
        <v>0</v>
      </c>
      <c r="U253" s="383"/>
      <c r="V253" s="322"/>
      <c r="W253" s="383"/>
      <c r="X253" s="322"/>
      <c r="Y253" s="383"/>
      <c r="Z253" s="322"/>
      <c r="AA253" s="383"/>
      <c r="AB253" s="322"/>
      <c r="AC253" s="383"/>
      <c r="AD253" s="322"/>
      <c r="AE253" s="383"/>
      <c r="AF253" s="322"/>
      <c r="AG253" s="383"/>
      <c r="AH253" s="322"/>
      <c r="AI253" s="383"/>
      <c r="AJ253" s="322"/>
      <c r="AK253" s="322"/>
      <c r="AL253" s="322"/>
      <c r="AM253" s="322"/>
      <c r="AN253" s="322"/>
      <c r="AO253" s="322"/>
      <c r="AP253" s="322"/>
      <c r="AQ253" s="322"/>
      <c r="AR253" s="322"/>
      <c r="AS253" s="322"/>
      <c r="AT253" s="383"/>
      <c r="AU253" s="479"/>
      <c r="AV253" s="480"/>
      <c r="AW253" s="222"/>
      <c r="AX253" s="222"/>
      <c r="AY253" s="222"/>
      <c r="AZ253" s="222"/>
      <c r="BA253" s="222"/>
      <c r="BB253" s="222"/>
      <c r="BC253" s="222"/>
      <c r="BD253" s="222"/>
      <c r="BE253" s="222"/>
      <c r="BF253" s="222"/>
      <c r="BG253" s="222"/>
      <c r="BH253" s="222"/>
      <c r="BI253" s="222"/>
      <c r="BJ253" s="222"/>
      <c r="BK253" s="222"/>
      <c r="BL253" s="222"/>
      <c r="BM253" s="222"/>
      <c r="BN253" s="222"/>
      <c r="BO253" s="222"/>
      <c r="BP253" s="222"/>
    </row>
    <row r="254" ht="12.75" customHeight="1">
      <c r="A254" s="222"/>
      <c r="B254" s="440">
        <v>44588.0</v>
      </c>
      <c r="C254" s="210">
        <f t="shared" si="33"/>
        <v>287078</v>
      </c>
      <c r="D254" s="141">
        <f t="shared" si="34"/>
        <v>0</v>
      </c>
      <c r="E254" s="399"/>
      <c r="F254" s="474"/>
      <c r="G254" s="474"/>
      <c r="H254" s="474"/>
      <c r="I254" s="474"/>
      <c r="J254" s="474"/>
      <c r="K254" s="474"/>
      <c r="L254" s="475"/>
      <c r="M254" s="141">
        <f t="shared" si="35"/>
        <v>0</v>
      </c>
      <c r="N254" s="399"/>
      <c r="O254" s="474"/>
      <c r="P254" s="474"/>
      <c r="Q254" s="474"/>
      <c r="R254" s="474"/>
      <c r="S254" s="475"/>
      <c r="T254" s="141">
        <f t="shared" si="36"/>
        <v>287078</v>
      </c>
      <c r="U254" s="484" t="s">
        <v>239</v>
      </c>
      <c r="V254" s="363">
        <v>41360.0</v>
      </c>
      <c r="W254" s="383" t="s">
        <v>913</v>
      </c>
      <c r="X254" s="363">
        <v>45518.0</v>
      </c>
      <c r="Y254" s="383" t="s">
        <v>914</v>
      </c>
      <c r="Z254" s="363">
        <v>200200.0</v>
      </c>
      <c r="AA254" s="413"/>
      <c r="AB254" s="412"/>
      <c r="AC254" s="383"/>
      <c r="AD254" s="322"/>
      <c r="AE254" s="383"/>
      <c r="AF254" s="322"/>
      <c r="AG254" s="383"/>
      <c r="AH254" s="322"/>
      <c r="AI254" s="383"/>
      <c r="AJ254" s="322"/>
      <c r="AK254" s="322"/>
      <c r="AL254" s="322"/>
      <c r="AM254" s="322"/>
      <c r="AN254" s="322"/>
      <c r="AO254" s="322"/>
      <c r="AP254" s="322"/>
      <c r="AQ254" s="322"/>
      <c r="AR254" s="322"/>
      <c r="AS254" s="322"/>
      <c r="AT254" s="383"/>
      <c r="AU254" s="479"/>
      <c r="AV254" s="480"/>
      <c r="AW254" s="222"/>
      <c r="AX254" s="222"/>
      <c r="AY254" s="222"/>
      <c r="AZ254" s="222"/>
      <c r="BA254" s="222"/>
      <c r="BB254" s="222"/>
      <c r="BC254" s="222"/>
      <c r="BD254" s="222"/>
      <c r="BE254" s="222"/>
      <c r="BF254" s="222"/>
      <c r="BG254" s="222"/>
      <c r="BH254" s="222"/>
      <c r="BI254" s="222"/>
      <c r="BJ254" s="222"/>
      <c r="BK254" s="222"/>
      <c r="BL254" s="222"/>
      <c r="BM254" s="222"/>
      <c r="BN254" s="222"/>
      <c r="BO254" s="222"/>
      <c r="BP254" s="222"/>
    </row>
    <row r="255" ht="12.75" customHeight="1">
      <c r="A255" s="222"/>
      <c r="B255" s="440">
        <v>44589.0</v>
      </c>
      <c r="C255" s="210">
        <f t="shared" si="33"/>
        <v>12704350</v>
      </c>
      <c r="D255" s="141">
        <f t="shared" si="34"/>
        <v>0</v>
      </c>
      <c r="E255" s="399"/>
      <c r="F255" s="474"/>
      <c r="G255" s="474"/>
      <c r="H255" s="474"/>
      <c r="I255" s="474"/>
      <c r="J255" s="474"/>
      <c r="K255" s="474"/>
      <c r="L255" s="475"/>
      <c r="M255" s="141">
        <f t="shared" si="35"/>
        <v>0</v>
      </c>
      <c r="N255" s="399"/>
      <c r="O255" s="474"/>
      <c r="P255" s="474"/>
      <c r="Q255" s="474"/>
      <c r="R255" s="474"/>
      <c r="S255" s="475"/>
      <c r="T255" s="141">
        <f t="shared" si="36"/>
        <v>12704350</v>
      </c>
      <c r="U255" s="407" t="s">
        <v>915</v>
      </c>
      <c r="V255" s="363">
        <v>1.270435E7</v>
      </c>
      <c r="W255" s="383"/>
      <c r="X255" s="322"/>
      <c r="Y255" s="383"/>
      <c r="Z255" s="322"/>
      <c r="AA255" s="383"/>
      <c r="AB255" s="322"/>
      <c r="AC255" s="415"/>
      <c r="AD255" s="322"/>
      <c r="AE255" s="383"/>
      <c r="AF255" s="322"/>
      <c r="AG255" s="383"/>
      <c r="AH255" s="322"/>
      <c r="AI255" s="383"/>
      <c r="AJ255" s="322"/>
      <c r="AK255" s="322"/>
      <c r="AL255" s="322"/>
      <c r="AM255" s="322"/>
      <c r="AN255" s="322"/>
      <c r="AO255" s="322"/>
      <c r="AP255" s="322"/>
      <c r="AQ255" s="322"/>
      <c r="AR255" s="322"/>
      <c r="AS255" s="322"/>
      <c r="AT255" s="383"/>
      <c r="AU255" s="479"/>
      <c r="AV255" s="480"/>
      <c r="AW255" s="222"/>
      <c r="AX255" s="222"/>
      <c r="AY255" s="222"/>
      <c r="AZ255" s="222"/>
      <c r="BA255" s="222"/>
      <c r="BB255" s="222"/>
      <c r="BC255" s="222"/>
      <c r="BD255" s="222"/>
      <c r="BE255" s="222"/>
      <c r="BF255" s="222"/>
      <c r="BG255" s="222"/>
      <c r="BH255" s="222"/>
      <c r="BI255" s="222"/>
      <c r="BJ255" s="222"/>
      <c r="BK255" s="222"/>
      <c r="BL255" s="222"/>
      <c r="BM255" s="222"/>
      <c r="BN255" s="222"/>
      <c r="BO255" s="222"/>
      <c r="BP255" s="222"/>
    </row>
    <row r="256" ht="12.75" customHeight="1">
      <c r="A256" s="222"/>
      <c r="B256" s="440">
        <v>44590.0</v>
      </c>
      <c r="C256" s="210">
        <f t="shared" si="33"/>
        <v>0</v>
      </c>
      <c r="D256" s="141">
        <f t="shared" si="34"/>
        <v>0</v>
      </c>
      <c r="E256" s="399"/>
      <c r="F256" s="474"/>
      <c r="G256" s="474"/>
      <c r="H256" s="474"/>
      <c r="I256" s="474"/>
      <c r="J256" s="474"/>
      <c r="K256" s="474"/>
      <c r="L256" s="475"/>
      <c r="M256" s="141">
        <f t="shared" si="35"/>
        <v>0</v>
      </c>
      <c r="N256" s="399"/>
      <c r="O256" s="474"/>
      <c r="P256" s="474"/>
      <c r="Q256" s="474"/>
      <c r="R256" s="474"/>
      <c r="S256" s="475"/>
      <c r="T256" s="141">
        <f t="shared" si="36"/>
        <v>0</v>
      </c>
      <c r="U256" s="407"/>
      <c r="V256" s="322"/>
      <c r="W256" s="383"/>
      <c r="X256" s="322"/>
      <c r="Y256" s="383"/>
      <c r="Z256" s="322"/>
      <c r="AA256" s="383"/>
      <c r="AB256" s="322"/>
      <c r="AC256" s="383"/>
      <c r="AD256" s="322"/>
      <c r="AE256" s="383"/>
      <c r="AF256" s="322"/>
      <c r="AG256" s="383"/>
      <c r="AH256" s="322"/>
      <c r="AI256" s="383"/>
      <c r="AJ256" s="322"/>
      <c r="AK256" s="322"/>
      <c r="AL256" s="322"/>
      <c r="AM256" s="322"/>
      <c r="AN256" s="322"/>
      <c r="AO256" s="322"/>
      <c r="AP256" s="322"/>
      <c r="AQ256" s="322"/>
      <c r="AR256" s="322"/>
      <c r="AS256" s="322"/>
      <c r="AT256" s="383"/>
      <c r="AU256" s="479"/>
      <c r="AV256" s="480"/>
      <c r="AW256" s="222"/>
      <c r="AX256" s="222"/>
      <c r="AY256" s="222"/>
      <c r="AZ256" s="222"/>
      <c r="BA256" s="222"/>
      <c r="BB256" s="222"/>
      <c r="BC256" s="222"/>
      <c r="BD256" s="222"/>
      <c r="BE256" s="222"/>
      <c r="BF256" s="222"/>
      <c r="BG256" s="222"/>
      <c r="BH256" s="222"/>
      <c r="BI256" s="222"/>
      <c r="BJ256" s="222"/>
      <c r="BK256" s="222"/>
      <c r="BL256" s="222"/>
      <c r="BM256" s="222"/>
      <c r="BN256" s="222"/>
      <c r="BO256" s="222"/>
      <c r="BP256" s="222"/>
    </row>
    <row r="257" ht="12.75" customHeight="1">
      <c r="A257" s="222"/>
      <c r="B257" s="440">
        <v>44591.0</v>
      </c>
      <c r="C257" s="215">
        <f t="shared" si="33"/>
        <v>0</v>
      </c>
      <c r="D257" s="141">
        <f t="shared" si="34"/>
        <v>0</v>
      </c>
      <c r="E257" s="399"/>
      <c r="F257" s="474"/>
      <c r="G257" s="474"/>
      <c r="H257" s="474"/>
      <c r="I257" s="474"/>
      <c r="J257" s="474"/>
      <c r="K257" s="474"/>
      <c r="L257" s="475"/>
      <c r="M257" s="141">
        <f t="shared" si="35"/>
        <v>0</v>
      </c>
      <c r="N257" s="399"/>
      <c r="O257" s="474"/>
      <c r="P257" s="474"/>
      <c r="Q257" s="474"/>
      <c r="R257" s="474"/>
      <c r="S257" s="475"/>
      <c r="T257" s="141">
        <f t="shared" si="36"/>
        <v>0</v>
      </c>
      <c r="U257" s="561"/>
      <c r="V257" s="322"/>
      <c r="W257" s="474"/>
      <c r="X257" s="383"/>
      <c r="Y257" s="383"/>
      <c r="Z257" s="322"/>
      <c r="AA257" s="383"/>
      <c r="AB257" s="322"/>
      <c r="AC257" s="383"/>
      <c r="AD257" s="322"/>
      <c r="AE257" s="383"/>
      <c r="AF257" s="322"/>
      <c r="AG257" s="383"/>
      <c r="AH257" s="322"/>
      <c r="AI257" s="383"/>
      <c r="AJ257" s="322"/>
      <c r="AK257" s="322"/>
      <c r="AL257" s="322"/>
      <c r="AM257" s="322"/>
      <c r="AN257" s="322"/>
      <c r="AO257" s="322"/>
      <c r="AP257" s="322"/>
      <c r="AQ257" s="322"/>
      <c r="AR257" s="322"/>
      <c r="AS257" s="412"/>
      <c r="AT257" s="413"/>
      <c r="AU257" s="499"/>
      <c r="AV257" s="500"/>
      <c r="AW257" s="222"/>
      <c r="AX257" s="222"/>
      <c r="AY257" s="222"/>
      <c r="AZ257" s="222"/>
      <c r="BA257" s="222"/>
      <c r="BB257" s="222"/>
      <c r="BC257" s="222"/>
      <c r="BD257" s="222"/>
      <c r="BE257" s="222"/>
      <c r="BF257" s="222"/>
      <c r="BG257" s="222"/>
      <c r="BH257" s="222"/>
      <c r="BI257" s="222"/>
      <c r="BJ257" s="222"/>
      <c r="BK257" s="222"/>
      <c r="BL257" s="222"/>
      <c r="BM257" s="222"/>
      <c r="BN257" s="222"/>
      <c r="BO257" s="222"/>
      <c r="BP257" s="222"/>
    </row>
    <row r="258" ht="12.75" customHeight="1">
      <c r="A258" s="222"/>
      <c r="B258" s="444">
        <v>44592.0</v>
      </c>
      <c r="C258" s="233">
        <f t="shared" si="33"/>
        <v>36509779</v>
      </c>
      <c r="D258" s="141">
        <f t="shared" si="34"/>
        <v>13013</v>
      </c>
      <c r="E258" s="495" t="s">
        <v>197</v>
      </c>
      <c r="F258" s="547">
        <v>13013.0</v>
      </c>
      <c r="G258" s="495"/>
      <c r="H258" s="495"/>
      <c r="I258" s="495"/>
      <c r="J258" s="495"/>
      <c r="K258" s="495"/>
      <c r="L258" s="496"/>
      <c r="M258" s="141">
        <f t="shared" si="35"/>
        <v>0</v>
      </c>
      <c r="N258" s="523"/>
      <c r="O258" s="495"/>
      <c r="P258" s="495"/>
      <c r="Q258" s="495"/>
      <c r="R258" s="495"/>
      <c r="S258" s="496"/>
      <c r="T258" s="141">
        <f>V258+X258+Z258+AB258+AD258+AF258+AH258+AJ258+AV258+AL258+AN258+AP258+AR258+AT258</f>
        <v>36496766</v>
      </c>
      <c r="U258" s="171" t="s">
        <v>147</v>
      </c>
      <c r="V258" s="367">
        <v>277810.0</v>
      </c>
      <c r="W258" s="171" t="s">
        <v>139</v>
      </c>
      <c r="X258" s="367">
        <v>222895.0</v>
      </c>
      <c r="Y258" s="413" t="s">
        <v>148</v>
      </c>
      <c r="Z258" s="367">
        <v>3193335.0</v>
      </c>
      <c r="AA258" s="164" t="s">
        <v>159</v>
      </c>
      <c r="AB258" s="367">
        <v>202302.0</v>
      </c>
      <c r="AC258" s="164" t="s">
        <v>172</v>
      </c>
      <c r="AD258" s="363">
        <v>278649.0</v>
      </c>
      <c r="AE258" s="164" t="s">
        <v>786</v>
      </c>
      <c r="AF258" s="367">
        <v>100975.0</v>
      </c>
      <c r="AG258" s="164" t="s">
        <v>916</v>
      </c>
      <c r="AH258" s="562">
        <v>2055998.0</v>
      </c>
      <c r="AI258" s="416" t="s">
        <v>917</v>
      </c>
      <c r="AJ258" s="411">
        <v>3.0066802E7</v>
      </c>
      <c r="AK258" s="522" t="s">
        <v>162</v>
      </c>
      <c r="AL258" s="562">
        <v>98000.0</v>
      </c>
      <c r="AM258" s="563"/>
      <c r="AN258" s="522"/>
      <c r="AO258" s="383"/>
      <c r="AP258" s="322"/>
      <c r="AQ258" s="564"/>
      <c r="AR258" s="322"/>
      <c r="AS258" s="416"/>
      <c r="AT258" s="422"/>
      <c r="AU258" s="550"/>
      <c r="AV258" s="565"/>
      <c r="AW258" s="222"/>
      <c r="AX258" s="222"/>
      <c r="AY258" s="222"/>
      <c r="AZ258" s="222"/>
      <c r="BA258" s="222"/>
      <c r="BB258" s="222"/>
      <c r="BC258" s="222"/>
      <c r="BD258" s="222"/>
      <c r="BE258" s="222"/>
      <c r="BF258" s="222"/>
      <c r="BG258" s="222"/>
      <c r="BH258" s="222"/>
      <c r="BI258" s="222"/>
      <c r="BJ258" s="222"/>
      <c r="BK258" s="222"/>
      <c r="BL258" s="222"/>
      <c r="BM258" s="222"/>
      <c r="BN258" s="222"/>
      <c r="BO258" s="222"/>
      <c r="BP258" s="222"/>
    </row>
    <row r="259" ht="12.75" customHeight="1">
      <c r="A259" s="1"/>
      <c r="B259" s="454" t="s">
        <v>36</v>
      </c>
      <c r="C259" s="208"/>
      <c r="D259" s="173"/>
      <c r="E259" s="503"/>
      <c r="F259" s="504"/>
      <c r="G259" s="504"/>
      <c r="H259" s="504"/>
      <c r="I259" s="504"/>
      <c r="J259" s="504"/>
      <c r="K259" s="504"/>
      <c r="L259" s="505"/>
      <c r="M259" s="173"/>
      <c r="N259" s="503"/>
      <c r="O259" s="504"/>
      <c r="P259" s="504"/>
      <c r="Q259" s="504"/>
      <c r="R259" s="504"/>
      <c r="S259" s="505"/>
      <c r="T259" s="173"/>
      <c r="U259" s="198"/>
      <c r="V259" s="183"/>
      <c r="W259" s="184"/>
      <c r="X259" s="183"/>
      <c r="Y259" s="184"/>
      <c r="Z259" s="183"/>
      <c r="AA259" s="184"/>
      <c r="AB259" s="183"/>
      <c r="AC259" s="184"/>
      <c r="AD259" s="183"/>
      <c r="AE259" s="184"/>
      <c r="AF259" s="183"/>
      <c r="AG259" s="184"/>
      <c r="AH259" s="183"/>
      <c r="AI259" s="184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4"/>
      <c r="AU259" s="371"/>
      <c r="AV259" s="247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ht="12.75" customHeight="1">
      <c r="A260" s="222"/>
      <c r="B260" s="329">
        <v>44593.0</v>
      </c>
      <c r="C260" s="209">
        <f t="shared" ref="C260:C288" si="37">D260+M260+T260</f>
        <v>0</v>
      </c>
      <c r="D260" s="141">
        <f t="shared" ref="D260:D288" si="38">F260+H260+J260+L260</f>
        <v>0</v>
      </c>
      <c r="E260" s="399"/>
      <c r="F260" s="474"/>
      <c r="G260" s="474"/>
      <c r="H260" s="474"/>
      <c r="I260" s="474"/>
      <c r="J260" s="474"/>
      <c r="K260" s="474"/>
      <c r="L260" s="475"/>
      <c r="M260" s="141">
        <f t="shared" ref="M260:M288" si="39">O260+Q260</f>
        <v>0</v>
      </c>
      <c r="N260" s="399"/>
      <c r="O260" s="474"/>
      <c r="P260" s="474"/>
      <c r="Q260" s="474"/>
      <c r="R260" s="474"/>
      <c r="S260" s="475"/>
      <c r="T260" s="141">
        <f>V260+X260+Z260+AB260+AD260+AF260+AH260+AJ260+AV260+AL260</f>
        <v>0</v>
      </c>
      <c r="U260" s="415"/>
      <c r="V260" s="414"/>
      <c r="W260" s="415"/>
      <c r="X260" s="414"/>
      <c r="Y260" s="415"/>
      <c r="Z260" s="414"/>
      <c r="AA260" s="415"/>
      <c r="AB260" s="414"/>
      <c r="AC260" s="415"/>
      <c r="AD260" s="414"/>
      <c r="AE260" s="415"/>
      <c r="AF260" s="414"/>
      <c r="AG260" s="415"/>
      <c r="AH260" s="414"/>
      <c r="AI260" s="415"/>
      <c r="AJ260" s="406"/>
      <c r="AK260" s="524"/>
      <c r="AL260" s="414"/>
      <c r="AM260" s="414"/>
      <c r="AN260" s="414"/>
      <c r="AO260" s="414"/>
      <c r="AP260" s="163"/>
      <c r="AQ260" s="163"/>
      <c r="AR260" s="163"/>
      <c r="AS260" s="163"/>
      <c r="AT260" s="162"/>
      <c r="AU260" s="372"/>
      <c r="AV260" s="255"/>
      <c r="AW260" s="222"/>
      <c r="AX260" s="222"/>
      <c r="AY260" s="222"/>
      <c r="AZ260" s="222"/>
      <c r="BA260" s="222"/>
      <c r="BB260" s="222"/>
      <c r="BC260" s="222"/>
      <c r="BD260" s="222"/>
      <c r="BE260" s="222"/>
      <c r="BF260" s="222"/>
      <c r="BG260" s="222"/>
      <c r="BH260" s="222"/>
      <c r="BI260" s="222"/>
      <c r="BJ260" s="222"/>
      <c r="BK260" s="222"/>
      <c r="BL260" s="222"/>
      <c r="BM260" s="222"/>
      <c r="BN260" s="222"/>
      <c r="BO260" s="222"/>
      <c r="BP260" s="222"/>
    </row>
    <row r="261" ht="12.75" customHeight="1">
      <c r="A261" s="222"/>
      <c r="B261" s="35">
        <v>44594.0</v>
      </c>
      <c r="C261" s="210">
        <f t="shared" si="37"/>
        <v>0</v>
      </c>
      <c r="D261" s="141">
        <f t="shared" si="38"/>
        <v>0</v>
      </c>
      <c r="E261" s="399"/>
      <c r="F261" s="474"/>
      <c r="G261" s="474"/>
      <c r="H261" s="474"/>
      <c r="I261" s="474"/>
      <c r="J261" s="474"/>
      <c r="K261" s="474"/>
      <c r="L261" s="475"/>
      <c r="M261" s="141">
        <f t="shared" si="39"/>
        <v>0</v>
      </c>
      <c r="N261" s="399"/>
      <c r="O261" s="474"/>
      <c r="P261" s="474"/>
      <c r="Q261" s="474"/>
      <c r="R261" s="474"/>
      <c r="S261" s="475"/>
      <c r="T261" s="141">
        <f t="shared" ref="T261:T287" si="40">V261+X261+Z261+AB261+AD261+AF261+AH261+AJ261+AV261</f>
        <v>0</v>
      </c>
      <c r="U261" s="533"/>
      <c r="V261" s="322"/>
      <c r="W261" s="415"/>
      <c r="X261" s="414"/>
      <c r="Y261" s="383"/>
      <c r="Z261" s="322"/>
      <c r="AA261" s="383"/>
      <c r="AB261" s="322"/>
      <c r="AC261" s="383"/>
      <c r="AD261" s="322"/>
      <c r="AE261" s="383"/>
      <c r="AF261" s="322"/>
      <c r="AG261" s="383"/>
      <c r="AH261" s="322"/>
      <c r="AI261" s="383"/>
      <c r="AJ261" s="322"/>
      <c r="AK261" s="322"/>
      <c r="AL261" s="322"/>
      <c r="AM261" s="322"/>
      <c r="AN261" s="322"/>
      <c r="AO261" s="322"/>
      <c r="AP261" s="143"/>
      <c r="AQ261" s="143"/>
      <c r="AR261" s="143"/>
      <c r="AS261" s="143"/>
      <c r="AT261" s="150"/>
      <c r="AU261" s="361"/>
      <c r="AV261" s="225"/>
      <c r="AW261" s="222"/>
      <c r="AX261" s="222"/>
      <c r="AY261" s="222"/>
      <c r="AZ261" s="222"/>
      <c r="BA261" s="222"/>
      <c r="BB261" s="222"/>
      <c r="BC261" s="222"/>
      <c r="BD261" s="222"/>
      <c r="BE261" s="222"/>
      <c r="BF261" s="222"/>
      <c r="BG261" s="222"/>
      <c r="BH261" s="222"/>
      <c r="BI261" s="222"/>
      <c r="BJ261" s="222"/>
      <c r="BK261" s="222"/>
      <c r="BL261" s="222"/>
      <c r="BM261" s="222"/>
      <c r="BN261" s="222"/>
      <c r="BO261" s="222"/>
      <c r="BP261" s="222"/>
    </row>
    <row r="262" ht="12.75" customHeight="1">
      <c r="A262" s="222"/>
      <c r="B262" s="440">
        <v>44595.0</v>
      </c>
      <c r="C262" s="210">
        <f t="shared" si="37"/>
        <v>0</v>
      </c>
      <c r="D262" s="141">
        <f t="shared" si="38"/>
        <v>0</v>
      </c>
      <c r="E262" s="399"/>
      <c r="F262" s="474"/>
      <c r="G262" s="474"/>
      <c r="H262" s="474"/>
      <c r="I262" s="474"/>
      <c r="J262" s="474"/>
      <c r="K262" s="474"/>
      <c r="L262" s="475"/>
      <c r="M262" s="141">
        <f t="shared" si="39"/>
        <v>0</v>
      </c>
      <c r="N262" s="399"/>
      <c r="O262" s="474"/>
      <c r="P262" s="474"/>
      <c r="Q262" s="474"/>
      <c r="R262" s="474"/>
      <c r="S262" s="475"/>
      <c r="T262" s="141">
        <f t="shared" si="40"/>
        <v>0</v>
      </c>
      <c r="U262" s="407"/>
      <c r="V262" s="322"/>
      <c r="W262" s="383"/>
      <c r="X262" s="322"/>
      <c r="Y262" s="383"/>
      <c r="Z262" s="322"/>
      <c r="AA262" s="383"/>
      <c r="AB262" s="322"/>
      <c r="AC262" s="383"/>
      <c r="AD262" s="322"/>
      <c r="AE262" s="383"/>
      <c r="AF262" s="322"/>
      <c r="AG262" s="383"/>
      <c r="AH262" s="322"/>
      <c r="AI262" s="383"/>
      <c r="AJ262" s="322"/>
      <c r="AK262" s="322"/>
      <c r="AL262" s="322"/>
      <c r="AM262" s="322"/>
      <c r="AN262" s="322"/>
      <c r="AO262" s="322"/>
      <c r="AP262" s="143"/>
      <c r="AQ262" s="143"/>
      <c r="AR262" s="143"/>
      <c r="AS262" s="143"/>
      <c r="AT262" s="150"/>
      <c r="AU262" s="361"/>
      <c r="AV262" s="225"/>
      <c r="AW262" s="222"/>
      <c r="AX262" s="222"/>
      <c r="AY262" s="222"/>
      <c r="AZ262" s="222"/>
      <c r="BA262" s="222"/>
      <c r="BB262" s="222"/>
      <c r="BC262" s="222"/>
      <c r="BD262" s="222"/>
      <c r="BE262" s="222"/>
      <c r="BF262" s="222"/>
      <c r="BG262" s="222"/>
      <c r="BH262" s="222"/>
      <c r="BI262" s="222"/>
      <c r="BJ262" s="222"/>
      <c r="BK262" s="222"/>
      <c r="BL262" s="222"/>
      <c r="BM262" s="222"/>
      <c r="BN262" s="222"/>
      <c r="BO262" s="222"/>
      <c r="BP262" s="222"/>
    </row>
    <row r="263" ht="12.75" customHeight="1">
      <c r="A263" s="222"/>
      <c r="B263" s="440">
        <v>44596.0</v>
      </c>
      <c r="C263" s="210">
        <f t="shared" si="37"/>
        <v>15000</v>
      </c>
      <c r="D263" s="141">
        <f t="shared" si="38"/>
        <v>0</v>
      </c>
      <c r="E263" s="399"/>
      <c r="F263" s="474"/>
      <c r="G263" s="474"/>
      <c r="H263" s="474"/>
      <c r="I263" s="474"/>
      <c r="J263" s="474"/>
      <c r="K263" s="474"/>
      <c r="L263" s="475"/>
      <c r="M263" s="141">
        <f t="shared" si="39"/>
        <v>0</v>
      </c>
      <c r="N263" s="399"/>
      <c r="O263" s="474"/>
      <c r="P263" s="474"/>
      <c r="Q263" s="474"/>
      <c r="R263" s="474"/>
      <c r="S263" s="475"/>
      <c r="T263" s="141">
        <f t="shared" si="40"/>
        <v>15000</v>
      </c>
      <c r="U263" s="407" t="s">
        <v>162</v>
      </c>
      <c r="V263" s="363">
        <v>15000.0</v>
      </c>
      <c r="W263" s="383"/>
      <c r="X263" s="322"/>
      <c r="Y263" s="383"/>
      <c r="Z263" s="564"/>
      <c r="AA263" s="322"/>
      <c r="AB263" s="383"/>
      <c r="AC263" s="322"/>
      <c r="AD263" s="383"/>
      <c r="AE263" s="322"/>
      <c r="AF263" s="383"/>
      <c r="AG263" s="322"/>
      <c r="AH263" s="383"/>
      <c r="AI263" s="322"/>
      <c r="AJ263" s="383"/>
      <c r="AK263" s="322"/>
      <c r="AL263" s="383"/>
      <c r="AM263" s="322"/>
      <c r="AN263" s="383"/>
      <c r="AO263" s="322"/>
      <c r="AP263" s="383"/>
      <c r="AQ263" s="322"/>
      <c r="AR263" s="484"/>
      <c r="AS263" s="143"/>
      <c r="AT263" s="150"/>
      <c r="AU263" s="361"/>
      <c r="AV263" s="225"/>
      <c r="AW263" s="222"/>
      <c r="AX263" s="222"/>
      <c r="AY263" s="222"/>
      <c r="AZ263" s="222"/>
      <c r="BA263" s="222"/>
      <c r="BB263" s="222"/>
      <c r="BC263" s="222"/>
      <c r="BD263" s="222"/>
      <c r="BE263" s="222"/>
      <c r="BF263" s="222"/>
      <c r="BG263" s="222"/>
      <c r="BH263" s="222"/>
      <c r="BI263" s="222"/>
      <c r="BJ263" s="222"/>
      <c r="BK263" s="222"/>
      <c r="BL263" s="222"/>
      <c r="BM263" s="222"/>
      <c r="BN263" s="222"/>
      <c r="BO263" s="222"/>
      <c r="BP263" s="222"/>
    </row>
    <row r="264" ht="12.75" customHeight="1">
      <c r="A264" s="222"/>
      <c r="B264" s="440">
        <v>44597.0</v>
      </c>
      <c r="C264" s="210">
        <f t="shared" si="37"/>
        <v>0</v>
      </c>
      <c r="D264" s="141">
        <f t="shared" si="38"/>
        <v>0</v>
      </c>
      <c r="E264" s="399"/>
      <c r="F264" s="474"/>
      <c r="G264" s="474"/>
      <c r="H264" s="474"/>
      <c r="I264" s="474"/>
      <c r="J264" s="474"/>
      <c r="K264" s="474"/>
      <c r="L264" s="475"/>
      <c r="M264" s="141">
        <f t="shared" si="39"/>
        <v>0</v>
      </c>
      <c r="N264" s="399"/>
      <c r="O264" s="474"/>
      <c r="P264" s="474"/>
      <c r="Q264" s="474"/>
      <c r="R264" s="474"/>
      <c r="S264" s="475"/>
      <c r="T264" s="141">
        <f t="shared" si="40"/>
        <v>0</v>
      </c>
      <c r="U264" s="383"/>
      <c r="V264" s="322"/>
      <c r="W264" s="383"/>
      <c r="X264" s="322"/>
      <c r="Y264" s="383"/>
      <c r="Z264" s="498"/>
      <c r="AA264" s="412"/>
      <c r="AB264" s="413"/>
      <c r="AC264" s="412"/>
      <c r="AD264" s="413"/>
      <c r="AE264" s="412"/>
      <c r="AF264" s="413"/>
      <c r="AG264" s="412"/>
      <c r="AH264" s="413"/>
      <c r="AI264" s="412"/>
      <c r="AJ264" s="413"/>
      <c r="AK264" s="412"/>
      <c r="AL264" s="497"/>
      <c r="AM264" s="495"/>
      <c r="AN264" s="495"/>
      <c r="AO264" s="495"/>
      <c r="AP264" s="413"/>
      <c r="AQ264" s="412"/>
      <c r="AR264" s="484"/>
      <c r="AS264" s="143"/>
      <c r="AT264" s="150"/>
      <c r="AU264" s="361"/>
      <c r="AV264" s="225"/>
      <c r="AW264" s="222"/>
      <c r="AX264" s="222"/>
      <c r="AY264" s="222"/>
      <c r="AZ264" s="222"/>
      <c r="BA264" s="222"/>
      <c r="BB264" s="222"/>
      <c r="BC264" s="222"/>
      <c r="BD264" s="222"/>
      <c r="BE264" s="222"/>
      <c r="BF264" s="222"/>
      <c r="BG264" s="222"/>
      <c r="BH264" s="222"/>
      <c r="BI264" s="222"/>
      <c r="BJ264" s="222"/>
      <c r="BK264" s="222"/>
      <c r="BL264" s="222"/>
      <c r="BM264" s="222"/>
      <c r="BN264" s="222"/>
      <c r="BO264" s="222"/>
      <c r="BP264" s="222"/>
    </row>
    <row r="265" ht="12.75" customHeight="1">
      <c r="A265" s="222"/>
      <c r="B265" s="440">
        <v>44598.0</v>
      </c>
      <c r="C265" s="210">
        <f t="shared" si="37"/>
        <v>0</v>
      </c>
      <c r="D265" s="141">
        <f t="shared" si="38"/>
        <v>0</v>
      </c>
      <c r="E265" s="399"/>
      <c r="F265" s="474"/>
      <c r="G265" s="474"/>
      <c r="H265" s="474"/>
      <c r="I265" s="474"/>
      <c r="J265" s="474"/>
      <c r="K265" s="474"/>
      <c r="L265" s="475"/>
      <c r="M265" s="141">
        <f t="shared" si="39"/>
        <v>0</v>
      </c>
      <c r="N265" s="399"/>
      <c r="O265" s="474"/>
      <c r="P265" s="474"/>
      <c r="Q265" s="474"/>
      <c r="R265" s="474"/>
      <c r="S265" s="475"/>
      <c r="T265" s="141">
        <f t="shared" si="40"/>
        <v>0</v>
      </c>
      <c r="U265" s="407"/>
      <c r="V265" s="322"/>
      <c r="W265" s="383"/>
      <c r="X265" s="322"/>
      <c r="Y265" s="383"/>
      <c r="Z265" s="383"/>
      <c r="AA265" s="322"/>
      <c r="AB265" s="383"/>
      <c r="AC265" s="322"/>
      <c r="AD265" s="383"/>
      <c r="AE265" s="322"/>
      <c r="AF265" s="383"/>
      <c r="AG265" s="322"/>
      <c r="AH265" s="383"/>
      <c r="AI265" s="322"/>
      <c r="AJ265" s="383"/>
      <c r="AK265" s="322"/>
      <c r="AL265" s="383"/>
      <c r="AM265" s="322"/>
      <c r="AN265" s="383"/>
      <c r="AO265" s="322"/>
      <c r="AP265" s="383"/>
      <c r="AQ265" s="322"/>
      <c r="AR265" s="484"/>
      <c r="AS265" s="143"/>
      <c r="AT265" s="150"/>
      <c r="AU265" s="361"/>
      <c r="AV265" s="225"/>
      <c r="AW265" s="222"/>
      <c r="AX265" s="222"/>
      <c r="AY265" s="222"/>
      <c r="AZ265" s="222"/>
      <c r="BA265" s="222"/>
      <c r="BB265" s="222"/>
      <c r="BC265" s="222"/>
      <c r="BD265" s="222"/>
      <c r="BE265" s="222"/>
      <c r="BF265" s="222"/>
      <c r="BG265" s="222"/>
      <c r="BH265" s="222"/>
      <c r="BI265" s="222"/>
      <c r="BJ265" s="222"/>
      <c r="BK265" s="222"/>
      <c r="BL265" s="222"/>
      <c r="BM265" s="222"/>
      <c r="BN265" s="222"/>
      <c r="BO265" s="222"/>
      <c r="BP265" s="222"/>
    </row>
    <row r="266" ht="12.75" customHeight="1">
      <c r="A266" s="222"/>
      <c r="B266" s="440">
        <v>44599.0</v>
      </c>
      <c r="C266" s="210">
        <f t="shared" si="37"/>
        <v>1319763</v>
      </c>
      <c r="D266" s="141">
        <f t="shared" si="38"/>
        <v>0</v>
      </c>
      <c r="E266" s="399"/>
      <c r="F266" s="474"/>
      <c r="G266" s="474"/>
      <c r="H266" s="474"/>
      <c r="I266" s="474"/>
      <c r="J266" s="474"/>
      <c r="K266" s="474"/>
      <c r="L266" s="475"/>
      <c r="M266" s="141">
        <f t="shared" si="39"/>
        <v>0</v>
      </c>
      <c r="N266" s="399"/>
      <c r="O266" s="474"/>
      <c r="P266" s="474"/>
      <c r="Q266" s="474"/>
      <c r="R266" s="474"/>
      <c r="S266" s="475"/>
      <c r="T266" s="141">
        <f t="shared" si="40"/>
        <v>1319763</v>
      </c>
      <c r="U266" s="383" t="s">
        <v>918</v>
      </c>
      <c r="V266" s="363">
        <v>1319763.0</v>
      </c>
      <c r="W266" s="383"/>
      <c r="X266" s="143"/>
      <c r="Y266" s="383"/>
      <c r="Z266" s="550"/>
      <c r="AA266" s="414"/>
      <c r="AB266" s="415"/>
      <c r="AC266" s="414"/>
      <c r="AD266" s="415"/>
      <c r="AE266" s="414"/>
      <c r="AF266" s="415"/>
      <c r="AG266" s="414"/>
      <c r="AH266" s="415"/>
      <c r="AI266" s="414"/>
      <c r="AJ266" s="415"/>
      <c r="AK266" s="414"/>
      <c r="AL266" s="415"/>
      <c r="AM266" s="414"/>
      <c r="AN266" s="415"/>
      <c r="AO266" s="414"/>
      <c r="AP266" s="415"/>
      <c r="AQ266" s="414"/>
      <c r="AR266" s="484"/>
      <c r="AS266" s="143"/>
      <c r="AT266" s="150"/>
      <c r="AU266" s="361"/>
      <c r="AV266" s="225"/>
      <c r="AW266" s="222"/>
      <c r="AX266" s="222"/>
      <c r="AY266" s="222"/>
      <c r="AZ266" s="222"/>
      <c r="BA266" s="222"/>
      <c r="BB266" s="222"/>
      <c r="BC266" s="222"/>
      <c r="BD266" s="222"/>
      <c r="BE266" s="222"/>
      <c r="BF266" s="222"/>
      <c r="BG266" s="222"/>
      <c r="BH266" s="222"/>
      <c r="BI266" s="222"/>
      <c r="BJ266" s="222"/>
      <c r="BK266" s="222"/>
      <c r="BL266" s="222"/>
      <c r="BM266" s="222"/>
      <c r="BN266" s="222"/>
      <c r="BO266" s="222"/>
      <c r="BP266" s="222"/>
    </row>
    <row r="267" ht="12.75" customHeight="1">
      <c r="A267" s="222"/>
      <c r="B267" s="35">
        <v>44600.0</v>
      </c>
      <c r="C267" s="210">
        <f t="shared" si="37"/>
        <v>0</v>
      </c>
      <c r="D267" s="141">
        <f t="shared" si="38"/>
        <v>0</v>
      </c>
      <c r="E267" s="399"/>
      <c r="F267" s="474"/>
      <c r="G267" s="474"/>
      <c r="H267" s="474"/>
      <c r="I267" s="474"/>
      <c r="J267" s="474"/>
      <c r="K267" s="474"/>
      <c r="L267" s="475"/>
      <c r="M267" s="141">
        <f t="shared" si="39"/>
        <v>0</v>
      </c>
      <c r="N267" s="399"/>
      <c r="O267" s="474"/>
      <c r="P267" s="474"/>
      <c r="Q267" s="474"/>
      <c r="R267" s="474"/>
      <c r="S267" s="475"/>
      <c r="T267" s="141">
        <f t="shared" si="40"/>
        <v>0</v>
      </c>
      <c r="U267" s="407"/>
      <c r="V267" s="322"/>
      <c r="W267" s="383"/>
      <c r="X267" s="143"/>
      <c r="Y267" s="383"/>
      <c r="Z267" s="322"/>
      <c r="AA267" s="383"/>
      <c r="AB267" s="322"/>
      <c r="AC267" s="383"/>
      <c r="AD267" s="322"/>
      <c r="AE267" s="383"/>
      <c r="AF267" s="322"/>
      <c r="AG267" s="383"/>
      <c r="AH267" s="322"/>
      <c r="AI267" s="383"/>
      <c r="AJ267" s="322"/>
      <c r="AK267" s="322"/>
      <c r="AL267" s="322"/>
      <c r="AM267" s="322"/>
      <c r="AN267" s="322"/>
      <c r="AO267" s="322"/>
      <c r="AP267" s="322"/>
      <c r="AQ267" s="322"/>
      <c r="AR267" s="322"/>
      <c r="AS267" s="143"/>
      <c r="AT267" s="150"/>
      <c r="AU267" s="361"/>
      <c r="AV267" s="225"/>
      <c r="AW267" s="222"/>
      <c r="AX267" s="222"/>
      <c r="AY267" s="222"/>
      <c r="AZ267" s="222"/>
      <c r="BA267" s="222"/>
      <c r="BB267" s="222"/>
      <c r="BC267" s="222"/>
      <c r="BD267" s="222"/>
      <c r="BE267" s="222"/>
      <c r="BF267" s="222"/>
      <c r="BG267" s="222"/>
      <c r="BH267" s="222"/>
      <c r="BI267" s="222"/>
      <c r="BJ267" s="222"/>
      <c r="BK267" s="222"/>
      <c r="BL267" s="222"/>
      <c r="BM267" s="222"/>
      <c r="BN267" s="222"/>
      <c r="BO267" s="222"/>
      <c r="BP267" s="222"/>
    </row>
    <row r="268" ht="12.75" customHeight="1">
      <c r="A268" s="222"/>
      <c r="B268" s="35">
        <v>44601.0</v>
      </c>
      <c r="C268" s="210">
        <f t="shared" si="37"/>
        <v>0</v>
      </c>
      <c r="D268" s="141">
        <f t="shared" si="38"/>
        <v>0</v>
      </c>
      <c r="E268" s="399"/>
      <c r="F268" s="474"/>
      <c r="G268" s="474"/>
      <c r="H268" s="474"/>
      <c r="I268" s="474"/>
      <c r="J268" s="474"/>
      <c r="K268" s="474"/>
      <c r="L268" s="475"/>
      <c r="M268" s="141">
        <f t="shared" si="39"/>
        <v>0</v>
      </c>
      <c r="N268" s="399"/>
      <c r="O268" s="474"/>
      <c r="P268" s="474"/>
      <c r="Q268" s="474"/>
      <c r="R268" s="474"/>
      <c r="S268" s="475"/>
      <c r="T268" s="141">
        <f t="shared" si="40"/>
        <v>0</v>
      </c>
      <c r="U268" s="383"/>
      <c r="V268" s="322"/>
      <c r="W268" s="383"/>
      <c r="X268" s="143"/>
      <c r="Y268" s="383"/>
      <c r="Z268" s="322"/>
      <c r="AA268" s="383"/>
      <c r="AB268" s="322"/>
      <c r="AC268" s="383"/>
      <c r="AD268" s="322"/>
      <c r="AE268" s="383"/>
      <c r="AF268" s="322"/>
      <c r="AG268" s="383"/>
      <c r="AH268" s="322"/>
      <c r="AI268" s="383"/>
      <c r="AJ268" s="322"/>
      <c r="AK268" s="322"/>
      <c r="AL268" s="322"/>
      <c r="AM268" s="322"/>
      <c r="AN268" s="322"/>
      <c r="AO268" s="322"/>
      <c r="AP268" s="322"/>
      <c r="AQ268" s="322"/>
      <c r="AR268" s="322"/>
      <c r="AS268" s="143"/>
      <c r="AT268" s="150"/>
      <c r="AU268" s="361"/>
      <c r="AV268" s="225"/>
      <c r="AW268" s="222"/>
      <c r="AX268" s="222"/>
      <c r="AY268" s="222"/>
      <c r="AZ268" s="222"/>
      <c r="BA268" s="222"/>
      <c r="BB268" s="222"/>
      <c r="BC268" s="222"/>
      <c r="BD268" s="222"/>
      <c r="BE268" s="222"/>
      <c r="BF268" s="222"/>
      <c r="BG268" s="222"/>
      <c r="BH268" s="222"/>
      <c r="BI268" s="222"/>
      <c r="BJ268" s="222"/>
      <c r="BK268" s="222"/>
      <c r="BL268" s="222"/>
      <c r="BM268" s="222"/>
      <c r="BN268" s="222"/>
      <c r="BO268" s="222"/>
      <c r="BP268" s="222"/>
    </row>
    <row r="269" ht="12.75" customHeight="1">
      <c r="A269" s="222"/>
      <c r="B269" s="440">
        <v>44602.0</v>
      </c>
      <c r="C269" s="210">
        <f t="shared" si="37"/>
        <v>85737</v>
      </c>
      <c r="D269" s="141">
        <f t="shared" si="38"/>
        <v>0</v>
      </c>
      <c r="E269" s="399"/>
      <c r="F269" s="474"/>
      <c r="G269" s="474"/>
      <c r="H269" s="474"/>
      <c r="I269" s="474"/>
      <c r="J269" s="474"/>
      <c r="K269" s="474"/>
      <c r="L269" s="475"/>
      <c r="M269" s="141">
        <f t="shared" si="39"/>
        <v>0</v>
      </c>
      <c r="N269" s="399"/>
      <c r="O269" s="474"/>
      <c r="P269" s="474"/>
      <c r="Q269" s="474"/>
      <c r="R269" s="474"/>
      <c r="S269" s="475"/>
      <c r="T269" s="141">
        <f t="shared" si="40"/>
        <v>85737</v>
      </c>
      <c r="U269" s="407" t="s">
        <v>228</v>
      </c>
      <c r="V269" s="363">
        <v>42900.0</v>
      </c>
      <c r="W269" s="322" t="s">
        <v>877</v>
      </c>
      <c r="X269" s="363">
        <v>42837.0</v>
      </c>
      <c r="Y269" s="383"/>
      <c r="Z269" s="322"/>
      <c r="AA269" s="383"/>
      <c r="AB269" s="322"/>
      <c r="AC269" s="383"/>
      <c r="AD269" s="322"/>
      <c r="AE269" s="383"/>
      <c r="AF269" s="322"/>
      <c r="AG269" s="383"/>
      <c r="AH269" s="322"/>
      <c r="AI269" s="383"/>
      <c r="AJ269" s="322"/>
      <c r="AK269" s="322"/>
      <c r="AL269" s="322"/>
      <c r="AM269" s="322"/>
      <c r="AN269" s="322"/>
      <c r="AO269" s="322"/>
      <c r="AP269" s="322"/>
      <c r="AQ269" s="322"/>
      <c r="AR269" s="322"/>
      <c r="AS269" s="143"/>
      <c r="AT269" s="150"/>
      <c r="AU269" s="361"/>
      <c r="AV269" s="225"/>
      <c r="AW269" s="222"/>
      <c r="AX269" s="222"/>
      <c r="AY269" s="222"/>
      <c r="AZ269" s="222"/>
      <c r="BA269" s="222"/>
      <c r="BB269" s="222"/>
      <c r="BC269" s="222"/>
      <c r="BD269" s="222"/>
      <c r="BE269" s="222"/>
      <c r="BF269" s="222"/>
      <c r="BG269" s="222"/>
      <c r="BH269" s="222"/>
      <c r="BI269" s="222"/>
      <c r="BJ269" s="222"/>
      <c r="BK269" s="222"/>
      <c r="BL269" s="222"/>
      <c r="BM269" s="222"/>
      <c r="BN269" s="222"/>
      <c r="BO269" s="222"/>
      <c r="BP269" s="222"/>
    </row>
    <row r="270" ht="12.75" customHeight="1">
      <c r="A270" s="222"/>
      <c r="B270" s="35">
        <v>44603.0</v>
      </c>
      <c r="C270" s="210">
        <f t="shared" si="37"/>
        <v>0</v>
      </c>
      <c r="D270" s="141">
        <f t="shared" si="38"/>
        <v>0</v>
      </c>
      <c r="E270" s="399"/>
      <c r="F270" s="474"/>
      <c r="G270" s="474"/>
      <c r="H270" s="474"/>
      <c r="I270" s="474"/>
      <c r="J270" s="474"/>
      <c r="K270" s="474"/>
      <c r="L270" s="475"/>
      <c r="M270" s="141">
        <f t="shared" si="39"/>
        <v>0</v>
      </c>
      <c r="N270" s="399"/>
      <c r="O270" s="474"/>
      <c r="P270" s="474"/>
      <c r="Q270" s="474"/>
      <c r="R270" s="474"/>
      <c r="S270" s="475"/>
      <c r="T270" s="141">
        <f t="shared" si="40"/>
        <v>0</v>
      </c>
      <c r="U270" s="407"/>
      <c r="V270" s="322"/>
      <c r="W270" s="383"/>
      <c r="X270" s="322"/>
      <c r="Y270" s="383"/>
      <c r="Z270" s="322"/>
      <c r="AA270" s="383"/>
      <c r="AB270" s="322"/>
      <c r="AC270" s="383"/>
      <c r="AD270" s="322"/>
      <c r="AE270" s="383"/>
      <c r="AF270" s="322"/>
      <c r="AG270" s="383"/>
      <c r="AH270" s="322"/>
      <c r="AI270" s="383"/>
      <c r="AJ270" s="322"/>
      <c r="AK270" s="322"/>
      <c r="AL270" s="322"/>
      <c r="AM270" s="322"/>
      <c r="AN270" s="322"/>
      <c r="AO270" s="322"/>
      <c r="AP270" s="143"/>
      <c r="AQ270" s="143"/>
      <c r="AR270" s="143"/>
      <c r="AS270" s="143"/>
      <c r="AT270" s="150"/>
      <c r="AU270" s="361"/>
      <c r="AV270" s="225"/>
      <c r="AW270" s="222"/>
      <c r="AX270" s="222"/>
      <c r="AY270" s="222"/>
      <c r="AZ270" s="222"/>
      <c r="BA270" s="222"/>
      <c r="BB270" s="222"/>
      <c r="BC270" s="222"/>
      <c r="BD270" s="222"/>
      <c r="BE270" s="222"/>
      <c r="BF270" s="222"/>
      <c r="BG270" s="222"/>
      <c r="BH270" s="222"/>
      <c r="BI270" s="222"/>
      <c r="BJ270" s="222"/>
      <c r="BK270" s="222"/>
      <c r="BL270" s="222"/>
      <c r="BM270" s="222"/>
      <c r="BN270" s="222"/>
      <c r="BO270" s="222"/>
      <c r="BP270" s="222"/>
    </row>
    <row r="271" ht="12.75" customHeight="1">
      <c r="A271" s="222"/>
      <c r="B271" s="440">
        <v>44604.0</v>
      </c>
      <c r="C271" s="210">
        <f t="shared" si="37"/>
        <v>0</v>
      </c>
      <c r="D271" s="141">
        <f t="shared" si="38"/>
        <v>0</v>
      </c>
      <c r="E271" s="399"/>
      <c r="F271" s="474"/>
      <c r="G271" s="474"/>
      <c r="H271" s="474"/>
      <c r="I271" s="474"/>
      <c r="J271" s="474"/>
      <c r="K271" s="474"/>
      <c r="L271" s="475"/>
      <c r="M271" s="141">
        <f t="shared" si="39"/>
        <v>0</v>
      </c>
      <c r="N271" s="399"/>
      <c r="O271" s="474"/>
      <c r="P271" s="474"/>
      <c r="Q271" s="474"/>
      <c r="R271" s="474"/>
      <c r="S271" s="475"/>
      <c r="T271" s="141">
        <f t="shared" si="40"/>
        <v>0</v>
      </c>
      <c r="U271" s="407"/>
      <c r="V271" s="322"/>
      <c r="W271" s="383"/>
      <c r="X271" s="322"/>
      <c r="Y271" s="322"/>
      <c r="Z271" s="322"/>
      <c r="AA271" s="383"/>
      <c r="AB271" s="322"/>
      <c r="AC271" s="383"/>
      <c r="AD271" s="322"/>
      <c r="AE271" s="383"/>
      <c r="AF271" s="322"/>
      <c r="AG271" s="383"/>
      <c r="AH271" s="322"/>
      <c r="AI271" s="383"/>
      <c r="AJ271" s="322"/>
      <c r="AK271" s="322"/>
      <c r="AL271" s="322"/>
      <c r="AM271" s="322"/>
      <c r="AN271" s="322"/>
      <c r="AO271" s="322"/>
      <c r="AP271" s="143"/>
      <c r="AQ271" s="143"/>
      <c r="AR271" s="143"/>
      <c r="AS271" s="143"/>
      <c r="AT271" s="150"/>
      <c r="AU271" s="361"/>
      <c r="AV271" s="225"/>
      <c r="AW271" s="222"/>
      <c r="AX271" s="222"/>
      <c r="AY271" s="222"/>
      <c r="AZ271" s="222"/>
      <c r="BA271" s="222"/>
      <c r="BB271" s="222"/>
      <c r="BC271" s="222"/>
      <c r="BD271" s="222"/>
      <c r="BE271" s="222"/>
      <c r="BF271" s="222"/>
      <c r="BG271" s="222"/>
      <c r="BH271" s="222"/>
      <c r="BI271" s="222"/>
      <c r="BJ271" s="222"/>
      <c r="BK271" s="222"/>
      <c r="BL271" s="222"/>
      <c r="BM271" s="222"/>
      <c r="BN271" s="222"/>
      <c r="BO271" s="222"/>
      <c r="BP271" s="222"/>
    </row>
    <row r="272" ht="12.75" customHeight="1">
      <c r="A272" s="222"/>
      <c r="B272" s="440">
        <v>44605.0</v>
      </c>
      <c r="C272" s="210">
        <f t="shared" si="37"/>
        <v>0</v>
      </c>
      <c r="D272" s="141">
        <f t="shared" si="38"/>
        <v>0</v>
      </c>
      <c r="E272" s="399"/>
      <c r="F272" s="474"/>
      <c r="G272" s="474"/>
      <c r="H272" s="474"/>
      <c r="I272" s="474"/>
      <c r="J272" s="474"/>
      <c r="K272" s="474"/>
      <c r="L272" s="475"/>
      <c r="M272" s="141">
        <f t="shared" si="39"/>
        <v>0</v>
      </c>
      <c r="N272" s="383"/>
      <c r="O272" s="322"/>
      <c r="P272" s="474"/>
      <c r="Q272" s="474"/>
      <c r="R272" s="474"/>
      <c r="S272" s="475"/>
      <c r="T272" s="141">
        <f t="shared" si="40"/>
        <v>0</v>
      </c>
      <c r="U272" s="142"/>
      <c r="V272" s="143"/>
      <c r="W272" s="150"/>
      <c r="X272" s="143"/>
      <c r="Y272" s="383"/>
      <c r="Z272" s="322"/>
      <c r="AA272" s="383"/>
      <c r="AB272" s="322"/>
      <c r="AC272" s="383"/>
      <c r="AD272" s="322"/>
      <c r="AE272" s="383"/>
      <c r="AF272" s="322"/>
      <c r="AG272" s="383"/>
      <c r="AH272" s="322"/>
      <c r="AI272" s="383"/>
      <c r="AJ272" s="322"/>
      <c r="AK272" s="322"/>
      <c r="AL272" s="322"/>
      <c r="AM272" s="322"/>
      <c r="AN272" s="322"/>
      <c r="AO272" s="322"/>
      <c r="AP272" s="143"/>
      <c r="AQ272" s="143"/>
      <c r="AR272" s="143"/>
      <c r="AS272" s="143"/>
      <c r="AT272" s="150"/>
      <c r="AU272" s="361"/>
      <c r="AV272" s="225"/>
      <c r="AW272" s="222"/>
      <c r="AX272" s="222"/>
      <c r="AY272" s="222"/>
      <c r="AZ272" s="222"/>
      <c r="BA272" s="222"/>
      <c r="BB272" s="222"/>
      <c r="BC272" s="222"/>
      <c r="BD272" s="222"/>
      <c r="BE272" s="222"/>
      <c r="BF272" s="222"/>
      <c r="BG272" s="222"/>
      <c r="BH272" s="222"/>
      <c r="BI272" s="222"/>
      <c r="BJ272" s="222"/>
      <c r="BK272" s="222"/>
      <c r="BL272" s="222"/>
      <c r="BM272" s="222"/>
      <c r="BN272" s="222"/>
      <c r="BO272" s="222"/>
      <c r="BP272" s="222"/>
    </row>
    <row r="273" ht="12.75" customHeight="1">
      <c r="A273" s="222"/>
      <c r="B273" s="440">
        <v>44606.0</v>
      </c>
      <c r="C273" s="210">
        <f t="shared" si="37"/>
        <v>27611855</v>
      </c>
      <c r="D273" s="141">
        <f t="shared" si="38"/>
        <v>0</v>
      </c>
      <c r="E273" s="399"/>
      <c r="F273" s="474"/>
      <c r="G273" s="474"/>
      <c r="H273" s="474"/>
      <c r="I273" s="474"/>
      <c r="J273" s="474"/>
      <c r="K273" s="474"/>
      <c r="L273" s="475"/>
      <c r="M273" s="141">
        <f t="shared" si="39"/>
        <v>0</v>
      </c>
      <c r="N273" s="399"/>
      <c r="O273" s="474"/>
      <c r="P273" s="474"/>
      <c r="Q273" s="474"/>
      <c r="R273" s="474"/>
      <c r="S273" s="475"/>
      <c r="T273" s="141">
        <f t="shared" si="40"/>
        <v>27611855</v>
      </c>
      <c r="U273" s="150" t="s">
        <v>918</v>
      </c>
      <c r="V273" s="363">
        <v>2.5267E7</v>
      </c>
      <c r="W273" s="142" t="s">
        <v>162</v>
      </c>
      <c r="X273" s="363">
        <v>210000.0</v>
      </c>
      <c r="Y273" s="150" t="s">
        <v>162</v>
      </c>
      <c r="Z273" s="363">
        <v>100000.0</v>
      </c>
      <c r="AA273" s="383" t="s">
        <v>919</v>
      </c>
      <c r="AB273" s="363">
        <v>86400.0</v>
      </c>
      <c r="AC273" s="383" t="s">
        <v>920</v>
      </c>
      <c r="AD273" s="363">
        <v>1905940.0</v>
      </c>
      <c r="AE273" s="383" t="s">
        <v>124</v>
      </c>
      <c r="AF273" s="363">
        <v>42515.0</v>
      </c>
      <c r="AG273" s="383"/>
      <c r="AH273" s="322"/>
      <c r="AI273" s="383"/>
      <c r="AJ273" s="322"/>
      <c r="AK273" s="322"/>
      <c r="AL273" s="322"/>
      <c r="AM273" s="322"/>
      <c r="AN273" s="322"/>
      <c r="AO273" s="322"/>
      <c r="AP273" s="143"/>
      <c r="AQ273" s="143"/>
      <c r="AR273" s="143"/>
      <c r="AS273" s="143"/>
      <c r="AT273" s="150"/>
      <c r="AU273" s="361"/>
      <c r="AV273" s="225"/>
      <c r="AW273" s="222"/>
      <c r="AX273" s="222"/>
      <c r="AY273" s="222"/>
      <c r="AZ273" s="222"/>
      <c r="BA273" s="222"/>
      <c r="BB273" s="222"/>
      <c r="BC273" s="222"/>
      <c r="BD273" s="222"/>
      <c r="BE273" s="222"/>
      <c r="BF273" s="222"/>
      <c r="BG273" s="222"/>
      <c r="BH273" s="222"/>
      <c r="BI273" s="222"/>
      <c r="BJ273" s="222"/>
      <c r="BK273" s="222"/>
      <c r="BL273" s="222"/>
      <c r="BM273" s="222"/>
      <c r="BN273" s="222"/>
      <c r="BO273" s="222"/>
      <c r="BP273" s="222"/>
    </row>
    <row r="274" ht="12.75" customHeight="1">
      <c r="A274" s="222"/>
      <c r="B274" s="35">
        <v>44607.0</v>
      </c>
      <c r="C274" s="210">
        <f t="shared" si="37"/>
        <v>0</v>
      </c>
      <c r="D274" s="141">
        <f t="shared" si="38"/>
        <v>0</v>
      </c>
      <c r="E274" s="399"/>
      <c r="F274" s="474"/>
      <c r="G274" s="474"/>
      <c r="H274" s="474"/>
      <c r="I274" s="474"/>
      <c r="J274" s="474"/>
      <c r="K274" s="474"/>
      <c r="L274" s="475"/>
      <c r="M274" s="141">
        <f t="shared" si="39"/>
        <v>0</v>
      </c>
      <c r="N274" s="399"/>
      <c r="O274" s="474"/>
      <c r="P274" s="474"/>
      <c r="Q274" s="474"/>
      <c r="R274" s="474"/>
      <c r="S274" s="475"/>
      <c r="T274" s="141">
        <f t="shared" si="40"/>
        <v>0</v>
      </c>
      <c r="U274" s="383"/>
      <c r="V274" s="322"/>
      <c r="W274" s="383"/>
      <c r="X274" s="322"/>
      <c r="Y274" s="383"/>
      <c r="Z274" s="322"/>
      <c r="AA274" s="383"/>
      <c r="AB274" s="322"/>
      <c r="AC274" s="383"/>
      <c r="AD274" s="322"/>
      <c r="AE274" s="383"/>
      <c r="AF274" s="322"/>
      <c r="AG274" s="383"/>
      <c r="AH274" s="322"/>
      <c r="AI274" s="383"/>
      <c r="AJ274" s="322"/>
      <c r="AK274" s="322"/>
      <c r="AL274" s="322"/>
      <c r="AM274" s="322"/>
      <c r="AN274" s="322"/>
      <c r="AO274" s="322"/>
      <c r="AP274" s="143"/>
      <c r="AQ274" s="143"/>
      <c r="AR274" s="143"/>
      <c r="AS274" s="143"/>
      <c r="AT274" s="150"/>
      <c r="AU274" s="361"/>
      <c r="AV274" s="225"/>
      <c r="AW274" s="222"/>
      <c r="AX274" s="222"/>
      <c r="AY274" s="222"/>
      <c r="AZ274" s="222"/>
      <c r="BA274" s="222"/>
      <c r="BB274" s="222"/>
      <c r="BC274" s="222"/>
      <c r="BD274" s="222"/>
      <c r="BE274" s="222"/>
      <c r="BF274" s="222"/>
      <c r="BG274" s="222"/>
      <c r="BH274" s="222"/>
      <c r="BI274" s="222"/>
      <c r="BJ274" s="222"/>
      <c r="BK274" s="222"/>
      <c r="BL274" s="222"/>
      <c r="BM274" s="222"/>
      <c r="BN274" s="222"/>
      <c r="BO274" s="222"/>
      <c r="BP274" s="222"/>
    </row>
    <row r="275" ht="12.75" customHeight="1">
      <c r="A275" s="222"/>
      <c r="B275" s="35">
        <v>44608.0</v>
      </c>
      <c r="C275" s="210">
        <f t="shared" si="37"/>
        <v>37</v>
      </c>
      <c r="D275" s="141">
        <f t="shared" si="38"/>
        <v>37</v>
      </c>
      <c r="E275" s="399" t="s">
        <v>921</v>
      </c>
      <c r="F275" s="362">
        <v>37.0</v>
      </c>
      <c r="G275" s="474"/>
      <c r="H275" s="474"/>
      <c r="I275" s="474"/>
      <c r="J275" s="474"/>
      <c r="K275" s="474"/>
      <c r="L275" s="475"/>
      <c r="M275" s="141">
        <f t="shared" si="39"/>
        <v>0</v>
      </c>
      <c r="N275" s="399"/>
      <c r="O275" s="474"/>
      <c r="P275" s="474"/>
      <c r="Q275" s="474"/>
      <c r="R275" s="474"/>
      <c r="S275" s="475"/>
      <c r="T275" s="141">
        <f t="shared" si="40"/>
        <v>0</v>
      </c>
      <c r="U275" s="407"/>
      <c r="V275" s="322"/>
      <c r="W275" s="383"/>
      <c r="X275" s="322"/>
      <c r="Y275" s="383"/>
      <c r="Z275" s="322"/>
      <c r="AA275" s="383"/>
      <c r="AB275" s="322"/>
      <c r="AC275" s="383"/>
      <c r="AD275" s="322"/>
      <c r="AE275" s="383"/>
      <c r="AF275" s="322"/>
      <c r="AG275" s="383"/>
      <c r="AH275" s="322"/>
      <c r="AI275" s="383"/>
      <c r="AJ275" s="322"/>
      <c r="AK275" s="322"/>
      <c r="AL275" s="322"/>
      <c r="AM275" s="322"/>
      <c r="AN275" s="322"/>
      <c r="AO275" s="322"/>
      <c r="AP275" s="143"/>
      <c r="AQ275" s="143"/>
      <c r="AR275" s="143"/>
      <c r="AS275" s="143"/>
      <c r="AT275" s="150"/>
      <c r="AU275" s="361"/>
      <c r="AV275" s="225"/>
      <c r="AW275" s="222"/>
      <c r="AX275" s="222"/>
      <c r="AY275" s="222"/>
      <c r="AZ275" s="222"/>
      <c r="BA275" s="222"/>
      <c r="BB275" s="222"/>
      <c r="BC275" s="222"/>
      <c r="BD275" s="222"/>
      <c r="BE275" s="222"/>
      <c r="BF275" s="222"/>
      <c r="BG275" s="222"/>
      <c r="BH275" s="222"/>
      <c r="BI275" s="222"/>
      <c r="BJ275" s="222"/>
      <c r="BK275" s="222"/>
      <c r="BL275" s="222"/>
      <c r="BM275" s="222"/>
      <c r="BN275" s="222"/>
      <c r="BO275" s="222"/>
      <c r="BP275" s="222"/>
    </row>
    <row r="276" ht="12.75" customHeight="1">
      <c r="A276" s="222"/>
      <c r="B276" s="440">
        <v>44609.0</v>
      </c>
      <c r="C276" s="210">
        <f t="shared" si="37"/>
        <v>70118</v>
      </c>
      <c r="D276" s="141">
        <f t="shared" si="38"/>
        <v>1598</v>
      </c>
      <c r="E276" s="399" t="s">
        <v>922</v>
      </c>
      <c r="F276" s="362">
        <v>434.0</v>
      </c>
      <c r="G276" s="476" t="s">
        <v>183</v>
      </c>
      <c r="H276" s="362">
        <v>1164.0</v>
      </c>
      <c r="I276" s="474"/>
      <c r="J276" s="474"/>
      <c r="K276" s="474"/>
      <c r="L276" s="475"/>
      <c r="M276" s="141">
        <f t="shared" si="39"/>
        <v>0</v>
      </c>
      <c r="N276" s="399"/>
      <c r="O276" s="474"/>
      <c r="P276" s="474"/>
      <c r="Q276" s="474"/>
      <c r="R276" s="474"/>
      <c r="S276" s="475"/>
      <c r="T276" s="141">
        <f t="shared" si="40"/>
        <v>68520</v>
      </c>
      <c r="U276" s="407" t="s">
        <v>172</v>
      </c>
      <c r="V276" s="363">
        <v>68520.0</v>
      </c>
      <c r="W276" s="142"/>
      <c r="X276" s="143"/>
      <c r="Y276" s="150"/>
      <c r="Z276" s="143"/>
      <c r="AA276" s="150"/>
      <c r="AB276" s="322"/>
      <c r="AC276" s="383"/>
      <c r="AD276" s="322"/>
      <c r="AE276" s="383"/>
      <c r="AF276" s="322"/>
      <c r="AG276" s="383"/>
      <c r="AH276" s="322"/>
      <c r="AI276" s="383"/>
      <c r="AJ276" s="322"/>
      <c r="AK276" s="322"/>
      <c r="AL276" s="322"/>
      <c r="AM276" s="322"/>
      <c r="AN276" s="322"/>
      <c r="AO276" s="322"/>
      <c r="AP276" s="143"/>
      <c r="AQ276" s="143"/>
      <c r="AR276" s="143"/>
      <c r="AS276" s="143"/>
      <c r="AT276" s="150"/>
      <c r="AU276" s="361"/>
      <c r="AV276" s="225"/>
      <c r="AW276" s="222"/>
      <c r="AX276" s="222"/>
      <c r="AY276" s="222"/>
      <c r="AZ276" s="222"/>
      <c r="BA276" s="222"/>
      <c r="BB276" s="222"/>
      <c r="BC276" s="222"/>
      <c r="BD276" s="222"/>
      <c r="BE276" s="222"/>
      <c r="BF276" s="222"/>
      <c r="BG276" s="222"/>
      <c r="BH276" s="222"/>
      <c r="BI276" s="222"/>
      <c r="BJ276" s="222"/>
      <c r="BK276" s="222"/>
      <c r="BL276" s="222"/>
      <c r="BM276" s="222"/>
      <c r="BN276" s="222"/>
      <c r="BO276" s="222"/>
      <c r="BP276" s="222"/>
    </row>
    <row r="277" ht="12.75" customHeight="1">
      <c r="A277" s="222"/>
      <c r="B277" s="440">
        <v>44610.0</v>
      </c>
      <c r="C277" s="210">
        <f t="shared" si="37"/>
        <v>4218530</v>
      </c>
      <c r="D277" s="141">
        <f t="shared" si="38"/>
        <v>0</v>
      </c>
      <c r="E277" s="189"/>
      <c r="F277" s="144"/>
      <c r="G277" s="474"/>
      <c r="H277" s="474"/>
      <c r="I277" s="474"/>
      <c r="J277" s="474"/>
      <c r="K277" s="474"/>
      <c r="L277" s="475"/>
      <c r="M277" s="141">
        <f t="shared" si="39"/>
        <v>0</v>
      </c>
      <c r="N277" s="399"/>
      <c r="O277" s="474"/>
      <c r="P277" s="474"/>
      <c r="Q277" s="474"/>
      <c r="R277" s="474"/>
      <c r="S277" s="475"/>
      <c r="T277" s="141">
        <f t="shared" si="40"/>
        <v>4218530</v>
      </c>
      <c r="U277" s="383" t="s">
        <v>923</v>
      </c>
      <c r="V277" s="363">
        <v>4218530.0</v>
      </c>
      <c r="W277" s="150"/>
      <c r="X277" s="143"/>
      <c r="Y277" s="383"/>
      <c r="Z277" s="322"/>
      <c r="AA277" s="383"/>
      <c r="AB277" s="322"/>
      <c r="AC277" s="383"/>
      <c r="AD277" s="322"/>
      <c r="AE277" s="383"/>
      <c r="AF277" s="322"/>
      <c r="AG277" s="383"/>
      <c r="AH277" s="322"/>
      <c r="AI277" s="383"/>
      <c r="AJ277" s="322"/>
      <c r="AK277" s="322"/>
      <c r="AL277" s="322"/>
      <c r="AM277" s="322"/>
      <c r="AN277" s="322"/>
      <c r="AO277" s="322"/>
      <c r="AP277" s="143"/>
      <c r="AQ277" s="143"/>
      <c r="AR277" s="143"/>
      <c r="AS277" s="143"/>
      <c r="AT277" s="150"/>
      <c r="AU277" s="361"/>
      <c r="AV277" s="225"/>
      <c r="AW277" s="222"/>
      <c r="AX277" s="222"/>
      <c r="AY277" s="222"/>
      <c r="AZ277" s="222"/>
      <c r="BA277" s="222"/>
      <c r="BB277" s="222"/>
      <c r="BC277" s="222"/>
      <c r="BD277" s="222"/>
      <c r="BE277" s="222"/>
      <c r="BF277" s="222"/>
      <c r="BG277" s="222"/>
      <c r="BH277" s="222"/>
      <c r="BI277" s="222"/>
      <c r="BJ277" s="222"/>
      <c r="BK277" s="222"/>
      <c r="BL277" s="222"/>
      <c r="BM277" s="222"/>
      <c r="BN277" s="222"/>
      <c r="BO277" s="222"/>
      <c r="BP277" s="222"/>
    </row>
    <row r="278" ht="12.75" customHeight="1">
      <c r="A278" s="222"/>
      <c r="B278" s="440">
        <v>44611.0</v>
      </c>
      <c r="C278" s="210">
        <f t="shared" si="37"/>
        <v>0</v>
      </c>
      <c r="D278" s="141">
        <f t="shared" si="38"/>
        <v>0</v>
      </c>
      <c r="E278" s="189"/>
      <c r="F278" s="144"/>
      <c r="G278" s="474"/>
      <c r="H278" s="474"/>
      <c r="I278" s="474"/>
      <c r="J278" s="474"/>
      <c r="K278" s="474"/>
      <c r="L278" s="475"/>
      <c r="M278" s="141">
        <f t="shared" si="39"/>
        <v>0</v>
      </c>
      <c r="N278" s="399"/>
      <c r="O278" s="474"/>
      <c r="P278" s="474"/>
      <c r="Q278" s="474"/>
      <c r="R278" s="474"/>
      <c r="S278" s="475"/>
      <c r="T278" s="141">
        <f t="shared" si="40"/>
        <v>0</v>
      </c>
      <c r="U278" s="407"/>
      <c r="V278" s="322"/>
      <c r="W278" s="383"/>
      <c r="X278" s="322"/>
      <c r="Y278" s="383"/>
      <c r="Z278" s="322"/>
      <c r="AA278" s="383"/>
      <c r="AB278" s="322"/>
      <c r="AC278" s="383"/>
      <c r="AD278" s="322"/>
      <c r="AE278" s="383"/>
      <c r="AF278" s="322"/>
      <c r="AG278" s="383"/>
      <c r="AH278" s="322"/>
      <c r="AI278" s="383"/>
      <c r="AJ278" s="322"/>
      <c r="AK278" s="322"/>
      <c r="AL278" s="322"/>
      <c r="AM278" s="322"/>
      <c r="AN278" s="322"/>
      <c r="AO278" s="322"/>
      <c r="AP278" s="143"/>
      <c r="AQ278" s="143"/>
      <c r="AR278" s="143"/>
      <c r="AS278" s="143"/>
      <c r="AT278" s="150"/>
      <c r="AU278" s="361"/>
      <c r="AV278" s="225"/>
      <c r="AW278" s="222"/>
      <c r="AX278" s="222"/>
      <c r="AY278" s="222"/>
      <c r="AZ278" s="222"/>
      <c r="BA278" s="222"/>
      <c r="BB278" s="222"/>
      <c r="BC278" s="222"/>
      <c r="BD278" s="222"/>
      <c r="BE278" s="222"/>
      <c r="BF278" s="222"/>
      <c r="BG278" s="222"/>
      <c r="BH278" s="222"/>
      <c r="BI278" s="222"/>
      <c r="BJ278" s="222"/>
      <c r="BK278" s="222"/>
      <c r="BL278" s="222"/>
      <c r="BM278" s="222"/>
      <c r="BN278" s="222"/>
      <c r="BO278" s="222"/>
      <c r="BP278" s="222"/>
    </row>
    <row r="279" ht="12.75" customHeight="1">
      <c r="A279" s="222"/>
      <c r="B279" s="440">
        <v>44612.0</v>
      </c>
      <c r="C279" s="210">
        <f t="shared" si="37"/>
        <v>790142</v>
      </c>
      <c r="D279" s="141">
        <f t="shared" si="38"/>
        <v>0</v>
      </c>
      <c r="E279" s="399"/>
      <c r="F279" s="474"/>
      <c r="G279" s="474"/>
      <c r="H279" s="474"/>
      <c r="I279" s="474"/>
      <c r="J279" s="474"/>
      <c r="K279" s="474"/>
      <c r="L279" s="475"/>
      <c r="M279" s="141">
        <f t="shared" si="39"/>
        <v>170940</v>
      </c>
      <c r="N279" s="399" t="s">
        <v>162</v>
      </c>
      <c r="O279" s="362">
        <v>108662.0</v>
      </c>
      <c r="P279" s="474" t="s">
        <v>121</v>
      </c>
      <c r="Q279" s="362">
        <v>62278.0</v>
      </c>
      <c r="R279" s="474"/>
      <c r="S279" s="475"/>
      <c r="T279" s="141">
        <f t="shared" si="40"/>
        <v>619202</v>
      </c>
      <c r="U279" s="407" t="s">
        <v>924</v>
      </c>
      <c r="V279" s="363">
        <v>289250.0</v>
      </c>
      <c r="W279" s="407" t="s">
        <v>925</v>
      </c>
      <c r="X279" s="363">
        <v>61185.0</v>
      </c>
      <c r="Y279" s="383" t="s">
        <v>926</v>
      </c>
      <c r="Z279" s="363">
        <v>268767.0</v>
      </c>
      <c r="AA279" s="383"/>
      <c r="AB279" s="322"/>
      <c r="AC279" s="383"/>
      <c r="AD279" s="322"/>
      <c r="AE279" s="383"/>
      <c r="AF279" s="322"/>
      <c r="AG279" s="383"/>
      <c r="AH279" s="322"/>
      <c r="AI279" s="383"/>
      <c r="AJ279" s="322"/>
      <c r="AK279" s="322"/>
      <c r="AL279" s="322"/>
      <c r="AM279" s="322"/>
      <c r="AN279" s="322"/>
      <c r="AO279" s="322"/>
      <c r="AP279" s="143"/>
      <c r="AQ279" s="143"/>
      <c r="AR279" s="143"/>
      <c r="AS279" s="143"/>
      <c r="AT279" s="150"/>
      <c r="AU279" s="361"/>
      <c r="AV279" s="225"/>
      <c r="AW279" s="222"/>
      <c r="AX279" s="222"/>
      <c r="AY279" s="222"/>
      <c r="AZ279" s="222"/>
      <c r="BA279" s="222"/>
      <c r="BB279" s="222"/>
      <c r="BC279" s="222"/>
      <c r="BD279" s="222"/>
      <c r="BE279" s="222"/>
      <c r="BF279" s="222"/>
      <c r="BG279" s="222"/>
      <c r="BH279" s="222"/>
      <c r="BI279" s="222"/>
      <c r="BJ279" s="222"/>
      <c r="BK279" s="222"/>
      <c r="BL279" s="222"/>
      <c r="BM279" s="222"/>
      <c r="BN279" s="222"/>
      <c r="BO279" s="222"/>
      <c r="BP279" s="222"/>
    </row>
    <row r="280" ht="12.75" customHeight="1">
      <c r="A280" s="222"/>
      <c r="B280" s="440">
        <v>44613.0</v>
      </c>
      <c r="C280" s="210">
        <f t="shared" si="37"/>
        <v>3881350</v>
      </c>
      <c r="D280" s="141">
        <f t="shared" si="38"/>
        <v>0</v>
      </c>
      <c r="E280" s="399"/>
      <c r="F280" s="474"/>
      <c r="G280" s="474"/>
      <c r="H280" s="474"/>
      <c r="I280" s="474"/>
      <c r="J280" s="474"/>
      <c r="K280" s="474"/>
      <c r="L280" s="475"/>
      <c r="M280" s="141">
        <f t="shared" si="39"/>
        <v>0</v>
      </c>
      <c r="N280" s="399"/>
      <c r="O280" s="474"/>
      <c r="P280" s="474"/>
      <c r="Q280" s="474"/>
      <c r="R280" s="474"/>
      <c r="S280" s="475"/>
      <c r="T280" s="141">
        <f t="shared" si="40"/>
        <v>3881350</v>
      </c>
      <c r="U280" s="407" t="s">
        <v>927</v>
      </c>
      <c r="V280" s="363">
        <v>3881350.0</v>
      </c>
      <c r="W280" s="383"/>
      <c r="X280" s="322"/>
      <c r="Y280" s="383"/>
      <c r="Z280" s="322"/>
      <c r="AA280" s="383"/>
      <c r="AB280" s="322"/>
      <c r="AC280" s="383"/>
      <c r="AD280" s="322"/>
      <c r="AE280" s="383"/>
      <c r="AF280" s="322"/>
      <c r="AG280" s="383"/>
      <c r="AH280" s="322"/>
      <c r="AI280" s="383"/>
      <c r="AJ280" s="322"/>
      <c r="AK280" s="322"/>
      <c r="AL280" s="322"/>
      <c r="AM280" s="322"/>
      <c r="AN280" s="322"/>
      <c r="AO280" s="322"/>
      <c r="AP280" s="143"/>
      <c r="AQ280" s="143"/>
      <c r="AR280" s="143"/>
      <c r="AS280" s="143"/>
      <c r="AT280" s="150"/>
      <c r="AU280" s="361"/>
      <c r="AV280" s="225"/>
      <c r="AW280" s="222"/>
      <c r="AX280" s="222"/>
      <c r="AY280" s="222"/>
      <c r="AZ280" s="222"/>
      <c r="BA280" s="222"/>
      <c r="BB280" s="222"/>
      <c r="BC280" s="222"/>
      <c r="BD280" s="222"/>
      <c r="BE280" s="222"/>
      <c r="BF280" s="222"/>
      <c r="BG280" s="222"/>
      <c r="BH280" s="222"/>
      <c r="BI280" s="222"/>
      <c r="BJ280" s="222"/>
      <c r="BK280" s="222"/>
      <c r="BL280" s="222"/>
      <c r="BM280" s="222"/>
      <c r="BN280" s="222"/>
      <c r="BO280" s="222"/>
      <c r="BP280" s="222"/>
    </row>
    <row r="281" ht="12.75" customHeight="1">
      <c r="A281" s="222"/>
      <c r="B281" s="35">
        <v>44614.0</v>
      </c>
      <c r="C281" s="210">
        <f t="shared" si="37"/>
        <v>0</v>
      </c>
      <c r="D281" s="141">
        <f t="shared" si="38"/>
        <v>0</v>
      </c>
      <c r="E281" s="399"/>
      <c r="F281" s="474"/>
      <c r="G281" s="474"/>
      <c r="H281" s="474"/>
      <c r="I281" s="474"/>
      <c r="J281" s="474"/>
      <c r="K281" s="474"/>
      <c r="L281" s="475"/>
      <c r="M281" s="141">
        <f t="shared" si="39"/>
        <v>0</v>
      </c>
      <c r="N281" s="399"/>
      <c r="O281" s="474"/>
      <c r="P281" s="474"/>
      <c r="Q281" s="474"/>
      <c r="R281" s="474"/>
      <c r="S281" s="475"/>
      <c r="T281" s="141">
        <f t="shared" si="40"/>
        <v>0</v>
      </c>
      <c r="U281" s="407"/>
      <c r="V281" s="322"/>
      <c r="W281" s="383"/>
      <c r="X281" s="322"/>
      <c r="Y281" s="383"/>
      <c r="Z281" s="322"/>
      <c r="AA281" s="383"/>
      <c r="AB281" s="322"/>
      <c r="AC281" s="383"/>
      <c r="AD281" s="322"/>
      <c r="AE281" s="383"/>
      <c r="AF281" s="322"/>
      <c r="AG281" s="383"/>
      <c r="AH281" s="322"/>
      <c r="AI281" s="383"/>
      <c r="AJ281" s="322"/>
      <c r="AK281" s="322"/>
      <c r="AL281" s="322"/>
      <c r="AM281" s="322"/>
      <c r="AN281" s="322"/>
      <c r="AO281" s="322"/>
      <c r="AP281" s="143"/>
      <c r="AQ281" s="143"/>
      <c r="AR281" s="143"/>
      <c r="AS281" s="143"/>
      <c r="AT281" s="150"/>
      <c r="AU281" s="361"/>
      <c r="AV281" s="225"/>
      <c r="AW281" s="222"/>
      <c r="AX281" s="222"/>
      <c r="AY281" s="222"/>
      <c r="AZ281" s="222"/>
      <c r="BA281" s="222"/>
      <c r="BB281" s="222"/>
      <c r="BC281" s="222"/>
      <c r="BD281" s="222"/>
      <c r="BE281" s="222"/>
      <c r="BF281" s="222"/>
      <c r="BG281" s="222"/>
      <c r="BH281" s="222"/>
      <c r="BI281" s="222"/>
      <c r="BJ281" s="222"/>
      <c r="BK281" s="222"/>
      <c r="BL281" s="222"/>
      <c r="BM281" s="222"/>
      <c r="BN281" s="222"/>
      <c r="BO281" s="222"/>
      <c r="BP281" s="222"/>
    </row>
    <row r="282" ht="12.75" customHeight="1">
      <c r="A282" s="222"/>
      <c r="B282" s="35">
        <v>44615.0</v>
      </c>
      <c r="C282" s="210">
        <f t="shared" si="37"/>
        <v>59785</v>
      </c>
      <c r="D282" s="141">
        <f t="shared" si="38"/>
        <v>0</v>
      </c>
      <c r="E282" s="399"/>
      <c r="F282" s="474"/>
      <c r="G282" s="474"/>
      <c r="H282" s="474"/>
      <c r="I282" s="474"/>
      <c r="J282" s="474"/>
      <c r="K282" s="474"/>
      <c r="L282" s="475"/>
      <c r="M282" s="141">
        <f t="shared" si="39"/>
        <v>0</v>
      </c>
      <c r="N282" s="399"/>
      <c r="O282" s="474"/>
      <c r="P282" s="474"/>
      <c r="Q282" s="474"/>
      <c r="R282" s="474"/>
      <c r="S282" s="475"/>
      <c r="T282" s="141">
        <f t="shared" si="40"/>
        <v>59785</v>
      </c>
      <c r="U282" s="407" t="s">
        <v>928</v>
      </c>
      <c r="V282" s="363">
        <v>59785.0</v>
      </c>
      <c r="W282" s="383"/>
      <c r="X282" s="322"/>
      <c r="Y282" s="383"/>
      <c r="Z282" s="322"/>
      <c r="AA282" s="383"/>
      <c r="AB282" s="322"/>
      <c r="AC282" s="383"/>
      <c r="AD282" s="322"/>
      <c r="AE282" s="383"/>
      <c r="AF282" s="322"/>
      <c r="AG282" s="383"/>
      <c r="AH282" s="322"/>
      <c r="AI282" s="383"/>
      <c r="AJ282" s="322"/>
      <c r="AK282" s="322"/>
      <c r="AL282" s="322"/>
      <c r="AM282" s="322"/>
      <c r="AN282" s="322"/>
      <c r="AO282" s="322"/>
      <c r="AP282" s="143"/>
      <c r="AQ282" s="143"/>
      <c r="AR282" s="143"/>
      <c r="AS282" s="143"/>
      <c r="AT282" s="150"/>
      <c r="AU282" s="361"/>
      <c r="AV282" s="225"/>
      <c r="AW282" s="222"/>
      <c r="AX282" s="222"/>
      <c r="AY282" s="222"/>
      <c r="AZ282" s="222"/>
      <c r="BA282" s="222"/>
      <c r="BB282" s="222"/>
      <c r="BC282" s="222"/>
      <c r="BD282" s="222"/>
      <c r="BE282" s="222"/>
      <c r="BF282" s="222"/>
      <c r="BG282" s="222"/>
      <c r="BH282" s="222"/>
      <c r="BI282" s="222"/>
      <c r="BJ282" s="222"/>
      <c r="BK282" s="222"/>
      <c r="BL282" s="222"/>
      <c r="BM282" s="222"/>
      <c r="BN282" s="222"/>
      <c r="BO282" s="222"/>
      <c r="BP282" s="222"/>
    </row>
    <row r="283" ht="12.75" customHeight="1">
      <c r="A283" s="222"/>
      <c r="B283" s="35">
        <v>44616.0</v>
      </c>
      <c r="C283" s="210">
        <f t="shared" si="37"/>
        <v>0</v>
      </c>
      <c r="D283" s="141">
        <f t="shared" si="38"/>
        <v>0</v>
      </c>
      <c r="E283" s="399"/>
      <c r="F283" s="474"/>
      <c r="G283" s="474"/>
      <c r="H283" s="474"/>
      <c r="I283" s="474"/>
      <c r="J283" s="474"/>
      <c r="K283" s="474"/>
      <c r="L283" s="475"/>
      <c r="M283" s="141">
        <f t="shared" si="39"/>
        <v>0</v>
      </c>
      <c r="N283" s="399"/>
      <c r="O283" s="474"/>
      <c r="P283" s="474"/>
      <c r="Q283" s="474"/>
      <c r="R283" s="474"/>
      <c r="S283" s="475"/>
      <c r="T283" s="141">
        <f t="shared" si="40"/>
        <v>0</v>
      </c>
      <c r="U283" s="407"/>
      <c r="V283" s="322"/>
      <c r="W283" s="383"/>
      <c r="X283" s="322"/>
      <c r="Y283" s="383"/>
      <c r="Z283" s="322"/>
      <c r="AA283" s="383"/>
      <c r="AB283" s="322"/>
      <c r="AC283" s="383"/>
      <c r="AD283" s="322"/>
      <c r="AE283" s="383"/>
      <c r="AF283" s="322"/>
      <c r="AG283" s="383"/>
      <c r="AH283" s="322"/>
      <c r="AI283" s="383"/>
      <c r="AJ283" s="322"/>
      <c r="AK283" s="322"/>
      <c r="AL283" s="322"/>
      <c r="AM283" s="322"/>
      <c r="AN283" s="322"/>
      <c r="AO283" s="322"/>
      <c r="AP283" s="143"/>
      <c r="AQ283" s="143"/>
      <c r="AR283" s="143"/>
      <c r="AS283" s="143"/>
      <c r="AT283" s="150"/>
      <c r="AU283" s="361"/>
      <c r="AV283" s="225"/>
      <c r="AW283" s="222"/>
      <c r="AX283" s="222"/>
      <c r="AY283" s="222"/>
      <c r="AZ283" s="222"/>
      <c r="BA283" s="222"/>
      <c r="BB283" s="222"/>
      <c r="BC283" s="222"/>
      <c r="BD283" s="222"/>
      <c r="BE283" s="222"/>
      <c r="BF283" s="222"/>
      <c r="BG283" s="222"/>
      <c r="BH283" s="222"/>
      <c r="BI283" s="222"/>
      <c r="BJ283" s="222"/>
      <c r="BK283" s="222"/>
      <c r="BL283" s="222"/>
      <c r="BM283" s="222"/>
      <c r="BN283" s="222"/>
      <c r="BO283" s="222"/>
      <c r="BP283" s="222"/>
    </row>
    <row r="284" ht="12.75" customHeight="1">
      <c r="A284" s="222"/>
      <c r="B284" s="440">
        <v>44617.0</v>
      </c>
      <c r="C284" s="210">
        <f t="shared" si="37"/>
        <v>483400</v>
      </c>
      <c r="D284" s="141">
        <f t="shared" si="38"/>
        <v>0</v>
      </c>
      <c r="E284" s="399"/>
      <c r="F284" s="474"/>
      <c r="G284" s="474"/>
      <c r="H284" s="474"/>
      <c r="I284" s="474"/>
      <c r="J284" s="474"/>
      <c r="K284" s="474"/>
      <c r="L284" s="475"/>
      <c r="M284" s="141">
        <f t="shared" si="39"/>
        <v>0</v>
      </c>
      <c r="N284" s="399"/>
      <c r="O284" s="474"/>
      <c r="P284" s="474"/>
      <c r="Q284" s="474"/>
      <c r="R284" s="474"/>
      <c r="S284" s="475"/>
      <c r="T284" s="141">
        <f t="shared" si="40"/>
        <v>483400</v>
      </c>
      <c r="U284" s="383" t="s">
        <v>133</v>
      </c>
      <c r="V284" s="363">
        <v>50000.0</v>
      </c>
      <c r="W284" s="383" t="s">
        <v>918</v>
      </c>
      <c r="X284" s="363">
        <v>433400.0</v>
      </c>
      <c r="Y284" s="383"/>
      <c r="Z284" s="322"/>
      <c r="AA284" s="383"/>
      <c r="AB284" s="322"/>
      <c r="AC284" s="383"/>
      <c r="AD284" s="322"/>
      <c r="AE284" s="383"/>
      <c r="AF284" s="322"/>
      <c r="AG284" s="383"/>
      <c r="AH284" s="322"/>
      <c r="AI284" s="383"/>
      <c r="AJ284" s="322"/>
      <c r="AK284" s="322"/>
      <c r="AL284" s="322"/>
      <c r="AM284" s="322"/>
      <c r="AN284" s="322"/>
      <c r="AO284" s="322"/>
      <c r="AP284" s="143"/>
      <c r="AQ284" s="143"/>
      <c r="AR284" s="143"/>
      <c r="AS284" s="143"/>
      <c r="AT284" s="150"/>
      <c r="AU284" s="361"/>
      <c r="AV284" s="225"/>
      <c r="AW284" s="222"/>
      <c r="AX284" s="222"/>
      <c r="AY284" s="222"/>
      <c r="AZ284" s="222"/>
      <c r="BA284" s="222"/>
      <c r="BB284" s="222"/>
      <c r="BC284" s="222"/>
      <c r="BD284" s="222"/>
      <c r="BE284" s="222"/>
      <c r="BF284" s="222"/>
      <c r="BG284" s="222"/>
      <c r="BH284" s="222"/>
      <c r="BI284" s="222"/>
      <c r="BJ284" s="222"/>
      <c r="BK284" s="222"/>
      <c r="BL284" s="222"/>
      <c r="BM284" s="222"/>
      <c r="BN284" s="222"/>
      <c r="BO284" s="222"/>
      <c r="BP284" s="222"/>
    </row>
    <row r="285" ht="12.75" customHeight="1">
      <c r="A285" s="222"/>
      <c r="B285" s="440">
        <v>44618.0</v>
      </c>
      <c r="C285" s="210">
        <f t="shared" si="37"/>
        <v>0</v>
      </c>
      <c r="D285" s="141">
        <f t="shared" si="38"/>
        <v>0</v>
      </c>
      <c r="E285" s="399"/>
      <c r="F285" s="474"/>
      <c r="G285" s="474"/>
      <c r="H285" s="474"/>
      <c r="I285" s="474"/>
      <c r="J285" s="474"/>
      <c r="K285" s="474"/>
      <c r="L285" s="475"/>
      <c r="M285" s="141">
        <f t="shared" si="39"/>
        <v>0</v>
      </c>
      <c r="N285" s="399"/>
      <c r="O285" s="474"/>
      <c r="P285" s="474"/>
      <c r="Q285" s="474"/>
      <c r="R285" s="474"/>
      <c r="S285" s="475"/>
      <c r="T285" s="141">
        <f t="shared" si="40"/>
        <v>0</v>
      </c>
      <c r="U285" s="484"/>
      <c r="V285" s="322"/>
      <c r="W285" s="383"/>
      <c r="X285" s="322"/>
      <c r="Y285" s="383"/>
      <c r="Z285" s="322"/>
      <c r="AA285" s="383"/>
      <c r="AB285" s="322"/>
      <c r="AC285" s="383"/>
      <c r="AD285" s="322"/>
      <c r="AE285" s="383"/>
      <c r="AF285" s="322"/>
      <c r="AG285" s="383"/>
      <c r="AH285" s="322"/>
      <c r="AI285" s="383"/>
      <c r="AJ285" s="322"/>
      <c r="AK285" s="322"/>
      <c r="AL285" s="322"/>
      <c r="AM285" s="322"/>
      <c r="AN285" s="322"/>
      <c r="AO285" s="322"/>
      <c r="AP285" s="143"/>
      <c r="AQ285" s="143"/>
      <c r="AR285" s="143"/>
      <c r="AS285" s="143"/>
      <c r="AT285" s="150"/>
      <c r="AU285" s="361"/>
      <c r="AV285" s="225"/>
      <c r="AW285" s="222"/>
      <c r="AX285" s="222"/>
      <c r="AY285" s="222"/>
      <c r="AZ285" s="222"/>
      <c r="BA285" s="222"/>
      <c r="BB285" s="222"/>
      <c r="BC285" s="222"/>
      <c r="BD285" s="222"/>
      <c r="BE285" s="222"/>
      <c r="BF285" s="222"/>
      <c r="BG285" s="222"/>
      <c r="BH285" s="222"/>
      <c r="BI285" s="222"/>
      <c r="BJ285" s="222"/>
      <c r="BK285" s="222"/>
      <c r="BL285" s="222"/>
      <c r="BM285" s="222"/>
      <c r="BN285" s="222"/>
      <c r="BO285" s="222"/>
      <c r="BP285" s="222"/>
    </row>
    <row r="286" ht="12.75" customHeight="1">
      <c r="A286" s="222"/>
      <c r="B286" s="440">
        <v>44619.0</v>
      </c>
      <c r="C286" s="210">
        <f t="shared" si="37"/>
        <v>0</v>
      </c>
      <c r="D286" s="141">
        <f t="shared" si="38"/>
        <v>0</v>
      </c>
      <c r="E286" s="399"/>
      <c r="F286" s="474"/>
      <c r="G286" s="474"/>
      <c r="H286" s="474"/>
      <c r="I286" s="474"/>
      <c r="J286" s="474"/>
      <c r="K286" s="474"/>
      <c r="L286" s="475"/>
      <c r="M286" s="141">
        <f t="shared" si="39"/>
        <v>0</v>
      </c>
      <c r="N286" s="399"/>
      <c r="O286" s="474"/>
      <c r="P286" s="474"/>
      <c r="Q286" s="474"/>
      <c r="R286" s="474"/>
      <c r="S286" s="475"/>
      <c r="T286" s="141">
        <f t="shared" si="40"/>
        <v>0</v>
      </c>
      <c r="U286" s="484"/>
      <c r="V286" s="322"/>
      <c r="W286" s="383"/>
      <c r="X286" s="322"/>
      <c r="Y286" s="383"/>
      <c r="Z286" s="322"/>
      <c r="AA286" s="383"/>
      <c r="AB286" s="322"/>
      <c r="AC286" s="383"/>
      <c r="AD286" s="322"/>
      <c r="AE286" s="383"/>
      <c r="AF286" s="322"/>
      <c r="AG286" s="383"/>
      <c r="AH286" s="322"/>
      <c r="AI286" s="150"/>
      <c r="AJ286" s="143"/>
      <c r="AK286" s="322"/>
      <c r="AL286" s="322"/>
      <c r="AM286" s="322"/>
      <c r="AN286" s="322"/>
      <c r="AO286" s="322"/>
      <c r="AP286" s="143"/>
      <c r="AQ286" s="143"/>
      <c r="AR286" s="143"/>
      <c r="AS286" s="143"/>
      <c r="AT286" s="150"/>
      <c r="AU286" s="361"/>
      <c r="AV286" s="225"/>
      <c r="AW286" s="222"/>
      <c r="AX286" s="222"/>
      <c r="AY286" s="222"/>
      <c r="AZ286" s="222"/>
      <c r="BA286" s="222"/>
      <c r="BB286" s="222"/>
      <c r="BC286" s="222"/>
      <c r="BD286" s="222"/>
      <c r="BE286" s="222"/>
      <c r="BF286" s="222"/>
      <c r="BG286" s="222"/>
      <c r="BH286" s="222"/>
      <c r="BI286" s="222"/>
      <c r="BJ286" s="222"/>
      <c r="BK286" s="222"/>
      <c r="BL286" s="222"/>
      <c r="BM286" s="222"/>
      <c r="BN286" s="222"/>
      <c r="BO286" s="222"/>
      <c r="BP286" s="222"/>
    </row>
    <row r="287" ht="12.75" customHeight="1">
      <c r="A287" s="222"/>
      <c r="B287" s="440">
        <v>44620.0</v>
      </c>
      <c r="C287" s="210">
        <f t="shared" si="37"/>
        <v>5661590</v>
      </c>
      <c r="D287" s="141">
        <f t="shared" si="38"/>
        <v>0</v>
      </c>
      <c r="E287" s="399"/>
      <c r="F287" s="474"/>
      <c r="G287" s="474"/>
      <c r="H287" s="474"/>
      <c r="I287" s="474"/>
      <c r="J287" s="474"/>
      <c r="K287" s="474"/>
      <c r="L287" s="475"/>
      <c r="M287" s="141">
        <f t="shared" si="39"/>
        <v>0</v>
      </c>
      <c r="N287" s="399"/>
      <c r="O287" s="474"/>
      <c r="P287" s="474"/>
      <c r="Q287" s="474"/>
      <c r="R287" s="474"/>
      <c r="S287" s="475"/>
      <c r="T287" s="141">
        <f t="shared" si="40"/>
        <v>5661590</v>
      </c>
      <c r="U287" s="498" t="s">
        <v>159</v>
      </c>
      <c r="V287" s="367">
        <v>200028.0</v>
      </c>
      <c r="W287" s="413" t="s">
        <v>172</v>
      </c>
      <c r="X287" s="367">
        <v>30632.0</v>
      </c>
      <c r="Y287" s="413" t="s">
        <v>245</v>
      </c>
      <c r="Z287" s="367">
        <v>13200.0</v>
      </c>
      <c r="AA287" s="383" t="s">
        <v>147</v>
      </c>
      <c r="AB287" s="363">
        <v>1702897.0</v>
      </c>
      <c r="AC287" s="383" t="s">
        <v>148</v>
      </c>
      <c r="AD287" s="363">
        <v>3206011.0</v>
      </c>
      <c r="AE287" s="383" t="s">
        <v>786</v>
      </c>
      <c r="AF287" s="363">
        <v>281122.0</v>
      </c>
      <c r="AG287" s="383" t="s">
        <v>929</v>
      </c>
      <c r="AH287" s="363">
        <v>227700.0</v>
      </c>
      <c r="AI287" s="142"/>
      <c r="AJ287" s="143"/>
      <c r="AK287" s="322"/>
      <c r="AL287" s="322"/>
      <c r="AM287" s="322"/>
      <c r="AN287" s="322"/>
      <c r="AO287" s="322"/>
      <c r="AP287" s="143"/>
      <c r="AQ287" s="143"/>
      <c r="AR287" s="143"/>
      <c r="AS287" s="143"/>
      <c r="AT287" s="150"/>
      <c r="AU287" s="361"/>
      <c r="AV287" s="225"/>
      <c r="AW287" s="222"/>
      <c r="AX287" s="222"/>
      <c r="AY287" s="222"/>
      <c r="AZ287" s="222"/>
      <c r="BA287" s="222"/>
      <c r="BB287" s="222"/>
      <c r="BC287" s="222"/>
      <c r="BD287" s="222"/>
      <c r="BE287" s="222"/>
      <c r="BF287" s="222"/>
      <c r="BG287" s="222"/>
      <c r="BH287" s="222"/>
      <c r="BI287" s="222"/>
      <c r="BJ287" s="222"/>
      <c r="BK287" s="222"/>
      <c r="BL287" s="222"/>
      <c r="BM287" s="222"/>
      <c r="BN287" s="222"/>
      <c r="BO287" s="222"/>
      <c r="BP287" s="222"/>
    </row>
    <row r="288" ht="12.75" customHeight="1">
      <c r="A288" s="1"/>
      <c r="B288" s="444">
        <v>45351.0</v>
      </c>
      <c r="C288" s="210">
        <f t="shared" si="37"/>
        <v>0</v>
      </c>
      <c r="D288" s="566">
        <f t="shared" si="38"/>
        <v>0</v>
      </c>
      <c r="E288" s="567"/>
      <c r="F288" s="568"/>
      <c r="G288" s="569"/>
      <c r="H288" s="569"/>
      <c r="I288" s="569"/>
      <c r="J288" s="569"/>
      <c r="K288" s="569"/>
      <c r="L288" s="570"/>
      <c r="M288" s="566">
        <f t="shared" si="39"/>
        <v>0</v>
      </c>
      <c r="N288" s="571"/>
      <c r="O288" s="569"/>
      <c r="P288" s="569"/>
      <c r="Q288" s="569"/>
      <c r="R288" s="569"/>
      <c r="S288" s="570"/>
      <c r="T288" s="566">
        <f>V288+X288+Z288+AB288+AD288+AF288+AH288+AJ288+AV288+AL288+AN288+AP288</f>
        <v>0</v>
      </c>
      <c r="U288" s="391"/>
      <c r="V288" s="392"/>
      <c r="W288" s="391"/>
      <c r="X288" s="392"/>
      <c r="Y288" s="393"/>
      <c r="Z288" s="392"/>
      <c r="AA288" s="393"/>
      <c r="AB288" s="392"/>
      <c r="AC288" s="393"/>
      <c r="AD288" s="394"/>
      <c r="AE288" s="393"/>
      <c r="AF288" s="392"/>
      <c r="AG288" s="395"/>
      <c r="AH288" s="396"/>
      <c r="AI288" s="395"/>
      <c r="AJ288" s="396"/>
      <c r="AK288" s="396"/>
      <c r="AL288" s="396"/>
      <c r="AM288" s="396"/>
      <c r="AN288" s="396"/>
      <c r="AO288" s="396"/>
      <c r="AP288" s="396"/>
      <c r="AQ288" s="396"/>
      <c r="AR288" s="396"/>
      <c r="AS288" s="396"/>
      <c r="AT288" s="395"/>
      <c r="AU288" s="397"/>
      <c r="AV288" s="398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ht="12.75" customHeight="1">
      <c r="A289" s="1"/>
      <c r="B289" s="454" t="s">
        <v>20</v>
      </c>
      <c r="C289" s="208"/>
      <c r="D289" s="173"/>
      <c r="E289" s="503"/>
      <c r="F289" s="504"/>
      <c r="G289" s="504"/>
      <c r="H289" s="504"/>
      <c r="I289" s="504"/>
      <c r="J289" s="504"/>
      <c r="K289" s="504"/>
      <c r="L289" s="505"/>
      <c r="M289" s="173"/>
      <c r="N289" s="503"/>
      <c r="O289" s="504"/>
      <c r="P289" s="504"/>
      <c r="Q289" s="504"/>
      <c r="R289" s="504"/>
      <c r="S289" s="505"/>
      <c r="T289" s="173"/>
      <c r="U289" s="198"/>
      <c r="V289" s="183"/>
      <c r="W289" s="184"/>
      <c r="X289" s="183"/>
      <c r="Y289" s="184"/>
      <c r="Z289" s="183"/>
      <c r="AA289" s="184"/>
      <c r="AB289" s="183"/>
      <c r="AC289" s="184"/>
      <c r="AD289" s="183"/>
      <c r="AE289" s="184"/>
      <c r="AF289" s="183"/>
      <c r="AG289" s="184"/>
      <c r="AH289" s="183"/>
      <c r="AI289" s="184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4"/>
      <c r="AU289" s="371"/>
      <c r="AV289" s="247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ht="12.75" customHeight="1">
      <c r="A290" s="222"/>
      <c r="B290" s="329">
        <v>45717.0</v>
      </c>
      <c r="C290" s="209">
        <f t="shared" ref="C290:C320" si="41">D290+M290+T290</f>
        <v>0</v>
      </c>
      <c r="D290" s="141">
        <f t="shared" ref="D290:D320" si="42">F290+H290+J290+L290</f>
        <v>0</v>
      </c>
      <c r="E290" s="399"/>
      <c r="F290" s="474"/>
      <c r="G290" s="474"/>
      <c r="H290" s="474"/>
      <c r="I290" s="474"/>
      <c r="J290" s="474"/>
      <c r="K290" s="474"/>
      <c r="L290" s="475"/>
      <c r="M290" s="141">
        <f t="shared" ref="M290:M320" si="43">O290+Q290</f>
        <v>0</v>
      </c>
      <c r="N290" s="399"/>
      <c r="O290" s="474"/>
      <c r="P290" s="474"/>
      <c r="Q290" s="474"/>
      <c r="R290" s="474"/>
      <c r="S290" s="475"/>
      <c r="T290" s="141">
        <f t="shared" ref="T290:T317" si="44">V290+X290+Z290+AB290+AD290+AF290+AH290+AJ290+AV290</f>
        <v>0</v>
      </c>
      <c r="U290" s="383"/>
      <c r="V290" s="322"/>
      <c r="W290" s="415"/>
      <c r="X290" s="414"/>
      <c r="Y290" s="415"/>
      <c r="Z290" s="414"/>
      <c r="AA290" s="415"/>
      <c r="AB290" s="414"/>
      <c r="AC290" s="415"/>
      <c r="AD290" s="414"/>
      <c r="AE290" s="415"/>
      <c r="AF290" s="414"/>
      <c r="AG290" s="415"/>
      <c r="AH290" s="414"/>
      <c r="AI290" s="415"/>
      <c r="AJ290" s="414"/>
      <c r="AK290" s="414"/>
      <c r="AL290" s="414"/>
      <c r="AM290" s="414"/>
      <c r="AN290" s="163"/>
      <c r="AO290" s="163"/>
      <c r="AP290" s="163"/>
      <c r="AQ290" s="163"/>
      <c r="AR290" s="163"/>
      <c r="AS290" s="163"/>
      <c r="AT290" s="162"/>
      <c r="AU290" s="372"/>
      <c r="AV290" s="255"/>
      <c r="AW290" s="222"/>
      <c r="AX290" s="222"/>
      <c r="AY290" s="222"/>
      <c r="AZ290" s="222"/>
      <c r="BA290" s="222"/>
      <c r="BB290" s="222"/>
      <c r="BC290" s="222"/>
      <c r="BD290" s="222"/>
      <c r="BE290" s="222"/>
      <c r="BF290" s="222"/>
      <c r="BG290" s="222"/>
      <c r="BH290" s="222"/>
      <c r="BI290" s="222"/>
      <c r="BJ290" s="222"/>
      <c r="BK290" s="222"/>
      <c r="BL290" s="222"/>
      <c r="BM290" s="222"/>
      <c r="BN290" s="222"/>
      <c r="BO290" s="222"/>
      <c r="BP290" s="222"/>
    </row>
    <row r="291" ht="12.75" customHeight="1">
      <c r="A291" s="222"/>
      <c r="B291" s="35">
        <v>45718.0</v>
      </c>
      <c r="C291" s="210">
        <f t="shared" si="41"/>
        <v>0</v>
      </c>
      <c r="D291" s="141">
        <f t="shared" si="42"/>
        <v>0</v>
      </c>
      <c r="E291" s="399"/>
      <c r="F291" s="474"/>
      <c r="G291" s="474"/>
      <c r="H291" s="474"/>
      <c r="I291" s="474"/>
      <c r="J291" s="474"/>
      <c r="K291" s="474"/>
      <c r="L291" s="475"/>
      <c r="M291" s="141">
        <f t="shared" si="43"/>
        <v>0</v>
      </c>
      <c r="N291" s="399"/>
      <c r="O291" s="474"/>
      <c r="P291" s="474"/>
      <c r="Q291" s="474"/>
      <c r="R291" s="474"/>
      <c r="S291" s="475"/>
      <c r="T291" s="141">
        <f t="shared" si="44"/>
        <v>0</v>
      </c>
      <c r="U291" s="383"/>
      <c r="V291" s="322"/>
      <c r="W291" s="383"/>
      <c r="X291" s="322"/>
      <c r="Y291" s="383"/>
      <c r="Z291" s="322"/>
      <c r="AA291" s="383"/>
      <c r="AB291" s="322"/>
      <c r="AC291" s="383"/>
      <c r="AD291" s="322"/>
      <c r="AE291" s="383"/>
      <c r="AF291" s="322"/>
      <c r="AG291" s="383"/>
      <c r="AH291" s="322"/>
      <c r="AI291" s="383"/>
      <c r="AJ291" s="322"/>
      <c r="AK291" s="322"/>
      <c r="AL291" s="322"/>
      <c r="AM291" s="322"/>
      <c r="AN291" s="143"/>
      <c r="AO291" s="143"/>
      <c r="AP291" s="143"/>
      <c r="AQ291" s="143"/>
      <c r="AR291" s="143"/>
      <c r="AS291" s="143"/>
      <c r="AT291" s="150"/>
      <c r="AU291" s="361"/>
      <c r="AV291" s="225"/>
      <c r="AW291" s="222"/>
      <c r="AX291" s="222"/>
      <c r="AY291" s="222"/>
      <c r="AZ291" s="222"/>
      <c r="BA291" s="222"/>
      <c r="BB291" s="222"/>
      <c r="BC291" s="222"/>
      <c r="BD291" s="222"/>
      <c r="BE291" s="222"/>
      <c r="BF291" s="222"/>
      <c r="BG291" s="222"/>
      <c r="BH291" s="222"/>
      <c r="BI291" s="222"/>
      <c r="BJ291" s="222"/>
      <c r="BK291" s="222"/>
      <c r="BL291" s="222"/>
      <c r="BM291" s="222"/>
      <c r="BN291" s="222"/>
      <c r="BO291" s="222"/>
      <c r="BP291" s="222"/>
    </row>
    <row r="292" ht="12.75" customHeight="1">
      <c r="A292" s="222"/>
      <c r="B292" s="440">
        <v>45719.0</v>
      </c>
      <c r="C292" s="210">
        <f t="shared" si="41"/>
        <v>50000</v>
      </c>
      <c r="D292" s="141">
        <f t="shared" si="42"/>
        <v>0</v>
      </c>
      <c r="E292" s="399"/>
      <c r="F292" s="474"/>
      <c r="G292" s="474"/>
      <c r="H292" s="474"/>
      <c r="I292" s="474"/>
      <c r="J292" s="474"/>
      <c r="K292" s="474"/>
      <c r="L292" s="475"/>
      <c r="M292" s="141">
        <f t="shared" si="43"/>
        <v>0</v>
      </c>
      <c r="N292" s="399"/>
      <c r="O292" s="474"/>
      <c r="P292" s="474"/>
      <c r="Q292" s="474"/>
      <c r="R292" s="474"/>
      <c r="S292" s="475"/>
      <c r="T292" s="141">
        <f t="shared" si="44"/>
        <v>50000</v>
      </c>
      <c r="U292" s="407" t="s">
        <v>119</v>
      </c>
      <c r="V292" s="363">
        <v>50000.0</v>
      </c>
      <c r="W292" s="383"/>
      <c r="X292" s="322"/>
      <c r="Y292" s="383"/>
      <c r="Z292" s="322"/>
      <c r="AA292" s="383"/>
      <c r="AB292" s="322"/>
      <c r="AC292" s="383"/>
      <c r="AD292" s="322"/>
      <c r="AE292" s="383"/>
      <c r="AF292" s="322"/>
      <c r="AG292" s="383"/>
      <c r="AH292" s="322"/>
      <c r="AI292" s="383"/>
      <c r="AJ292" s="322"/>
      <c r="AK292" s="322"/>
      <c r="AL292" s="322"/>
      <c r="AM292" s="322"/>
      <c r="AN292" s="143"/>
      <c r="AO292" s="143"/>
      <c r="AP292" s="143"/>
      <c r="AQ292" s="143"/>
      <c r="AR292" s="143"/>
      <c r="AS292" s="143"/>
      <c r="AT292" s="150"/>
      <c r="AU292" s="361"/>
      <c r="AV292" s="225"/>
      <c r="AW292" s="222"/>
      <c r="AX292" s="222"/>
      <c r="AY292" s="222"/>
      <c r="AZ292" s="222"/>
      <c r="BA292" s="222"/>
      <c r="BB292" s="222"/>
      <c r="BC292" s="222"/>
      <c r="BD292" s="222"/>
      <c r="BE292" s="222"/>
      <c r="BF292" s="222"/>
      <c r="BG292" s="222"/>
      <c r="BH292" s="222"/>
      <c r="BI292" s="222"/>
      <c r="BJ292" s="222"/>
      <c r="BK292" s="222"/>
      <c r="BL292" s="222"/>
      <c r="BM292" s="222"/>
      <c r="BN292" s="222"/>
      <c r="BO292" s="222"/>
      <c r="BP292" s="222"/>
    </row>
    <row r="293" ht="12.75" customHeight="1">
      <c r="A293" s="222"/>
      <c r="B293" s="440">
        <v>45720.0</v>
      </c>
      <c r="C293" s="210">
        <f t="shared" si="41"/>
        <v>0</v>
      </c>
      <c r="D293" s="141">
        <f t="shared" si="42"/>
        <v>0</v>
      </c>
      <c r="E293" s="399"/>
      <c r="F293" s="474"/>
      <c r="G293" s="474"/>
      <c r="H293" s="474"/>
      <c r="I293" s="474"/>
      <c r="J293" s="474"/>
      <c r="K293" s="474"/>
      <c r="L293" s="475"/>
      <c r="M293" s="141">
        <f t="shared" si="43"/>
        <v>0</v>
      </c>
      <c r="N293" s="399"/>
      <c r="O293" s="474"/>
      <c r="P293" s="474"/>
      <c r="Q293" s="474"/>
      <c r="R293" s="474"/>
      <c r="S293" s="475"/>
      <c r="T293" s="141">
        <f t="shared" si="44"/>
        <v>0</v>
      </c>
      <c r="U293" s="383"/>
      <c r="V293" s="322"/>
      <c r="W293" s="383"/>
      <c r="X293" s="322"/>
      <c r="Y293" s="407"/>
      <c r="Z293" s="322"/>
      <c r="AA293" s="383"/>
      <c r="AB293" s="322"/>
      <c r="AC293" s="383"/>
      <c r="AD293" s="322"/>
      <c r="AE293" s="383"/>
      <c r="AF293" s="322"/>
      <c r="AG293" s="383"/>
      <c r="AH293" s="322"/>
      <c r="AI293" s="383"/>
      <c r="AJ293" s="322"/>
      <c r="AK293" s="322"/>
      <c r="AL293" s="322"/>
      <c r="AM293" s="322"/>
      <c r="AN293" s="143"/>
      <c r="AO293" s="143"/>
      <c r="AP293" s="143"/>
      <c r="AQ293" s="143"/>
      <c r="AR293" s="143"/>
      <c r="AS293" s="143"/>
      <c r="AT293" s="150"/>
      <c r="AU293" s="361"/>
      <c r="AV293" s="225"/>
      <c r="AW293" s="222"/>
      <c r="AX293" s="222"/>
      <c r="AY293" s="222"/>
      <c r="AZ293" s="222"/>
      <c r="BA293" s="222"/>
      <c r="BB293" s="222"/>
      <c r="BC293" s="222"/>
      <c r="BD293" s="222"/>
      <c r="BE293" s="222"/>
      <c r="BF293" s="222"/>
      <c r="BG293" s="222"/>
      <c r="BH293" s="222"/>
      <c r="BI293" s="222"/>
      <c r="BJ293" s="222"/>
      <c r="BK293" s="222"/>
      <c r="BL293" s="222"/>
      <c r="BM293" s="222"/>
      <c r="BN293" s="222"/>
      <c r="BO293" s="222"/>
      <c r="BP293" s="222"/>
    </row>
    <row r="294" ht="12.75" customHeight="1">
      <c r="A294" s="222"/>
      <c r="B294" s="440">
        <v>45721.0</v>
      </c>
      <c r="C294" s="210">
        <f t="shared" si="41"/>
        <v>0</v>
      </c>
      <c r="D294" s="141">
        <f t="shared" si="42"/>
        <v>0</v>
      </c>
      <c r="E294" s="399"/>
      <c r="F294" s="474"/>
      <c r="G294" s="474"/>
      <c r="H294" s="474"/>
      <c r="I294" s="474"/>
      <c r="J294" s="474"/>
      <c r="K294" s="474"/>
      <c r="L294" s="475"/>
      <c r="M294" s="141">
        <f t="shared" si="43"/>
        <v>0</v>
      </c>
      <c r="N294" s="399"/>
      <c r="O294" s="474"/>
      <c r="P294" s="474"/>
      <c r="Q294" s="474"/>
      <c r="R294" s="474"/>
      <c r="S294" s="475"/>
      <c r="T294" s="141">
        <f t="shared" si="44"/>
        <v>0</v>
      </c>
      <c r="U294" s="383"/>
      <c r="V294" s="322"/>
      <c r="W294" s="407"/>
      <c r="X294" s="322"/>
      <c r="Y294" s="383"/>
      <c r="Z294" s="322"/>
      <c r="AA294" s="383"/>
      <c r="AB294" s="322"/>
      <c r="AC294" s="383"/>
      <c r="AD294" s="322"/>
      <c r="AE294" s="383"/>
      <c r="AF294" s="322"/>
      <c r="AG294" s="383"/>
      <c r="AH294" s="322"/>
      <c r="AI294" s="383"/>
      <c r="AJ294" s="322"/>
      <c r="AK294" s="322"/>
      <c r="AL294" s="322"/>
      <c r="AM294" s="322"/>
      <c r="AN294" s="143"/>
      <c r="AO294" s="143"/>
      <c r="AP294" s="143"/>
      <c r="AQ294" s="143"/>
      <c r="AR294" s="143"/>
      <c r="AS294" s="143"/>
      <c r="AT294" s="150"/>
      <c r="AU294" s="361"/>
      <c r="AV294" s="225"/>
      <c r="AW294" s="222"/>
      <c r="AX294" s="222"/>
      <c r="AY294" s="222"/>
      <c r="AZ294" s="222"/>
      <c r="BA294" s="222"/>
      <c r="BB294" s="222"/>
      <c r="BC294" s="222"/>
      <c r="BD294" s="222"/>
      <c r="BE294" s="222"/>
      <c r="BF294" s="222"/>
      <c r="BG294" s="222"/>
      <c r="BH294" s="222"/>
      <c r="BI294" s="222"/>
      <c r="BJ294" s="222"/>
      <c r="BK294" s="222"/>
      <c r="BL294" s="222"/>
      <c r="BM294" s="222"/>
      <c r="BN294" s="222"/>
      <c r="BO294" s="222"/>
      <c r="BP294" s="222"/>
    </row>
    <row r="295" ht="12.75" customHeight="1">
      <c r="A295" s="222"/>
      <c r="B295" s="440">
        <v>45722.0</v>
      </c>
      <c r="C295" s="210">
        <f t="shared" si="41"/>
        <v>141837</v>
      </c>
      <c r="D295" s="141">
        <f t="shared" si="42"/>
        <v>0</v>
      </c>
      <c r="E295" s="399"/>
      <c r="F295" s="474"/>
      <c r="G295" s="474"/>
      <c r="H295" s="474"/>
      <c r="I295" s="474"/>
      <c r="J295" s="474"/>
      <c r="K295" s="474"/>
      <c r="L295" s="475"/>
      <c r="M295" s="141">
        <f t="shared" si="43"/>
        <v>0</v>
      </c>
      <c r="N295" s="399"/>
      <c r="O295" s="474"/>
      <c r="P295" s="474"/>
      <c r="Q295" s="474"/>
      <c r="R295" s="474"/>
      <c r="S295" s="475"/>
      <c r="T295" s="141">
        <f t="shared" si="44"/>
        <v>141837</v>
      </c>
      <c r="U295" s="383" t="s">
        <v>930</v>
      </c>
      <c r="V295" s="363">
        <v>99000.0</v>
      </c>
      <c r="W295" s="383" t="s">
        <v>877</v>
      </c>
      <c r="X295" s="363">
        <v>42837.0</v>
      </c>
      <c r="Y295" s="383"/>
      <c r="Z295" s="322"/>
      <c r="AA295" s="383"/>
      <c r="AB295" s="322"/>
      <c r="AC295" s="383"/>
      <c r="AD295" s="322"/>
      <c r="AE295" s="383"/>
      <c r="AF295" s="322"/>
      <c r="AG295" s="383"/>
      <c r="AH295" s="322"/>
      <c r="AI295" s="383"/>
      <c r="AJ295" s="322"/>
      <c r="AK295" s="322"/>
      <c r="AL295" s="322"/>
      <c r="AM295" s="322"/>
      <c r="AN295" s="143"/>
      <c r="AO295" s="143"/>
      <c r="AP295" s="143"/>
      <c r="AQ295" s="143"/>
      <c r="AR295" s="143"/>
      <c r="AS295" s="143"/>
      <c r="AT295" s="150"/>
      <c r="AU295" s="361"/>
      <c r="AV295" s="225"/>
      <c r="AW295" s="222"/>
      <c r="AX295" s="222"/>
      <c r="AY295" s="222"/>
      <c r="AZ295" s="222"/>
      <c r="BA295" s="222"/>
      <c r="BB295" s="222"/>
      <c r="BC295" s="222"/>
      <c r="BD295" s="222"/>
      <c r="BE295" s="222"/>
      <c r="BF295" s="222"/>
      <c r="BG295" s="222"/>
      <c r="BH295" s="222"/>
      <c r="BI295" s="222"/>
      <c r="BJ295" s="222"/>
      <c r="BK295" s="222"/>
      <c r="BL295" s="222"/>
      <c r="BM295" s="222"/>
      <c r="BN295" s="222"/>
      <c r="BO295" s="222"/>
      <c r="BP295" s="222"/>
    </row>
    <row r="296" ht="12.75" customHeight="1">
      <c r="A296" s="222"/>
      <c r="B296" s="440">
        <v>45723.0</v>
      </c>
      <c r="C296" s="210">
        <f t="shared" si="41"/>
        <v>0</v>
      </c>
      <c r="D296" s="141">
        <f t="shared" si="42"/>
        <v>0</v>
      </c>
      <c r="E296" s="399"/>
      <c r="F296" s="474"/>
      <c r="G296" s="474"/>
      <c r="H296" s="474"/>
      <c r="I296" s="474"/>
      <c r="J296" s="474"/>
      <c r="K296" s="474"/>
      <c r="L296" s="475"/>
      <c r="M296" s="141">
        <f t="shared" si="43"/>
        <v>0</v>
      </c>
      <c r="N296" s="399"/>
      <c r="O296" s="474"/>
      <c r="P296" s="474"/>
      <c r="Q296" s="474"/>
      <c r="R296" s="474"/>
      <c r="S296" s="475"/>
      <c r="T296" s="141">
        <f t="shared" si="44"/>
        <v>0</v>
      </c>
      <c r="U296" s="383"/>
      <c r="V296" s="322"/>
      <c r="W296" s="383"/>
      <c r="X296" s="322"/>
      <c r="Y296" s="383"/>
      <c r="Z296" s="322"/>
      <c r="AA296" s="383"/>
      <c r="AB296" s="322"/>
      <c r="AC296" s="383"/>
      <c r="AD296" s="322"/>
      <c r="AE296" s="383"/>
      <c r="AF296" s="322"/>
      <c r="AG296" s="383"/>
      <c r="AH296" s="322"/>
      <c r="AI296" s="383"/>
      <c r="AJ296" s="322"/>
      <c r="AK296" s="322"/>
      <c r="AL296" s="322"/>
      <c r="AM296" s="322"/>
      <c r="AN296" s="143"/>
      <c r="AO296" s="143"/>
      <c r="AP296" s="143"/>
      <c r="AQ296" s="143"/>
      <c r="AR296" s="143"/>
      <c r="AS296" s="143"/>
      <c r="AT296" s="150"/>
      <c r="AU296" s="361"/>
      <c r="AV296" s="225"/>
      <c r="AW296" s="222"/>
      <c r="AX296" s="222"/>
      <c r="AY296" s="222"/>
      <c r="AZ296" s="222"/>
      <c r="BA296" s="222"/>
      <c r="BB296" s="222"/>
      <c r="BC296" s="222"/>
      <c r="BD296" s="222"/>
      <c r="BE296" s="222"/>
      <c r="BF296" s="222"/>
      <c r="BG296" s="222"/>
      <c r="BH296" s="222"/>
      <c r="BI296" s="222"/>
      <c r="BJ296" s="222"/>
      <c r="BK296" s="222"/>
      <c r="BL296" s="222"/>
      <c r="BM296" s="222"/>
      <c r="BN296" s="222"/>
      <c r="BO296" s="222"/>
      <c r="BP296" s="222"/>
    </row>
    <row r="297" ht="12.75" customHeight="1">
      <c r="A297" s="222"/>
      <c r="B297" s="35">
        <v>45724.0</v>
      </c>
      <c r="C297" s="210">
        <f t="shared" si="41"/>
        <v>0</v>
      </c>
      <c r="D297" s="141">
        <f t="shared" si="42"/>
        <v>0</v>
      </c>
      <c r="E297" s="399"/>
      <c r="F297" s="474"/>
      <c r="G297" s="474"/>
      <c r="H297" s="474"/>
      <c r="I297" s="474"/>
      <c r="J297" s="474"/>
      <c r="K297" s="474"/>
      <c r="L297" s="475"/>
      <c r="M297" s="141">
        <f t="shared" si="43"/>
        <v>0</v>
      </c>
      <c r="N297" s="399"/>
      <c r="O297" s="474"/>
      <c r="P297" s="474"/>
      <c r="Q297" s="474"/>
      <c r="R297" s="474"/>
      <c r="S297" s="475"/>
      <c r="T297" s="141">
        <f t="shared" si="44"/>
        <v>0</v>
      </c>
      <c r="U297" s="383"/>
      <c r="V297" s="322"/>
      <c r="W297" s="383"/>
      <c r="X297" s="322"/>
      <c r="Y297" s="383"/>
      <c r="Z297" s="322"/>
      <c r="AA297" s="383"/>
      <c r="AB297" s="322"/>
      <c r="AC297" s="383"/>
      <c r="AD297" s="322"/>
      <c r="AE297" s="383"/>
      <c r="AF297" s="322"/>
      <c r="AG297" s="383"/>
      <c r="AH297" s="322"/>
      <c r="AI297" s="383"/>
      <c r="AJ297" s="322"/>
      <c r="AK297" s="322"/>
      <c r="AL297" s="322"/>
      <c r="AM297" s="322"/>
      <c r="AN297" s="143"/>
      <c r="AO297" s="143"/>
      <c r="AP297" s="143"/>
      <c r="AQ297" s="143"/>
      <c r="AR297" s="143"/>
      <c r="AS297" s="143"/>
      <c r="AT297" s="150"/>
      <c r="AU297" s="361"/>
      <c r="AV297" s="225"/>
      <c r="AW297" s="222"/>
      <c r="AX297" s="222"/>
      <c r="AY297" s="222"/>
      <c r="AZ297" s="222"/>
      <c r="BA297" s="222"/>
      <c r="BB297" s="222"/>
      <c r="BC297" s="222"/>
      <c r="BD297" s="222"/>
      <c r="BE297" s="222"/>
      <c r="BF297" s="222"/>
      <c r="BG297" s="222"/>
      <c r="BH297" s="222"/>
      <c r="BI297" s="222"/>
      <c r="BJ297" s="222"/>
      <c r="BK297" s="222"/>
      <c r="BL297" s="222"/>
      <c r="BM297" s="222"/>
      <c r="BN297" s="222"/>
      <c r="BO297" s="222"/>
      <c r="BP297" s="222"/>
    </row>
    <row r="298" ht="12.75" customHeight="1">
      <c r="A298" s="222"/>
      <c r="B298" s="35">
        <v>45725.0</v>
      </c>
      <c r="C298" s="210">
        <f t="shared" si="41"/>
        <v>0</v>
      </c>
      <c r="D298" s="141">
        <f t="shared" si="42"/>
        <v>0</v>
      </c>
      <c r="E298" s="399"/>
      <c r="F298" s="474"/>
      <c r="G298" s="474"/>
      <c r="H298" s="474"/>
      <c r="I298" s="474"/>
      <c r="J298" s="474"/>
      <c r="K298" s="474"/>
      <c r="L298" s="475"/>
      <c r="M298" s="141">
        <f t="shared" si="43"/>
        <v>0</v>
      </c>
      <c r="N298" s="399"/>
      <c r="O298" s="474"/>
      <c r="P298" s="474"/>
      <c r="Q298" s="474"/>
      <c r="R298" s="474"/>
      <c r="S298" s="475"/>
      <c r="T298" s="141">
        <f t="shared" si="44"/>
        <v>0</v>
      </c>
      <c r="U298" s="407"/>
      <c r="V298" s="322"/>
      <c r="W298" s="383"/>
      <c r="X298" s="322"/>
      <c r="Y298" s="383"/>
      <c r="Z298" s="322"/>
      <c r="AA298" s="383"/>
      <c r="AB298" s="322"/>
      <c r="AC298" s="383"/>
      <c r="AD298" s="322"/>
      <c r="AE298" s="383"/>
      <c r="AF298" s="322"/>
      <c r="AG298" s="383"/>
      <c r="AH298" s="322"/>
      <c r="AI298" s="383"/>
      <c r="AJ298" s="322"/>
      <c r="AK298" s="322"/>
      <c r="AL298" s="322"/>
      <c r="AM298" s="322"/>
      <c r="AN298" s="143"/>
      <c r="AO298" s="143"/>
      <c r="AP298" s="143"/>
      <c r="AQ298" s="143"/>
      <c r="AR298" s="143"/>
      <c r="AS298" s="143"/>
      <c r="AT298" s="150"/>
      <c r="AU298" s="361"/>
      <c r="AV298" s="225"/>
      <c r="AW298" s="222"/>
      <c r="AX298" s="222"/>
      <c r="AY298" s="222"/>
      <c r="AZ298" s="222"/>
      <c r="BA298" s="222"/>
      <c r="BB298" s="222"/>
      <c r="BC298" s="222"/>
      <c r="BD298" s="222"/>
      <c r="BE298" s="222"/>
      <c r="BF298" s="222"/>
      <c r="BG298" s="222"/>
      <c r="BH298" s="222"/>
      <c r="BI298" s="222"/>
      <c r="BJ298" s="222"/>
      <c r="BK298" s="222"/>
      <c r="BL298" s="222"/>
      <c r="BM298" s="222"/>
      <c r="BN298" s="222"/>
      <c r="BO298" s="222"/>
      <c r="BP298" s="222"/>
    </row>
    <row r="299" ht="12.75" customHeight="1">
      <c r="A299" s="222"/>
      <c r="B299" s="440">
        <v>45726.0</v>
      </c>
      <c r="C299" s="210">
        <f t="shared" si="41"/>
        <v>46111</v>
      </c>
      <c r="D299" s="141">
        <f t="shared" si="42"/>
        <v>6311</v>
      </c>
      <c r="E299" s="399" t="s">
        <v>931</v>
      </c>
      <c r="F299" s="362">
        <v>2438.0</v>
      </c>
      <c r="G299" s="474" t="s">
        <v>932</v>
      </c>
      <c r="H299" s="362">
        <v>1414.0</v>
      </c>
      <c r="I299" s="474" t="s">
        <v>205</v>
      </c>
      <c r="J299" s="362">
        <v>2459.0</v>
      </c>
      <c r="K299" s="474"/>
      <c r="L299" s="475"/>
      <c r="M299" s="141">
        <f t="shared" si="43"/>
        <v>0</v>
      </c>
      <c r="N299" s="399"/>
      <c r="O299" s="474"/>
      <c r="P299" s="474"/>
      <c r="Q299" s="474"/>
      <c r="R299" s="474"/>
      <c r="S299" s="475"/>
      <c r="T299" s="141">
        <f t="shared" si="44"/>
        <v>39800</v>
      </c>
      <c r="U299" s="407" t="s">
        <v>933</v>
      </c>
      <c r="V299" s="363">
        <v>39800.0</v>
      </c>
      <c r="W299" s="383"/>
      <c r="X299" s="322"/>
      <c r="Y299" s="383"/>
      <c r="Z299" s="322"/>
      <c r="AA299" s="383"/>
      <c r="AB299" s="322"/>
      <c r="AC299" s="383"/>
      <c r="AD299" s="322"/>
      <c r="AE299" s="383"/>
      <c r="AF299" s="322"/>
      <c r="AG299" s="383"/>
      <c r="AH299" s="322"/>
      <c r="AI299" s="383"/>
      <c r="AJ299" s="322"/>
      <c r="AK299" s="322"/>
      <c r="AL299" s="322"/>
      <c r="AM299" s="322"/>
      <c r="AN299" s="143"/>
      <c r="AO299" s="143"/>
      <c r="AP299" s="143"/>
      <c r="AQ299" s="143"/>
      <c r="AR299" s="143"/>
      <c r="AS299" s="143"/>
      <c r="AT299" s="150"/>
      <c r="AU299" s="361"/>
      <c r="AV299" s="225"/>
      <c r="AW299" s="222"/>
      <c r="AX299" s="222"/>
      <c r="AY299" s="222"/>
      <c r="AZ299" s="222"/>
      <c r="BA299" s="222"/>
      <c r="BB299" s="222"/>
      <c r="BC299" s="222"/>
      <c r="BD299" s="222"/>
      <c r="BE299" s="222"/>
      <c r="BF299" s="222"/>
      <c r="BG299" s="222"/>
      <c r="BH299" s="222"/>
      <c r="BI299" s="222"/>
      <c r="BJ299" s="222"/>
      <c r="BK299" s="222"/>
      <c r="BL299" s="222"/>
      <c r="BM299" s="222"/>
      <c r="BN299" s="222"/>
      <c r="BO299" s="222"/>
      <c r="BP299" s="222"/>
    </row>
    <row r="300" ht="12.75" customHeight="1">
      <c r="A300" s="222"/>
      <c r="B300" s="440">
        <v>45727.0</v>
      </c>
      <c r="C300" s="210">
        <f t="shared" si="41"/>
        <v>243820</v>
      </c>
      <c r="D300" s="141">
        <f t="shared" si="42"/>
        <v>0</v>
      </c>
      <c r="E300" s="399"/>
      <c r="F300" s="474"/>
      <c r="G300" s="474"/>
      <c r="H300" s="474"/>
      <c r="I300" s="474"/>
      <c r="J300" s="474"/>
      <c r="K300" s="474"/>
      <c r="L300" s="475"/>
      <c r="M300" s="141">
        <f t="shared" si="43"/>
        <v>0</v>
      </c>
      <c r="N300" s="399"/>
      <c r="O300" s="474"/>
      <c r="P300" s="474"/>
      <c r="Q300" s="474"/>
      <c r="R300" s="474"/>
      <c r="S300" s="475"/>
      <c r="T300" s="141">
        <f t="shared" si="44"/>
        <v>243820</v>
      </c>
      <c r="U300" s="383" t="s">
        <v>934</v>
      </c>
      <c r="V300" s="363">
        <v>243820.0</v>
      </c>
      <c r="W300" s="383"/>
      <c r="X300" s="322"/>
      <c r="Y300" s="383"/>
      <c r="Z300" s="322"/>
      <c r="AA300" s="383"/>
      <c r="AB300" s="322"/>
      <c r="AC300" s="383"/>
      <c r="AD300" s="322"/>
      <c r="AE300" s="383"/>
      <c r="AF300" s="322"/>
      <c r="AG300" s="383"/>
      <c r="AH300" s="322"/>
      <c r="AI300" s="383"/>
      <c r="AJ300" s="322"/>
      <c r="AK300" s="322"/>
      <c r="AL300" s="322"/>
      <c r="AM300" s="322"/>
      <c r="AN300" s="143"/>
      <c r="AO300" s="143"/>
      <c r="AP300" s="143"/>
      <c r="AQ300" s="143"/>
      <c r="AR300" s="143"/>
      <c r="AS300" s="143"/>
      <c r="AT300" s="150"/>
      <c r="AU300" s="361"/>
      <c r="AV300" s="225"/>
      <c r="AW300" s="222"/>
      <c r="AX300" s="222"/>
      <c r="AY300" s="222"/>
      <c r="AZ300" s="222"/>
      <c r="BA300" s="222"/>
      <c r="BB300" s="222"/>
      <c r="BC300" s="222"/>
      <c r="BD300" s="222"/>
      <c r="BE300" s="222"/>
      <c r="BF300" s="222"/>
      <c r="BG300" s="222"/>
      <c r="BH300" s="222"/>
      <c r="BI300" s="222"/>
      <c r="BJ300" s="222"/>
      <c r="BK300" s="222"/>
      <c r="BL300" s="222"/>
      <c r="BM300" s="222"/>
      <c r="BN300" s="222"/>
      <c r="BO300" s="222"/>
      <c r="BP300" s="222"/>
    </row>
    <row r="301" ht="12.75" customHeight="1">
      <c r="A301" s="222"/>
      <c r="B301" s="440">
        <v>45728.0</v>
      </c>
      <c r="C301" s="210">
        <f t="shared" si="41"/>
        <v>1731790</v>
      </c>
      <c r="D301" s="141">
        <f t="shared" si="42"/>
        <v>0</v>
      </c>
      <c r="E301" s="399"/>
      <c r="F301" s="474"/>
      <c r="G301" s="474"/>
      <c r="H301" s="474"/>
      <c r="I301" s="474"/>
      <c r="J301" s="474"/>
      <c r="K301" s="474"/>
      <c r="L301" s="475"/>
      <c r="M301" s="141">
        <f t="shared" si="43"/>
        <v>0</v>
      </c>
      <c r="N301" s="399"/>
      <c r="O301" s="474"/>
      <c r="P301" s="474"/>
      <c r="Q301" s="474"/>
      <c r="R301" s="474"/>
      <c r="S301" s="475"/>
      <c r="T301" s="141">
        <f t="shared" si="44"/>
        <v>1731790</v>
      </c>
      <c r="U301" s="383" t="s">
        <v>121</v>
      </c>
      <c r="V301" s="363">
        <v>1701100.0</v>
      </c>
      <c r="W301" s="383" t="s">
        <v>935</v>
      </c>
      <c r="X301" s="363">
        <v>30690.0</v>
      </c>
      <c r="Y301" s="383"/>
      <c r="Z301" s="322"/>
      <c r="AA301" s="383"/>
      <c r="AB301" s="322"/>
      <c r="AC301" s="383"/>
      <c r="AD301" s="322"/>
      <c r="AE301" s="383"/>
      <c r="AF301" s="322"/>
      <c r="AG301" s="383"/>
      <c r="AH301" s="322"/>
      <c r="AI301" s="383"/>
      <c r="AJ301" s="322"/>
      <c r="AK301" s="322"/>
      <c r="AL301" s="322"/>
      <c r="AM301" s="322"/>
      <c r="AN301" s="143"/>
      <c r="AO301" s="143"/>
      <c r="AP301" s="143"/>
      <c r="AQ301" s="143"/>
      <c r="AR301" s="143"/>
      <c r="AS301" s="143"/>
      <c r="AT301" s="150"/>
      <c r="AU301" s="361"/>
      <c r="AV301" s="225"/>
      <c r="AW301" s="222"/>
      <c r="AX301" s="222"/>
      <c r="AY301" s="222"/>
      <c r="AZ301" s="222"/>
      <c r="BA301" s="222"/>
      <c r="BB301" s="222"/>
      <c r="BC301" s="222"/>
      <c r="BD301" s="222"/>
      <c r="BE301" s="222"/>
      <c r="BF301" s="222"/>
      <c r="BG301" s="222"/>
      <c r="BH301" s="222"/>
      <c r="BI301" s="222"/>
      <c r="BJ301" s="222"/>
      <c r="BK301" s="222"/>
      <c r="BL301" s="222"/>
      <c r="BM301" s="222"/>
      <c r="BN301" s="222"/>
      <c r="BO301" s="222"/>
      <c r="BP301" s="222"/>
    </row>
    <row r="302" ht="12.75" customHeight="1">
      <c r="A302" s="222"/>
      <c r="B302" s="440">
        <v>45729.0</v>
      </c>
      <c r="C302" s="210">
        <f t="shared" si="41"/>
        <v>0</v>
      </c>
      <c r="D302" s="141">
        <f t="shared" si="42"/>
        <v>0</v>
      </c>
      <c r="E302" s="399"/>
      <c r="F302" s="474"/>
      <c r="G302" s="474"/>
      <c r="H302" s="474"/>
      <c r="I302" s="474"/>
      <c r="J302" s="474"/>
      <c r="K302" s="474"/>
      <c r="L302" s="475"/>
      <c r="M302" s="141">
        <f t="shared" si="43"/>
        <v>0</v>
      </c>
      <c r="N302" s="399"/>
      <c r="O302" s="474"/>
      <c r="P302" s="474"/>
      <c r="Q302" s="474"/>
      <c r="R302" s="474"/>
      <c r="S302" s="475"/>
      <c r="T302" s="141">
        <f t="shared" si="44"/>
        <v>0</v>
      </c>
      <c r="U302" s="383"/>
      <c r="V302" s="322"/>
      <c r="W302" s="383"/>
      <c r="X302" s="322"/>
      <c r="Y302" s="383"/>
      <c r="Z302" s="322"/>
      <c r="AA302" s="383"/>
      <c r="AB302" s="322"/>
      <c r="AC302" s="383"/>
      <c r="AD302" s="322"/>
      <c r="AE302" s="383"/>
      <c r="AF302" s="322"/>
      <c r="AG302" s="383"/>
      <c r="AH302" s="322"/>
      <c r="AI302" s="383"/>
      <c r="AJ302" s="322"/>
      <c r="AK302" s="322"/>
      <c r="AL302" s="322"/>
      <c r="AM302" s="322"/>
      <c r="AN302" s="143"/>
      <c r="AO302" s="143"/>
      <c r="AP302" s="143"/>
      <c r="AQ302" s="143"/>
      <c r="AR302" s="143"/>
      <c r="AS302" s="143"/>
      <c r="AT302" s="150"/>
      <c r="AU302" s="361"/>
      <c r="AV302" s="225"/>
      <c r="AW302" s="222"/>
      <c r="AX302" s="222"/>
      <c r="AY302" s="222"/>
      <c r="AZ302" s="222"/>
      <c r="BA302" s="222"/>
      <c r="BB302" s="222"/>
      <c r="BC302" s="222"/>
      <c r="BD302" s="222"/>
      <c r="BE302" s="222"/>
      <c r="BF302" s="222"/>
      <c r="BG302" s="222"/>
      <c r="BH302" s="222"/>
      <c r="BI302" s="222"/>
      <c r="BJ302" s="222"/>
      <c r="BK302" s="222"/>
      <c r="BL302" s="222"/>
      <c r="BM302" s="222"/>
      <c r="BN302" s="222"/>
      <c r="BO302" s="222"/>
      <c r="BP302" s="222"/>
    </row>
    <row r="303" ht="12.75" customHeight="1">
      <c r="A303" s="222"/>
      <c r="B303" s="440">
        <v>45730.0</v>
      </c>
      <c r="C303" s="210">
        <f t="shared" si="41"/>
        <v>8360</v>
      </c>
      <c r="D303" s="141">
        <f t="shared" si="42"/>
        <v>0</v>
      </c>
      <c r="E303" s="399"/>
      <c r="F303" s="474"/>
      <c r="G303" s="474"/>
      <c r="H303" s="474"/>
      <c r="I303" s="474"/>
      <c r="J303" s="474"/>
      <c r="K303" s="474"/>
      <c r="L303" s="475"/>
      <c r="M303" s="141">
        <f t="shared" si="43"/>
        <v>0</v>
      </c>
      <c r="N303" s="399"/>
      <c r="O303" s="474"/>
      <c r="P303" s="474"/>
      <c r="Q303" s="474"/>
      <c r="R303" s="474"/>
      <c r="S303" s="475"/>
      <c r="T303" s="141">
        <f t="shared" si="44"/>
        <v>8360</v>
      </c>
      <c r="U303" s="383" t="s">
        <v>209</v>
      </c>
      <c r="V303" s="363">
        <v>8360.0</v>
      </c>
      <c r="W303" s="383"/>
      <c r="X303" s="322"/>
      <c r="Y303" s="383"/>
      <c r="Z303" s="322"/>
      <c r="AA303" s="383"/>
      <c r="AB303" s="322"/>
      <c r="AC303" s="383"/>
      <c r="AD303" s="322"/>
      <c r="AE303" s="383"/>
      <c r="AF303" s="322"/>
      <c r="AG303" s="383"/>
      <c r="AH303" s="322"/>
      <c r="AI303" s="383"/>
      <c r="AJ303" s="322"/>
      <c r="AK303" s="322"/>
      <c r="AL303" s="322"/>
      <c r="AM303" s="322"/>
      <c r="AN303" s="143"/>
      <c r="AO303" s="143"/>
      <c r="AP303" s="143"/>
      <c r="AQ303" s="143"/>
      <c r="AR303" s="143"/>
      <c r="AS303" s="143"/>
      <c r="AT303" s="150"/>
      <c r="AU303" s="361"/>
      <c r="AV303" s="225"/>
      <c r="AW303" s="222"/>
      <c r="AX303" s="222"/>
      <c r="AY303" s="222"/>
      <c r="AZ303" s="222"/>
      <c r="BA303" s="222"/>
      <c r="BB303" s="222"/>
      <c r="BC303" s="222"/>
      <c r="BD303" s="222"/>
      <c r="BE303" s="222"/>
      <c r="BF303" s="222"/>
      <c r="BG303" s="222"/>
      <c r="BH303" s="222"/>
      <c r="BI303" s="222"/>
      <c r="BJ303" s="222"/>
      <c r="BK303" s="222"/>
      <c r="BL303" s="222"/>
      <c r="BM303" s="222"/>
      <c r="BN303" s="222"/>
      <c r="BO303" s="222"/>
      <c r="BP303" s="222"/>
    </row>
    <row r="304" ht="12.75" customHeight="1">
      <c r="A304" s="222"/>
      <c r="B304" s="35">
        <v>45731.0</v>
      </c>
      <c r="C304" s="210">
        <f t="shared" si="41"/>
        <v>0</v>
      </c>
      <c r="D304" s="141">
        <f t="shared" si="42"/>
        <v>0</v>
      </c>
      <c r="E304" s="399"/>
      <c r="F304" s="474"/>
      <c r="G304" s="474"/>
      <c r="H304" s="474"/>
      <c r="I304" s="474"/>
      <c r="J304" s="474"/>
      <c r="K304" s="474"/>
      <c r="L304" s="475"/>
      <c r="M304" s="141">
        <f t="shared" si="43"/>
        <v>0</v>
      </c>
      <c r="N304" s="399"/>
      <c r="O304" s="474"/>
      <c r="P304" s="474"/>
      <c r="Q304" s="474"/>
      <c r="R304" s="474"/>
      <c r="S304" s="475"/>
      <c r="T304" s="141">
        <f t="shared" si="44"/>
        <v>0</v>
      </c>
      <c r="U304" s="383"/>
      <c r="V304" s="322"/>
      <c r="W304" s="383"/>
      <c r="X304" s="322"/>
      <c r="Y304" s="383"/>
      <c r="Z304" s="322"/>
      <c r="AA304" s="383"/>
      <c r="AB304" s="322"/>
      <c r="AC304" s="383"/>
      <c r="AD304" s="322"/>
      <c r="AE304" s="383"/>
      <c r="AF304" s="322"/>
      <c r="AG304" s="383"/>
      <c r="AH304" s="322"/>
      <c r="AI304" s="383"/>
      <c r="AJ304" s="322"/>
      <c r="AK304" s="322"/>
      <c r="AL304" s="322"/>
      <c r="AM304" s="322"/>
      <c r="AN304" s="143"/>
      <c r="AO304" s="143"/>
      <c r="AP304" s="143"/>
      <c r="AQ304" s="143"/>
      <c r="AR304" s="143"/>
      <c r="AS304" s="143"/>
      <c r="AT304" s="150"/>
      <c r="AU304" s="361"/>
      <c r="AV304" s="225"/>
      <c r="AW304" s="222"/>
      <c r="AX304" s="222"/>
      <c r="AY304" s="222"/>
      <c r="AZ304" s="222"/>
      <c r="BA304" s="222"/>
      <c r="BB304" s="222"/>
      <c r="BC304" s="222"/>
      <c r="BD304" s="222"/>
      <c r="BE304" s="222"/>
      <c r="BF304" s="222"/>
      <c r="BG304" s="222"/>
      <c r="BH304" s="222"/>
      <c r="BI304" s="222"/>
      <c r="BJ304" s="222"/>
      <c r="BK304" s="222"/>
      <c r="BL304" s="222"/>
      <c r="BM304" s="222"/>
      <c r="BN304" s="222"/>
      <c r="BO304" s="222"/>
      <c r="BP304" s="222"/>
    </row>
    <row r="305" ht="12.75" customHeight="1">
      <c r="A305" s="222"/>
      <c r="B305" s="35">
        <v>45732.0</v>
      </c>
      <c r="C305" s="210">
        <f t="shared" si="41"/>
        <v>0</v>
      </c>
      <c r="D305" s="141">
        <f t="shared" si="42"/>
        <v>0</v>
      </c>
      <c r="E305" s="399"/>
      <c r="F305" s="474"/>
      <c r="G305" s="474"/>
      <c r="H305" s="474"/>
      <c r="I305" s="474"/>
      <c r="J305" s="474"/>
      <c r="K305" s="474"/>
      <c r="L305" s="475"/>
      <c r="M305" s="141">
        <f t="shared" si="43"/>
        <v>0</v>
      </c>
      <c r="N305" s="399"/>
      <c r="O305" s="474"/>
      <c r="P305" s="474"/>
      <c r="Q305" s="474"/>
      <c r="R305" s="474"/>
      <c r="S305" s="475"/>
      <c r="T305" s="141">
        <f t="shared" si="44"/>
        <v>0</v>
      </c>
      <c r="U305" s="407"/>
      <c r="V305" s="322"/>
      <c r="W305" s="383"/>
      <c r="X305" s="322"/>
      <c r="Y305" s="383"/>
      <c r="Z305" s="322"/>
      <c r="AA305" s="383"/>
      <c r="AB305" s="322"/>
      <c r="AC305" s="383"/>
      <c r="AD305" s="322"/>
      <c r="AE305" s="383"/>
      <c r="AF305" s="322"/>
      <c r="AG305" s="383"/>
      <c r="AH305" s="322"/>
      <c r="AI305" s="383"/>
      <c r="AJ305" s="322"/>
      <c r="AK305" s="322"/>
      <c r="AL305" s="322"/>
      <c r="AM305" s="322"/>
      <c r="AN305" s="143"/>
      <c r="AO305" s="143"/>
      <c r="AP305" s="143"/>
      <c r="AQ305" s="143"/>
      <c r="AR305" s="143"/>
      <c r="AS305" s="143"/>
      <c r="AT305" s="150"/>
      <c r="AU305" s="361"/>
      <c r="AV305" s="225"/>
      <c r="AW305" s="222"/>
      <c r="AX305" s="222"/>
      <c r="AY305" s="222"/>
      <c r="AZ305" s="222"/>
      <c r="BA305" s="222"/>
      <c r="BB305" s="222"/>
      <c r="BC305" s="222"/>
      <c r="BD305" s="222"/>
      <c r="BE305" s="222"/>
      <c r="BF305" s="222"/>
      <c r="BG305" s="222"/>
      <c r="BH305" s="222"/>
      <c r="BI305" s="222"/>
      <c r="BJ305" s="222"/>
      <c r="BK305" s="222"/>
      <c r="BL305" s="222"/>
      <c r="BM305" s="222"/>
      <c r="BN305" s="222"/>
      <c r="BO305" s="222"/>
      <c r="BP305" s="222"/>
    </row>
    <row r="306" ht="12.75" customHeight="1">
      <c r="A306" s="222"/>
      <c r="B306" s="440">
        <v>45733.0</v>
      </c>
      <c r="C306" s="210">
        <f t="shared" si="41"/>
        <v>553135</v>
      </c>
      <c r="D306" s="141">
        <f t="shared" si="42"/>
        <v>0</v>
      </c>
      <c r="E306" s="399"/>
      <c r="F306" s="474"/>
      <c r="G306" s="474"/>
      <c r="H306" s="474"/>
      <c r="I306" s="474"/>
      <c r="J306" s="474"/>
      <c r="K306" s="474"/>
      <c r="L306" s="475"/>
      <c r="M306" s="141">
        <f t="shared" si="43"/>
        <v>185456</v>
      </c>
      <c r="N306" s="399" t="s">
        <v>769</v>
      </c>
      <c r="O306" s="362">
        <v>140576.0</v>
      </c>
      <c r="P306" s="474" t="s">
        <v>162</v>
      </c>
      <c r="Q306" s="362">
        <v>44880.0</v>
      </c>
      <c r="R306" s="474"/>
      <c r="S306" s="475"/>
      <c r="T306" s="141">
        <f t="shared" si="44"/>
        <v>367679</v>
      </c>
      <c r="U306" s="407" t="s">
        <v>172</v>
      </c>
      <c r="V306" s="363">
        <v>9579.0</v>
      </c>
      <c r="W306" s="383" t="s">
        <v>159</v>
      </c>
      <c r="X306" s="363">
        <v>81990.0</v>
      </c>
      <c r="Y306" s="383" t="s">
        <v>936</v>
      </c>
      <c r="Z306" s="363">
        <v>46860.0</v>
      </c>
      <c r="AA306" s="383" t="s">
        <v>937</v>
      </c>
      <c r="AB306" s="363">
        <v>229250.0</v>
      </c>
      <c r="AC306" s="383"/>
      <c r="AD306" s="322"/>
      <c r="AE306" s="383"/>
      <c r="AF306" s="322"/>
      <c r="AG306" s="383"/>
      <c r="AH306" s="322"/>
      <c r="AI306" s="383"/>
      <c r="AJ306" s="322"/>
      <c r="AK306" s="322"/>
      <c r="AL306" s="322"/>
      <c r="AM306" s="322"/>
      <c r="AN306" s="143"/>
      <c r="AO306" s="143"/>
      <c r="AP306" s="143"/>
      <c r="AQ306" s="143"/>
      <c r="AR306" s="143"/>
      <c r="AS306" s="143"/>
      <c r="AT306" s="150"/>
      <c r="AU306" s="361"/>
      <c r="AV306" s="225"/>
      <c r="AW306" s="222"/>
      <c r="AX306" s="222"/>
      <c r="AY306" s="222"/>
      <c r="AZ306" s="222"/>
      <c r="BA306" s="222"/>
      <c r="BB306" s="222"/>
      <c r="BC306" s="222"/>
      <c r="BD306" s="222"/>
      <c r="BE306" s="222"/>
      <c r="BF306" s="222"/>
      <c r="BG306" s="222"/>
      <c r="BH306" s="222"/>
      <c r="BI306" s="222"/>
      <c r="BJ306" s="222"/>
      <c r="BK306" s="222"/>
      <c r="BL306" s="222"/>
      <c r="BM306" s="222"/>
      <c r="BN306" s="222"/>
      <c r="BO306" s="222"/>
      <c r="BP306" s="222"/>
    </row>
    <row r="307" ht="12.75" customHeight="1">
      <c r="A307" s="222"/>
      <c r="B307" s="440">
        <v>45734.0</v>
      </c>
      <c r="C307" s="210">
        <f t="shared" si="41"/>
        <v>13650180</v>
      </c>
      <c r="D307" s="141">
        <f t="shared" si="42"/>
        <v>0</v>
      </c>
      <c r="E307" s="399"/>
      <c r="F307" s="474"/>
      <c r="G307" s="474"/>
      <c r="H307" s="474"/>
      <c r="I307" s="474"/>
      <c r="J307" s="474"/>
      <c r="K307" s="474"/>
      <c r="L307" s="475"/>
      <c r="M307" s="141">
        <f t="shared" si="43"/>
        <v>45513</v>
      </c>
      <c r="N307" s="399" t="s">
        <v>121</v>
      </c>
      <c r="O307" s="362">
        <v>45513.0</v>
      </c>
      <c r="P307" s="474"/>
      <c r="Q307" s="474"/>
      <c r="R307" s="474"/>
      <c r="S307" s="475"/>
      <c r="T307" s="141">
        <f t="shared" si="44"/>
        <v>13604667</v>
      </c>
      <c r="U307" s="407" t="s">
        <v>938</v>
      </c>
      <c r="V307" s="363">
        <v>1.343224E7</v>
      </c>
      <c r="W307" s="383" t="s">
        <v>262</v>
      </c>
      <c r="X307" s="363">
        <v>172427.0</v>
      </c>
      <c r="Y307" s="383"/>
      <c r="Z307" s="322"/>
      <c r="AA307" s="383"/>
      <c r="AB307" s="322"/>
      <c r="AC307" s="383"/>
      <c r="AD307" s="322"/>
      <c r="AE307" s="383"/>
      <c r="AF307" s="322"/>
      <c r="AG307" s="383"/>
      <c r="AH307" s="322"/>
      <c r="AI307" s="383"/>
      <c r="AJ307" s="322"/>
      <c r="AK307" s="322"/>
      <c r="AL307" s="322"/>
      <c r="AM307" s="322"/>
      <c r="AN307" s="143"/>
      <c r="AO307" s="143"/>
      <c r="AP307" s="143"/>
      <c r="AQ307" s="143"/>
      <c r="AR307" s="143"/>
      <c r="AS307" s="143"/>
      <c r="AT307" s="150"/>
      <c r="AU307" s="361"/>
      <c r="AV307" s="225"/>
      <c r="AW307" s="222"/>
      <c r="AX307" s="222"/>
      <c r="AY307" s="222"/>
      <c r="AZ307" s="222"/>
      <c r="BA307" s="222"/>
      <c r="BB307" s="222"/>
      <c r="BC307" s="222"/>
      <c r="BD307" s="222"/>
      <c r="BE307" s="222"/>
      <c r="BF307" s="222"/>
      <c r="BG307" s="222"/>
      <c r="BH307" s="222"/>
      <c r="BI307" s="222"/>
      <c r="BJ307" s="222"/>
      <c r="BK307" s="222"/>
      <c r="BL307" s="222"/>
      <c r="BM307" s="222"/>
      <c r="BN307" s="222"/>
      <c r="BO307" s="222"/>
      <c r="BP307" s="222"/>
    </row>
    <row r="308" ht="12.75" customHeight="1">
      <c r="A308" s="222"/>
      <c r="B308" s="440">
        <v>45735.0</v>
      </c>
      <c r="C308" s="210">
        <f t="shared" si="41"/>
        <v>0</v>
      </c>
      <c r="D308" s="141">
        <f t="shared" si="42"/>
        <v>0</v>
      </c>
      <c r="E308" s="399"/>
      <c r="F308" s="474"/>
      <c r="G308" s="474"/>
      <c r="H308" s="474"/>
      <c r="I308" s="474"/>
      <c r="J308" s="474"/>
      <c r="K308" s="474"/>
      <c r="L308" s="475"/>
      <c r="M308" s="141">
        <f t="shared" si="43"/>
        <v>0</v>
      </c>
      <c r="N308" s="399"/>
      <c r="O308" s="474"/>
      <c r="P308" s="474"/>
      <c r="Q308" s="474"/>
      <c r="R308" s="474"/>
      <c r="S308" s="475"/>
      <c r="T308" s="141">
        <f t="shared" si="44"/>
        <v>0</v>
      </c>
      <c r="U308" s="407"/>
      <c r="V308" s="322"/>
      <c r="W308" s="383"/>
      <c r="X308" s="322"/>
      <c r="Y308" s="383"/>
      <c r="Z308" s="322"/>
      <c r="AA308" s="383"/>
      <c r="AB308" s="322"/>
      <c r="AC308" s="383"/>
      <c r="AD308" s="322"/>
      <c r="AE308" s="383"/>
      <c r="AF308" s="322"/>
      <c r="AG308" s="383"/>
      <c r="AH308" s="322"/>
      <c r="AI308" s="383"/>
      <c r="AJ308" s="322"/>
      <c r="AK308" s="322"/>
      <c r="AL308" s="322"/>
      <c r="AM308" s="322"/>
      <c r="AN308" s="143"/>
      <c r="AO308" s="143"/>
      <c r="AP308" s="143"/>
      <c r="AQ308" s="143"/>
      <c r="AR308" s="143"/>
      <c r="AS308" s="143"/>
      <c r="AT308" s="150"/>
      <c r="AU308" s="361"/>
      <c r="AV308" s="225"/>
      <c r="AW308" s="222"/>
      <c r="AX308" s="222"/>
      <c r="AY308" s="222"/>
      <c r="AZ308" s="222"/>
      <c r="BA308" s="222"/>
      <c r="BB308" s="222"/>
      <c r="BC308" s="222"/>
      <c r="BD308" s="222"/>
      <c r="BE308" s="222"/>
      <c r="BF308" s="222"/>
      <c r="BG308" s="222"/>
      <c r="BH308" s="222"/>
      <c r="BI308" s="222"/>
      <c r="BJ308" s="222"/>
      <c r="BK308" s="222"/>
      <c r="BL308" s="222"/>
      <c r="BM308" s="222"/>
      <c r="BN308" s="222"/>
      <c r="BO308" s="222"/>
      <c r="BP308" s="222"/>
    </row>
    <row r="309" ht="12.75" customHeight="1">
      <c r="A309" s="222"/>
      <c r="B309" s="35">
        <v>45736.0</v>
      </c>
      <c r="C309" s="210">
        <f t="shared" si="41"/>
        <v>0</v>
      </c>
      <c r="D309" s="141">
        <f t="shared" si="42"/>
        <v>0</v>
      </c>
      <c r="E309" s="399"/>
      <c r="F309" s="474"/>
      <c r="G309" s="474"/>
      <c r="H309" s="474"/>
      <c r="I309" s="474"/>
      <c r="J309" s="474"/>
      <c r="K309" s="474"/>
      <c r="L309" s="475"/>
      <c r="M309" s="141">
        <f t="shared" si="43"/>
        <v>0</v>
      </c>
      <c r="N309" s="399"/>
      <c r="O309" s="474"/>
      <c r="P309" s="474"/>
      <c r="Q309" s="474"/>
      <c r="R309" s="474"/>
      <c r="S309" s="475"/>
      <c r="T309" s="141">
        <f t="shared" si="44"/>
        <v>0</v>
      </c>
      <c r="U309" s="407"/>
      <c r="V309" s="322"/>
      <c r="W309" s="383"/>
      <c r="X309" s="322"/>
      <c r="Y309" s="383"/>
      <c r="Z309" s="322"/>
      <c r="AA309" s="383"/>
      <c r="AB309" s="322"/>
      <c r="AC309" s="383"/>
      <c r="AD309" s="322"/>
      <c r="AE309" s="383"/>
      <c r="AF309" s="322"/>
      <c r="AG309" s="383"/>
      <c r="AH309" s="322"/>
      <c r="AI309" s="383"/>
      <c r="AJ309" s="322"/>
      <c r="AK309" s="322"/>
      <c r="AL309" s="322"/>
      <c r="AM309" s="322"/>
      <c r="AN309" s="143"/>
      <c r="AO309" s="143"/>
      <c r="AP309" s="143"/>
      <c r="AQ309" s="143"/>
      <c r="AR309" s="143"/>
      <c r="AS309" s="143"/>
      <c r="AT309" s="150"/>
      <c r="AU309" s="361"/>
      <c r="AV309" s="225"/>
      <c r="AW309" s="222"/>
      <c r="AX309" s="222"/>
      <c r="AY309" s="222"/>
      <c r="AZ309" s="222"/>
      <c r="BA309" s="222"/>
      <c r="BB309" s="222"/>
      <c r="BC309" s="222"/>
      <c r="BD309" s="222"/>
      <c r="BE309" s="222"/>
      <c r="BF309" s="222"/>
      <c r="BG309" s="222"/>
      <c r="BH309" s="222"/>
      <c r="BI309" s="222"/>
      <c r="BJ309" s="222"/>
      <c r="BK309" s="222"/>
      <c r="BL309" s="222"/>
      <c r="BM309" s="222"/>
      <c r="BN309" s="222"/>
      <c r="BO309" s="222"/>
      <c r="BP309" s="222"/>
    </row>
    <row r="310" ht="12.75" customHeight="1">
      <c r="A310" s="222"/>
      <c r="B310" s="440">
        <v>45737.0</v>
      </c>
      <c r="C310" s="210">
        <f t="shared" si="41"/>
        <v>0</v>
      </c>
      <c r="D310" s="141">
        <f t="shared" si="42"/>
        <v>0</v>
      </c>
      <c r="E310" s="399"/>
      <c r="F310" s="474"/>
      <c r="G310" s="474"/>
      <c r="H310" s="474"/>
      <c r="I310" s="474"/>
      <c r="J310" s="474"/>
      <c r="K310" s="474"/>
      <c r="L310" s="475"/>
      <c r="M310" s="141">
        <f t="shared" si="43"/>
        <v>0</v>
      </c>
      <c r="N310" s="399"/>
      <c r="O310" s="474"/>
      <c r="P310" s="474"/>
      <c r="Q310" s="474"/>
      <c r="R310" s="474"/>
      <c r="S310" s="475"/>
      <c r="T310" s="141">
        <f t="shared" si="44"/>
        <v>0</v>
      </c>
      <c r="U310" s="399"/>
      <c r="V310" s="474"/>
      <c r="W310" s="383"/>
      <c r="X310" s="322"/>
      <c r="Y310" s="383"/>
      <c r="Z310" s="322"/>
      <c r="AA310" s="383"/>
      <c r="AB310" s="322"/>
      <c r="AC310" s="383"/>
      <c r="AD310" s="322"/>
      <c r="AE310" s="383"/>
      <c r="AF310" s="322"/>
      <c r="AG310" s="383"/>
      <c r="AH310" s="322"/>
      <c r="AI310" s="383"/>
      <c r="AJ310" s="322"/>
      <c r="AK310" s="322"/>
      <c r="AL310" s="322"/>
      <c r="AM310" s="322"/>
      <c r="AN310" s="143"/>
      <c r="AO310" s="143"/>
      <c r="AP310" s="143"/>
      <c r="AQ310" s="143"/>
      <c r="AR310" s="143"/>
      <c r="AS310" s="143"/>
      <c r="AT310" s="150"/>
      <c r="AU310" s="361"/>
      <c r="AV310" s="225"/>
      <c r="AW310" s="222"/>
      <c r="AX310" s="222"/>
      <c r="AY310" s="222"/>
      <c r="AZ310" s="222"/>
      <c r="BA310" s="222"/>
      <c r="BB310" s="222"/>
      <c r="BC310" s="222"/>
      <c r="BD310" s="222"/>
      <c r="BE310" s="222"/>
      <c r="BF310" s="222"/>
      <c r="BG310" s="222"/>
      <c r="BH310" s="222"/>
      <c r="BI310" s="222"/>
      <c r="BJ310" s="222"/>
      <c r="BK310" s="222"/>
      <c r="BL310" s="222"/>
      <c r="BM310" s="222"/>
      <c r="BN310" s="222"/>
      <c r="BO310" s="222"/>
      <c r="BP310" s="222"/>
    </row>
    <row r="311" ht="12.75" customHeight="1">
      <c r="A311" s="222"/>
      <c r="B311" s="35">
        <v>45738.0</v>
      </c>
      <c r="C311" s="210">
        <f t="shared" si="41"/>
        <v>0</v>
      </c>
      <c r="D311" s="141">
        <f t="shared" si="42"/>
        <v>0</v>
      </c>
      <c r="E311" s="399"/>
      <c r="F311" s="474"/>
      <c r="G311" s="474"/>
      <c r="H311" s="474"/>
      <c r="I311" s="474"/>
      <c r="J311" s="474"/>
      <c r="K311" s="474"/>
      <c r="L311" s="475"/>
      <c r="M311" s="141">
        <f t="shared" si="43"/>
        <v>0</v>
      </c>
      <c r="N311" s="399"/>
      <c r="O311" s="474"/>
      <c r="P311" s="474"/>
      <c r="Q311" s="474"/>
      <c r="R311" s="474"/>
      <c r="S311" s="475"/>
      <c r="T311" s="141">
        <f t="shared" si="44"/>
        <v>0</v>
      </c>
      <c r="U311" s="407"/>
      <c r="V311" s="322"/>
      <c r="W311" s="383"/>
      <c r="X311" s="322"/>
      <c r="Y311" s="383"/>
      <c r="Z311" s="322"/>
      <c r="AA311" s="383"/>
      <c r="AB311" s="322"/>
      <c r="AC311" s="383"/>
      <c r="AD311" s="322"/>
      <c r="AE311" s="383"/>
      <c r="AF311" s="322"/>
      <c r="AG311" s="383"/>
      <c r="AH311" s="322"/>
      <c r="AI311" s="383"/>
      <c r="AJ311" s="322"/>
      <c r="AK311" s="322"/>
      <c r="AL311" s="322"/>
      <c r="AM311" s="322"/>
      <c r="AN311" s="143"/>
      <c r="AO311" s="143"/>
      <c r="AP311" s="143"/>
      <c r="AQ311" s="143"/>
      <c r="AR311" s="143"/>
      <c r="AS311" s="143"/>
      <c r="AT311" s="150"/>
      <c r="AU311" s="361"/>
      <c r="AV311" s="225"/>
      <c r="AW311" s="222"/>
      <c r="AX311" s="222"/>
      <c r="AY311" s="222"/>
      <c r="AZ311" s="222"/>
      <c r="BA311" s="222"/>
      <c r="BB311" s="222"/>
      <c r="BC311" s="222"/>
      <c r="BD311" s="222"/>
      <c r="BE311" s="222"/>
      <c r="BF311" s="222"/>
      <c r="BG311" s="222"/>
      <c r="BH311" s="222"/>
      <c r="BI311" s="222"/>
      <c r="BJ311" s="222"/>
      <c r="BK311" s="222"/>
      <c r="BL311" s="222"/>
      <c r="BM311" s="222"/>
      <c r="BN311" s="222"/>
      <c r="BO311" s="222"/>
      <c r="BP311" s="222"/>
    </row>
    <row r="312" ht="12.75" customHeight="1">
      <c r="A312" s="222"/>
      <c r="B312" s="35">
        <v>45739.0</v>
      </c>
      <c r="C312" s="210">
        <f t="shared" si="41"/>
        <v>0</v>
      </c>
      <c r="D312" s="141">
        <f t="shared" si="42"/>
        <v>0</v>
      </c>
      <c r="E312" s="399"/>
      <c r="F312" s="474"/>
      <c r="G312" s="474"/>
      <c r="H312" s="474"/>
      <c r="I312" s="474"/>
      <c r="J312" s="474"/>
      <c r="K312" s="474"/>
      <c r="L312" s="475"/>
      <c r="M312" s="141">
        <f t="shared" si="43"/>
        <v>0</v>
      </c>
      <c r="N312" s="399"/>
      <c r="O312" s="474"/>
      <c r="P312" s="474"/>
      <c r="Q312" s="474"/>
      <c r="R312" s="474"/>
      <c r="S312" s="475"/>
      <c r="T312" s="141">
        <f t="shared" si="44"/>
        <v>0</v>
      </c>
      <c r="U312" s="407"/>
      <c r="V312" s="322"/>
      <c r="W312" s="383"/>
      <c r="X312" s="322"/>
      <c r="Y312" s="383"/>
      <c r="Z312" s="322"/>
      <c r="AA312" s="383"/>
      <c r="AB312" s="322"/>
      <c r="AC312" s="383"/>
      <c r="AD312" s="322"/>
      <c r="AE312" s="383"/>
      <c r="AF312" s="322"/>
      <c r="AG312" s="383"/>
      <c r="AH312" s="322"/>
      <c r="AI312" s="383"/>
      <c r="AJ312" s="322"/>
      <c r="AK312" s="322"/>
      <c r="AL312" s="322"/>
      <c r="AM312" s="322"/>
      <c r="AN312" s="143"/>
      <c r="AO312" s="143"/>
      <c r="AP312" s="143"/>
      <c r="AQ312" s="143"/>
      <c r="AR312" s="143"/>
      <c r="AS312" s="143"/>
      <c r="AT312" s="150"/>
      <c r="AU312" s="361"/>
      <c r="AV312" s="225"/>
      <c r="AW312" s="222"/>
      <c r="AX312" s="222"/>
      <c r="AY312" s="222"/>
      <c r="AZ312" s="222"/>
      <c r="BA312" s="222"/>
      <c r="BB312" s="222"/>
      <c r="BC312" s="222"/>
      <c r="BD312" s="222"/>
      <c r="BE312" s="222"/>
      <c r="BF312" s="222"/>
      <c r="BG312" s="222"/>
      <c r="BH312" s="222"/>
      <c r="BI312" s="222"/>
      <c r="BJ312" s="222"/>
      <c r="BK312" s="222"/>
      <c r="BL312" s="222"/>
      <c r="BM312" s="222"/>
      <c r="BN312" s="222"/>
      <c r="BO312" s="222"/>
      <c r="BP312" s="222"/>
    </row>
    <row r="313" ht="12.75" customHeight="1">
      <c r="A313" s="222"/>
      <c r="B313" s="440">
        <v>45740.0</v>
      </c>
      <c r="C313" s="210">
        <f t="shared" si="41"/>
        <v>664023</v>
      </c>
      <c r="D313" s="141">
        <f t="shared" si="42"/>
        <v>0</v>
      </c>
      <c r="E313" s="399"/>
      <c r="F313" s="474"/>
      <c r="G313" s="474"/>
      <c r="H313" s="474"/>
      <c r="I313" s="474"/>
      <c r="J313" s="474"/>
      <c r="K313" s="474"/>
      <c r="L313" s="475"/>
      <c r="M313" s="141">
        <f t="shared" si="43"/>
        <v>0</v>
      </c>
      <c r="N313" s="399"/>
      <c r="O313" s="474"/>
      <c r="P313" s="474"/>
      <c r="Q313" s="474"/>
      <c r="R313" s="474"/>
      <c r="S313" s="475"/>
      <c r="T313" s="141">
        <f t="shared" si="44"/>
        <v>664023</v>
      </c>
      <c r="U313" s="407" t="s">
        <v>136</v>
      </c>
      <c r="V313" s="363">
        <v>106818.0</v>
      </c>
      <c r="W313" s="383" t="s">
        <v>130</v>
      </c>
      <c r="X313" s="363">
        <v>180125.0</v>
      </c>
      <c r="Y313" s="383" t="s">
        <v>939</v>
      </c>
      <c r="Z313" s="363">
        <v>154880.0</v>
      </c>
      <c r="AA313" s="383" t="s">
        <v>940</v>
      </c>
      <c r="AB313" s="363">
        <v>222200.0</v>
      </c>
      <c r="AC313" s="383"/>
      <c r="AD313" s="322"/>
      <c r="AE313" s="383"/>
      <c r="AF313" s="322"/>
      <c r="AG313" s="383"/>
      <c r="AH313" s="322"/>
      <c r="AI313" s="383"/>
      <c r="AJ313" s="322"/>
      <c r="AK313" s="322"/>
      <c r="AL313" s="322"/>
      <c r="AM313" s="322"/>
      <c r="AN313" s="143"/>
      <c r="AO313" s="143"/>
      <c r="AP313" s="143"/>
      <c r="AQ313" s="143"/>
      <c r="AR313" s="143"/>
      <c r="AS313" s="143"/>
      <c r="AT313" s="150"/>
      <c r="AU313" s="361"/>
      <c r="AV313" s="225"/>
      <c r="AW313" s="222"/>
      <c r="AX313" s="222"/>
      <c r="AY313" s="222"/>
      <c r="AZ313" s="222"/>
      <c r="BA313" s="222"/>
      <c r="BB313" s="222"/>
      <c r="BC313" s="222"/>
      <c r="BD313" s="222"/>
      <c r="BE313" s="222"/>
      <c r="BF313" s="222"/>
      <c r="BG313" s="222"/>
      <c r="BH313" s="222"/>
      <c r="BI313" s="222"/>
      <c r="BJ313" s="222"/>
      <c r="BK313" s="222"/>
      <c r="BL313" s="222"/>
      <c r="BM313" s="222"/>
      <c r="BN313" s="222"/>
      <c r="BO313" s="222"/>
      <c r="BP313" s="222"/>
    </row>
    <row r="314" ht="12.75" customHeight="1">
      <c r="A314" s="222"/>
      <c r="B314" s="440">
        <v>45741.0</v>
      </c>
      <c r="C314" s="210">
        <f t="shared" si="41"/>
        <v>237351</v>
      </c>
      <c r="D314" s="141">
        <f t="shared" si="42"/>
        <v>0</v>
      </c>
      <c r="E314" s="399"/>
      <c r="F314" s="474"/>
      <c r="G314" s="474"/>
      <c r="H314" s="474"/>
      <c r="I314" s="474"/>
      <c r="J314" s="474"/>
      <c r="K314" s="474"/>
      <c r="L314" s="475"/>
      <c r="M314" s="141">
        <f t="shared" si="43"/>
        <v>0</v>
      </c>
      <c r="N314" s="399"/>
      <c r="O314" s="474"/>
      <c r="P314" s="474"/>
      <c r="Q314" s="474"/>
      <c r="R314" s="474"/>
      <c r="S314" s="475"/>
      <c r="T314" s="141">
        <f t="shared" si="44"/>
        <v>237351</v>
      </c>
      <c r="U314" s="383" t="s">
        <v>133</v>
      </c>
      <c r="V314" s="363">
        <v>50000.0</v>
      </c>
      <c r="W314" s="383" t="s">
        <v>162</v>
      </c>
      <c r="X314" s="363">
        <v>56000.0</v>
      </c>
      <c r="Y314" s="383" t="s">
        <v>162</v>
      </c>
      <c r="Z314" s="363">
        <v>103708.0</v>
      </c>
      <c r="AA314" s="383" t="s">
        <v>173</v>
      </c>
      <c r="AB314" s="363">
        <v>27643.0</v>
      </c>
      <c r="AC314" s="383"/>
      <c r="AD314" s="322"/>
      <c r="AE314" s="383"/>
      <c r="AF314" s="322"/>
      <c r="AG314" s="383"/>
      <c r="AH314" s="322"/>
      <c r="AI314" s="383"/>
      <c r="AJ314" s="322"/>
      <c r="AK314" s="322"/>
      <c r="AL314" s="322"/>
      <c r="AM314" s="322"/>
      <c r="AN314" s="143"/>
      <c r="AO314" s="143"/>
      <c r="AP314" s="143"/>
      <c r="AQ314" s="143"/>
      <c r="AR314" s="143"/>
      <c r="AS314" s="143"/>
      <c r="AT314" s="150"/>
      <c r="AU314" s="361"/>
      <c r="AV314" s="225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222"/>
      <c r="BH314" s="222"/>
      <c r="BI314" s="222"/>
      <c r="BJ314" s="222"/>
      <c r="BK314" s="222"/>
      <c r="BL314" s="222"/>
      <c r="BM314" s="222"/>
      <c r="BN314" s="222"/>
      <c r="BO314" s="222"/>
      <c r="BP314" s="222"/>
    </row>
    <row r="315" ht="12.75" customHeight="1">
      <c r="A315" s="222"/>
      <c r="B315" s="440">
        <v>45742.0</v>
      </c>
      <c r="C315" s="210">
        <f t="shared" si="41"/>
        <v>120065</v>
      </c>
      <c r="D315" s="141">
        <f t="shared" si="42"/>
        <v>0</v>
      </c>
      <c r="E315" s="399"/>
      <c r="F315" s="474"/>
      <c r="G315" s="474"/>
      <c r="H315" s="474"/>
      <c r="I315" s="474"/>
      <c r="J315" s="474"/>
      <c r="K315" s="474"/>
      <c r="L315" s="475"/>
      <c r="M315" s="141">
        <f t="shared" si="43"/>
        <v>26895</v>
      </c>
      <c r="N315" s="399" t="s">
        <v>162</v>
      </c>
      <c r="O315" s="362">
        <v>26895.0</v>
      </c>
      <c r="P315" s="474"/>
      <c r="Q315" s="474"/>
      <c r="R315" s="474"/>
      <c r="S315" s="475"/>
      <c r="T315" s="141">
        <f t="shared" si="44"/>
        <v>93170</v>
      </c>
      <c r="U315" s="407" t="s">
        <v>893</v>
      </c>
      <c r="V315" s="363">
        <v>93170.0</v>
      </c>
      <c r="W315" s="383"/>
      <c r="X315" s="322"/>
      <c r="Y315" s="383"/>
      <c r="Z315" s="322"/>
      <c r="AA315" s="383"/>
      <c r="AB315" s="322"/>
      <c r="AC315" s="383"/>
      <c r="AD315" s="322"/>
      <c r="AE315" s="383"/>
      <c r="AF315" s="322"/>
      <c r="AG315" s="383"/>
      <c r="AH315" s="322"/>
      <c r="AI315" s="383"/>
      <c r="AJ315" s="322"/>
      <c r="AK315" s="322"/>
      <c r="AL315" s="322"/>
      <c r="AM315" s="322"/>
      <c r="AN315" s="143"/>
      <c r="AO315" s="143"/>
      <c r="AP315" s="143"/>
      <c r="AQ315" s="143"/>
      <c r="AR315" s="143"/>
      <c r="AS315" s="143"/>
      <c r="AT315" s="150"/>
      <c r="AU315" s="361"/>
      <c r="AV315" s="225"/>
      <c r="AW315" s="222"/>
      <c r="AX315" s="222"/>
      <c r="AY315" s="222"/>
      <c r="AZ315" s="222"/>
      <c r="BA315" s="222"/>
      <c r="BB315" s="222"/>
      <c r="BC315" s="222"/>
      <c r="BD315" s="222"/>
      <c r="BE315" s="222"/>
      <c r="BF315" s="222"/>
      <c r="BG315" s="222"/>
      <c r="BH315" s="222"/>
      <c r="BI315" s="222"/>
      <c r="BJ315" s="222"/>
      <c r="BK315" s="222"/>
      <c r="BL315" s="222"/>
      <c r="BM315" s="222"/>
      <c r="BN315" s="222"/>
      <c r="BO315" s="222"/>
      <c r="BP315" s="222"/>
    </row>
    <row r="316" ht="12.75" customHeight="1">
      <c r="A316" s="222"/>
      <c r="B316" s="440">
        <v>45743.0</v>
      </c>
      <c r="C316" s="210">
        <f t="shared" si="41"/>
        <v>186400</v>
      </c>
      <c r="D316" s="141">
        <f t="shared" si="42"/>
        <v>0</v>
      </c>
      <c r="E316" s="399"/>
      <c r="F316" s="474"/>
      <c r="G316" s="474"/>
      <c r="H316" s="474"/>
      <c r="I316" s="474"/>
      <c r="J316" s="474"/>
      <c r="K316" s="474"/>
      <c r="L316" s="475"/>
      <c r="M316" s="141">
        <f t="shared" si="43"/>
        <v>0</v>
      </c>
      <c r="N316" s="399"/>
      <c r="O316" s="474"/>
      <c r="P316" s="474"/>
      <c r="Q316" s="474"/>
      <c r="R316" s="474"/>
      <c r="S316" s="475"/>
      <c r="T316" s="141">
        <f t="shared" si="44"/>
        <v>186400</v>
      </c>
      <c r="U316" s="407" t="s">
        <v>941</v>
      </c>
      <c r="V316" s="363">
        <v>186400.0</v>
      </c>
      <c r="W316" s="383"/>
      <c r="X316" s="322"/>
      <c r="Y316" s="383"/>
      <c r="Z316" s="322"/>
      <c r="AA316" s="383"/>
      <c r="AB316" s="322"/>
      <c r="AC316" s="383"/>
      <c r="AD316" s="322"/>
      <c r="AE316" s="383"/>
      <c r="AF316" s="322"/>
      <c r="AG316" s="383"/>
      <c r="AH316" s="322"/>
      <c r="AI316" s="383"/>
      <c r="AJ316" s="322"/>
      <c r="AK316" s="322"/>
      <c r="AL316" s="322"/>
      <c r="AM316" s="322"/>
      <c r="AN316" s="143"/>
      <c r="AO316" s="143"/>
      <c r="AP316" s="143"/>
      <c r="AQ316" s="143"/>
      <c r="AR316" s="143"/>
      <c r="AS316" s="143"/>
      <c r="AT316" s="150"/>
      <c r="AU316" s="361"/>
      <c r="AV316" s="225"/>
      <c r="AW316" s="222"/>
      <c r="AX316" s="222"/>
      <c r="AY316" s="222"/>
      <c r="AZ316" s="222"/>
      <c r="BA316" s="222"/>
      <c r="BB316" s="222"/>
      <c r="BC316" s="222"/>
      <c r="BD316" s="222"/>
      <c r="BE316" s="222"/>
      <c r="BF316" s="222"/>
      <c r="BG316" s="222"/>
      <c r="BH316" s="222"/>
      <c r="BI316" s="222"/>
      <c r="BJ316" s="222"/>
      <c r="BK316" s="222"/>
      <c r="BL316" s="222"/>
      <c r="BM316" s="222"/>
      <c r="BN316" s="222"/>
      <c r="BO316" s="222"/>
      <c r="BP316" s="222"/>
    </row>
    <row r="317" ht="12.75" customHeight="1">
      <c r="A317" s="222"/>
      <c r="B317" s="440">
        <v>45744.0</v>
      </c>
      <c r="C317" s="210">
        <f t="shared" si="41"/>
        <v>3097443</v>
      </c>
      <c r="D317" s="141">
        <f t="shared" si="42"/>
        <v>0</v>
      </c>
      <c r="E317" s="399"/>
      <c r="F317" s="474"/>
      <c r="G317" s="474"/>
      <c r="H317" s="474"/>
      <c r="I317" s="474"/>
      <c r="J317" s="474"/>
      <c r="K317" s="474"/>
      <c r="L317" s="475"/>
      <c r="M317" s="141">
        <f t="shared" si="43"/>
        <v>0</v>
      </c>
      <c r="N317" s="399"/>
      <c r="O317" s="474"/>
      <c r="P317" s="474"/>
      <c r="Q317" s="474"/>
      <c r="R317" s="474"/>
      <c r="S317" s="475"/>
      <c r="T317" s="141">
        <f t="shared" si="44"/>
        <v>3097443</v>
      </c>
      <c r="U317" s="572" t="s">
        <v>942</v>
      </c>
      <c r="V317" s="363">
        <v>1834893.0</v>
      </c>
      <c r="W317" s="383" t="s">
        <v>943</v>
      </c>
      <c r="X317" s="363">
        <v>1262550.0</v>
      </c>
      <c r="Y317" s="383"/>
      <c r="Z317" s="322"/>
      <c r="AA317" s="383"/>
      <c r="AB317" s="322"/>
      <c r="AC317" s="383"/>
      <c r="AD317" s="322"/>
      <c r="AE317" s="383"/>
      <c r="AF317" s="322"/>
      <c r="AG317" s="383"/>
      <c r="AH317" s="322"/>
      <c r="AI317" s="383"/>
      <c r="AJ317" s="322"/>
      <c r="AK317" s="322"/>
      <c r="AL317" s="322"/>
      <c r="AM317" s="322"/>
      <c r="AN317" s="143"/>
      <c r="AO317" s="143"/>
      <c r="AP317" s="143"/>
      <c r="AQ317" s="143"/>
      <c r="AR317" s="143"/>
      <c r="AS317" s="143"/>
      <c r="AT317" s="150"/>
      <c r="AU317" s="361"/>
      <c r="AV317" s="225"/>
      <c r="AW317" s="222"/>
      <c r="AX317" s="222"/>
      <c r="AY317" s="222"/>
      <c r="AZ317" s="222"/>
      <c r="BA317" s="222"/>
      <c r="BB317" s="222"/>
      <c r="BC317" s="222"/>
      <c r="BD317" s="222"/>
      <c r="BE317" s="222"/>
      <c r="BF317" s="222"/>
      <c r="BG317" s="222"/>
      <c r="BH317" s="222"/>
      <c r="BI317" s="222"/>
      <c r="BJ317" s="222"/>
      <c r="BK317" s="222"/>
      <c r="BL317" s="222"/>
      <c r="BM317" s="222"/>
      <c r="BN317" s="222"/>
      <c r="BO317" s="222"/>
      <c r="BP317" s="222"/>
    </row>
    <row r="318" ht="12.75" customHeight="1">
      <c r="A318" s="222"/>
      <c r="B318" s="35">
        <v>45745.0</v>
      </c>
      <c r="C318" s="210">
        <f t="shared" si="41"/>
        <v>0</v>
      </c>
      <c r="D318" s="141">
        <f t="shared" si="42"/>
        <v>0</v>
      </c>
      <c r="E318" s="544"/>
      <c r="F318" s="322"/>
      <c r="G318" s="474"/>
      <c r="H318" s="474"/>
      <c r="I318" s="474"/>
      <c r="J318" s="474"/>
      <c r="K318" s="474"/>
      <c r="L318" s="475"/>
      <c r="M318" s="141">
        <f t="shared" si="43"/>
        <v>0</v>
      </c>
      <c r="N318" s="399"/>
      <c r="O318" s="474"/>
      <c r="P318" s="474"/>
      <c r="Q318" s="474"/>
      <c r="R318" s="474"/>
      <c r="S318" s="475"/>
      <c r="T318" s="141">
        <f>V318+X318+Z318+AB318+AD318+AF318+AH318+AJ318+AV318+AL318</f>
        <v>0</v>
      </c>
      <c r="U318" s="413"/>
      <c r="V318" s="412"/>
      <c r="W318" s="413"/>
      <c r="X318" s="412"/>
      <c r="Y318" s="383"/>
      <c r="Z318" s="322"/>
      <c r="AA318" s="383"/>
      <c r="AB318" s="322"/>
      <c r="AC318" s="383"/>
      <c r="AD318" s="322"/>
      <c r="AE318" s="322"/>
      <c r="AF318" s="322"/>
      <c r="AG318" s="322"/>
      <c r="AH318" s="322"/>
      <c r="AI318" s="322"/>
      <c r="AJ318" s="322"/>
      <c r="AK318" s="322"/>
      <c r="AL318" s="322"/>
      <c r="AM318" s="322"/>
      <c r="AN318" s="322"/>
      <c r="AO318" s="322"/>
      <c r="AP318" s="322"/>
      <c r="AQ318" s="143"/>
      <c r="AR318" s="143"/>
      <c r="AS318" s="143"/>
      <c r="AT318" s="150"/>
      <c r="AU318" s="361"/>
      <c r="AV318" s="225"/>
      <c r="AW318" s="222"/>
      <c r="AX318" s="222"/>
      <c r="AY318" s="222"/>
      <c r="AZ318" s="222"/>
      <c r="BA318" s="222"/>
      <c r="BB318" s="222"/>
      <c r="BC318" s="222"/>
      <c r="BD318" s="222"/>
      <c r="BE318" s="222"/>
      <c r="BF318" s="222"/>
      <c r="BG318" s="222"/>
      <c r="BH318" s="222"/>
      <c r="BI318" s="222"/>
      <c r="BJ318" s="222"/>
      <c r="BK318" s="222"/>
      <c r="BL318" s="222"/>
      <c r="BM318" s="222"/>
      <c r="BN318" s="222"/>
      <c r="BO318" s="222"/>
      <c r="BP318" s="222"/>
    </row>
    <row r="319" ht="12.75" customHeight="1">
      <c r="A319" s="222"/>
      <c r="B319" s="35">
        <v>45746.0</v>
      </c>
      <c r="C319" s="215">
        <f t="shared" si="41"/>
        <v>0</v>
      </c>
      <c r="D319" s="141">
        <f t="shared" si="42"/>
        <v>0</v>
      </c>
      <c r="E319" s="527"/>
      <c r="F319" s="528"/>
      <c r="G319" s="474"/>
      <c r="H319" s="474"/>
      <c r="I319" s="474"/>
      <c r="J319" s="474"/>
      <c r="K319" s="474"/>
      <c r="L319" s="475"/>
      <c r="M319" s="141">
        <f t="shared" si="43"/>
        <v>0</v>
      </c>
      <c r="N319" s="399"/>
      <c r="O319" s="474"/>
      <c r="P319" s="474"/>
      <c r="Q319" s="474"/>
      <c r="R319" s="474"/>
      <c r="S319" s="475"/>
      <c r="T319" s="141">
        <f>V319+X319+Z319+AB319+AD319+AF319+AH319+AJ319+AV319</f>
        <v>0</v>
      </c>
      <c r="U319" s="484"/>
      <c r="V319" s="322"/>
      <c r="W319" s="383"/>
      <c r="X319" s="322"/>
      <c r="Y319" s="383"/>
      <c r="Z319" s="322"/>
      <c r="AA319" s="383"/>
      <c r="AB319" s="322"/>
      <c r="AC319" s="383"/>
      <c r="AD319" s="322"/>
      <c r="AE319" s="383"/>
      <c r="AF319" s="322"/>
      <c r="AG319" s="383"/>
      <c r="AH319" s="322"/>
      <c r="AI319" s="383"/>
      <c r="AJ319" s="322"/>
      <c r="AK319" s="322"/>
      <c r="AL319" s="322"/>
      <c r="AM319" s="322"/>
      <c r="AN319" s="143"/>
      <c r="AO319" s="143"/>
      <c r="AP319" s="143"/>
      <c r="AQ319" s="143"/>
      <c r="AR319" s="143"/>
      <c r="AS319" s="143"/>
      <c r="AT319" s="150"/>
      <c r="AU319" s="361"/>
      <c r="AV319" s="225"/>
      <c r="AW319" s="222"/>
      <c r="AX319" s="222"/>
      <c r="AY319" s="222"/>
      <c r="AZ319" s="222"/>
      <c r="BA319" s="222"/>
      <c r="BB319" s="222"/>
      <c r="BC319" s="222"/>
      <c r="BD319" s="222"/>
      <c r="BE319" s="222"/>
      <c r="BF319" s="222"/>
      <c r="BG319" s="222"/>
      <c r="BH319" s="222"/>
      <c r="BI319" s="222"/>
      <c r="BJ319" s="222"/>
      <c r="BK319" s="222"/>
      <c r="BL319" s="222"/>
      <c r="BM319" s="222"/>
      <c r="BN319" s="222"/>
      <c r="BO319" s="222"/>
      <c r="BP319" s="222"/>
    </row>
    <row r="320" ht="12.75" customHeight="1">
      <c r="A320" s="222"/>
      <c r="B320" s="440">
        <v>45747.0</v>
      </c>
      <c r="C320" s="233">
        <f t="shared" si="41"/>
        <v>218567013</v>
      </c>
      <c r="D320" s="229">
        <f t="shared" si="42"/>
        <v>200000000</v>
      </c>
      <c r="E320" s="205" t="s">
        <v>944</v>
      </c>
      <c r="F320" s="411">
        <v>2.0E8</v>
      </c>
      <c r="G320" s="495"/>
      <c r="H320" s="495"/>
      <c r="I320" s="495"/>
      <c r="J320" s="495"/>
      <c r="K320" s="495"/>
      <c r="L320" s="496"/>
      <c r="M320" s="229">
        <f t="shared" si="43"/>
        <v>0</v>
      </c>
      <c r="N320" s="523"/>
      <c r="O320" s="495"/>
      <c r="P320" s="495"/>
      <c r="Q320" s="495"/>
      <c r="R320" s="495"/>
      <c r="S320" s="496"/>
      <c r="T320" s="229">
        <f>V320+X320+Z320+AB320+AD320+AF320+AH320+AJ320+AV320+AL320+AN320+AP320+AR320+AT320</f>
        <v>18567013</v>
      </c>
      <c r="U320" s="171" t="s">
        <v>945</v>
      </c>
      <c r="V320" s="367">
        <v>100000.0</v>
      </c>
      <c r="W320" s="413" t="s">
        <v>148</v>
      </c>
      <c r="X320" s="367">
        <v>2990664.0</v>
      </c>
      <c r="Y320" s="164" t="s">
        <v>159</v>
      </c>
      <c r="Z320" s="367">
        <v>1143528.0</v>
      </c>
      <c r="AA320" s="164" t="s">
        <v>172</v>
      </c>
      <c r="AB320" s="363">
        <v>0.0</v>
      </c>
      <c r="AC320" s="164" t="s">
        <v>786</v>
      </c>
      <c r="AD320" s="367">
        <v>202891.0</v>
      </c>
      <c r="AE320" s="413" t="s">
        <v>142</v>
      </c>
      <c r="AF320" s="367">
        <v>647900.0</v>
      </c>
      <c r="AG320" s="413" t="s">
        <v>169</v>
      </c>
      <c r="AH320" s="367">
        <v>1.340056E7</v>
      </c>
      <c r="AI320" s="413" t="s">
        <v>946</v>
      </c>
      <c r="AJ320" s="367">
        <v>52950.0</v>
      </c>
      <c r="AK320" s="412" t="s">
        <v>863</v>
      </c>
      <c r="AL320" s="367">
        <v>3520.0</v>
      </c>
      <c r="AM320" s="412" t="s">
        <v>119</v>
      </c>
      <c r="AN320" s="367">
        <v>25000.0</v>
      </c>
      <c r="AO320" s="167"/>
      <c r="AP320" s="167"/>
      <c r="AQ320" s="167"/>
      <c r="AR320" s="167"/>
      <c r="AS320" s="167"/>
      <c r="AT320" s="164"/>
      <c r="AU320" s="370"/>
      <c r="AV320" s="276"/>
      <c r="AW320" s="222"/>
      <c r="AX320" s="222"/>
      <c r="AY320" s="222"/>
      <c r="AZ320" s="222"/>
      <c r="BA320" s="222"/>
      <c r="BB320" s="222"/>
      <c r="BC320" s="222"/>
      <c r="BD320" s="222"/>
      <c r="BE320" s="222"/>
      <c r="BF320" s="222"/>
      <c r="BG320" s="222"/>
      <c r="BH320" s="222"/>
      <c r="BI320" s="222"/>
      <c r="BJ320" s="222"/>
      <c r="BK320" s="222"/>
      <c r="BL320" s="222"/>
      <c r="BM320" s="222"/>
      <c r="BN320" s="222"/>
      <c r="BO320" s="222"/>
      <c r="BP320" s="222"/>
    </row>
    <row r="321" ht="12.75" customHeight="1">
      <c r="A321" s="1"/>
      <c r="B321" s="454" t="s">
        <v>21</v>
      </c>
      <c r="C321" s="208"/>
      <c r="D321" s="173"/>
      <c r="E321" s="503"/>
      <c r="F321" s="504"/>
      <c r="G321" s="504"/>
      <c r="H321" s="504"/>
      <c r="I321" s="504"/>
      <c r="J321" s="504"/>
      <c r="K321" s="504"/>
      <c r="L321" s="505"/>
      <c r="M321" s="173"/>
      <c r="N321" s="503"/>
      <c r="O321" s="504"/>
      <c r="P321" s="504"/>
      <c r="Q321" s="504"/>
      <c r="R321" s="504"/>
      <c r="S321" s="505"/>
      <c r="T321" s="173"/>
      <c r="U321" s="198"/>
      <c r="V321" s="183"/>
      <c r="W321" s="184"/>
      <c r="X321" s="183"/>
      <c r="Y321" s="184"/>
      <c r="Z321" s="183"/>
      <c r="AA321" s="184"/>
      <c r="AB321" s="183"/>
      <c r="AC321" s="184"/>
      <c r="AD321" s="183"/>
      <c r="AE321" s="184"/>
      <c r="AF321" s="183"/>
      <c r="AG321" s="184"/>
      <c r="AH321" s="183"/>
      <c r="AI321" s="184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4"/>
      <c r="AU321" s="371"/>
      <c r="AV321" s="247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ht="12.75" customHeight="1">
      <c r="A322" s="222"/>
      <c r="B322" s="443">
        <v>45383.0</v>
      </c>
      <c r="C322" s="209">
        <f t="shared" ref="C322:C351" si="45">D322+M322+T322</f>
        <v>74360</v>
      </c>
      <c r="D322" s="243">
        <f t="shared" ref="D322:D351" si="46">F322+H322+J322+L322</f>
        <v>0</v>
      </c>
      <c r="E322" s="527"/>
      <c r="F322" s="528"/>
      <c r="G322" s="528"/>
      <c r="H322" s="528"/>
      <c r="I322" s="528"/>
      <c r="J322" s="528"/>
      <c r="K322" s="528"/>
      <c r="L322" s="529"/>
      <c r="M322" s="243">
        <f t="shared" ref="M322:M351" si="47">O322+Q322</f>
        <v>0</v>
      </c>
      <c r="N322" s="527"/>
      <c r="O322" s="528"/>
      <c r="P322" s="528"/>
      <c r="Q322" s="528"/>
      <c r="R322" s="528"/>
      <c r="S322" s="529"/>
      <c r="T322" s="243">
        <f t="shared" ref="T322:T350" si="48">V322+X322+Z322+AB322+AD322+AF322+AH322+AJ322+AV322</f>
        <v>74360</v>
      </c>
      <c r="U322" s="383" t="s">
        <v>329</v>
      </c>
      <c r="V322" s="363">
        <v>74360.0</v>
      </c>
      <c r="W322" s="162"/>
      <c r="X322" s="163"/>
      <c r="Y322" s="162"/>
      <c r="Z322" s="163"/>
      <c r="AA322" s="162"/>
      <c r="AB322" s="163"/>
      <c r="AC322" s="162"/>
      <c r="AD322" s="163"/>
      <c r="AE322" s="162"/>
      <c r="AF322" s="163"/>
      <c r="AG322" s="162"/>
      <c r="AH322" s="163"/>
      <c r="AI322" s="162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2"/>
      <c r="AU322" s="372"/>
      <c r="AV322" s="255"/>
      <c r="AW322" s="222"/>
      <c r="AX322" s="222"/>
      <c r="AY322" s="222"/>
      <c r="AZ322" s="222"/>
      <c r="BA322" s="222"/>
      <c r="BB322" s="222"/>
      <c r="BC322" s="222"/>
      <c r="BD322" s="222"/>
      <c r="BE322" s="222"/>
      <c r="BF322" s="222"/>
      <c r="BG322" s="222"/>
      <c r="BH322" s="222"/>
      <c r="BI322" s="222"/>
      <c r="BJ322" s="222"/>
      <c r="BK322" s="222"/>
      <c r="BL322" s="222"/>
      <c r="BM322" s="222"/>
      <c r="BN322" s="222"/>
      <c r="BO322" s="222"/>
      <c r="BP322" s="222"/>
    </row>
    <row r="323" ht="12.75" customHeight="1">
      <c r="A323" s="222"/>
      <c r="B323" s="440">
        <v>45384.0</v>
      </c>
      <c r="C323" s="210">
        <f t="shared" si="45"/>
        <v>0</v>
      </c>
      <c r="D323" s="141">
        <f t="shared" si="46"/>
        <v>0</v>
      </c>
      <c r="E323" s="399"/>
      <c r="F323" s="474"/>
      <c r="G323" s="474"/>
      <c r="H323" s="474"/>
      <c r="I323" s="474"/>
      <c r="J323" s="474"/>
      <c r="K323" s="474"/>
      <c r="L323" s="475"/>
      <c r="M323" s="141">
        <f t="shared" si="47"/>
        <v>0</v>
      </c>
      <c r="N323" s="399"/>
      <c r="O323" s="474"/>
      <c r="P323" s="474"/>
      <c r="Q323" s="474"/>
      <c r="R323" s="474"/>
      <c r="S323" s="475"/>
      <c r="T323" s="141">
        <f t="shared" si="48"/>
        <v>0</v>
      </c>
      <c r="U323" s="383"/>
      <c r="V323" s="143"/>
      <c r="W323" s="150"/>
      <c r="X323" s="143"/>
      <c r="Y323" s="150"/>
      <c r="Z323" s="143"/>
      <c r="AA323" s="150"/>
      <c r="AB323" s="143"/>
      <c r="AC323" s="150"/>
      <c r="AD323" s="143"/>
      <c r="AE323" s="150"/>
      <c r="AF323" s="143"/>
      <c r="AG323" s="150"/>
      <c r="AH323" s="143"/>
      <c r="AI323" s="150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50"/>
      <c r="AU323" s="361"/>
      <c r="AV323" s="225"/>
      <c r="AW323" s="222"/>
      <c r="AX323" s="222"/>
      <c r="AY323" s="222"/>
      <c r="AZ323" s="222"/>
      <c r="BA323" s="222"/>
      <c r="BB323" s="222"/>
      <c r="BC323" s="222"/>
      <c r="BD323" s="222"/>
      <c r="BE323" s="222"/>
      <c r="BF323" s="222"/>
      <c r="BG323" s="222"/>
      <c r="BH323" s="222"/>
      <c r="BI323" s="222"/>
      <c r="BJ323" s="222"/>
      <c r="BK323" s="222"/>
      <c r="BL323" s="222"/>
      <c r="BM323" s="222"/>
      <c r="BN323" s="222"/>
      <c r="BO323" s="222"/>
      <c r="BP323" s="222"/>
    </row>
    <row r="324" ht="12.75" customHeight="1">
      <c r="A324" s="222"/>
      <c r="B324" s="440">
        <v>45385.0</v>
      </c>
      <c r="C324" s="210">
        <f t="shared" si="45"/>
        <v>100000</v>
      </c>
      <c r="D324" s="141">
        <f t="shared" si="46"/>
        <v>0</v>
      </c>
      <c r="E324" s="399"/>
      <c r="F324" s="474"/>
      <c r="G324" s="474"/>
      <c r="H324" s="474"/>
      <c r="I324" s="474"/>
      <c r="J324" s="474"/>
      <c r="K324" s="474"/>
      <c r="L324" s="475"/>
      <c r="M324" s="141">
        <f t="shared" si="47"/>
        <v>0</v>
      </c>
      <c r="N324" s="399"/>
      <c r="O324" s="474"/>
      <c r="P324" s="474"/>
      <c r="Q324" s="474"/>
      <c r="R324" s="474"/>
      <c r="S324" s="475"/>
      <c r="T324" s="141">
        <f t="shared" si="48"/>
        <v>100000</v>
      </c>
      <c r="U324" s="383" t="s">
        <v>203</v>
      </c>
      <c r="V324" s="363">
        <v>100000.0</v>
      </c>
      <c r="W324" s="150"/>
      <c r="X324" s="143"/>
      <c r="Y324" s="150"/>
      <c r="Z324" s="143"/>
      <c r="AA324" s="150"/>
      <c r="AB324" s="143"/>
      <c r="AC324" s="150"/>
      <c r="AD324" s="143"/>
      <c r="AE324" s="150"/>
      <c r="AF324" s="143"/>
      <c r="AG324" s="150"/>
      <c r="AH324" s="143"/>
      <c r="AI324" s="150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50"/>
      <c r="AU324" s="361"/>
      <c r="AV324" s="225"/>
      <c r="AW324" s="222"/>
      <c r="AX324" s="222"/>
      <c r="AY324" s="222"/>
      <c r="AZ324" s="222"/>
      <c r="BA324" s="222"/>
      <c r="BB324" s="222"/>
      <c r="BC324" s="222"/>
      <c r="BD324" s="222"/>
      <c r="BE324" s="222"/>
      <c r="BF324" s="222"/>
      <c r="BG324" s="222"/>
      <c r="BH324" s="222"/>
      <c r="BI324" s="222"/>
      <c r="BJ324" s="222"/>
      <c r="BK324" s="222"/>
      <c r="BL324" s="222"/>
      <c r="BM324" s="222"/>
      <c r="BN324" s="222"/>
      <c r="BO324" s="222"/>
      <c r="BP324" s="222"/>
    </row>
    <row r="325" ht="12.75" customHeight="1">
      <c r="A325" s="222"/>
      <c r="B325" s="440">
        <v>45386.0</v>
      </c>
      <c r="C325" s="210">
        <f t="shared" si="45"/>
        <v>333737</v>
      </c>
      <c r="D325" s="141">
        <f t="shared" si="46"/>
        <v>11637</v>
      </c>
      <c r="E325" s="399" t="s">
        <v>947</v>
      </c>
      <c r="F325" s="362">
        <v>11637.0</v>
      </c>
      <c r="G325" s="474"/>
      <c r="H325" s="474"/>
      <c r="I325" s="474"/>
      <c r="J325" s="474"/>
      <c r="K325" s="474"/>
      <c r="L325" s="475"/>
      <c r="M325" s="141">
        <f t="shared" si="47"/>
        <v>0</v>
      </c>
      <c r="N325" s="399"/>
      <c r="O325" s="474"/>
      <c r="P325" s="474"/>
      <c r="Q325" s="474"/>
      <c r="R325" s="474"/>
      <c r="S325" s="475"/>
      <c r="T325" s="141">
        <f t="shared" si="48"/>
        <v>322100</v>
      </c>
      <c r="U325" s="407" t="s">
        <v>948</v>
      </c>
      <c r="V325" s="363">
        <v>322100.0</v>
      </c>
      <c r="W325" s="383"/>
      <c r="X325" s="322"/>
      <c r="Y325" s="407"/>
      <c r="Z325" s="485"/>
      <c r="AA325" s="383"/>
      <c r="AB325" s="322"/>
      <c r="AC325" s="383"/>
      <c r="AD325" s="322"/>
      <c r="AE325" s="383"/>
      <c r="AF325" s="322"/>
      <c r="AG325" s="383"/>
      <c r="AH325" s="322"/>
      <c r="AI325" s="150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50"/>
      <c r="AU325" s="361"/>
      <c r="AV325" s="225"/>
      <c r="AW325" s="222"/>
      <c r="AX325" s="222"/>
      <c r="AY325" s="222"/>
      <c r="AZ325" s="222"/>
      <c r="BA325" s="222"/>
      <c r="BB325" s="222"/>
      <c r="BC325" s="222"/>
      <c r="BD325" s="222"/>
      <c r="BE325" s="222"/>
      <c r="BF325" s="222"/>
      <c r="BG325" s="222"/>
      <c r="BH325" s="222"/>
      <c r="BI325" s="222"/>
      <c r="BJ325" s="222"/>
      <c r="BK325" s="222"/>
      <c r="BL325" s="222"/>
      <c r="BM325" s="222"/>
      <c r="BN325" s="222"/>
      <c r="BO325" s="222"/>
      <c r="BP325" s="222"/>
    </row>
    <row r="326" ht="12.75" customHeight="1">
      <c r="A326" s="222"/>
      <c r="B326" s="35">
        <v>45387.0</v>
      </c>
      <c r="C326" s="210">
        <f t="shared" si="45"/>
        <v>0</v>
      </c>
      <c r="D326" s="141">
        <f t="shared" si="46"/>
        <v>0</v>
      </c>
      <c r="E326" s="399"/>
      <c r="F326" s="474"/>
      <c r="G326" s="474"/>
      <c r="H326" s="474"/>
      <c r="I326" s="474"/>
      <c r="J326" s="474"/>
      <c r="K326" s="474"/>
      <c r="L326" s="475"/>
      <c r="M326" s="141">
        <f t="shared" si="47"/>
        <v>0</v>
      </c>
      <c r="N326" s="399"/>
      <c r="O326" s="474"/>
      <c r="P326" s="474"/>
      <c r="Q326" s="474"/>
      <c r="R326" s="474"/>
      <c r="S326" s="475"/>
      <c r="T326" s="141">
        <f t="shared" si="48"/>
        <v>0</v>
      </c>
      <c r="U326" s="383"/>
      <c r="V326" s="322"/>
      <c r="W326" s="474"/>
      <c r="X326" s="474"/>
      <c r="Y326" s="383"/>
      <c r="Z326" s="322"/>
      <c r="AA326" s="383"/>
      <c r="AB326" s="322"/>
      <c r="AC326" s="383"/>
      <c r="AD326" s="322"/>
      <c r="AE326" s="383"/>
      <c r="AF326" s="322"/>
      <c r="AG326" s="383"/>
      <c r="AH326" s="322"/>
      <c r="AI326" s="150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50"/>
      <c r="AU326" s="361"/>
      <c r="AV326" s="225"/>
      <c r="AW326" s="222"/>
      <c r="AX326" s="222"/>
      <c r="AY326" s="222"/>
      <c r="AZ326" s="222"/>
      <c r="BA326" s="222"/>
      <c r="BB326" s="222"/>
      <c r="BC326" s="222"/>
      <c r="BD326" s="222"/>
      <c r="BE326" s="222"/>
      <c r="BF326" s="222"/>
      <c r="BG326" s="222"/>
      <c r="BH326" s="222"/>
      <c r="BI326" s="222"/>
      <c r="BJ326" s="222"/>
      <c r="BK326" s="222"/>
      <c r="BL326" s="222"/>
      <c r="BM326" s="222"/>
      <c r="BN326" s="222"/>
      <c r="BO326" s="222"/>
      <c r="BP326" s="222"/>
    </row>
    <row r="327" ht="12.75" customHeight="1">
      <c r="A327" s="222"/>
      <c r="B327" s="35">
        <v>45388.0</v>
      </c>
      <c r="C327" s="210">
        <f t="shared" si="45"/>
        <v>0</v>
      </c>
      <c r="D327" s="141">
        <f t="shared" si="46"/>
        <v>0</v>
      </c>
      <c r="E327" s="399"/>
      <c r="F327" s="474"/>
      <c r="G327" s="474"/>
      <c r="H327" s="474"/>
      <c r="I327" s="474"/>
      <c r="J327" s="474"/>
      <c r="K327" s="474"/>
      <c r="L327" s="475"/>
      <c r="M327" s="141">
        <f t="shared" si="47"/>
        <v>0</v>
      </c>
      <c r="N327" s="399"/>
      <c r="O327" s="474"/>
      <c r="P327" s="474"/>
      <c r="Q327" s="474"/>
      <c r="R327" s="474"/>
      <c r="S327" s="475"/>
      <c r="T327" s="141">
        <f t="shared" si="48"/>
        <v>0</v>
      </c>
      <c r="U327" s="407"/>
      <c r="V327" s="322"/>
      <c r="W327" s="383"/>
      <c r="X327" s="322"/>
      <c r="Y327" s="383"/>
      <c r="Z327" s="322"/>
      <c r="AA327" s="383"/>
      <c r="AB327" s="322"/>
      <c r="AC327" s="383"/>
      <c r="AD327" s="322"/>
      <c r="AE327" s="383"/>
      <c r="AF327" s="322"/>
      <c r="AG327" s="383"/>
      <c r="AH327" s="322"/>
      <c r="AI327" s="150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50"/>
      <c r="AU327" s="361"/>
      <c r="AV327" s="225"/>
      <c r="AW327" s="222"/>
      <c r="AX327" s="222"/>
      <c r="AY327" s="222"/>
      <c r="AZ327" s="222"/>
      <c r="BA327" s="222"/>
      <c r="BB327" s="222"/>
      <c r="BC327" s="222"/>
      <c r="BD327" s="222"/>
      <c r="BE327" s="222"/>
      <c r="BF327" s="222"/>
      <c r="BG327" s="222"/>
      <c r="BH327" s="222"/>
      <c r="BI327" s="222"/>
      <c r="BJ327" s="222"/>
      <c r="BK327" s="222"/>
      <c r="BL327" s="222"/>
      <c r="BM327" s="222"/>
      <c r="BN327" s="222"/>
      <c r="BO327" s="222"/>
      <c r="BP327" s="222"/>
    </row>
    <row r="328" ht="12.75" customHeight="1">
      <c r="A328" s="222"/>
      <c r="B328" s="440">
        <v>45389.0</v>
      </c>
      <c r="C328" s="210">
        <f t="shared" si="45"/>
        <v>1918329</v>
      </c>
      <c r="D328" s="141">
        <f t="shared" si="46"/>
        <v>0</v>
      </c>
      <c r="E328" s="399"/>
      <c r="F328" s="474"/>
      <c r="G328" s="474"/>
      <c r="H328" s="474"/>
      <c r="I328" s="474"/>
      <c r="J328" s="474"/>
      <c r="K328" s="474"/>
      <c r="L328" s="475"/>
      <c r="M328" s="141">
        <f t="shared" si="47"/>
        <v>0</v>
      </c>
      <c r="N328" s="399"/>
      <c r="O328" s="474"/>
      <c r="P328" s="474"/>
      <c r="Q328" s="474"/>
      <c r="R328" s="474"/>
      <c r="S328" s="475"/>
      <c r="T328" s="141">
        <f t="shared" si="48"/>
        <v>1918329</v>
      </c>
      <c r="U328" s="407" t="s">
        <v>949</v>
      </c>
      <c r="V328" s="363">
        <v>1918329.0</v>
      </c>
      <c r="W328" s="383"/>
      <c r="X328" s="322"/>
      <c r="Y328" s="383"/>
      <c r="Z328" s="322"/>
      <c r="AA328" s="383"/>
      <c r="AB328" s="322"/>
      <c r="AC328" s="383"/>
      <c r="AD328" s="322"/>
      <c r="AE328" s="383"/>
      <c r="AF328" s="322"/>
      <c r="AG328" s="383"/>
      <c r="AH328" s="322"/>
      <c r="AI328" s="150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50"/>
      <c r="AU328" s="361"/>
      <c r="AV328" s="225"/>
      <c r="AW328" s="222"/>
      <c r="AX328" s="222"/>
      <c r="AY328" s="222"/>
      <c r="AZ328" s="222"/>
      <c r="BA328" s="222"/>
      <c r="BB328" s="222"/>
      <c r="BC328" s="222"/>
      <c r="BD328" s="222"/>
      <c r="BE328" s="222"/>
      <c r="BF328" s="222"/>
      <c r="BG328" s="222"/>
      <c r="BH328" s="222"/>
      <c r="BI328" s="222"/>
      <c r="BJ328" s="222"/>
      <c r="BK328" s="222"/>
      <c r="BL328" s="222"/>
      <c r="BM328" s="222"/>
      <c r="BN328" s="222"/>
      <c r="BO328" s="222"/>
      <c r="BP328" s="222"/>
    </row>
    <row r="329" ht="12.75" customHeight="1">
      <c r="A329" s="222"/>
      <c r="B329" s="440">
        <v>45390.0</v>
      </c>
      <c r="C329" s="210">
        <f t="shared" si="45"/>
        <v>0</v>
      </c>
      <c r="D329" s="141">
        <f t="shared" si="46"/>
        <v>0</v>
      </c>
      <c r="E329" s="399"/>
      <c r="F329" s="474"/>
      <c r="G329" s="474"/>
      <c r="H329" s="474"/>
      <c r="I329" s="474"/>
      <c r="J329" s="474"/>
      <c r="K329" s="474"/>
      <c r="L329" s="475"/>
      <c r="M329" s="141">
        <f t="shared" si="47"/>
        <v>0</v>
      </c>
      <c r="N329" s="399"/>
      <c r="O329" s="474"/>
      <c r="P329" s="474"/>
      <c r="Q329" s="474"/>
      <c r="R329" s="474"/>
      <c r="S329" s="475"/>
      <c r="T329" s="141">
        <f t="shared" si="48"/>
        <v>0</v>
      </c>
      <c r="U329" s="383"/>
      <c r="V329" s="322"/>
      <c r="W329" s="383"/>
      <c r="X329" s="322"/>
      <c r="Y329" s="383"/>
      <c r="Z329" s="322"/>
      <c r="AA329" s="383"/>
      <c r="AB329" s="322"/>
      <c r="AC329" s="383"/>
      <c r="AD329" s="322"/>
      <c r="AE329" s="383"/>
      <c r="AF329" s="322"/>
      <c r="AG329" s="383"/>
      <c r="AH329" s="322"/>
      <c r="AI329" s="150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50"/>
      <c r="AU329" s="361"/>
      <c r="AV329" s="225"/>
      <c r="AW329" s="222"/>
      <c r="AX329" s="222"/>
      <c r="AY329" s="222"/>
      <c r="AZ329" s="222"/>
      <c r="BA329" s="222"/>
      <c r="BB329" s="222"/>
      <c r="BC329" s="222"/>
      <c r="BD329" s="222"/>
      <c r="BE329" s="222"/>
      <c r="BF329" s="222"/>
      <c r="BG329" s="222"/>
      <c r="BH329" s="222"/>
      <c r="BI329" s="222"/>
      <c r="BJ329" s="222"/>
      <c r="BK329" s="222"/>
      <c r="BL329" s="222"/>
      <c r="BM329" s="222"/>
      <c r="BN329" s="222"/>
      <c r="BO329" s="222"/>
      <c r="BP329" s="222"/>
    </row>
    <row r="330" ht="12.75" customHeight="1">
      <c r="A330" s="222"/>
      <c r="B330" s="440">
        <v>45391.0</v>
      </c>
      <c r="C330" s="210">
        <f t="shared" si="45"/>
        <v>168212</v>
      </c>
      <c r="D330" s="141">
        <f t="shared" si="46"/>
        <v>0</v>
      </c>
      <c r="E330" s="399"/>
      <c r="F330" s="474"/>
      <c r="G330" s="474"/>
      <c r="H330" s="474"/>
      <c r="I330" s="474"/>
      <c r="J330" s="474"/>
      <c r="K330" s="474"/>
      <c r="L330" s="475"/>
      <c r="M330" s="141">
        <f t="shared" si="47"/>
        <v>0</v>
      </c>
      <c r="N330" s="399"/>
      <c r="O330" s="474"/>
      <c r="P330" s="474"/>
      <c r="Q330" s="474"/>
      <c r="R330" s="474"/>
      <c r="S330" s="475"/>
      <c r="T330" s="141">
        <f t="shared" si="48"/>
        <v>168212</v>
      </c>
      <c r="U330" s="407" t="s">
        <v>950</v>
      </c>
      <c r="V330" s="363">
        <v>168212.0</v>
      </c>
      <c r="W330" s="383"/>
      <c r="X330" s="322"/>
      <c r="Y330" s="383"/>
      <c r="Z330" s="322"/>
      <c r="AA330" s="383"/>
      <c r="AB330" s="322"/>
      <c r="AC330" s="383"/>
      <c r="AD330" s="322"/>
      <c r="AE330" s="383"/>
      <c r="AF330" s="322"/>
      <c r="AG330" s="383"/>
      <c r="AH330" s="322"/>
      <c r="AI330" s="150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50"/>
      <c r="AU330" s="361"/>
      <c r="AV330" s="225"/>
      <c r="AW330" s="222"/>
      <c r="AX330" s="222"/>
      <c r="AY330" s="222"/>
      <c r="AZ330" s="222"/>
      <c r="BA330" s="222"/>
      <c r="BB330" s="222"/>
      <c r="BC330" s="222"/>
      <c r="BD330" s="222"/>
      <c r="BE330" s="222"/>
      <c r="BF330" s="222"/>
      <c r="BG330" s="222"/>
      <c r="BH330" s="222"/>
      <c r="BI330" s="222"/>
      <c r="BJ330" s="222"/>
      <c r="BK330" s="222"/>
      <c r="BL330" s="222"/>
      <c r="BM330" s="222"/>
      <c r="BN330" s="222"/>
      <c r="BO330" s="222"/>
      <c r="BP330" s="222"/>
    </row>
    <row r="331" ht="12.75" customHeight="1">
      <c r="A331" s="222"/>
      <c r="B331" s="440">
        <v>45392.0</v>
      </c>
      <c r="C331" s="210">
        <f t="shared" si="45"/>
        <v>153850</v>
      </c>
      <c r="D331" s="141">
        <f t="shared" si="46"/>
        <v>0</v>
      </c>
      <c r="E331" s="399"/>
      <c r="F331" s="474"/>
      <c r="G331" s="474"/>
      <c r="H331" s="474"/>
      <c r="I331" s="474"/>
      <c r="J331" s="474"/>
      <c r="K331" s="474"/>
      <c r="L331" s="475"/>
      <c r="M331" s="141">
        <f t="shared" si="47"/>
        <v>0</v>
      </c>
      <c r="N331" s="399"/>
      <c r="O331" s="474"/>
      <c r="P331" s="474"/>
      <c r="Q331" s="474"/>
      <c r="R331" s="474"/>
      <c r="S331" s="475"/>
      <c r="T331" s="141">
        <f t="shared" si="48"/>
        <v>153850</v>
      </c>
      <c r="U331" s="474" t="s">
        <v>380</v>
      </c>
      <c r="V331" s="362">
        <v>3850.0</v>
      </c>
      <c r="W331" s="474" t="s">
        <v>130</v>
      </c>
      <c r="X331" s="362">
        <v>150000.0</v>
      </c>
      <c r="Y331" s="383"/>
      <c r="Z331" s="322"/>
      <c r="AA331" s="383"/>
      <c r="AB331" s="322"/>
      <c r="AC331" s="383"/>
      <c r="AD331" s="322"/>
      <c r="AE331" s="383"/>
      <c r="AF331" s="322"/>
      <c r="AG331" s="383"/>
      <c r="AH331" s="322"/>
      <c r="AI331" s="150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50"/>
      <c r="AU331" s="361"/>
      <c r="AV331" s="225"/>
      <c r="AW331" s="222"/>
      <c r="AX331" s="222"/>
      <c r="AY331" s="222"/>
      <c r="AZ331" s="222"/>
      <c r="BA331" s="222"/>
      <c r="BB331" s="222"/>
      <c r="BC331" s="222"/>
      <c r="BD331" s="222"/>
      <c r="BE331" s="222"/>
      <c r="BF331" s="222"/>
      <c r="BG331" s="222"/>
      <c r="BH331" s="222"/>
      <c r="BI331" s="222"/>
      <c r="BJ331" s="222"/>
      <c r="BK331" s="222"/>
      <c r="BL331" s="222"/>
      <c r="BM331" s="222"/>
      <c r="BN331" s="222"/>
      <c r="BO331" s="222"/>
      <c r="BP331" s="222"/>
    </row>
    <row r="332" ht="12.75" customHeight="1">
      <c r="A332" s="222"/>
      <c r="B332" s="440">
        <v>45393.0</v>
      </c>
      <c r="C332" s="210">
        <f t="shared" si="45"/>
        <v>0</v>
      </c>
      <c r="D332" s="141">
        <f t="shared" si="46"/>
        <v>0</v>
      </c>
      <c r="E332" s="399"/>
      <c r="F332" s="474"/>
      <c r="G332" s="474"/>
      <c r="H332" s="474"/>
      <c r="I332" s="474"/>
      <c r="J332" s="474"/>
      <c r="K332" s="474"/>
      <c r="L332" s="475"/>
      <c r="M332" s="141">
        <f t="shared" si="47"/>
        <v>0</v>
      </c>
      <c r="N332" s="399"/>
      <c r="O332" s="474"/>
      <c r="P332" s="474"/>
      <c r="Q332" s="474"/>
      <c r="R332" s="474"/>
      <c r="S332" s="475"/>
      <c r="T332" s="141">
        <f t="shared" si="48"/>
        <v>0</v>
      </c>
      <c r="U332" s="407"/>
      <c r="V332" s="322"/>
      <c r="W332" s="383"/>
      <c r="X332" s="322"/>
      <c r="Y332" s="383"/>
      <c r="Z332" s="322"/>
      <c r="AA332" s="383"/>
      <c r="AB332" s="322"/>
      <c r="AC332" s="383"/>
      <c r="AD332" s="322"/>
      <c r="AE332" s="383"/>
      <c r="AF332" s="322"/>
      <c r="AG332" s="383"/>
      <c r="AH332" s="322"/>
      <c r="AI332" s="150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50"/>
      <c r="AU332" s="361"/>
      <c r="AV332" s="225"/>
      <c r="AW332" s="222"/>
      <c r="AX332" s="222"/>
      <c r="AY332" s="222"/>
      <c r="AZ332" s="222"/>
      <c r="BA332" s="222"/>
      <c r="BB332" s="222"/>
      <c r="BC332" s="222"/>
      <c r="BD332" s="222"/>
      <c r="BE332" s="222"/>
      <c r="BF332" s="222"/>
      <c r="BG332" s="222"/>
      <c r="BH332" s="222"/>
      <c r="BI332" s="222"/>
      <c r="BJ332" s="222"/>
      <c r="BK332" s="222"/>
      <c r="BL332" s="222"/>
      <c r="BM332" s="222"/>
      <c r="BN332" s="222"/>
      <c r="BO332" s="222"/>
      <c r="BP332" s="222"/>
    </row>
    <row r="333" ht="12.75" customHeight="1">
      <c r="A333" s="222"/>
      <c r="B333" s="35">
        <v>45394.0</v>
      </c>
      <c r="C333" s="210">
        <f t="shared" si="45"/>
        <v>0</v>
      </c>
      <c r="D333" s="141">
        <f t="shared" si="46"/>
        <v>0</v>
      </c>
      <c r="E333" s="399"/>
      <c r="F333" s="474"/>
      <c r="G333" s="474"/>
      <c r="H333" s="474"/>
      <c r="I333" s="474"/>
      <c r="J333" s="474"/>
      <c r="K333" s="474"/>
      <c r="L333" s="475"/>
      <c r="M333" s="141">
        <f t="shared" si="47"/>
        <v>0</v>
      </c>
      <c r="N333" s="399"/>
      <c r="O333" s="474"/>
      <c r="P333" s="474"/>
      <c r="Q333" s="474"/>
      <c r="R333" s="474"/>
      <c r="S333" s="475"/>
      <c r="T333" s="141">
        <f t="shared" si="48"/>
        <v>0</v>
      </c>
      <c r="U333" s="407"/>
      <c r="V333" s="322"/>
      <c r="W333" s="383"/>
      <c r="X333" s="322"/>
      <c r="Y333" s="383"/>
      <c r="Z333" s="322"/>
      <c r="AA333" s="383"/>
      <c r="AB333" s="322"/>
      <c r="AC333" s="383"/>
      <c r="AD333" s="322"/>
      <c r="AE333" s="383"/>
      <c r="AF333" s="322"/>
      <c r="AG333" s="383"/>
      <c r="AH333" s="322"/>
      <c r="AI333" s="150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50"/>
      <c r="AU333" s="361"/>
      <c r="AV333" s="225"/>
      <c r="AW333" s="222"/>
      <c r="AX333" s="222"/>
      <c r="AY333" s="222"/>
      <c r="AZ333" s="222"/>
      <c r="BA333" s="222"/>
      <c r="BB333" s="222"/>
      <c r="BC333" s="222"/>
      <c r="BD333" s="222"/>
      <c r="BE333" s="222"/>
      <c r="BF333" s="222"/>
      <c r="BG333" s="222"/>
      <c r="BH333" s="222"/>
      <c r="BI333" s="222"/>
      <c r="BJ333" s="222"/>
      <c r="BK333" s="222"/>
      <c r="BL333" s="222"/>
      <c r="BM333" s="222"/>
      <c r="BN333" s="222"/>
      <c r="BO333" s="222"/>
      <c r="BP333" s="222"/>
    </row>
    <row r="334" ht="12.75" customHeight="1">
      <c r="A334" s="222"/>
      <c r="B334" s="35">
        <v>45395.0</v>
      </c>
      <c r="C334" s="210">
        <f t="shared" si="45"/>
        <v>0</v>
      </c>
      <c r="D334" s="141">
        <f t="shared" si="46"/>
        <v>0</v>
      </c>
      <c r="E334" s="399"/>
      <c r="F334" s="474"/>
      <c r="G334" s="474"/>
      <c r="H334" s="474"/>
      <c r="I334" s="474"/>
      <c r="J334" s="474"/>
      <c r="K334" s="474"/>
      <c r="L334" s="475"/>
      <c r="M334" s="141">
        <f t="shared" si="47"/>
        <v>0</v>
      </c>
      <c r="N334" s="399"/>
      <c r="O334" s="474"/>
      <c r="P334" s="474"/>
      <c r="Q334" s="474"/>
      <c r="R334" s="474"/>
      <c r="S334" s="475"/>
      <c r="T334" s="141">
        <f t="shared" si="48"/>
        <v>0</v>
      </c>
      <c r="U334" s="407"/>
      <c r="V334" s="322"/>
      <c r="W334" s="383"/>
      <c r="X334" s="322"/>
      <c r="Y334" s="383"/>
      <c r="Z334" s="322"/>
      <c r="AA334" s="383"/>
      <c r="AB334" s="322"/>
      <c r="AC334" s="383"/>
      <c r="AD334" s="322"/>
      <c r="AE334" s="383"/>
      <c r="AF334" s="322"/>
      <c r="AG334" s="383"/>
      <c r="AH334" s="322"/>
      <c r="AI334" s="150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50"/>
      <c r="AU334" s="361"/>
      <c r="AV334" s="225"/>
      <c r="AW334" s="222"/>
      <c r="AX334" s="222"/>
      <c r="AY334" s="222"/>
      <c r="AZ334" s="222"/>
      <c r="BA334" s="222"/>
      <c r="BB334" s="222"/>
      <c r="BC334" s="222"/>
      <c r="BD334" s="222"/>
      <c r="BE334" s="222"/>
      <c r="BF334" s="222"/>
      <c r="BG334" s="222"/>
      <c r="BH334" s="222"/>
      <c r="BI334" s="222"/>
      <c r="BJ334" s="222"/>
      <c r="BK334" s="222"/>
      <c r="BL334" s="222"/>
      <c r="BM334" s="222"/>
      <c r="BN334" s="222"/>
      <c r="BO334" s="222"/>
      <c r="BP334" s="222"/>
    </row>
    <row r="335" ht="12.75" customHeight="1">
      <c r="A335" s="222"/>
      <c r="B335" s="440">
        <v>45396.0</v>
      </c>
      <c r="C335" s="210">
        <f t="shared" si="45"/>
        <v>0</v>
      </c>
      <c r="D335" s="141">
        <f t="shared" si="46"/>
        <v>0</v>
      </c>
      <c r="E335" s="399"/>
      <c r="F335" s="474"/>
      <c r="G335" s="474"/>
      <c r="H335" s="474"/>
      <c r="I335" s="474"/>
      <c r="J335" s="474"/>
      <c r="K335" s="474"/>
      <c r="L335" s="475"/>
      <c r="M335" s="141">
        <f t="shared" si="47"/>
        <v>0</v>
      </c>
      <c r="N335" s="399"/>
      <c r="O335" s="474"/>
      <c r="P335" s="474"/>
      <c r="Q335" s="474"/>
      <c r="R335" s="474"/>
      <c r="S335" s="475"/>
      <c r="T335" s="141">
        <f t="shared" si="48"/>
        <v>0</v>
      </c>
      <c r="U335" s="407"/>
      <c r="V335" s="322"/>
      <c r="W335" s="383"/>
      <c r="X335" s="322"/>
      <c r="Y335" s="383"/>
      <c r="Z335" s="322"/>
      <c r="AA335" s="383"/>
      <c r="AB335" s="322"/>
      <c r="AC335" s="383"/>
      <c r="AD335" s="322"/>
      <c r="AE335" s="383"/>
      <c r="AF335" s="322"/>
      <c r="AG335" s="383"/>
      <c r="AH335" s="322"/>
      <c r="AI335" s="150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50"/>
      <c r="AU335" s="361"/>
      <c r="AV335" s="225"/>
      <c r="AW335" s="222"/>
      <c r="AX335" s="222"/>
      <c r="AY335" s="222"/>
      <c r="AZ335" s="222"/>
      <c r="BA335" s="222"/>
      <c r="BB335" s="222"/>
      <c r="BC335" s="222"/>
      <c r="BD335" s="222"/>
      <c r="BE335" s="222"/>
      <c r="BF335" s="222"/>
      <c r="BG335" s="222"/>
      <c r="BH335" s="222"/>
      <c r="BI335" s="222"/>
      <c r="BJ335" s="222"/>
      <c r="BK335" s="222"/>
      <c r="BL335" s="222"/>
      <c r="BM335" s="222"/>
      <c r="BN335" s="222"/>
      <c r="BO335" s="222"/>
      <c r="BP335" s="222"/>
    </row>
    <row r="336" ht="12.75" customHeight="1">
      <c r="A336" s="222"/>
      <c r="B336" s="440">
        <v>45397.0</v>
      </c>
      <c r="C336" s="210">
        <f t="shared" si="45"/>
        <v>930638</v>
      </c>
      <c r="D336" s="141">
        <f t="shared" si="46"/>
        <v>0</v>
      </c>
      <c r="E336" s="189"/>
      <c r="F336" s="474"/>
      <c r="G336" s="474"/>
      <c r="H336" s="474"/>
      <c r="I336" s="474"/>
      <c r="J336" s="474"/>
      <c r="K336" s="474"/>
      <c r="L336" s="475"/>
      <c r="M336" s="141">
        <f t="shared" si="47"/>
        <v>0</v>
      </c>
      <c r="N336" s="399"/>
      <c r="O336" s="474"/>
      <c r="P336" s="474"/>
      <c r="Q336" s="474"/>
      <c r="R336" s="474"/>
      <c r="S336" s="475"/>
      <c r="T336" s="141">
        <f t="shared" si="48"/>
        <v>930638</v>
      </c>
      <c r="U336" s="383" t="s">
        <v>159</v>
      </c>
      <c r="V336" s="363">
        <v>80606.0</v>
      </c>
      <c r="W336" s="383" t="s">
        <v>172</v>
      </c>
      <c r="X336" s="363">
        <v>700487.0</v>
      </c>
      <c r="Y336" s="383" t="s">
        <v>121</v>
      </c>
      <c r="Z336" s="363">
        <v>34529.0</v>
      </c>
      <c r="AA336" s="383" t="s">
        <v>162</v>
      </c>
      <c r="AB336" s="363">
        <v>115016.0</v>
      </c>
      <c r="AC336" s="383"/>
      <c r="AD336" s="322"/>
      <c r="AE336" s="383"/>
      <c r="AF336" s="322"/>
      <c r="AG336" s="383"/>
      <c r="AH336" s="322"/>
      <c r="AI336" s="150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50"/>
      <c r="AU336" s="361"/>
      <c r="AV336" s="225"/>
      <c r="AW336" s="222"/>
      <c r="AX336" s="222"/>
      <c r="AY336" s="222"/>
      <c r="AZ336" s="222"/>
      <c r="BA336" s="222"/>
      <c r="BB336" s="222"/>
      <c r="BC336" s="222"/>
      <c r="BD336" s="222"/>
      <c r="BE336" s="222"/>
      <c r="BF336" s="222"/>
      <c r="BG336" s="222"/>
      <c r="BH336" s="222"/>
      <c r="BI336" s="222"/>
      <c r="BJ336" s="222"/>
      <c r="BK336" s="222"/>
      <c r="BL336" s="222"/>
      <c r="BM336" s="222"/>
      <c r="BN336" s="222"/>
      <c r="BO336" s="222"/>
      <c r="BP336" s="222"/>
    </row>
    <row r="337" ht="12.75" customHeight="1">
      <c r="A337" s="222"/>
      <c r="B337" s="440">
        <v>45398.0</v>
      </c>
      <c r="C337" s="210">
        <f t="shared" si="45"/>
        <v>40000000</v>
      </c>
      <c r="D337" s="141">
        <f t="shared" si="46"/>
        <v>40000000</v>
      </c>
      <c r="E337" s="399" t="s">
        <v>951</v>
      </c>
      <c r="F337" s="362">
        <v>4.0E7</v>
      </c>
      <c r="G337" s="474"/>
      <c r="H337" s="474"/>
      <c r="I337" s="474"/>
      <c r="J337" s="474"/>
      <c r="K337" s="474"/>
      <c r="L337" s="475"/>
      <c r="M337" s="141">
        <f t="shared" si="47"/>
        <v>0</v>
      </c>
      <c r="N337" s="399"/>
      <c r="O337" s="474"/>
      <c r="P337" s="474"/>
      <c r="Q337" s="474"/>
      <c r="R337" s="474"/>
      <c r="S337" s="475"/>
      <c r="T337" s="141">
        <f t="shared" si="48"/>
        <v>0</v>
      </c>
      <c r="U337" s="407"/>
      <c r="V337" s="322"/>
      <c r="W337" s="383"/>
      <c r="X337" s="322"/>
      <c r="Y337" s="383"/>
      <c r="Z337" s="322"/>
      <c r="AA337" s="383"/>
      <c r="AB337" s="322"/>
      <c r="AC337" s="383"/>
      <c r="AD337" s="322"/>
      <c r="AE337" s="383"/>
      <c r="AF337" s="322"/>
      <c r="AG337" s="383"/>
      <c r="AH337" s="322"/>
      <c r="AI337" s="150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50"/>
      <c r="AU337" s="361"/>
      <c r="AV337" s="225"/>
      <c r="AW337" s="222"/>
      <c r="AX337" s="222"/>
      <c r="AY337" s="222"/>
      <c r="AZ337" s="222"/>
      <c r="BA337" s="222"/>
      <c r="BB337" s="222"/>
      <c r="BC337" s="222"/>
      <c r="BD337" s="222"/>
      <c r="BE337" s="222"/>
      <c r="BF337" s="222"/>
      <c r="BG337" s="222"/>
      <c r="BH337" s="222"/>
      <c r="BI337" s="222"/>
      <c r="BJ337" s="222"/>
      <c r="BK337" s="222"/>
      <c r="BL337" s="222"/>
      <c r="BM337" s="222"/>
      <c r="BN337" s="222"/>
      <c r="BO337" s="222"/>
      <c r="BP337" s="222"/>
    </row>
    <row r="338" ht="12.75" customHeight="1">
      <c r="A338" s="222"/>
      <c r="B338" s="440">
        <v>45399.0</v>
      </c>
      <c r="C338" s="210">
        <f t="shared" si="45"/>
        <v>0</v>
      </c>
      <c r="D338" s="141">
        <f t="shared" si="46"/>
        <v>0</v>
      </c>
      <c r="E338" s="399"/>
      <c r="F338" s="474"/>
      <c r="G338" s="474"/>
      <c r="H338" s="474"/>
      <c r="I338" s="474"/>
      <c r="J338" s="474"/>
      <c r="K338" s="474"/>
      <c r="L338" s="475"/>
      <c r="M338" s="141">
        <f t="shared" si="47"/>
        <v>0</v>
      </c>
      <c r="N338" s="399"/>
      <c r="O338" s="474"/>
      <c r="P338" s="474"/>
      <c r="Q338" s="474"/>
      <c r="R338" s="474"/>
      <c r="S338" s="475"/>
      <c r="T338" s="141">
        <f t="shared" si="48"/>
        <v>0</v>
      </c>
      <c r="U338" s="142"/>
      <c r="V338" s="143"/>
      <c r="W338" s="150"/>
      <c r="X338" s="143"/>
      <c r="Y338" s="150"/>
      <c r="Z338" s="322"/>
      <c r="AA338" s="383"/>
      <c r="AB338" s="322"/>
      <c r="AC338" s="383"/>
      <c r="AD338" s="322"/>
      <c r="AE338" s="383"/>
      <c r="AF338" s="322"/>
      <c r="AG338" s="383"/>
      <c r="AH338" s="322"/>
      <c r="AI338" s="150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50"/>
      <c r="AU338" s="361"/>
      <c r="AV338" s="225"/>
      <c r="AW338" s="222"/>
      <c r="AX338" s="222"/>
      <c r="AY338" s="222"/>
      <c r="AZ338" s="222"/>
      <c r="BA338" s="222"/>
      <c r="BB338" s="222"/>
      <c r="BC338" s="222"/>
      <c r="BD338" s="222"/>
      <c r="BE338" s="222"/>
      <c r="BF338" s="222"/>
      <c r="BG338" s="222"/>
      <c r="BH338" s="222"/>
      <c r="BI338" s="222"/>
      <c r="BJ338" s="222"/>
      <c r="BK338" s="222"/>
      <c r="BL338" s="222"/>
      <c r="BM338" s="222"/>
      <c r="BN338" s="222"/>
      <c r="BO338" s="222"/>
      <c r="BP338" s="222"/>
    </row>
    <row r="339" ht="12.75" customHeight="1">
      <c r="A339" s="222"/>
      <c r="B339" s="440">
        <v>45400.0</v>
      </c>
      <c r="C339" s="210">
        <f t="shared" si="45"/>
        <v>274000</v>
      </c>
      <c r="D339" s="141">
        <f t="shared" si="46"/>
        <v>0</v>
      </c>
      <c r="E339" s="399"/>
      <c r="F339" s="474"/>
      <c r="G339" s="474"/>
      <c r="H339" s="474"/>
      <c r="I339" s="474"/>
      <c r="J339" s="474"/>
      <c r="K339" s="474"/>
      <c r="L339" s="475"/>
      <c r="M339" s="141">
        <f t="shared" si="47"/>
        <v>0</v>
      </c>
      <c r="N339" s="399"/>
      <c r="O339" s="474"/>
      <c r="P339" s="474"/>
      <c r="Q339" s="474"/>
      <c r="R339" s="474"/>
      <c r="S339" s="475"/>
      <c r="T339" s="141">
        <f t="shared" si="48"/>
        <v>274000</v>
      </c>
      <c r="U339" s="142" t="s">
        <v>121</v>
      </c>
      <c r="V339" s="363">
        <v>274000.0</v>
      </c>
      <c r="W339" s="150"/>
      <c r="X339" s="143"/>
      <c r="Y339" s="150"/>
      <c r="Z339" s="322"/>
      <c r="AA339" s="383"/>
      <c r="AB339" s="322"/>
      <c r="AC339" s="383"/>
      <c r="AD339" s="322"/>
      <c r="AE339" s="383"/>
      <c r="AF339" s="322"/>
      <c r="AG339" s="383"/>
      <c r="AH339" s="322"/>
      <c r="AI339" s="150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50"/>
      <c r="AU339" s="361"/>
      <c r="AV339" s="225"/>
      <c r="AW339" s="222"/>
      <c r="AX339" s="222"/>
      <c r="AY339" s="222"/>
      <c r="AZ339" s="222"/>
      <c r="BA339" s="222"/>
      <c r="BB339" s="222"/>
      <c r="BC339" s="222"/>
      <c r="BD339" s="222"/>
      <c r="BE339" s="222"/>
      <c r="BF339" s="222"/>
      <c r="BG339" s="222"/>
      <c r="BH339" s="222"/>
      <c r="BI339" s="222"/>
      <c r="BJ339" s="222"/>
      <c r="BK339" s="222"/>
      <c r="BL339" s="222"/>
      <c r="BM339" s="222"/>
      <c r="BN339" s="222"/>
      <c r="BO339" s="222"/>
      <c r="BP339" s="222"/>
    </row>
    <row r="340" ht="12.75" customHeight="1">
      <c r="A340" s="222"/>
      <c r="B340" s="35">
        <v>45401.0</v>
      </c>
      <c r="C340" s="210">
        <f t="shared" si="45"/>
        <v>0</v>
      </c>
      <c r="D340" s="141">
        <f t="shared" si="46"/>
        <v>0</v>
      </c>
      <c r="E340" s="399"/>
      <c r="F340" s="474"/>
      <c r="G340" s="474"/>
      <c r="H340" s="474"/>
      <c r="I340" s="474"/>
      <c r="J340" s="474"/>
      <c r="K340" s="474"/>
      <c r="L340" s="475"/>
      <c r="M340" s="141">
        <f t="shared" si="47"/>
        <v>0</v>
      </c>
      <c r="N340" s="399"/>
      <c r="O340" s="474"/>
      <c r="P340" s="474"/>
      <c r="Q340" s="474"/>
      <c r="R340" s="474"/>
      <c r="S340" s="475"/>
      <c r="T340" s="141">
        <f t="shared" si="48"/>
        <v>0</v>
      </c>
      <c r="U340" s="142"/>
      <c r="V340" s="143"/>
      <c r="W340" s="150"/>
      <c r="X340" s="143"/>
      <c r="Y340" s="150"/>
      <c r="Z340" s="322"/>
      <c r="AA340" s="383"/>
      <c r="AB340" s="322"/>
      <c r="AC340" s="383"/>
      <c r="AD340" s="322"/>
      <c r="AE340" s="383"/>
      <c r="AF340" s="322"/>
      <c r="AG340" s="383"/>
      <c r="AH340" s="322"/>
      <c r="AI340" s="150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50"/>
      <c r="AU340" s="361"/>
      <c r="AV340" s="225"/>
      <c r="AW340" s="222"/>
      <c r="AX340" s="222"/>
      <c r="AY340" s="222"/>
      <c r="AZ340" s="222"/>
      <c r="BA340" s="222"/>
      <c r="BB340" s="222"/>
      <c r="BC340" s="222"/>
      <c r="BD340" s="222"/>
      <c r="BE340" s="222"/>
      <c r="BF340" s="222"/>
      <c r="BG340" s="222"/>
      <c r="BH340" s="222"/>
      <c r="BI340" s="222"/>
      <c r="BJ340" s="222"/>
      <c r="BK340" s="222"/>
      <c r="BL340" s="222"/>
      <c r="BM340" s="222"/>
      <c r="BN340" s="222"/>
      <c r="BO340" s="222"/>
      <c r="BP340" s="222"/>
    </row>
    <row r="341" ht="12.75" customHeight="1">
      <c r="A341" s="222"/>
      <c r="B341" s="35">
        <v>45402.0</v>
      </c>
      <c r="C341" s="210">
        <f t="shared" si="45"/>
        <v>0</v>
      </c>
      <c r="D341" s="141">
        <f t="shared" si="46"/>
        <v>0</v>
      </c>
      <c r="E341" s="399"/>
      <c r="F341" s="474"/>
      <c r="G341" s="474"/>
      <c r="H341" s="474"/>
      <c r="I341" s="474"/>
      <c r="J341" s="474"/>
      <c r="K341" s="474"/>
      <c r="L341" s="475"/>
      <c r="M341" s="141">
        <f t="shared" si="47"/>
        <v>0</v>
      </c>
      <c r="N341" s="399"/>
      <c r="O341" s="474"/>
      <c r="P341" s="474"/>
      <c r="Q341" s="474"/>
      <c r="R341" s="474"/>
      <c r="S341" s="475"/>
      <c r="T341" s="141">
        <f t="shared" si="48"/>
        <v>0</v>
      </c>
      <c r="U341" s="407"/>
      <c r="V341" s="322"/>
      <c r="W341" s="383"/>
      <c r="X341" s="322"/>
      <c r="Y341" s="383"/>
      <c r="Z341" s="322"/>
      <c r="AA341" s="383"/>
      <c r="AB341" s="322"/>
      <c r="AC341" s="383"/>
      <c r="AD341" s="322"/>
      <c r="AE341" s="383"/>
      <c r="AF341" s="322"/>
      <c r="AG341" s="383"/>
      <c r="AH341" s="322"/>
      <c r="AI341" s="150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50"/>
      <c r="AU341" s="361"/>
      <c r="AV341" s="225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222"/>
      <c r="BH341" s="222"/>
      <c r="BI341" s="222"/>
      <c r="BJ341" s="222"/>
      <c r="BK341" s="222"/>
      <c r="BL341" s="222"/>
      <c r="BM341" s="222"/>
      <c r="BN341" s="222"/>
      <c r="BO341" s="222"/>
      <c r="BP341" s="222"/>
    </row>
    <row r="342" ht="12.75" customHeight="1">
      <c r="A342" s="222"/>
      <c r="B342" s="440">
        <v>45403.0</v>
      </c>
      <c r="C342" s="210">
        <f t="shared" si="45"/>
        <v>128700</v>
      </c>
      <c r="D342" s="141">
        <f t="shared" si="46"/>
        <v>0</v>
      </c>
      <c r="E342" s="399"/>
      <c r="F342" s="474"/>
      <c r="G342" s="474"/>
      <c r="H342" s="474"/>
      <c r="I342" s="474"/>
      <c r="J342" s="474"/>
      <c r="K342" s="474"/>
      <c r="L342" s="475"/>
      <c r="M342" s="141">
        <f t="shared" si="47"/>
        <v>0</v>
      </c>
      <c r="N342" s="399"/>
      <c r="O342" s="474"/>
      <c r="P342" s="474"/>
      <c r="Q342" s="474"/>
      <c r="R342" s="474"/>
      <c r="S342" s="475"/>
      <c r="T342" s="141">
        <f t="shared" si="48"/>
        <v>128700</v>
      </c>
      <c r="U342" s="407" t="s">
        <v>952</v>
      </c>
      <c r="V342" s="363">
        <v>128700.0</v>
      </c>
      <c r="W342" s="383"/>
      <c r="X342" s="322"/>
      <c r="Y342" s="383"/>
      <c r="Z342" s="322"/>
      <c r="AA342" s="383"/>
      <c r="AB342" s="322"/>
      <c r="AC342" s="383"/>
      <c r="AD342" s="322"/>
      <c r="AE342" s="383"/>
      <c r="AF342" s="322"/>
      <c r="AG342" s="383"/>
      <c r="AH342" s="322"/>
      <c r="AI342" s="150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50"/>
      <c r="AU342" s="361"/>
      <c r="AV342" s="225"/>
      <c r="AW342" s="222"/>
      <c r="AX342" s="222"/>
      <c r="AY342" s="222"/>
      <c r="AZ342" s="222"/>
      <c r="BA342" s="222"/>
      <c r="BB342" s="222"/>
      <c r="BC342" s="222"/>
      <c r="BD342" s="222"/>
      <c r="BE342" s="222"/>
      <c r="BF342" s="222"/>
      <c r="BG342" s="222"/>
      <c r="BH342" s="222"/>
      <c r="BI342" s="222"/>
      <c r="BJ342" s="222"/>
      <c r="BK342" s="222"/>
      <c r="BL342" s="222"/>
      <c r="BM342" s="222"/>
      <c r="BN342" s="222"/>
      <c r="BO342" s="222"/>
      <c r="BP342" s="222"/>
    </row>
    <row r="343" ht="12.75" customHeight="1">
      <c r="A343" s="222"/>
      <c r="B343" s="440">
        <v>45404.0</v>
      </c>
      <c r="C343" s="210">
        <f t="shared" si="45"/>
        <v>0</v>
      </c>
      <c r="D343" s="141">
        <f t="shared" si="46"/>
        <v>0</v>
      </c>
      <c r="E343" s="399"/>
      <c r="F343" s="474"/>
      <c r="G343" s="474"/>
      <c r="H343" s="474"/>
      <c r="I343" s="474"/>
      <c r="J343" s="474"/>
      <c r="K343" s="474"/>
      <c r="L343" s="475"/>
      <c r="M343" s="141">
        <f t="shared" si="47"/>
        <v>0</v>
      </c>
      <c r="N343" s="399"/>
      <c r="O343" s="474"/>
      <c r="P343" s="474"/>
      <c r="Q343" s="474"/>
      <c r="R343" s="474"/>
      <c r="S343" s="475"/>
      <c r="T343" s="141">
        <f t="shared" si="48"/>
        <v>0</v>
      </c>
      <c r="U343" s="407"/>
      <c r="V343" s="322"/>
      <c r="W343" s="383"/>
      <c r="X343" s="322"/>
      <c r="Y343" s="383"/>
      <c r="Z343" s="322"/>
      <c r="AA343" s="383"/>
      <c r="AB343" s="322"/>
      <c r="AC343" s="383"/>
      <c r="AD343" s="322"/>
      <c r="AE343" s="383"/>
      <c r="AF343" s="322"/>
      <c r="AG343" s="383"/>
      <c r="AH343" s="322"/>
      <c r="AI343" s="150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50"/>
      <c r="AU343" s="361"/>
      <c r="AV343" s="225"/>
      <c r="AW343" s="222"/>
      <c r="AX343" s="222"/>
      <c r="AY343" s="222"/>
      <c r="AZ343" s="222"/>
      <c r="BA343" s="222"/>
      <c r="BB343" s="222"/>
      <c r="BC343" s="222"/>
      <c r="BD343" s="222"/>
      <c r="BE343" s="222"/>
      <c r="BF343" s="222"/>
      <c r="BG343" s="222"/>
      <c r="BH343" s="222"/>
      <c r="BI343" s="222"/>
      <c r="BJ343" s="222"/>
      <c r="BK343" s="222"/>
      <c r="BL343" s="222"/>
      <c r="BM343" s="222"/>
      <c r="BN343" s="222"/>
      <c r="BO343" s="222"/>
      <c r="BP343" s="222"/>
    </row>
    <row r="344" ht="12.75" customHeight="1">
      <c r="A344" s="222"/>
      <c r="B344" s="440">
        <v>45405.0</v>
      </c>
      <c r="C344" s="210">
        <f t="shared" si="45"/>
        <v>238430</v>
      </c>
      <c r="D344" s="141">
        <f t="shared" si="46"/>
        <v>0</v>
      </c>
      <c r="E344" s="399"/>
      <c r="F344" s="474"/>
      <c r="G344" s="474"/>
      <c r="H344" s="474"/>
      <c r="I344" s="474"/>
      <c r="J344" s="474"/>
      <c r="K344" s="474"/>
      <c r="L344" s="475"/>
      <c r="M344" s="141">
        <f t="shared" si="47"/>
        <v>0</v>
      </c>
      <c r="N344" s="399"/>
      <c r="O344" s="474"/>
      <c r="P344" s="474"/>
      <c r="Q344" s="474"/>
      <c r="R344" s="474"/>
      <c r="S344" s="475"/>
      <c r="T344" s="141">
        <f t="shared" si="48"/>
        <v>238430</v>
      </c>
      <c r="U344" s="407" t="s">
        <v>370</v>
      </c>
      <c r="V344" s="363">
        <v>238430.0</v>
      </c>
      <c r="W344" s="383"/>
      <c r="X344" s="322"/>
      <c r="Y344" s="383"/>
      <c r="Z344" s="322"/>
      <c r="AA344" s="383"/>
      <c r="AB344" s="322"/>
      <c r="AC344" s="383"/>
      <c r="AD344" s="322"/>
      <c r="AE344" s="383"/>
      <c r="AF344" s="322"/>
      <c r="AG344" s="383"/>
      <c r="AH344" s="322"/>
      <c r="AI344" s="150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50"/>
      <c r="AU344" s="361"/>
      <c r="AV344" s="225"/>
      <c r="AW344" s="222"/>
      <c r="AX344" s="222"/>
      <c r="AY344" s="222"/>
      <c r="AZ344" s="222"/>
      <c r="BA344" s="222"/>
      <c r="BB344" s="222"/>
      <c r="BC344" s="222"/>
      <c r="BD344" s="222"/>
      <c r="BE344" s="222"/>
      <c r="BF344" s="222"/>
      <c r="BG344" s="222"/>
      <c r="BH344" s="222"/>
      <c r="BI344" s="222"/>
      <c r="BJ344" s="222"/>
      <c r="BK344" s="222"/>
      <c r="BL344" s="222"/>
      <c r="BM344" s="222"/>
      <c r="BN344" s="222"/>
      <c r="BO344" s="222"/>
      <c r="BP344" s="222"/>
    </row>
    <row r="345" ht="12.75" customHeight="1">
      <c r="A345" s="222"/>
      <c r="B345" s="440">
        <v>45406.0</v>
      </c>
      <c r="C345" s="210">
        <f t="shared" si="45"/>
        <v>0</v>
      </c>
      <c r="D345" s="141">
        <f t="shared" si="46"/>
        <v>0</v>
      </c>
      <c r="E345" s="399"/>
      <c r="F345" s="474"/>
      <c r="G345" s="474"/>
      <c r="H345" s="474"/>
      <c r="I345" s="474"/>
      <c r="J345" s="474"/>
      <c r="K345" s="474"/>
      <c r="L345" s="475"/>
      <c r="M345" s="141">
        <f t="shared" si="47"/>
        <v>0</v>
      </c>
      <c r="N345" s="399"/>
      <c r="O345" s="474"/>
      <c r="P345" s="474"/>
      <c r="Q345" s="474"/>
      <c r="R345" s="474"/>
      <c r="S345" s="475"/>
      <c r="T345" s="141">
        <f t="shared" si="48"/>
        <v>0</v>
      </c>
      <c r="U345" s="407"/>
      <c r="V345" s="322"/>
      <c r="W345" s="383"/>
      <c r="X345" s="322"/>
      <c r="Y345" s="383"/>
      <c r="Z345" s="322"/>
      <c r="AA345" s="383"/>
      <c r="AB345" s="322"/>
      <c r="AC345" s="383"/>
      <c r="AD345" s="322"/>
      <c r="AE345" s="383"/>
      <c r="AF345" s="322"/>
      <c r="AG345" s="383"/>
      <c r="AH345" s="322"/>
      <c r="AI345" s="150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50"/>
      <c r="AU345" s="361"/>
      <c r="AV345" s="225"/>
      <c r="AW345" s="222"/>
      <c r="AX345" s="222"/>
      <c r="AY345" s="222"/>
      <c r="AZ345" s="222"/>
      <c r="BA345" s="222"/>
      <c r="BB345" s="222"/>
      <c r="BC345" s="222"/>
      <c r="BD345" s="222"/>
      <c r="BE345" s="222"/>
      <c r="BF345" s="222"/>
      <c r="BG345" s="222"/>
      <c r="BH345" s="222"/>
      <c r="BI345" s="222"/>
      <c r="BJ345" s="222"/>
      <c r="BK345" s="222"/>
      <c r="BL345" s="222"/>
      <c r="BM345" s="222"/>
      <c r="BN345" s="222"/>
      <c r="BO345" s="222"/>
      <c r="BP345" s="222"/>
    </row>
    <row r="346" ht="12.75" customHeight="1">
      <c r="A346" s="222"/>
      <c r="B346" s="440">
        <v>45407.0</v>
      </c>
      <c r="C346" s="210">
        <f t="shared" si="45"/>
        <v>0</v>
      </c>
      <c r="D346" s="141">
        <f t="shared" si="46"/>
        <v>0</v>
      </c>
      <c r="E346" s="321"/>
      <c r="F346" s="474"/>
      <c r="G346" s="474"/>
      <c r="H346" s="474"/>
      <c r="I346" s="474"/>
      <c r="J346" s="474"/>
      <c r="K346" s="474"/>
      <c r="L346" s="475"/>
      <c r="M346" s="141">
        <f t="shared" si="47"/>
        <v>0</v>
      </c>
      <c r="N346" s="399"/>
      <c r="O346" s="474"/>
      <c r="P346" s="474"/>
      <c r="Q346" s="474"/>
      <c r="R346" s="474"/>
      <c r="S346" s="475"/>
      <c r="T346" s="141">
        <f t="shared" si="48"/>
        <v>0</v>
      </c>
      <c r="U346" s="383"/>
      <c r="V346" s="322"/>
      <c r="W346" s="383"/>
      <c r="X346" s="322"/>
      <c r="Y346" s="383"/>
      <c r="Z346" s="322"/>
      <c r="AA346" s="383"/>
      <c r="AB346" s="322"/>
      <c r="AC346" s="383"/>
      <c r="AD346" s="322"/>
      <c r="AE346" s="383"/>
      <c r="AF346" s="322"/>
      <c r="AG346" s="383"/>
      <c r="AH346" s="322"/>
      <c r="AI346" s="150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50"/>
      <c r="AU346" s="361"/>
      <c r="AV346" s="225"/>
      <c r="AW346" s="222"/>
      <c r="AX346" s="222"/>
      <c r="AY346" s="222"/>
      <c r="AZ346" s="222"/>
      <c r="BA346" s="222"/>
      <c r="BB346" s="222"/>
      <c r="BC346" s="222"/>
      <c r="BD346" s="222"/>
      <c r="BE346" s="222"/>
      <c r="BF346" s="222"/>
      <c r="BG346" s="222"/>
      <c r="BH346" s="222"/>
      <c r="BI346" s="222"/>
      <c r="BJ346" s="222"/>
      <c r="BK346" s="222"/>
      <c r="BL346" s="222"/>
      <c r="BM346" s="222"/>
      <c r="BN346" s="222"/>
      <c r="BO346" s="222"/>
      <c r="BP346" s="222"/>
    </row>
    <row r="347" ht="12.75" customHeight="1">
      <c r="A347" s="222"/>
      <c r="B347" s="35">
        <v>45408.0</v>
      </c>
      <c r="C347" s="210">
        <f t="shared" si="45"/>
        <v>0</v>
      </c>
      <c r="D347" s="141">
        <f t="shared" si="46"/>
        <v>0</v>
      </c>
      <c r="E347" s="399"/>
      <c r="F347" s="474"/>
      <c r="G347" s="474"/>
      <c r="H347" s="474"/>
      <c r="I347" s="474"/>
      <c r="J347" s="474"/>
      <c r="K347" s="474"/>
      <c r="L347" s="475"/>
      <c r="M347" s="141">
        <f t="shared" si="47"/>
        <v>0</v>
      </c>
      <c r="N347" s="399"/>
      <c r="O347" s="474"/>
      <c r="P347" s="474"/>
      <c r="Q347" s="474"/>
      <c r="R347" s="474"/>
      <c r="S347" s="475"/>
      <c r="T347" s="141">
        <f t="shared" si="48"/>
        <v>0</v>
      </c>
      <c r="U347" s="407"/>
      <c r="V347" s="322"/>
      <c r="W347" s="383"/>
      <c r="X347" s="322"/>
      <c r="Y347" s="383"/>
      <c r="Z347" s="322"/>
      <c r="AA347" s="383"/>
      <c r="AB347" s="322"/>
      <c r="AC347" s="383"/>
      <c r="AD347" s="322"/>
      <c r="AE347" s="383"/>
      <c r="AF347" s="322"/>
      <c r="AG347" s="383"/>
      <c r="AH347" s="322"/>
      <c r="AI347" s="150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50"/>
      <c r="AU347" s="361"/>
      <c r="AV347" s="225"/>
      <c r="AW347" s="222"/>
      <c r="AX347" s="222"/>
      <c r="AY347" s="222"/>
      <c r="AZ347" s="222"/>
      <c r="BA347" s="222"/>
      <c r="BB347" s="222"/>
      <c r="BC347" s="222"/>
      <c r="BD347" s="222"/>
      <c r="BE347" s="222"/>
      <c r="BF347" s="222"/>
      <c r="BG347" s="222"/>
      <c r="BH347" s="222"/>
      <c r="BI347" s="222"/>
      <c r="BJ347" s="222"/>
      <c r="BK347" s="222"/>
      <c r="BL347" s="222"/>
      <c r="BM347" s="222"/>
      <c r="BN347" s="222"/>
      <c r="BO347" s="222"/>
      <c r="BP347" s="222"/>
    </row>
    <row r="348" ht="12.75" customHeight="1">
      <c r="A348" s="222"/>
      <c r="B348" s="35">
        <v>45409.0</v>
      </c>
      <c r="C348" s="210">
        <f t="shared" si="45"/>
        <v>0</v>
      </c>
      <c r="D348" s="141">
        <f t="shared" si="46"/>
        <v>0</v>
      </c>
      <c r="E348" s="399"/>
      <c r="F348" s="474"/>
      <c r="G348" s="474"/>
      <c r="H348" s="474"/>
      <c r="I348" s="474"/>
      <c r="J348" s="474"/>
      <c r="K348" s="474"/>
      <c r="L348" s="475"/>
      <c r="M348" s="141">
        <f t="shared" si="47"/>
        <v>0</v>
      </c>
      <c r="N348" s="399"/>
      <c r="O348" s="474"/>
      <c r="P348" s="474"/>
      <c r="Q348" s="474"/>
      <c r="R348" s="474"/>
      <c r="S348" s="475"/>
      <c r="T348" s="141">
        <f t="shared" si="48"/>
        <v>0</v>
      </c>
      <c r="U348" s="484"/>
      <c r="V348" s="322"/>
      <c r="W348" s="383"/>
      <c r="X348" s="322"/>
      <c r="Y348" s="383"/>
      <c r="Z348" s="322"/>
      <c r="AA348" s="383"/>
      <c r="AB348" s="322"/>
      <c r="AC348" s="383"/>
      <c r="AD348" s="322"/>
      <c r="AE348" s="383"/>
      <c r="AF348" s="322"/>
      <c r="AG348" s="383"/>
      <c r="AH348" s="322"/>
      <c r="AI348" s="150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50"/>
      <c r="AU348" s="361"/>
      <c r="AV348" s="225"/>
      <c r="AW348" s="222"/>
      <c r="AX348" s="222"/>
      <c r="AY348" s="222"/>
      <c r="AZ348" s="222"/>
      <c r="BA348" s="222"/>
      <c r="BB348" s="222"/>
      <c r="BC348" s="222"/>
      <c r="BD348" s="222"/>
      <c r="BE348" s="222"/>
      <c r="BF348" s="222"/>
      <c r="BG348" s="222"/>
      <c r="BH348" s="222"/>
      <c r="BI348" s="222"/>
      <c r="BJ348" s="222"/>
      <c r="BK348" s="222"/>
      <c r="BL348" s="222"/>
      <c r="BM348" s="222"/>
      <c r="BN348" s="222"/>
      <c r="BO348" s="222"/>
      <c r="BP348" s="222"/>
    </row>
    <row r="349" ht="12.75" customHeight="1">
      <c r="A349" s="222"/>
      <c r="B349" s="440">
        <v>45410.0</v>
      </c>
      <c r="C349" s="210">
        <f t="shared" si="45"/>
        <v>50000</v>
      </c>
      <c r="D349" s="141">
        <f t="shared" si="46"/>
        <v>0</v>
      </c>
      <c r="E349" s="399"/>
      <c r="F349" s="474"/>
      <c r="G349" s="474"/>
      <c r="H349" s="474"/>
      <c r="I349" s="474"/>
      <c r="J349" s="474"/>
      <c r="K349" s="474"/>
      <c r="L349" s="475"/>
      <c r="M349" s="141">
        <f t="shared" si="47"/>
        <v>0</v>
      </c>
      <c r="N349" s="399"/>
      <c r="O349" s="474"/>
      <c r="P349" s="474"/>
      <c r="Q349" s="474"/>
      <c r="R349" s="474"/>
      <c r="S349" s="475"/>
      <c r="T349" s="141">
        <f t="shared" si="48"/>
        <v>50000</v>
      </c>
      <c r="U349" s="407" t="s">
        <v>133</v>
      </c>
      <c r="V349" s="363">
        <v>50000.0</v>
      </c>
      <c r="W349" s="383"/>
      <c r="X349" s="322"/>
      <c r="Y349" s="383"/>
      <c r="Z349" s="322"/>
      <c r="AA349" s="383"/>
      <c r="AB349" s="322"/>
      <c r="AC349" s="383"/>
      <c r="AD349" s="322"/>
      <c r="AE349" s="383"/>
      <c r="AF349" s="322"/>
      <c r="AG349" s="383"/>
      <c r="AH349" s="322"/>
      <c r="AI349" s="150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50"/>
      <c r="AU349" s="361"/>
      <c r="AV349" s="225"/>
      <c r="AW349" s="222"/>
      <c r="AX349" s="222"/>
      <c r="AY349" s="222"/>
      <c r="AZ349" s="222"/>
      <c r="BA349" s="222"/>
      <c r="BB349" s="222"/>
      <c r="BC349" s="222"/>
      <c r="BD349" s="222"/>
      <c r="BE349" s="222"/>
      <c r="BF349" s="222"/>
      <c r="BG349" s="222"/>
      <c r="BH349" s="222"/>
      <c r="BI349" s="222"/>
      <c r="BJ349" s="222"/>
      <c r="BK349" s="222"/>
      <c r="BL349" s="222"/>
      <c r="BM349" s="222"/>
      <c r="BN349" s="222"/>
      <c r="BO349" s="222"/>
      <c r="BP349" s="222"/>
    </row>
    <row r="350" ht="12.75" customHeight="1">
      <c r="A350" s="222"/>
      <c r="B350" s="35">
        <v>45411.0</v>
      </c>
      <c r="C350" s="210">
        <f t="shared" si="45"/>
        <v>0</v>
      </c>
      <c r="D350" s="141">
        <f t="shared" si="46"/>
        <v>0</v>
      </c>
      <c r="E350" s="399"/>
      <c r="F350" s="474"/>
      <c r="G350" s="474"/>
      <c r="H350" s="474"/>
      <c r="I350" s="474"/>
      <c r="J350" s="474"/>
      <c r="K350" s="474"/>
      <c r="L350" s="475"/>
      <c r="M350" s="141">
        <f t="shared" si="47"/>
        <v>0</v>
      </c>
      <c r="N350" s="399"/>
      <c r="O350" s="474"/>
      <c r="P350" s="474"/>
      <c r="Q350" s="474"/>
      <c r="R350" s="474"/>
      <c r="S350" s="475"/>
      <c r="T350" s="141">
        <f t="shared" si="48"/>
        <v>0</v>
      </c>
      <c r="U350" s="407"/>
      <c r="V350" s="322"/>
      <c r="W350" s="383"/>
      <c r="X350" s="322"/>
      <c r="Y350" s="383"/>
      <c r="Z350" s="322"/>
      <c r="AA350" s="383"/>
      <c r="AB350" s="322"/>
      <c r="AC350" s="383"/>
      <c r="AD350" s="322"/>
      <c r="AE350" s="383"/>
      <c r="AF350" s="322"/>
      <c r="AG350" s="383"/>
      <c r="AH350" s="322"/>
      <c r="AI350" s="150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50"/>
      <c r="AU350" s="361"/>
      <c r="AV350" s="225"/>
      <c r="AW350" s="222"/>
      <c r="AX350" s="222"/>
      <c r="AY350" s="222"/>
      <c r="AZ350" s="222"/>
      <c r="BA350" s="222"/>
      <c r="BB350" s="222"/>
      <c r="BC350" s="222"/>
      <c r="BD350" s="222"/>
      <c r="BE350" s="222"/>
      <c r="BF350" s="222"/>
      <c r="BG350" s="222"/>
      <c r="BH350" s="222"/>
      <c r="BI350" s="222"/>
      <c r="BJ350" s="222"/>
      <c r="BK350" s="222"/>
      <c r="BL350" s="222"/>
      <c r="BM350" s="222"/>
      <c r="BN350" s="222"/>
      <c r="BO350" s="222"/>
      <c r="BP350" s="222"/>
    </row>
    <row r="351" ht="12.75" customHeight="1">
      <c r="A351" s="222"/>
      <c r="B351" s="444">
        <v>45412.0</v>
      </c>
      <c r="C351" s="215">
        <f t="shared" si="45"/>
        <v>6469120</v>
      </c>
      <c r="D351" s="229">
        <f t="shared" si="46"/>
        <v>0</v>
      </c>
      <c r="E351" s="322"/>
      <c r="F351" s="322"/>
      <c r="G351" s="322"/>
      <c r="H351" s="322"/>
      <c r="I351" s="322"/>
      <c r="J351" s="422"/>
      <c r="K351" s="497"/>
      <c r="L351" s="496"/>
      <c r="M351" s="229">
        <f t="shared" si="47"/>
        <v>0</v>
      </c>
      <c r="N351" s="523"/>
      <c r="O351" s="495"/>
      <c r="P351" s="495"/>
      <c r="Q351" s="495"/>
      <c r="R351" s="495"/>
      <c r="S351" s="496"/>
      <c r="T351" s="229">
        <f>V351+X351+Z351+AB351+AD351+AF351+AH351+AJ351+AV351+AL351+AN351+AP351+AR351+AT351</f>
        <v>6469120</v>
      </c>
      <c r="U351" s="171" t="s">
        <v>953</v>
      </c>
      <c r="V351" s="367">
        <v>101.0</v>
      </c>
      <c r="W351" s="413" t="s">
        <v>148</v>
      </c>
      <c r="X351" s="367">
        <v>2930169.0</v>
      </c>
      <c r="Y351" s="164" t="s">
        <v>159</v>
      </c>
      <c r="Z351" s="367">
        <v>606108.0</v>
      </c>
      <c r="AA351" s="164" t="s">
        <v>172</v>
      </c>
      <c r="AB351" s="363">
        <v>0.0</v>
      </c>
      <c r="AC351" s="164" t="s">
        <v>786</v>
      </c>
      <c r="AD351" s="367">
        <v>287840.0</v>
      </c>
      <c r="AE351" s="413" t="s">
        <v>147</v>
      </c>
      <c r="AF351" s="367">
        <v>1841772.0</v>
      </c>
      <c r="AG351" s="164" t="s">
        <v>916</v>
      </c>
      <c r="AH351" s="367">
        <v>579370.0</v>
      </c>
      <c r="AI351" s="164" t="s">
        <v>954</v>
      </c>
      <c r="AJ351" s="367">
        <v>35300.0</v>
      </c>
      <c r="AK351" s="167" t="s">
        <v>158</v>
      </c>
      <c r="AL351" s="367">
        <v>165000.0</v>
      </c>
      <c r="AM351" s="167" t="s">
        <v>158</v>
      </c>
      <c r="AN351" s="367">
        <v>14000.0</v>
      </c>
      <c r="AO351" s="167" t="s">
        <v>945</v>
      </c>
      <c r="AP351" s="367">
        <v>9460.0</v>
      </c>
      <c r="AQ351" s="167"/>
      <c r="AR351" s="167"/>
      <c r="AS351" s="167"/>
      <c r="AT351" s="164"/>
      <c r="AU351" s="370"/>
      <c r="AV351" s="276"/>
      <c r="AW351" s="222"/>
      <c r="AX351" s="222"/>
      <c r="AY351" s="222"/>
      <c r="AZ351" s="222"/>
      <c r="BA351" s="222"/>
      <c r="BB351" s="222"/>
      <c r="BC351" s="222"/>
      <c r="BD351" s="222"/>
      <c r="BE351" s="222"/>
      <c r="BF351" s="222"/>
      <c r="BG351" s="222"/>
      <c r="BH351" s="222"/>
      <c r="BI351" s="222"/>
      <c r="BJ351" s="222"/>
      <c r="BK351" s="222"/>
      <c r="BL351" s="222"/>
      <c r="BM351" s="222"/>
      <c r="BN351" s="222"/>
      <c r="BO351" s="222"/>
      <c r="BP351" s="222"/>
    </row>
    <row r="352" ht="12.75" customHeight="1">
      <c r="A352" s="1"/>
      <c r="B352" s="454" t="s">
        <v>22</v>
      </c>
      <c r="C352" s="208"/>
      <c r="D352" s="173"/>
      <c r="E352" s="503"/>
      <c r="F352" s="504"/>
      <c r="G352" s="504"/>
      <c r="H352" s="504"/>
      <c r="I352" s="504"/>
      <c r="J352" s="504"/>
      <c r="K352" s="504"/>
      <c r="L352" s="505"/>
      <c r="M352" s="173"/>
      <c r="N352" s="503"/>
      <c r="O352" s="504"/>
      <c r="P352" s="504"/>
      <c r="Q352" s="504"/>
      <c r="R352" s="504"/>
      <c r="S352" s="505"/>
      <c r="T352" s="173"/>
      <c r="U352" s="198"/>
      <c r="V352" s="183"/>
      <c r="W352" s="184"/>
      <c r="X352" s="183"/>
      <c r="Y352" s="184"/>
      <c r="Z352" s="183"/>
      <c r="AA352" s="184"/>
      <c r="AB352" s="183"/>
      <c r="AC352" s="184"/>
      <c r="AD352" s="183"/>
      <c r="AE352" s="184"/>
      <c r="AF352" s="183"/>
      <c r="AG352" s="184"/>
      <c r="AH352" s="183"/>
      <c r="AI352" s="184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4"/>
      <c r="AU352" s="371"/>
      <c r="AV352" s="247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ht="12.75" customHeight="1">
      <c r="A353" s="222"/>
      <c r="B353" s="443">
        <v>45413.0</v>
      </c>
      <c r="C353" s="209">
        <f t="shared" ref="C353:C383" si="49">D353+M353+T353</f>
        <v>0</v>
      </c>
      <c r="D353" s="243">
        <f t="shared" ref="D353:D382" si="50">F353+H353+J353+L353</f>
        <v>0</v>
      </c>
      <c r="E353" s="527"/>
      <c r="F353" s="528"/>
      <c r="G353" s="528"/>
      <c r="H353" s="528"/>
      <c r="I353" s="528"/>
      <c r="J353" s="528"/>
      <c r="K353" s="528"/>
      <c r="L353" s="529"/>
      <c r="M353" s="243">
        <f t="shared" ref="M353:M382" si="51">O353+Q353</f>
        <v>0</v>
      </c>
      <c r="N353" s="527"/>
      <c r="O353" s="528"/>
      <c r="P353" s="528"/>
      <c r="Q353" s="528"/>
      <c r="R353" s="528"/>
      <c r="S353" s="529"/>
      <c r="T353" s="243">
        <f t="shared" ref="T353:T383" si="52">V353+X353+Z353+AB353+AD353+AF353+AH353+AJ353+AV353</f>
        <v>0</v>
      </c>
      <c r="U353" s="200"/>
      <c r="V353" s="163"/>
      <c r="W353" s="162"/>
      <c r="X353" s="163"/>
      <c r="Y353" s="162"/>
      <c r="Z353" s="163"/>
      <c r="AA353" s="162"/>
      <c r="AB353" s="163"/>
      <c r="AC353" s="162"/>
      <c r="AD353" s="163"/>
      <c r="AE353" s="162"/>
      <c r="AF353" s="163"/>
      <c r="AG353" s="162"/>
      <c r="AH353" s="163"/>
      <c r="AI353" s="162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2"/>
      <c r="AU353" s="372"/>
      <c r="AV353" s="255"/>
      <c r="AW353" s="222"/>
      <c r="AX353" s="222"/>
      <c r="AY353" s="222"/>
      <c r="AZ353" s="222"/>
      <c r="BA353" s="222"/>
      <c r="BB353" s="222"/>
      <c r="BC353" s="222"/>
      <c r="BD353" s="222"/>
      <c r="BE353" s="222"/>
      <c r="BF353" s="222"/>
      <c r="BG353" s="222"/>
      <c r="BH353" s="222"/>
      <c r="BI353" s="222"/>
      <c r="BJ353" s="222"/>
      <c r="BK353" s="222"/>
      <c r="BL353" s="222"/>
      <c r="BM353" s="222"/>
      <c r="BN353" s="222"/>
      <c r="BO353" s="222"/>
      <c r="BP353" s="222"/>
    </row>
    <row r="354" ht="12.75" customHeight="1">
      <c r="A354" s="222"/>
      <c r="B354" s="440">
        <v>45414.0</v>
      </c>
      <c r="C354" s="210">
        <f t="shared" si="49"/>
        <v>0</v>
      </c>
      <c r="D354" s="141">
        <f t="shared" si="50"/>
        <v>0</v>
      </c>
      <c r="E354" s="399"/>
      <c r="F354" s="474"/>
      <c r="G354" s="474"/>
      <c r="H354" s="474"/>
      <c r="I354" s="474"/>
      <c r="J354" s="474"/>
      <c r="K354" s="474"/>
      <c r="L354" s="475"/>
      <c r="M354" s="141">
        <f t="shared" si="51"/>
        <v>0</v>
      </c>
      <c r="N354" s="399"/>
      <c r="O354" s="474"/>
      <c r="P354" s="474"/>
      <c r="Q354" s="474"/>
      <c r="R354" s="474"/>
      <c r="S354" s="475"/>
      <c r="T354" s="141">
        <f t="shared" si="52"/>
        <v>0</v>
      </c>
      <c r="U354" s="142" t="s">
        <v>858</v>
      </c>
      <c r="V354" s="143"/>
      <c r="W354" s="150"/>
      <c r="X354" s="143"/>
      <c r="Y354" s="150"/>
      <c r="Z354" s="143"/>
      <c r="AA354" s="150"/>
      <c r="AB354" s="143"/>
      <c r="AC354" s="150"/>
      <c r="AD354" s="143"/>
      <c r="AE354" s="150"/>
      <c r="AF354" s="143"/>
      <c r="AG354" s="150"/>
      <c r="AH354" s="143"/>
      <c r="AI354" s="150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50"/>
      <c r="AU354" s="361"/>
      <c r="AV354" s="225"/>
      <c r="AW354" s="222"/>
      <c r="AX354" s="222"/>
      <c r="AY354" s="222"/>
      <c r="AZ354" s="222"/>
      <c r="BA354" s="222"/>
      <c r="BB354" s="222"/>
      <c r="BC354" s="222"/>
      <c r="BD354" s="222"/>
      <c r="BE354" s="222"/>
      <c r="BF354" s="222"/>
      <c r="BG354" s="222"/>
      <c r="BH354" s="222"/>
      <c r="BI354" s="222"/>
      <c r="BJ354" s="222"/>
      <c r="BK354" s="222"/>
      <c r="BL354" s="222"/>
      <c r="BM354" s="222"/>
      <c r="BN354" s="222"/>
      <c r="BO354" s="222"/>
      <c r="BP354" s="222"/>
    </row>
    <row r="355" ht="12.75" customHeight="1">
      <c r="A355" s="222"/>
      <c r="B355" s="35">
        <v>45415.0</v>
      </c>
      <c r="C355" s="210">
        <f t="shared" si="49"/>
        <v>0</v>
      </c>
      <c r="D355" s="141">
        <f t="shared" si="50"/>
        <v>0</v>
      </c>
      <c r="E355" s="399"/>
      <c r="F355" s="474"/>
      <c r="G355" s="474"/>
      <c r="H355" s="474"/>
      <c r="I355" s="474"/>
      <c r="J355" s="474"/>
      <c r="K355" s="474"/>
      <c r="L355" s="475"/>
      <c r="M355" s="141">
        <f t="shared" si="51"/>
        <v>0</v>
      </c>
      <c r="N355" s="399"/>
      <c r="O355" s="474"/>
      <c r="P355" s="474"/>
      <c r="Q355" s="474"/>
      <c r="R355" s="474"/>
      <c r="S355" s="475"/>
      <c r="T355" s="141">
        <f t="shared" si="52"/>
        <v>0</v>
      </c>
      <c r="U355" s="142"/>
      <c r="V355" s="143"/>
      <c r="W355" s="150"/>
      <c r="X355" s="143"/>
      <c r="Y355" s="150"/>
      <c r="Z355" s="143"/>
      <c r="AA355" s="150"/>
      <c r="AB355" s="143"/>
      <c r="AC355" s="150"/>
      <c r="AD355" s="143"/>
      <c r="AE355" s="150"/>
      <c r="AF355" s="143"/>
      <c r="AG355" s="150"/>
      <c r="AH355" s="143"/>
      <c r="AI355" s="150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50"/>
      <c r="AU355" s="361"/>
      <c r="AV355" s="225"/>
      <c r="AW355" s="222"/>
      <c r="AX355" s="222"/>
      <c r="AY355" s="222"/>
      <c r="AZ355" s="222"/>
      <c r="BA355" s="222"/>
      <c r="BB355" s="222"/>
      <c r="BC355" s="222"/>
      <c r="BD355" s="222"/>
      <c r="BE355" s="222"/>
      <c r="BF355" s="222"/>
      <c r="BG355" s="222"/>
      <c r="BH355" s="222"/>
      <c r="BI355" s="222"/>
      <c r="BJ355" s="222"/>
      <c r="BK355" s="222"/>
      <c r="BL355" s="222"/>
      <c r="BM355" s="222"/>
      <c r="BN355" s="222"/>
      <c r="BO355" s="222"/>
      <c r="BP355" s="222"/>
    </row>
    <row r="356" ht="12.75" customHeight="1">
      <c r="A356" s="222"/>
      <c r="B356" s="35">
        <v>45416.0</v>
      </c>
      <c r="C356" s="210">
        <f t="shared" si="49"/>
        <v>0</v>
      </c>
      <c r="D356" s="141">
        <f t="shared" si="50"/>
        <v>0</v>
      </c>
      <c r="E356" s="399"/>
      <c r="F356" s="474"/>
      <c r="G356" s="474"/>
      <c r="H356" s="474"/>
      <c r="I356" s="474"/>
      <c r="J356" s="474"/>
      <c r="K356" s="474"/>
      <c r="L356" s="475"/>
      <c r="M356" s="141">
        <f t="shared" si="51"/>
        <v>0</v>
      </c>
      <c r="N356" s="399"/>
      <c r="O356" s="474"/>
      <c r="P356" s="474"/>
      <c r="Q356" s="474"/>
      <c r="R356" s="474"/>
      <c r="S356" s="475"/>
      <c r="T356" s="141">
        <f t="shared" si="52"/>
        <v>0</v>
      </c>
      <c r="U356" s="142"/>
      <c r="V356" s="143"/>
      <c r="W356" s="150"/>
      <c r="X356" s="143"/>
      <c r="Y356" s="150"/>
      <c r="Z356" s="143"/>
      <c r="AA356" s="150"/>
      <c r="AB356" s="143"/>
      <c r="AC356" s="150"/>
      <c r="AD356" s="143"/>
      <c r="AE356" s="150"/>
      <c r="AF356" s="143"/>
      <c r="AG356" s="150"/>
      <c r="AH356" s="143"/>
      <c r="AI356" s="150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50"/>
      <c r="AU356" s="361"/>
      <c r="AV356" s="225"/>
      <c r="AW356" s="222"/>
      <c r="AX356" s="222"/>
      <c r="AY356" s="222"/>
      <c r="AZ356" s="222"/>
      <c r="BA356" s="222"/>
      <c r="BB356" s="222"/>
      <c r="BC356" s="222"/>
      <c r="BD356" s="222"/>
      <c r="BE356" s="222"/>
      <c r="BF356" s="222"/>
      <c r="BG356" s="222"/>
      <c r="BH356" s="222"/>
      <c r="BI356" s="222"/>
      <c r="BJ356" s="222"/>
      <c r="BK356" s="222"/>
      <c r="BL356" s="222"/>
      <c r="BM356" s="222"/>
      <c r="BN356" s="222"/>
      <c r="BO356" s="222"/>
      <c r="BP356" s="222"/>
    </row>
    <row r="357" ht="12.75" customHeight="1">
      <c r="A357" s="222"/>
      <c r="B357" s="35">
        <v>45417.0</v>
      </c>
      <c r="C357" s="210">
        <f t="shared" si="49"/>
        <v>0</v>
      </c>
      <c r="D357" s="141">
        <f t="shared" si="50"/>
        <v>0</v>
      </c>
      <c r="E357" s="399"/>
      <c r="F357" s="474"/>
      <c r="G357" s="474"/>
      <c r="H357" s="474"/>
      <c r="I357" s="474"/>
      <c r="J357" s="474"/>
      <c r="K357" s="474"/>
      <c r="L357" s="475"/>
      <c r="M357" s="141">
        <f t="shared" si="51"/>
        <v>0</v>
      </c>
      <c r="N357" s="399"/>
      <c r="O357" s="474"/>
      <c r="P357" s="474"/>
      <c r="Q357" s="474"/>
      <c r="R357" s="474"/>
      <c r="S357" s="475"/>
      <c r="T357" s="141">
        <f t="shared" si="52"/>
        <v>0</v>
      </c>
      <c r="U357" s="142"/>
      <c r="V357" s="143"/>
      <c r="W357" s="150"/>
      <c r="X357" s="143"/>
      <c r="Y357" s="150"/>
      <c r="Z357" s="143"/>
      <c r="AA357" s="150"/>
      <c r="AB357" s="143"/>
      <c r="AC357" s="150"/>
      <c r="AD357" s="143"/>
      <c r="AE357" s="150"/>
      <c r="AF357" s="143"/>
      <c r="AG357" s="150"/>
      <c r="AH357" s="143"/>
      <c r="AI357" s="150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50"/>
      <c r="AU357" s="361"/>
      <c r="AV357" s="225"/>
      <c r="AW357" s="222"/>
      <c r="AX357" s="222"/>
      <c r="AY357" s="222"/>
      <c r="AZ357" s="222"/>
      <c r="BA357" s="222"/>
      <c r="BB357" s="222"/>
      <c r="BC357" s="222"/>
      <c r="BD357" s="222"/>
      <c r="BE357" s="222"/>
      <c r="BF357" s="222"/>
      <c r="BG357" s="222"/>
      <c r="BH357" s="222"/>
      <c r="BI357" s="222"/>
      <c r="BJ357" s="222"/>
      <c r="BK357" s="222"/>
      <c r="BL357" s="222"/>
      <c r="BM357" s="222"/>
      <c r="BN357" s="222"/>
      <c r="BO357" s="222"/>
      <c r="BP357" s="222"/>
    </row>
    <row r="358" ht="12.75" customHeight="1">
      <c r="A358" s="222"/>
      <c r="B358" s="35">
        <v>45418.0</v>
      </c>
      <c r="C358" s="210">
        <f t="shared" si="49"/>
        <v>0</v>
      </c>
      <c r="D358" s="141">
        <f t="shared" si="50"/>
        <v>0</v>
      </c>
      <c r="E358" s="399"/>
      <c r="F358" s="474"/>
      <c r="G358" s="474"/>
      <c r="H358" s="474"/>
      <c r="I358" s="474"/>
      <c r="J358" s="474"/>
      <c r="K358" s="474"/>
      <c r="L358" s="475"/>
      <c r="M358" s="141">
        <f t="shared" si="51"/>
        <v>0</v>
      </c>
      <c r="N358" s="399"/>
      <c r="O358" s="474"/>
      <c r="P358" s="474"/>
      <c r="Q358" s="474"/>
      <c r="R358" s="474"/>
      <c r="S358" s="475"/>
      <c r="T358" s="141">
        <f t="shared" si="52"/>
        <v>0</v>
      </c>
      <c r="U358" s="142"/>
      <c r="V358" s="143"/>
      <c r="W358" s="150"/>
      <c r="X358" s="143"/>
      <c r="Y358" s="150"/>
      <c r="Z358" s="143"/>
      <c r="AA358" s="150"/>
      <c r="AB358" s="143"/>
      <c r="AC358" s="150"/>
      <c r="AD358" s="143"/>
      <c r="AE358" s="150"/>
      <c r="AF358" s="143"/>
      <c r="AG358" s="150"/>
      <c r="AH358" s="143"/>
      <c r="AI358" s="150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50"/>
      <c r="AU358" s="361"/>
      <c r="AV358" s="225"/>
      <c r="AW358" s="222"/>
      <c r="AX358" s="222"/>
      <c r="AY358" s="222"/>
      <c r="AZ358" s="222"/>
      <c r="BA358" s="222"/>
      <c r="BB358" s="222"/>
      <c r="BC358" s="222"/>
      <c r="BD358" s="222"/>
      <c r="BE358" s="222"/>
      <c r="BF358" s="222"/>
      <c r="BG358" s="222"/>
      <c r="BH358" s="222"/>
      <c r="BI358" s="222"/>
      <c r="BJ358" s="222"/>
      <c r="BK358" s="222"/>
      <c r="BL358" s="222"/>
      <c r="BM358" s="222"/>
      <c r="BN358" s="222"/>
      <c r="BO358" s="222"/>
      <c r="BP358" s="222"/>
    </row>
    <row r="359" ht="12.75" customHeight="1">
      <c r="A359" s="222"/>
      <c r="B359" s="32">
        <v>45419.0</v>
      </c>
      <c r="C359" s="210">
        <f t="shared" si="49"/>
        <v>99286</v>
      </c>
      <c r="D359" s="141">
        <f t="shared" si="50"/>
        <v>0</v>
      </c>
      <c r="E359" s="399"/>
      <c r="F359" s="474"/>
      <c r="G359" s="474"/>
      <c r="H359" s="474"/>
      <c r="I359" s="474"/>
      <c r="J359" s="474"/>
      <c r="K359" s="474"/>
      <c r="L359" s="475"/>
      <c r="M359" s="141">
        <f t="shared" si="51"/>
        <v>0</v>
      </c>
      <c r="N359" s="399"/>
      <c r="O359" s="474"/>
      <c r="P359" s="474"/>
      <c r="Q359" s="474"/>
      <c r="R359" s="474"/>
      <c r="S359" s="475"/>
      <c r="T359" s="141">
        <f t="shared" si="52"/>
        <v>99286</v>
      </c>
      <c r="U359" s="142" t="s">
        <v>955</v>
      </c>
      <c r="V359" s="363">
        <v>99286.0</v>
      </c>
      <c r="W359" s="150"/>
      <c r="X359" s="143"/>
      <c r="Y359" s="150"/>
      <c r="Z359" s="143"/>
      <c r="AA359" s="150"/>
      <c r="AB359" s="143"/>
      <c r="AC359" s="150"/>
      <c r="AD359" s="143"/>
      <c r="AE359" s="150"/>
      <c r="AF359" s="143"/>
      <c r="AG359" s="150"/>
      <c r="AH359" s="143"/>
      <c r="AI359" s="150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50"/>
      <c r="AU359" s="361"/>
      <c r="AV359" s="225"/>
      <c r="AW359" s="222"/>
      <c r="AX359" s="222"/>
      <c r="AY359" s="222"/>
      <c r="AZ359" s="222"/>
      <c r="BA359" s="222"/>
      <c r="BB359" s="222"/>
      <c r="BC359" s="222"/>
      <c r="BD359" s="222"/>
      <c r="BE359" s="222"/>
      <c r="BF359" s="222"/>
      <c r="BG359" s="222"/>
      <c r="BH359" s="222"/>
      <c r="BI359" s="222"/>
      <c r="BJ359" s="222"/>
      <c r="BK359" s="222"/>
      <c r="BL359" s="222"/>
      <c r="BM359" s="222"/>
      <c r="BN359" s="222"/>
      <c r="BO359" s="222"/>
      <c r="BP359" s="222"/>
    </row>
    <row r="360" ht="12.75" customHeight="1">
      <c r="A360" s="222"/>
      <c r="B360" s="440">
        <v>45420.0</v>
      </c>
      <c r="C360" s="210">
        <f t="shared" si="49"/>
        <v>0</v>
      </c>
      <c r="D360" s="141">
        <f t="shared" si="50"/>
        <v>0</v>
      </c>
      <c r="E360" s="399"/>
      <c r="F360" s="474"/>
      <c r="G360" s="474"/>
      <c r="H360" s="474"/>
      <c r="I360" s="474"/>
      <c r="J360" s="474"/>
      <c r="K360" s="474"/>
      <c r="L360" s="475"/>
      <c r="M360" s="141">
        <f t="shared" si="51"/>
        <v>0</v>
      </c>
      <c r="N360" s="399"/>
      <c r="O360" s="474"/>
      <c r="P360" s="474"/>
      <c r="Q360" s="474"/>
      <c r="R360" s="474"/>
      <c r="S360" s="475"/>
      <c r="T360" s="141">
        <f t="shared" si="52"/>
        <v>0</v>
      </c>
      <c r="U360" s="142"/>
      <c r="V360" s="143"/>
      <c r="W360" s="150"/>
      <c r="X360" s="143"/>
      <c r="Y360" s="150"/>
      <c r="Z360" s="143"/>
      <c r="AA360" s="150"/>
      <c r="AB360" s="143"/>
      <c r="AC360" s="150"/>
      <c r="AD360" s="143"/>
      <c r="AE360" s="150"/>
      <c r="AF360" s="143"/>
      <c r="AG360" s="150"/>
      <c r="AH360" s="143"/>
      <c r="AI360" s="150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50"/>
      <c r="AU360" s="361"/>
      <c r="AV360" s="225"/>
      <c r="AW360" s="222"/>
      <c r="AX360" s="222"/>
      <c r="AY360" s="222"/>
      <c r="AZ360" s="222"/>
      <c r="BA360" s="222"/>
      <c r="BB360" s="222"/>
      <c r="BC360" s="222"/>
      <c r="BD360" s="222"/>
      <c r="BE360" s="222"/>
      <c r="BF360" s="222"/>
      <c r="BG360" s="222"/>
      <c r="BH360" s="222"/>
      <c r="BI360" s="222"/>
      <c r="BJ360" s="222"/>
      <c r="BK360" s="222"/>
      <c r="BL360" s="222"/>
      <c r="BM360" s="222"/>
      <c r="BN360" s="222"/>
      <c r="BO360" s="222"/>
      <c r="BP360" s="222"/>
    </row>
    <row r="361" ht="12.75" customHeight="1">
      <c r="A361" s="222"/>
      <c r="B361" s="440">
        <v>45421.0</v>
      </c>
      <c r="C361" s="210">
        <f t="shared" si="49"/>
        <v>0</v>
      </c>
      <c r="D361" s="141">
        <f t="shared" si="50"/>
        <v>0</v>
      </c>
      <c r="E361" s="399"/>
      <c r="F361" s="474"/>
      <c r="G361" s="474"/>
      <c r="H361" s="474"/>
      <c r="I361" s="474"/>
      <c r="J361" s="474"/>
      <c r="K361" s="474"/>
      <c r="L361" s="475"/>
      <c r="M361" s="141">
        <f t="shared" si="51"/>
        <v>0</v>
      </c>
      <c r="N361" s="399"/>
      <c r="O361" s="474"/>
      <c r="P361" s="474"/>
      <c r="Q361" s="474"/>
      <c r="R361" s="474"/>
      <c r="S361" s="475"/>
      <c r="T361" s="141">
        <f t="shared" si="52"/>
        <v>0</v>
      </c>
      <c r="U361" s="142"/>
      <c r="V361" s="143"/>
      <c r="W361" s="150"/>
      <c r="X361" s="143"/>
      <c r="Y361" s="150"/>
      <c r="Z361" s="143"/>
      <c r="AA361" s="150"/>
      <c r="AB361" s="143"/>
      <c r="AC361" s="150"/>
      <c r="AD361" s="143"/>
      <c r="AE361" s="150"/>
      <c r="AF361" s="143"/>
      <c r="AG361" s="150"/>
      <c r="AH361" s="143"/>
      <c r="AI361" s="150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50"/>
      <c r="AU361" s="361"/>
      <c r="AV361" s="225"/>
      <c r="AW361" s="222"/>
      <c r="AX361" s="222"/>
      <c r="AY361" s="222"/>
      <c r="AZ361" s="222"/>
      <c r="BA361" s="222"/>
      <c r="BB361" s="222"/>
      <c r="BC361" s="222"/>
      <c r="BD361" s="222"/>
      <c r="BE361" s="222"/>
      <c r="BF361" s="222"/>
      <c r="BG361" s="222"/>
      <c r="BH361" s="222"/>
      <c r="BI361" s="222"/>
      <c r="BJ361" s="222"/>
      <c r="BK361" s="222"/>
      <c r="BL361" s="222"/>
      <c r="BM361" s="222"/>
      <c r="BN361" s="222"/>
      <c r="BO361" s="222"/>
      <c r="BP361" s="222"/>
    </row>
    <row r="362" ht="12.75" customHeight="1">
      <c r="A362" s="222"/>
      <c r="B362" s="35">
        <v>45422.0</v>
      </c>
      <c r="C362" s="210">
        <f t="shared" si="49"/>
        <v>25000</v>
      </c>
      <c r="D362" s="141">
        <f t="shared" si="50"/>
        <v>0</v>
      </c>
      <c r="E362" s="399"/>
      <c r="F362" s="474"/>
      <c r="G362" s="474"/>
      <c r="H362" s="474"/>
      <c r="I362" s="474"/>
      <c r="J362" s="474"/>
      <c r="K362" s="474"/>
      <c r="L362" s="475"/>
      <c r="M362" s="141">
        <f t="shared" si="51"/>
        <v>0</v>
      </c>
      <c r="N362" s="399"/>
      <c r="O362" s="474"/>
      <c r="P362" s="474"/>
      <c r="Q362" s="474"/>
      <c r="R362" s="474"/>
      <c r="S362" s="475"/>
      <c r="T362" s="141">
        <f t="shared" si="52"/>
        <v>25000</v>
      </c>
      <c r="U362" s="383" t="s">
        <v>119</v>
      </c>
      <c r="V362" s="363">
        <v>25000.0</v>
      </c>
      <c r="W362" s="150"/>
      <c r="X362" s="143"/>
      <c r="Y362" s="150"/>
      <c r="Z362" s="143"/>
      <c r="AA362" s="150"/>
      <c r="AB362" s="143"/>
      <c r="AC362" s="150"/>
      <c r="AD362" s="143"/>
      <c r="AE362" s="150"/>
      <c r="AF362" s="143"/>
      <c r="AG362" s="150"/>
      <c r="AH362" s="143"/>
      <c r="AI362" s="150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50"/>
      <c r="AU362" s="361"/>
      <c r="AV362" s="225"/>
      <c r="AW362" s="222"/>
      <c r="AX362" s="222"/>
      <c r="AY362" s="222"/>
      <c r="AZ362" s="222"/>
      <c r="BA362" s="222"/>
      <c r="BB362" s="222"/>
      <c r="BC362" s="222"/>
      <c r="BD362" s="222"/>
      <c r="BE362" s="222"/>
      <c r="BF362" s="222"/>
      <c r="BG362" s="222"/>
      <c r="BH362" s="222"/>
      <c r="BI362" s="222"/>
      <c r="BJ362" s="222"/>
      <c r="BK362" s="222"/>
      <c r="BL362" s="222"/>
      <c r="BM362" s="222"/>
      <c r="BN362" s="222"/>
      <c r="BO362" s="222"/>
      <c r="BP362" s="222"/>
    </row>
    <row r="363" ht="12.75" customHeight="1">
      <c r="A363" s="222"/>
      <c r="B363" s="35">
        <v>45423.0</v>
      </c>
      <c r="C363" s="210">
        <f t="shared" si="49"/>
        <v>0</v>
      </c>
      <c r="D363" s="141">
        <f t="shared" si="50"/>
        <v>0</v>
      </c>
      <c r="E363" s="399"/>
      <c r="F363" s="474"/>
      <c r="G363" s="474"/>
      <c r="H363" s="474"/>
      <c r="I363" s="474"/>
      <c r="J363" s="474"/>
      <c r="K363" s="474"/>
      <c r="L363" s="475"/>
      <c r="M363" s="141">
        <f t="shared" si="51"/>
        <v>0</v>
      </c>
      <c r="N363" s="399"/>
      <c r="O363" s="474"/>
      <c r="P363" s="474"/>
      <c r="Q363" s="474"/>
      <c r="R363" s="474"/>
      <c r="S363" s="475"/>
      <c r="T363" s="141">
        <f t="shared" si="52"/>
        <v>0</v>
      </c>
      <c r="U363" s="142"/>
      <c r="V363" s="143"/>
      <c r="W363" s="150"/>
      <c r="X363" s="143"/>
      <c r="Y363" s="150"/>
      <c r="Z363" s="143"/>
      <c r="AA363" s="150"/>
      <c r="AB363" s="143"/>
      <c r="AC363" s="150"/>
      <c r="AD363" s="143"/>
      <c r="AE363" s="150"/>
      <c r="AF363" s="143"/>
      <c r="AG363" s="150"/>
      <c r="AH363" s="143"/>
      <c r="AI363" s="150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50"/>
      <c r="AU363" s="361"/>
      <c r="AV363" s="225"/>
      <c r="AW363" s="222"/>
      <c r="AX363" s="222"/>
      <c r="AY363" s="222"/>
      <c r="AZ363" s="222"/>
      <c r="BA363" s="222"/>
      <c r="BB363" s="222"/>
      <c r="BC363" s="222"/>
      <c r="BD363" s="222"/>
      <c r="BE363" s="222"/>
      <c r="BF363" s="222"/>
      <c r="BG363" s="222"/>
      <c r="BH363" s="222"/>
      <c r="BI363" s="222"/>
      <c r="BJ363" s="222"/>
      <c r="BK363" s="222"/>
      <c r="BL363" s="222"/>
      <c r="BM363" s="222"/>
      <c r="BN363" s="222"/>
      <c r="BO363" s="222"/>
      <c r="BP363" s="222"/>
    </row>
    <row r="364" ht="12.75" customHeight="1">
      <c r="A364" s="222"/>
      <c r="B364" s="440">
        <v>45424.0</v>
      </c>
      <c r="C364" s="210">
        <f t="shared" si="49"/>
        <v>243616</v>
      </c>
      <c r="D364" s="141">
        <f t="shared" si="50"/>
        <v>0</v>
      </c>
      <c r="E364" s="399"/>
      <c r="F364" s="474"/>
      <c r="G364" s="474"/>
      <c r="H364" s="474"/>
      <c r="I364" s="474"/>
      <c r="J364" s="474"/>
      <c r="K364" s="474"/>
      <c r="L364" s="475"/>
      <c r="M364" s="141">
        <f t="shared" si="51"/>
        <v>0</v>
      </c>
      <c r="N364" s="399"/>
      <c r="O364" s="474"/>
      <c r="P364" s="474"/>
      <c r="Q364" s="474"/>
      <c r="R364" s="474"/>
      <c r="S364" s="475"/>
      <c r="T364" s="141">
        <f t="shared" si="52"/>
        <v>243616</v>
      </c>
      <c r="U364" s="142" t="s">
        <v>956</v>
      </c>
      <c r="V364" s="363">
        <v>243616.0</v>
      </c>
      <c r="W364" s="150"/>
      <c r="X364" s="143"/>
      <c r="Y364" s="150"/>
      <c r="Z364" s="143"/>
      <c r="AA364" s="150"/>
      <c r="AB364" s="143"/>
      <c r="AC364" s="150"/>
      <c r="AD364" s="143"/>
      <c r="AE364" s="150"/>
      <c r="AF364" s="143"/>
      <c r="AG364" s="150"/>
      <c r="AH364" s="143"/>
      <c r="AI364" s="150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50"/>
      <c r="AU364" s="361"/>
      <c r="AV364" s="225"/>
      <c r="AW364" s="222"/>
      <c r="AX364" s="222"/>
      <c r="AY364" s="222"/>
      <c r="AZ364" s="222"/>
      <c r="BA364" s="222"/>
      <c r="BB364" s="222"/>
      <c r="BC364" s="222"/>
      <c r="BD364" s="222"/>
      <c r="BE364" s="222"/>
      <c r="BF364" s="222"/>
      <c r="BG364" s="222"/>
      <c r="BH364" s="222"/>
      <c r="BI364" s="222"/>
      <c r="BJ364" s="222"/>
      <c r="BK364" s="222"/>
      <c r="BL364" s="222"/>
      <c r="BM364" s="222"/>
      <c r="BN364" s="222"/>
      <c r="BO364" s="222"/>
      <c r="BP364" s="222"/>
    </row>
    <row r="365" ht="12.75" customHeight="1">
      <c r="A365" s="222"/>
      <c r="B365" s="440">
        <v>45425.0</v>
      </c>
      <c r="C365" s="210">
        <f t="shared" si="49"/>
        <v>0</v>
      </c>
      <c r="D365" s="141">
        <f t="shared" si="50"/>
        <v>0</v>
      </c>
      <c r="E365" s="399"/>
      <c r="F365" s="474"/>
      <c r="G365" s="474"/>
      <c r="H365" s="474"/>
      <c r="I365" s="474"/>
      <c r="J365" s="474"/>
      <c r="K365" s="474"/>
      <c r="L365" s="475"/>
      <c r="M365" s="141">
        <f t="shared" si="51"/>
        <v>0</v>
      </c>
      <c r="N365" s="399"/>
      <c r="O365" s="474"/>
      <c r="P365" s="474"/>
      <c r="Q365" s="474"/>
      <c r="R365" s="474"/>
      <c r="S365" s="475"/>
      <c r="T365" s="141">
        <f t="shared" si="52"/>
        <v>0</v>
      </c>
      <c r="U365" s="142"/>
      <c r="V365" s="143"/>
      <c r="W365" s="150"/>
      <c r="X365" s="143"/>
      <c r="Y365" s="150"/>
      <c r="Z365" s="143"/>
      <c r="AA365" s="150"/>
      <c r="AB365" s="143"/>
      <c r="AC365" s="150"/>
      <c r="AD365" s="143"/>
      <c r="AE365" s="150"/>
      <c r="AF365" s="143"/>
      <c r="AG365" s="150"/>
      <c r="AH365" s="143"/>
      <c r="AI365" s="150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50"/>
      <c r="AU365" s="361"/>
      <c r="AV365" s="225"/>
      <c r="AW365" s="222"/>
      <c r="AX365" s="222"/>
      <c r="AY365" s="222"/>
      <c r="AZ365" s="222"/>
      <c r="BA365" s="222"/>
      <c r="BB365" s="222"/>
      <c r="BC365" s="222"/>
      <c r="BD365" s="222"/>
      <c r="BE365" s="222"/>
      <c r="BF365" s="222"/>
      <c r="BG365" s="222"/>
      <c r="BH365" s="222"/>
      <c r="BI365" s="222"/>
      <c r="BJ365" s="222"/>
      <c r="BK365" s="222"/>
      <c r="BL365" s="222"/>
      <c r="BM365" s="222"/>
      <c r="BN365" s="222"/>
      <c r="BO365" s="222"/>
      <c r="BP365" s="222"/>
    </row>
    <row r="366" ht="12.75" customHeight="1">
      <c r="A366" s="222"/>
      <c r="B366" s="440">
        <v>45426.0</v>
      </c>
      <c r="C366" s="210">
        <f t="shared" si="49"/>
        <v>0</v>
      </c>
      <c r="D366" s="141">
        <f t="shared" si="50"/>
        <v>0</v>
      </c>
      <c r="E366" s="399"/>
      <c r="F366" s="474"/>
      <c r="G366" s="474"/>
      <c r="H366" s="474"/>
      <c r="I366" s="474"/>
      <c r="J366" s="474"/>
      <c r="K366" s="474"/>
      <c r="L366" s="475"/>
      <c r="M366" s="141">
        <f t="shared" si="51"/>
        <v>0</v>
      </c>
      <c r="N366" s="399"/>
      <c r="O366" s="474"/>
      <c r="P366" s="474"/>
      <c r="Q366" s="474"/>
      <c r="R366" s="474"/>
      <c r="S366" s="475"/>
      <c r="T366" s="141">
        <f t="shared" si="52"/>
        <v>0</v>
      </c>
      <c r="U366" s="142"/>
      <c r="V366" s="143"/>
      <c r="W366" s="150"/>
      <c r="X366" s="143"/>
      <c r="Y366" s="150"/>
      <c r="Z366" s="143"/>
      <c r="AA366" s="150"/>
      <c r="AB366" s="143"/>
      <c r="AC366" s="150"/>
      <c r="AD366" s="143"/>
      <c r="AE366" s="150"/>
      <c r="AF366" s="143"/>
      <c r="AG366" s="150"/>
      <c r="AH366" s="143"/>
      <c r="AI366" s="150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50"/>
      <c r="AU366" s="361"/>
      <c r="AV366" s="225"/>
      <c r="AW366" s="222"/>
      <c r="AX366" s="222"/>
      <c r="AY366" s="222"/>
      <c r="AZ366" s="222"/>
      <c r="BA366" s="222"/>
      <c r="BB366" s="222"/>
      <c r="BC366" s="222"/>
      <c r="BD366" s="222"/>
      <c r="BE366" s="222"/>
      <c r="BF366" s="222"/>
      <c r="BG366" s="222"/>
      <c r="BH366" s="222"/>
      <c r="BI366" s="222"/>
      <c r="BJ366" s="222"/>
      <c r="BK366" s="222"/>
      <c r="BL366" s="222"/>
      <c r="BM366" s="222"/>
      <c r="BN366" s="222"/>
      <c r="BO366" s="222"/>
      <c r="BP366" s="222"/>
    </row>
    <row r="367" ht="12.75" customHeight="1">
      <c r="A367" s="222"/>
      <c r="B367" s="440">
        <v>45427.0</v>
      </c>
      <c r="C367" s="210">
        <f t="shared" si="49"/>
        <v>286509</v>
      </c>
      <c r="D367" s="141">
        <f t="shared" si="50"/>
        <v>0</v>
      </c>
      <c r="E367" s="399"/>
      <c r="F367" s="474"/>
      <c r="G367" s="474"/>
      <c r="H367" s="474"/>
      <c r="I367" s="474"/>
      <c r="J367" s="474"/>
      <c r="K367" s="474"/>
      <c r="L367" s="475"/>
      <c r="M367" s="141">
        <f t="shared" si="51"/>
        <v>0</v>
      </c>
      <c r="N367" s="399"/>
      <c r="O367" s="474"/>
      <c r="P367" s="474"/>
      <c r="Q367" s="474"/>
      <c r="R367" s="474"/>
      <c r="S367" s="475"/>
      <c r="T367" s="141">
        <f t="shared" si="52"/>
        <v>286509</v>
      </c>
      <c r="U367" s="383" t="s">
        <v>172</v>
      </c>
      <c r="V367" s="363">
        <v>261891.0</v>
      </c>
      <c r="W367" s="383" t="s">
        <v>209</v>
      </c>
      <c r="X367" s="363">
        <v>24618.0</v>
      </c>
      <c r="Y367" s="150"/>
      <c r="Z367" s="143"/>
      <c r="AA367" s="150"/>
      <c r="AB367" s="143"/>
      <c r="AC367" s="150"/>
      <c r="AD367" s="143"/>
      <c r="AE367" s="150"/>
      <c r="AF367" s="143"/>
      <c r="AG367" s="150"/>
      <c r="AH367" s="143"/>
      <c r="AI367" s="150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50"/>
      <c r="AU367" s="361"/>
      <c r="AV367" s="225"/>
      <c r="AW367" s="222"/>
      <c r="AX367" s="222"/>
      <c r="AY367" s="222"/>
      <c r="AZ367" s="222"/>
      <c r="BA367" s="222"/>
      <c r="BB367" s="222"/>
      <c r="BC367" s="222"/>
      <c r="BD367" s="222"/>
      <c r="BE367" s="222"/>
      <c r="BF367" s="222"/>
      <c r="BG367" s="222"/>
      <c r="BH367" s="222"/>
      <c r="BI367" s="222"/>
      <c r="BJ367" s="222"/>
      <c r="BK367" s="222"/>
      <c r="BL367" s="222"/>
      <c r="BM367" s="222"/>
      <c r="BN367" s="222"/>
      <c r="BO367" s="222"/>
      <c r="BP367" s="222"/>
    </row>
    <row r="368" ht="12.75" customHeight="1">
      <c r="A368" s="222"/>
      <c r="B368" s="440">
        <v>45428.0</v>
      </c>
      <c r="C368" s="210">
        <f t="shared" si="49"/>
        <v>665603</v>
      </c>
      <c r="D368" s="141">
        <f t="shared" si="50"/>
        <v>0</v>
      </c>
      <c r="E368" s="399"/>
      <c r="F368" s="474"/>
      <c r="G368" s="474"/>
      <c r="H368" s="474"/>
      <c r="I368" s="474"/>
      <c r="J368" s="474"/>
      <c r="K368" s="474"/>
      <c r="L368" s="475"/>
      <c r="M368" s="141">
        <f t="shared" si="51"/>
        <v>0</v>
      </c>
      <c r="N368" s="399"/>
      <c r="O368" s="474"/>
      <c r="P368" s="474"/>
      <c r="Q368" s="474"/>
      <c r="R368" s="474"/>
      <c r="S368" s="475"/>
      <c r="T368" s="141">
        <f t="shared" si="52"/>
        <v>665603</v>
      </c>
      <c r="U368" s="142" t="s">
        <v>957</v>
      </c>
      <c r="V368" s="363">
        <v>510548.0</v>
      </c>
      <c r="W368" s="150" t="s">
        <v>958</v>
      </c>
      <c r="X368" s="363">
        <v>155055.0</v>
      </c>
      <c r="Y368" s="150"/>
      <c r="Z368" s="143"/>
      <c r="AA368" s="150"/>
      <c r="AB368" s="143"/>
      <c r="AC368" s="150"/>
      <c r="AD368" s="143"/>
      <c r="AE368" s="150"/>
      <c r="AF368" s="143"/>
      <c r="AG368" s="150"/>
      <c r="AH368" s="143"/>
      <c r="AI368" s="150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50"/>
      <c r="AU368" s="361"/>
      <c r="AV368" s="225"/>
      <c r="AW368" s="222"/>
      <c r="AX368" s="222"/>
      <c r="AY368" s="222"/>
      <c r="AZ368" s="222"/>
      <c r="BA368" s="222"/>
      <c r="BB368" s="222"/>
      <c r="BC368" s="222"/>
      <c r="BD368" s="222"/>
      <c r="BE368" s="222"/>
      <c r="BF368" s="222"/>
      <c r="BG368" s="222"/>
      <c r="BH368" s="222"/>
      <c r="BI368" s="222"/>
      <c r="BJ368" s="222"/>
      <c r="BK368" s="222"/>
      <c r="BL368" s="222"/>
      <c r="BM368" s="222"/>
      <c r="BN368" s="222"/>
      <c r="BO368" s="222"/>
      <c r="BP368" s="222"/>
    </row>
    <row r="369" ht="12.75" customHeight="1">
      <c r="A369" s="222"/>
      <c r="B369" s="35">
        <v>45429.0</v>
      </c>
      <c r="C369" s="210">
        <f t="shared" si="49"/>
        <v>0</v>
      </c>
      <c r="D369" s="141">
        <f t="shared" si="50"/>
        <v>0</v>
      </c>
      <c r="E369" s="399"/>
      <c r="F369" s="474"/>
      <c r="G369" s="474"/>
      <c r="H369" s="474"/>
      <c r="I369" s="474"/>
      <c r="J369" s="474"/>
      <c r="K369" s="474"/>
      <c r="L369" s="475"/>
      <c r="M369" s="141">
        <f t="shared" si="51"/>
        <v>0</v>
      </c>
      <c r="N369" s="399"/>
      <c r="O369" s="474"/>
      <c r="P369" s="474"/>
      <c r="Q369" s="474"/>
      <c r="R369" s="474"/>
      <c r="S369" s="475"/>
      <c r="T369" s="141">
        <f t="shared" si="52"/>
        <v>0</v>
      </c>
      <c r="U369" s="142"/>
      <c r="V369" s="143"/>
      <c r="W369" s="150"/>
      <c r="X369" s="143"/>
      <c r="Y369" s="150"/>
      <c r="Z369" s="143"/>
      <c r="AA369" s="150"/>
      <c r="AB369" s="143"/>
      <c r="AC369" s="150"/>
      <c r="AD369" s="143"/>
      <c r="AE369" s="150"/>
      <c r="AF369" s="143"/>
      <c r="AG369" s="150"/>
      <c r="AH369" s="143"/>
      <c r="AI369" s="150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50"/>
      <c r="AU369" s="361"/>
      <c r="AV369" s="225"/>
      <c r="AW369" s="222"/>
      <c r="AX369" s="222"/>
      <c r="AY369" s="222"/>
      <c r="AZ369" s="222"/>
      <c r="BA369" s="222"/>
      <c r="BB369" s="222"/>
      <c r="BC369" s="222"/>
      <c r="BD369" s="222"/>
      <c r="BE369" s="222"/>
      <c r="BF369" s="222"/>
      <c r="BG369" s="222"/>
      <c r="BH369" s="222"/>
      <c r="BI369" s="222"/>
      <c r="BJ369" s="222"/>
      <c r="BK369" s="222"/>
      <c r="BL369" s="222"/>
      <c r="BM369" s="222"/>
      <c r="BN369" s="222"/>
      <c r="BO369" s="222"/>
      <c r="BP369" s="222"/>
    </row>
    <row r="370" ht="12.75" customHeight="1">
      <c r="A370" s="222"/>
      <c r="B370" s="35">
        <v>45430.0</v>
      </c>
      <c r="C370" s="210">
        <f t="shared" si="49"/>
        <v>0</v>
      </c>
      <c r="D370" s="141">
        <f t="shared" si="50"/>
        <v>0</v>
      </c>
      <c r="E370" s="399"/>
      <c r="F370" s="474"/>
      <c r="G370" s="474"/>
      <c r="H370" s="474"/>
      <c r="I370" s="474"/>
      <c r="J370" s="474"/>
      <c r="K370" s="474"/>
      <c r="L370" s="475"/>
      <c r="M370" s="141">
        <f t="shared" si="51"/>
        <v>0</v>
      </c>
      <c r="N370" s="399"/>
      <c r="O370" s="474"/>
      <c r="P370" s="474"/>
      <c r="Q370" s="474"/>
      <c r="R370" s="474"/>
      <c r="S370" s="475"/>
      <c r="T370" s="141">
        <f t="shared" si="52"/>
        <v>0</v>
      </c>
      <c r="U370" s="142"/>
      <c r="V370" s="143"/>
      <c r="W370" s="150"/>
      <c r="X370" s="143"/>
      <c r="Y370" s="150"/>
      <c r="Z370" s="143"/>
      <c r="AA370" s="150"/>
      <c r="AB370" s="143"/>
      <c r="AC370" s="150"/>
      <c r="AD370" s="143"/>
      <c r="AE370" s="150"/>
      <c r="AF370" s="143"/>
      <c r="AG370" s="150"/>
      <c r="AH370" s="143"/>
      <c r="AI370" s="150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50"/>
      <c r="AU370" s="361"/>
      <c r="AV370" s="225"/>
      <c r="AW370" s="222"/>
      <c r="AX370" s="222"/>
      <c r="AY370" s="222"/>
      <c r="AZ370" s="222"/>
      <c r="BA370" s="222"/>
      <c r="BB370" s="222"/>
      <c r="BC370" s="222"/>
      <c r="BD370" s="222"/>
      <c r="BE370" s="222"/>
      <c r="BF370" s="222"/>
      <c r="BG370" s="222"/>
      <c r="BH370" s="222"/>
      <c r="BI370" s="222"/>
      <c r="BJ370" s="222"/>
      <c r="BK370" s="222"/>
      <c r="BL370" s="222"/>
      <c r="BM370" s="222"/>
      <c r="BN370" s="222"/>
      <c r="BO370" s="222"/>
      <c r="BP370" s="222"/>
    </row>
    <row r="371" ht="12.75" customHeight="1">
      <c r="A371" s="222"/>
      <c r="B371" s="440">
        <v>45431.0</v>
      </c>
      <c r="C371" s="210">
        <f t="shared" si="49"/>
        <v>272158</v>
      </c>
      <c r="D371" s="141">
        <f t="shared" si="50"/>
        <v>0</v>
      </c>
      <c r="E371" s="399"/>
      <c r="F371" s="474"/>
      <c r="G371" s="474"/>
      <c r="H371" s="474"/>
      <c r="I371" s="474"/>
      <c r="J371" s="474"/>
      <c r="K371" s="474"/>
      <c r="L371" s="475"/>
      <c r="M371" s="141">
        <f t="shared" si="51"/>
        <v>272158</v>
      </c>
      <c r="N371" s="399" t="s">
        <v>162</v>
      </c>
      <c r="O371" s="362">
        <v>272158.0</v>
      </c>
      <c r="P371" s="474"/>
      <c r="Q371" s="474"/>
      <c r="R371" s="474"/>
      <c r="S371" s="475"/>
      <c r="T371" s="141">
        <f t="shared" si="52"/>
        <v>0</v>
      </c>
      <c r="U371" s="142"/>
      <c r="V371" s="143"/>
      <c r="W371" s="150"/>
      <c r="X371" s="143"/>
      <c r="Y371" s="150"/>
      <c r="Z371" s="143"/>
      <c r="AA371" s="150"/>
      <c r="AB371" s="143"/>
      <c r="AC371" s="150"/>
      <c r="AD371" s="143"/>
      <c r="AE371" s="150"/>
      <c r="AF371" s="143"/>
      <c r="AG371" s="150"/>
      <c r="AH371" s="143"/>
      <c r="AI371" s="150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50"/>
      <c r="AU371" s="361"/>
      <c r="AV371" s="225"/>
      <c r="AW371" s="222"/>
      <c r="AX371" s="222"/>
      <c r="AY371" s="222"/>
      <c r="AZ371" s="222"/>
      <c r="BA371" s="222"/>
      <c r="BB371" s="222"/>
      <c r="BC371" s="222"/>
      <c r="BD371" s="222"/>
      <c r="BE371" s="222"/>
      <c r="BF371" s="222"/>
      <c r="BG371" s="222"/>
      <c r="BH371" s="222"/>
      <c r="BI371" s="222"/>
      <c r="BJ371" s="222"/>
      <c r="BK371" s="222"/>
      <c r="BL371" s="222"/>
      <c r="BM371" s="222"/>
      <c r="BN371" s="222"/>
      <c r="BO371" s="222"/>
      <c r="BP371" s="222"/>
    </row>
    <row r="372" ht="12.75" customHeight="1">
      <c r="A372" s="222"/>
      <c r="B372" s="440">
        <v>45432.0</v>
      </c>
      <c r="C372" s="210">
        <f t="shared" si="49"/>
        <v>39751</v>
      </c>
      <c r="D372" s="141">
        <f t="shared" si="50"/>
        <v>0</v>
      </c>
      <c r="E372" s="399"/>
      <c r="F372" s="474"/>
      <c r="G372" s="474"/>
      <c r="H372" s="474"/>
      <c r="I372" s="474"/>
      <c r="J372" s="474"/>
      <c r="K372" s="474"/>
      <c r="L372" s="475"/>
      <c r="M372" s="141">
        <f t="shared" si="51"/>
        <v>39751</v>
      </c>
      <c r="N372" s="399" t="s">
        <v>121</v>
      </c>
      <c r="O372" s="362">
        <v>39751.0</v>
      </c>
      <c r="P372" s="474"/>
      <c r="Q372" s="474"/>
      <c r="R372" s="474"/>
      <c r="S372" s="475"/>
      <c r="T372" s="141">
        <f t="shared" si="52"/>
        <v>0</v>
      </c>
      <c r="U372" s="142"/>
      <c r="V372" s="143"/>
      <c r="W372" s="150"/>
      <c r="X372" s="143"/>
      <c r="Y372" s="150"/>
      <c r="Z372" s="143"/>
      <c r="AA372" s="150"/>
      <c r="AB372" s="143"/>
      <c r="AC372" s="150"/>
      <c r="AD372" s="143"/>
      <c r="AE372" s="150"/>
      <c r="AF372" s="143"/>
      <c r="AG372" s="150"/>
      <c r="AH372" s="143"/>
      <c r="AI372" s="150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50"/>
      <c r="AU372" s="361"/>
      <c r="AV372" s="225"/>
      <c r="AW372" s="222"/>
      <c r="AX372" s="222"/>
      <c r="AY372" s="222"/>
      <c r="AZ372" s="222"/>
      <c r="BA372" s="222"/>
      <c r="BB372" s="222"/>
      <c r="BC372" s="222"/>
      <c r="BD372" s="222"/>
      <c r="BE372" s="222"/>
      <c r="BF372" s="222"/>
      <c r="BG372" s="222"/>
      <c r="BH372" s="222"/>
      <c r="BI372" s="222"/>
      <c r="BJ372" s="222"/>
      <c r="BK372" s="222"/>
      <c r="BL372" s="222"/>
      <c r="BM372" s="222"/>
      <c r="BN372" s="222"/>
      <c r="BO372" s="222"/>
      <c r="BP372" s="222"/>
    </row>
    <row r="373" ht="12.75" customHeight="1">
      <c r="A373" s="222"/>
      <c r="B373" s="440">
        <v>45433.0</v>
      </c>
      <c r="C373" s="210">
        <f t="shared" si="49"/>
        <v>285230</v>
      </c>
      <c r="D373" s="141">
        <f t="shared" si="50"/>
        <v>0</v>
      </c>
      <c r="E373" s="399"/>
      <c r="F373" s="474"/>
      <c r="G373" s="474"/>
      <c r="H373" s="474"/>
      <c r="I373" s="474"/>
      <c r="J373" s="474"/>
      <c r="K373" s="474"/>
      <c r="L373" s="475"/>
      <c r="M373" s="141">
        <f t="shared" si="51"/>
        <v>0</v>
      </c>
      <c r="N373" s="399"/>
      <c r="O373" s="474"/>
      <c r="P373" s="474"/>
      <c r="Q373" s="474"/>
      <c r="R373" s="474"/>
      <c r="S373" s="475"/>
      <c r="T373" s="141">
        <f t="shared" si="52"/>
        <v>285230</v>
      </c>
      <c r="U373" s="142" t="s">
        <v>360</v>
      </c>
      <c r="V373" s="363">
        <v>285230.0</v>
      </c>
      <c r="W373" s="150"/>
      <c r="X373" s="143"/>
      <c r="Y373" s="150"/>
      <c r="Z373" s="143"/>
      <c r="AA373" s="150"/>
      <c r="AB373" s="143"/>
      <c r="AC373" s="150"/>
      <c r="AD373" s="143"/>
      <c r="AE373" s="150"/>
      <c r="AF373" s="143"/>
      <c r="AG373" s="150"/>
      <c r="AH373" s="143"/>
      <c r="AI373" s="150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50"/>
      <c r="AU373" s="361"/>
      <c r="AV373" s="225"/>
      <c r="AW373" s="222"/>
      <c r="AX373" s="222"/>
      <c r="AY373" s="222"/>
      <c r="AZ373" s="222"/>
      <c r="BA373" s="222"/>
      <c r="BB373" s="222"/>
      <c r="BC373" s="222"/>
      <c r="BD373" s="222"/>
      <c r="BE373" s="222"/>
      <c r="BF373" s="222"/>
      <c r="BG373" s="222"/>
      <c r="BH373" s="222"/>
      <c r="BI373" s="222"/>
      <c r="BJ373" s="222"/>
      <c r="BK373" s="222"/>
      <c r="BL373" s="222"/>
      <c r="BM373" s="222"/>
      <c r="BN373" s="222"/>
      <c r="BO373" s="222"/>
      <c r="BP373" s="222"/>
    </row>
    <row r="374" ht="12.75" customHeight="1">
      <c r="A374" s="222"/>
      <c r="B374" s="440">
        <v>45434.0</v>
      </c>
      <c r="C374" s="210">
        <f t="shared" si="49"/>
        <v>0</v>
      </c>
      <c r="D374" s="141">
        <f t="shared" si="50"/>
        <v>0</v>
      </c>
      <c r="E374" s="399"/>
      <c r="F374" s="474"/>
      <c r="G374" s="474"/>
      <c r="H374" s="474"/>
      <c r="I374" s="474"/>
      <c r="J374" s="474"/>
      <c r="K374" s="474"/>
      <c r="L374" s="475"/>
      <c r="M374" s="141">
        <f t="shared" si="51"/>
        <v>0</v>
      </c>
      <c r="N374" s="399"/>
      <c r="O374" s="474"/>
      <c r="P374" s="474"/>
      <c r="Q374" s="474"/>
      <c r="R374" s="474"/>
      <c r="S374" s="475"/>
      <c r="T374" s="141">
        <f t="shared" si="52"/>
        <v>0</v>
      </c>
      <c r="U374" s="142"/>
      <c r="V374" s="143"/>
      <c r="W374" s="150"/>
      <c r="X374" s="143"/>
      <c r="Y374" s="150"/>
      <c r="Z374" s="143"/>
      <c r="AA374" s="150"/>
      <c r="AB374" s="143"/>
      <c r="AC374" s="150"/>
      <c r="AD374" s="143"/>
      <c r="AE374" s="150"/>
      <c r="AF374" s="143"/>
      <c r="AG374" s="150"/>
      <c r="AH374" s="143"/>
      <c r="AI374" s="150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50"/>
      <c r="AU374" s="361"/>
      <c r="AV374" s="225"/>
      <c r="AW374" s="222"/>
      <c r="AX374" s="222"/>
      <c r="AY374" s="222"/>
      <c r="AZ374" s="222"/>
      <c r="BA374" s="222"/>
      <c r="BB374" s="222"/>
      <c r="BC374" s="222"/>
      <c r="BD374" s="222"/>
      <c r="BE374" s="222"/>
      <c r="BF374" s="222"/>
      <c r="BG374" s="222"/>
      <c r="BH374" s="222"/>
      <c r="BI374" s="222"/>
      <c r="BJ374" s="222"/>
      <c r="BK374" s="222"/>
      <c r="BL374" s="222"/>
      <c r="BM374" s="222"/>
      <c r="BN374" s="222"/>
      <c r="BO374" s="222"/>
      <c r="BP374" s="222"/>
    </row>
    <row r="375" ht="12.75" customHeight="1">
      <c r="A375" s="222"/>
      <c r="B375" s="440">
        <v>45435.0</v>
      </c>
      <c r="C375" s="210">
        <f t="shared" si="49"/>
        <v>50000</v>
      </c>
      <c r="D375" s="141">
        <f t="shared" si="50"/>
        <v>0</v>
      </c>
      <c r="E375" s="399"/>
      <c r="F375" s="474"/>
      <c r="G375" s="474"/>
      <c r="H375" s="474"/>
      <c r="I375" s="474"/>
      <c r="J375" s="474"/>
      <c r="K375" s="474"/>
      <c r="L375" s="475"/>
      <c r="M375" s="141">
        <f t="shared" si="51"/>
        <v>0</v>
      </c>
      <c r="N375" s="399"/>
      <c r="O375" s="474"/>
      <c r="P375" s="474"/>
      <c r="Q375" s="474"/>
      <c r="R375" s="474"/>
      <c r="S375" s="475"/>
      <c r="T375" s="141">
        <f t="shared" si="52"/>
        <v>50000</v>
      </c>
      <c r="U375" s="142" t="s">
        <v>133</v>
      </c>
      <c r="V375" s="363">
        <v>50000.0</v>
      </c>
      <c r="W375" s="150"/>
      <c r="X375" s="143"/>
      <c r="Y375" s="150"/>
      <c r="Z375" s="143"/>
      <c r="AA375" s="150"/>
      <c r="AB375" s="143"/>
      <c r="AC375" s="150"/>
      <c r="AD375" s="143"/>
      <c r="AE375" s="150"/>
      <c r="AF375" s="143"/>
      <c r="AG375" s="150"/>
      <c r="AH375" s="143"/>
      <c r="AI375" s="150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50"/>
      <c r="AU375" s="361"/>
      <c r="AV375" s="225"/>
      <c r="AW375" s="222"/>
      <c r="AX375" s="222"/>
      <c r="AY375" s="222"/>
      <c r="AZ375" s="222"/>
      <c r="BA375" s="222"/>
      <c r="BB375" s="222"/>
      <c r="BC375" s="222"/>
      <c r="BD375" s="222"/>
      <c r="BE375" s="222"/>
      <c r="BF375" s="222"/>
      <c r="BG375" s="222"/>
      <c r="BH375" s="222"/>
      <c r="BI375" s="222"/>
      <c r="BJ375" s="222"/>
      <c r="BK375" s="222"/>
      <c r="BL375" s="222"/>
      <c r="BM375" s="222"/>
      <c r="BN375" s="222"/>
      <c r="BO375" s="222"/>
      <c r="BP375" s="222"/>
    </row>
    <row r="376" ht="12.75" customHeight="1">
      <c r="A376" s="222"/>
      <c r="B376" s="35">
        <v>45436.0</v>
      </c>
      <c r="C376" s="210">
        <f t="shared" si="49"/>
        <v>139810</v>
      </c>
      <c r="D376" s="141">
        <f t="shared" si="50"/>
        <v>0</v>
      </c>
      <c r="E376" s="399"/>
      <c r="F376" s="474"/>
      <c r="G376" s="474"/>
      <c r="H376" s="474"/>
      <c r="I376" s="474"/>
      <c r="J376" s="474"/>
      <c r="K376" s="474"/>
      <c r="L376" s="475"/>
      <c r="M376" s="141">
        <f t="shared" si="51"/>
        <v>0</v>
      </c>
      <c r="N376" s="399"/>
      <c r="O376" s="474"/>
      <c r="P376" s="474"/>
      <c r="Q376" s="474"/>
      <c r="R376" s="474"/>
      <c r="S376" s="475"/>
      <c r="T376" s="141">
        <f t="shared" si="52"/>
        <v>139810</v>
      </c>
      <c r="U376" s="142" t="s">
        <v>959</v>
      </c>
      <c r="V376" s="363">
        <v>139810.0</v>
      </c>
      <c r="W376" s="150"/>
      <c r="X376" s="143"/>
      <c r="Y376" s="150"/>
      <c r="Z376" s="143"/>
      <c r="AA376" s="150"/>
      <c r="AB376" s="143"/>
      <c r="AC376" s="150"/>
      <c r="AD376" s="143"/>
      <c r="AE376" s="150"/>
      <c r="AF376" s="143"/>
      <c r="AG376" s="150"/>
      <c r="AH376" s="143"/>
      <c r="AI376" s="150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50"/>
      <c r="AU376" s="361"/>
      <c r="AV376" s="225"/>
      <c r="AW376" s="222"/>
      <c r="AX376" s="222"/>
      <c r="AY376" s="222"/>
      <c r="AZ376" s="222"/>
      <c r="BA376" s="222"/>
      <c r="BB376" s="222"/>
      <c r="BC376" s="222"/>
      <c r="BD376" s="222"/>
      <c r="BE376" s="222"/>
      <c r="BF376" s="222"/>
      <c r="BG376" s="222"/>
      <c r="BH376" s="222"/>
      <c r="BI376" s="222"/>
      <c r="BJ376" s="222"/>
      <c r="BK376" s="222"/>
      <c r="BL376" s="222"/>
      <c r="BM376" s="222"/>
      <c r="BN376" s="222"/>
      <c r="BO376" s="222"/>
      <c r="BP376" s="222"/>
    </row>
    <row r="377" ht="12.75" customHeight="1">
      <c r="A377" s="222"/>
      <c r="B377" s="35">
        <v>45437.0</v>
      </c>
      <c r="C377" s="210">
        <f t="shared" si="49"/>
        <v>0</v>
      </c>
      <c r="D377" s="141">
        <f t="shared" si="50"/>
        <v>0</v>
      </c>
      <c r="E377" s="399"/>
      <c r="F377" s="474"/>
      <c r="G377" s="474"/>
      <c r="H377" s="474"/>
      <c r="I377" s="474"/>
      <c r="J377" s="474"/>
      <c r="K377" s="474"/>
      <c r="L377" s="475"/>
      <c r="M377" s="141">
        <f t="shared" si="51"/>
        <v>0</v>
      </c>
      <c r="N377" s="399"/>
      <c r="O377" s="474"/>
      <c r="P377" s="474"/>
      <c r="Q377" s="474"/>
      <c r="R377" s="474"/>
      <c r="S377" s="475"/>
      <c r="T377" s="141">
        <f t="shared" si="52"/>
        <v>0</v>
      </c>
      <c r="U377" s="383"/>
      <c r="V377" s="322"/>
      <c r="W377" s="150"/>
      <c r="X377" s="143"/>
      <c r="Y377" s="150"/>
      <c r="Z377" s="143"/>
      <c r="AA377" s="150"/>
      <c r="AB377" s="143"/>
      <c r="AC377" s="150"/>
      <c r="AD377" s="143"/>
      <c r="AE377" s="150"/>
      <c r="AF377" s="143"/>
      <c r="AG377" s="150"/>
      <c r="AH377" s="143"/>
      <c r="AI377" s="150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50"/>
      <c r="AU377" s="361"/>
      <c r="AV377" s="225"/>
      <c r="AW377" s="222"/>
      <c r="AX377" s="222"/>
      <c r="AY377" s="222"/>
      <c r="AZ377" s="222"/>
      <c r="BA377" s="222"/>
      <c r="BB377" s="222"/>
      <c r="BC377" s="222"/>
      <c r="BD377" s="222"/>
      <c r="BE377" s="222"/>
      <c r="BF377" s="222"/>
      <c r="BG377" s="222"/>
      <c r="BH377" s="222"/>
      <c r="BI377" s="222"/>
      <c r="BJ377" s="222"/>
      <c r="BK377" s="222"/>
      <c r="BL377" s="222"/>
      <c r="BM377" s="222"/>
      <c r="BN377" s="222"/>
      <c r="BO377" s="222"/>
      <c r="BP377" s="222"/>
    </row>
    <row r="378" ht="12.75" customHeight="1">
      <c r="A378" s="222"/>
      <c r="B378" s="440">
        <v>45438.0</v>
      </c>
      <c r="C378" s="210">
        <f t="shared" si="49"/>
        <v>448212</v>
      </c>
      <c r="D378" s="141">
        <f t="shared" si="50"/>
        <v>316212</v>
      </c>
      <c r="E378" s="399" t="s">
        <v>960</v>
      </c>
      <c r="F378" s="362">
        <v>316212.0</v>
      </c>
      <c r="G378" s="474"/>
      <c r="H378" s="474"/>
      <c r="I378" s="474"/>
      <c r="J378" s="474"/>
      <c r="K378" s="474"/>
      <c r="L378" s="475"/>
      <c r="M378" s="141">
        <f t="shared" si="51"/>
        <v>0</v>
      </c>
      <c r="N378" s="399"/>
      <c r="O378" s="474"/>
      <c r="P378" s="474"/>
      <c r="Q378" s="474"/>
      <c r="R378" s="474"/>
      <c r="S378" s="475"/>
      <c r="T378" s="141">
        <f t="shared" si="52"/>
        <v>132000</v>
      </c>
      <c r="U378" s="142" t="s">
        <v>961</v>
      </c>
      <c r="V378" s="363">
        <v>132000.0</v>
      </c>
      <c r="W378" s="150"/>
      <c r="X378" s="143"/>
      <c r="Y378" s="150"/>
      <c r="Z378" s="143"/>
      <c r="AA378" s="150"/>
      <c r="AB378" s="143"/>
      <c r="AC378" s="150"/>
      <c r="AD378" s="143"/>
      <c r="AE378" s="150"/>
      <c r="AF378" s="143"/>
      <c r="AG378" s="150"/>
      <c r="AH378" s="143"/>
      <c r="AI378" s="150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50"/>
      <c r="AU378" s="361"/>
      <c r="AV378" s="225"/>
      <c r="AW378" s="222"/>
      <c r="AX378" s="222"/>
      <c r="AY378" s="222"/>
      <c r="AZ378" s="222"/>
      <c r="BA378" s="222"/>
      <c r="BB378" s="222"/>
      <c r="BC378" s="222"/>
      <c r="BD378" s="222"/>
      <c r="BE378" s="222"/>
      <c r="BF378" s="222"/>
      <c r="BG378" s="222"/>
      <c r="BH378" s="222"/>
      <c r="BI378" s="222"/>
      <c r="BJ378" s="222"/>
      <c r="BK378" s="222"/>
      <c r="BL378" s="222"/>
      <c r="BM378" s="222"/>
      <c r="BN378" s="222"/>
      <c r="BO378" s="222"/>
      <c r="BP378" s="222"/>
    </row>
    <row r="379" ht="12.75" customHeight="1">
      <c r="A379" s="222"/>
      <c r="B379" s="440">
        <v>45439.0</v>
      </c>
      <c r="C379" s="210">
        <f t="shared" si="49"/>
        <v>238100</v>
      </c>
      <c r="D379" s="141">
        <f t="shared" si="50"/>
        <v>0</v>
      </c>
      <c r="E379" s="399"/>
      <c r="F379" s="474"/>
      <c r="G379" s="474"/>
      <c r="H379" s="474"/>
      <c r="I379" s="474"/>
      <c r="J379" s="474"/>
      <c r="K379" s="474"/>
      <c r="L379" s="475"/>
      <c r="M379" s="141">
        <f t="shared" si="51"/>
        <v>0</v>
      </c>
      <c r="N379" s="399"/>
      <c r="O379" s="474"/>
      <c r="P379" s="474"/>
      <c r="Q379" s="474"/>
      <c r="R379" s="474"/>
      <c r="S379" s="475"/>
      <c r="T379" s="141">
        <f t="shared" si="52"/>
        <v>238100</v>
      </c>
      <c r="U379" s="151" t="s">
        <v>962</v>
      </c>
      <c r="V379" s="363">
        <v>238100.0</v>
      </c>
      <c r="W379" s="150"/>
      <c r="X379" s="143"/>
      <c r="Y379" s="150"/>
      <c r="Z379" s="143"/>
      <c r="AA379" s="150"/>
      <c r="AB379" s="143"/>
      <c r="AC379" s="150"/>
      <c r="AD379" s="143"/>
      <c r="AE379" s="150"/>
      <c r="AF379" s="143"/>
      <c r="AG379" s="150"/>
      <c r="AH379" s="143"/>
      <c r="AI379" s="150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50"/>
      <c r="AU379" s="361"/>
      <c r="AV379" s="225"/>
      <c r="AW379" s="222"/>
      <c r="AX379" s="222"/>
      <c r="AY379" s="222"/>
      <c r="AZ379" s="222"/>
      <c r="BA379" s="222"/>
      <c r="BB379" s="222"/>
      <c r="BC379" s="222"/>
      <c r="BD379" s="222"/>
      <c r="BE379" s="222"/>
      <c r="BF379" s="222"/>
      <c r="BG379" s="222"/>
      <c r="BH379" s="222"/>
      <c r="BI379" s="222"/>
      <c r="BJ379" s="222"/>
      <c r="BK379" s="222"/>
      <c r="BL379" s="222"/>
      <c r="BM379" s="222"/>
      <c r="BN379" s="222"/>
      <c r="BO379" s="222"/>
      <c r="BP379" s="222"/>
    </row>
    <row r="380" ht="12.75" customHeight="1">
      <c r="A380" s="222"/>
      <c r="B380" s="32">
        <v>45440.0</v>
      </c>
      <c r="C380" s="210">
        <f t="shared" si="49"/>
        <v>91520</v>
      </c>
      <c r="D380" s="141">
        <f t="shared" si="50"/>
        <v>0</v>
      </c>
      <c r="E380" s="399"/>
      <c r="F380" s="474"/>
      <c r="G380" s="474"/>
      <c r="H380" s="474"/>
      <c r="I380" s="474"/>
      <c r="J380" s="474"/>
      <c r="K380" s="474"/>
      <c r="L380" s="475"/>
      <c r="M380" s="141">
        <f t="shared" si="51"/>
        <v>0</v>
      </c>
      <c r="N380" s="399"/>
      <c r="O380" s="474"/>
      <c r="P380" s="474"/>
      <c r="Q380" s="474"/>
      <c r="R380" s="474"/>
      <c r="S380" s="475"/>
      <c r="T380" s="141">
        <f t="shared" si="52"/>
        <v>91520</v>
      </c>
      <c r="U380" s="142" t="s">
        <v>963</v>
      </c>
      <c r="V380" s="363">
        <v>91520.0</v>
      </c>
      <c r="W380" s="150"/>
      <c r="X380" s="143"/>
      <c r="Y380" s="150"/>
      <c r="Z380" s="143"/>
      <c r="AA380" s="150"/>
      <c r="AB380" s="143"/>
      <c r="AC380" s="150"/>
      <c r="AD380" s="143"/>
      <c r="AE380" s="150"/>
      <c r="AF380" s="143"/>
      <c r="AG380" s="150"/>
      <c r="AH380" s="143"/>
      <c r="AI380" s="150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50"/>
      <c r="AU380" s="361"/>
      <c r="AV380" s="225"/>
      <c r="AW380" s="222"/>
      <c r="AX380" s="222"/>
      <c r="AY380" s="222"/>
      <c r="AZ380" s="222"/>
      <c r="BA380" s="222"/>
      <c r="BB380" s="222"/>
      <c r="BC380" s="222"/>
      <c r="BD380" s="222"/>
      <c r="BE380" s="222"/>
      <c r="BF380" s="222"/>
      <c r="BG380" s="222"/>
      <c r="BH380" s="222"/>
      <c r="BI380" s="222"/>
      <c r="BJ380" s="222"/>
      <c r="BK380" s="222"/>
      <c r="BL380" s="222"/>
      <c r="BM380" s="222"/>
      <c r="BN380" s="222"/>
      <c r="BO380" s="222"/>
      <c r="BP380" s="222"/>
    </row>
    <row r="381" ht="12.75" customHeight="1">
      <c r="A381" s="222"/>
      <c r="B381" s="440">
        <v>45441.0</v>
      </c>
      <c r="C381" s="210">
        <f t="shared" si="49"/>
        <v>0</v>
      </c>
      <c r="D381" s="141">
        <f t="shared" si="50"/>
        <v>0</v>
      </c>
      <c r="E381" s="399"/>
      <c r="F381" s="474"/>
      <c r="G381" s="474"/>
      <c r="H381" s="474"/>
      <c r="I381" s="474"/>
      <c r="J381" s="474"/>
      <c r="K381" s="474"/>
      <c r="L381" s="475"/>
      <c r="M381" s="141">
        <f t="shared" si="51"/>
        <v>0</v>
      </c>
      <c r="N381" s="399"/>
      <c r="O381" s="474"/>
      <c r="P381" s="474"/>
      <c r="Q381" s="474"/>
      <c r="R381" s="474"/>
      <c r="S381" s="475"/>
      <c r="T381" s="141">
        <f t="shared" si="52"/>
        <v>0</v>
      </c>
      <c r="U381" s="142"/>
      <c r="V381" s="143"/>
      <c r="W381" s="150"/>
      <c r="X381" s="143"/>
      <c r="Y381" s="150"/>
      <c r="Z381" s="143"/>
      <c r="AA381" s="150"/>
      <c r="AB381" s="143"/>
      <c r="AC381" s="150"/>
      <c r="AD381" s="143"/>
      <c r="AE381" s="150"/>
      <c r="AF381" s="143"/>
      <c r="AG381" s="150"/>
      <c r="AH381" s="143"/>
      <c r="AI381" s="150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50"/>
      <c r="AU381" s="361"/>
      <c r="AV381" s="225"/>
      <c r="AW381" s="222"/>
      <c r="AX381" s="222"/>
      <c r="AY381" s="222"/>
      <c r="AZ381" s="222"/>
      <c r="BA381" s="222"/>
      <c r="BB381" s="222"/>
      <c r="BC381" s="222"/>
      <c r="BD381" s="222"/>
      <c r="BE381" s="222"/>
      <c r="BF381" s="222"/>
      <c r="BG381" s="222"/>
      <c r="BH381" s="222"/>
      <c r="BI381" s="222"/>
      <c r="BJ381" s="222"/>
      <c r="BK381" s="222"/>
      <c r="BL381" s="222"/>
      <c r="BM381" s="222"/>
      <c r="BN381" s="222"/>
      <c r="BO381" s="222"/>
      <c r="BP381" s="222"/>
    </row>
    <row r="382" ht="12.75" customHeight="1">
      <c r="A382" s="222"/>
      <c r="B382" s="440">
        <v>45442.0</v>
      </c>
      <c r="C382" s="215">
        <f t="shared" si="49"/>
        <v>6096814</v>
      </c>
      <c r="D382" s="141">
        <f t="shared" si="50"/>
        <v>0</v>
      </c>
      <c r="E382" s="399"/>
      <c r="F382" s="474"/>
      <c r="G382" s="474"/>
      <c r="H382" s="474"/>
      <c r="I382" s="474"/>
      <c r="J382" s="474"/>
      <c r="K382" s="474"/>
      <c r="L382" s="475"/>
      <c r="M382" s="141">
        <f t="shared" si="51"/>
        <v>0</v>
      </c>
      <c r="N382" s="399"/>
      <c r="O382" s="474"/>
      <c r="P382" s="474"/>
      <c r="Q382" s="474"/>
      <c r="R382" s="474"/>
      <c r="S382" s="475"/>
      <c r="T382" s="141">
        <f t="shared" si="52"/>
        <v>6096814</v>
      </c>
      <c r="U382" s="171" t="s">
        <v>964</v>
      </c>
      <c r="V382" s="367">
        <v>418398.0</v>
      </c>
      <c r="W382" s="413" t="s">
        <v>148</v>
      </c>
      <c r="X382" s="367">
        <v>2978252.0</v>
      </c>
      <c r="Y382" s="164" t="s">
        <v>159</v>
      </c>
      <c r="Z382" s="367">
        <v>25023.0</v>
      </c>
      <c r="AA382" s="164" t="s">
        <v>172</v>
      </c>
      <c r="AB382" s="363">
        <v>0.0</v>
      </c>
      <c r="AC382" s="164" t="s">
        <v>786</v>
      </c>
      <c r="AD382" s="367">
        <v>454490.0</v>
      </c>
      <c r="AE382" s="164" t="s">
        <v>916</v>
      </c>
      <c r="AF382" s="363">
        <v>1405063.0</v>
      </c>
      <c r="AG382" s="150" t="s">
        <v>147</v>
      </c>
      <c r="AH382" s="363">
        <v>701298.0</v>
      </c>
      <c r="AI382" s="150" t="s">
        <v>918</v>
      </c>
      <c r="AJ382" s="363">
        <v>114290.0</v>
      </c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50"/>
      <c r="AU382" s="361"/>
      <c r="AV382" s="225"/>
      <c r="AW382" s="222"/>
      <c r="AX382" s="222"/>
      <c r="AY382" s="222"/>
      <c r="AZ382" s="222"/>
      <c r="BA382" s="222"/>
      <c r="BB382" s="222"/>
      <c r="BC382" s="222"/>
      <c r="BD382" s="222"/>
      <c r="BE382" s="222"/>
      <c r="BF382" s="222"/>
      <c r="BG382" s="222"/>
      <c r="BH382" s="222"/>
      <c r="BI382" s="222"/>
      <c r="BJ382" s="222"/>
      <c r="BK382" s="222"/>
      <c r="BL382" s="222"/>
      <c r="BM382" s="222"/>
      <c r="BN382" s="222"/>
      <c r="BO382" s="222"/>
      <c r="BP382" s="222"/>
    </row>
    <row r="383" ht="12.75" customHeight="1">
      <c r="A383" s="228"/>
      <c r="B383" s="332">
        <v>45443.0</v>
      </c>
      <c r="C383" s="233">
        <f t="shared" si="49"/>
        <v>0</v>
      </c>
      <c r="D383" s="229"/>
      <c r="E383" s="205"/>
      <c r="F383" s="206"/>
      <c r="G383" s="495"/>
      <c r="H383" s="495"/>
      <c r="I383" s="495"/>
      <c r="J383" s="495"/>
      <c r="K383" s="495"/>
      <c r="L383" s="496"/>
      <c r="M383" s="229"/>
      <c r="N383" s="523"/>
      <c r="O383" s="495"/>
      <c r="P383" s="495"/>
      <c r="Q383" s="495"/>
      <c r="R383" s="495"/>
      <c r="S383" s="496"/>
      <c r="T383" s="141">
        <f t="shared" si="52"/>
        <v>0</v>
      </c>
      <c r="U383" s="498" t="s">
        <v>858</v>
      </c>
      <c r="V383" s="412"/>
      <c r="W383" s="413"/>
      <c r="X383" s="412"/>
      <c r="Y383" s="413"/>
      <c r="Z383" s="412"/>
      <c r="AA383" s="413"/>
      <c r="AB383" s="322"/>
      <c r="AC383" s="413"/>
      <c r="AD383" s="412"/>
      <c r="AE383" s="164"/>
      <c r="AF383" s="167"/>
      <c r="AG383" s="164"/>
      <c r="AH383" s="167"/>
      <c r="AI383" s="164"/>
      <c r="AJ383" s="167"/>
      <c r="AK383" s="167"/>
      <c r="AL383" s="167"/>
      <c r="AM383" s="167"/>
      <c r="AN383" s="167"/>
      <c r="AO383" s="167"/>
      <c r="AP383" s="167"/>
      <c r="AQ383" s="167"/>
      <c r="AR383" s="167"/>
      <c r="AS383" s="167"/>
      <c r="AT383" s="164"/>
      <c r="AU383" s="370"/>
      <c r="AV383" s="276"/>
      <c r="AW383" s="228"/>
      <c r="AX383" s="228"/>
      <c r="AY383" s="228"/>
      <c r="AZ383" s="228"/>
      <c r="BA383" s="228"/>
      <c r="BB383" s="228"/>
      <c r="BC383" s="228"/>
      <c r="BD383" s="228"/>
      <c r="BE383" s="228"/>
      <c r="BF383" s="228"/>
      <c r="BG383" s="228"/>
      <c r="BH383" s="228"/>
      <c r="BI383" s="228"/>
      <c r="BJ383" s="228"/>
      <c r="BK383" s="228"/>
      <c r="BL383" s="228"/>
      <c r="BM383" s="228"/>
      <c r="BN383" s="228"/>
      <c r="BO383" s="228"/>
      <c r="BP383" s="228"/>
    </row>
    <row r="384" ht="12.75" customHeight="1">
      <c r="A384" s="1"/>
      <c r="B384" s="454" t="s">
        <v>23</v>
      </c>
      <c r="C384" s="208"/>
      <c r="D384" s="173"/>
      <c r="E384" s="503"/>
      <c r="F384" s="504"/>
      <c r="G384" s="504"/>
      <c r="H384" s="504"/>
      <c r="I384" s="504"/>
      <c r="J384" s="504"/>
      <c r="K384" s="504"/>
      <c r="L384" s="505"/>
      <c r="M384" s="173"/>
      <c r="N384" s="503"/>
      <c r="O384" s="504"/>
      <c r="P384" s="504"/>
      <c r="Q384" s="504"/>
      <c r="R384" s="504"/>
      <c r="S384" s="505"/>
      <c r="T384" s="173"/>
      <c r="U384" s="198"/>
      <c r="V384" s="183"/>
      <c r="W384" s="184"/>
      <c r="X384" s="183"/>
      <c r="Y384" s="184"/>
      <c r="Z384" s="183"/>
      <c r="AA384" s="184"/>
      <c r="AB384" s="183"/>
      <c r="AC384" s="184"/>
      <c r="AD384" s="183"/>
      <c r="AE384" s="184"/>
      <c r="AF384" s="183"/>
      <c r="AG384" s="184"/>
      <c r="AH384" s="183"/>
      <c r="AI384" s="184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4"/>
      <c r="AU384" s="371"/>
      <c r="AV384" s="247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</sheetData>
  <mergeCells count="16">
    <mergeCell ref="C1:D1"/>
    <mergeCell ref="E2:L2"/>
    <mergeCell ref="N2:S2"/>
    <mergeCell ref="U2:AV2"/>
    <mergeCell ref="E33:L33"/>
    <mergeCell ref="N33:Q33"/>
    <mergeCell ref="U33:AV33"/>
    <mergeCell ref="N195:Q195"/>
    <mergeCell ref="U195:AV195"/>
    <mergeCell ref="E131:L131"/>
    <mergeCell ref="N131:Q131"/>
    <mergeCell ref="U131:AV131"/>
    <mergeCell ref="E164:L164"/>
    <mergeCell ref="N164:Q164"/>
    <mergeCell ref="U164:AV164"/>
    <mergeCell ref="E195:L195"/>
  </mergeCells>
  <printOptions/>
  <pageMargins bottom="0.35433070866141736" footer="0.0" header="0.0" left="0.7086614173228347" right="0.7086614173228347" top="0.35433070866141736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82" width="8.71"/>
    <col customWidth="1" min="83" max="88" width="9.0"/>
  </cols>
  <sheetData>
    <row r="1" ht="13.5" customHeight="1">
      <c r="A1" s="1"/>
      <c r="B1" s="20"/>
      <c r="C1" s="115" t="s">
        <v>965</v>
      </c>
      <c r="D1" s="116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21"/>
      <c r="AH1" s="59"/>
      <c r="AI1" s="21"/>
      <c r="AJ1" s="59"/>
      <c r="AK1" s="59"/>
      <c r="AL1" s="59"/>
      <c r="AM1" s="21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21"/>
      <c r="BF1" s="59"/>
      <c r="BG1" s="59"/>
      <c r="BH1" s="59"/>
      <c r="BI1" s="21"/>
      <c r="BJ1" s="59"/>
      <c r="BK1" s="21"/>
      <c r="BL1" s="59"/>
      <c r="BM1" s="21"/>
      <c r="BN1" s="59"/>
      <c r="BO1" s="21"/>
      <c r="BP1" s="59"/>
      <c r="BQ1" s="59"/>
      <c r="BR1" s="59"/>
      <c r="BS1" s="21"/>
      <c r="BT1" s="59"/>
      <c r="BU1" s="21"/>
      <c r="BV1" s="59"/>
      <c r="BW1" s="21"/>
      <c r="BX1" s="59"/>
      <c r="BY1" s="21"/>
      <c r="BZ1" s="21"/>
      <c r="CA1" s="21"/>
      <c r="CB1" s="59"/>
      <c r="CC1" s="21"/>
      <c r="CD1" s="59"/>
      <c r="CE1" s="21"/>
      <c r="CF1" s="21"/>
      <c r="CG1" s="21"/>
      <c r="CH1" s="21"/>
      <c r="CI1" s="1"/>
      <c r="CJ1" s="1"/>
    </row>
    <row r="2" ht="13.5" customHeight="1">
      <c r="A2" s="21"/>
      <c r="B2" s="437"/>
      <c r="C2" s="245" t="s">
        <v>43</v>
      </c>
      <c r="D2" s="121" t="s">
        <v>27</v>
      </c>
      <c r="E2" s="573"/>
      <c r="F2" s="251"/>
      <c r="G2" s="251"/>
      <c r="H2" s="251"/>
      <c r="I2" s="251"/>
      <c r="J2" s="251"/>
      <c r="K2" s="251"/>
      <c r="L2" s="574"/>
      <c r="M2" s="575" t="s">
        <v>44</v>
      </c>
      <c r="N2" s="573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574"/>
      <c r="AD2" s="278" t="s">
        <v>45</v>
      </c>
      <c r="AE2" s="526"/>
      <c r="AF2" s="251"/>
      <c r="AG2" s="250"/>
      <c r="AH2" s="251"/>
      <c r="AI2" s="250"/>
      <c r="AJ2" s="251"/>
      <c r="AK2" s="250"/>
      <c r="AL2" s="251"/>
      <c r="AM2" s="250"/>
      <c r="AN2" s="251"/>
      <c r="AO2" s="250"/>
      <c r="AP2" s="251"/>
      <c r="AQ2" s="250"/>
      <c r="AR2" s="251"/>
      <c r="AS2" s="250"/>
      <c r="AT2" s="251"/>
      <c r="AU2" s="250"/>
      <c r="AV2" s="251"/>
      <c r="AW2" s="250"/>
      <c r="AX2" s="250"/>
      <c r="AY2" s="250"/>
      <c r="AZ2" s="251"/>
      <c r="BA2" s="250"/>
      <c r="BB2" s="250"/>
      <c r="BC2" s="250"/>
      <c r="BD2" s="251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1"/>
      <c r="BS2" s="250"/>
      <c r="BT2" s="250"/>
      <c r="BU2" s="250"/>
      <c r="BV2" s="251"/>
      <c r="BW2" s="250"/>
      <c r="BX2" s="250"/>
      <c r="BY2" s="250"/>
      <c r="BZ2" s="250"/>
      <c r="CA2" s="250"/>
      <c r="CB2" s="251"/>
      <c r="CC2" s="250"/>
      <c r="CD2" s="574"/>
      <c r="CE2" s="21"/>
      <c r="CF2" s="21"/>
      <c r="CG2" s="21"/>
      <c r="CH2" s="21"/>
      <c r="CI2" s="21"/>
      <c r="CJ2" s="21"/>
    </row>
    <row r="3" ht="12.0" customHeight="1">
      <c r="A3" s="1"/>
      <c r="B3" s="438">
        <v>44348.0</v>
      </c>
      <c r="C3" s="252">
        <f t="shared" ref="C3:C33" si="1">D3+M3+AD3</f>
        <v>0</v>
      </c>
      <c r="D3" s="253">
        <f t="shared" ref="D3:D32" si="2">F3+H3+J3+L3</f>
        <v>0</v>
      </c>
      <c r="E3" s="576"/>
      <c r="F3" s="414"/>
      <c r="G3" s="414"/>
      <c r="H3" s="414"/>
      <c r="I3" s="414"/>
      <c r="J3" s="414"/>
      <c r="K3" s="414"/>
      <c r="L3" s="514"/>
      <c r="M3" s="577">
        <f t="shared" ref="M3:M32" si="3">O3+Q3+S3+U3</f>
        <v>0</v>
      </c>
      <c r="N3" s="578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73"/>
      <c r="AD3" s="579">
        <f t="shared" ref="AD3:AD32" si="4">AF3+AH3+AJ3+AL3+AN3+AP3+AR3+AT3+AV3+AX3+AZ3+BB3+BD3+BF3+BH3+BJ3+BL3+BN3+BP3+BR3+BT3+BV3+BX3+BZ3+CB3+CD3</f>
        <v>0</v>
      </c>
      <c r="AE3" s="406"/>
      <c r="AF3" s="406"/>
      <c r="AG3" s="406"/>
      <c r="AH3" s="406"/>
      <c r="AI3" s="406"/>
      <c r="AJ3" s="406"/>
      <c r="AK3" s="405"/>
      <c r="AL3" s="406"/>
      <c r="AM3" s="405"/>
      <c r="AN3" s="406"/>
      <c r="AO3" s="405"/>
      <c r="AP3" s="406"/>
      <c r="AQ3" s="405"/>
      <c r="AR3" s="406"/>
      <c r="AS3" s="405"/>
      <c r="AT3" s="406"/>
      <c r="AU3" s="405"/>
      <c r="AV3" s="406"/>
      <c r="AW3" s="405"/>
      <c r="AX3" s="405"/>
      <c r="AY3" s="405"/>
      <c r="AZ3" s="406"/>
      <c r="BA3" s="405"/>
      <c r="BB3" s="405"/>
      <c r="BC3" s="405"/>
      <c r="BD3" s="406"/>
      <c r="BE3" s="405"/>
      <c r="BF3" s="405"/>
      <c r="BG3" s="405"/>
      <c r="BH3" s="405"/>
      <c r="BI3" s="405"/>
      <c r="BJ3" s="405"/>
      <c r="BK3" s="405"/>
      <c r="BL3" s="405"/>
      <c r="BM3" s="405"/>
      <c r="BN3" s="405"/>
      <c r="BO3" s="405"/>
      <c r="BP3" s="405"/>
      <c r="BQ3" s="405"/>
      <c r="BR3" s="406"/>
      <c r="BS3" s="405"/>
      <c r="BT3" s="405"/>
      <c r="BU3" s="405"/>
      <c r="BV3" s="406"/>
      <c r="BW3" s="405"/>
      <c r="BX3" s="405"/>
      <c r="BY3" s="405"/>
      <c r="BZ3" s="405"/>
      <c r="CA3" s="405"/>
      <c r="CB3" s="406"/>
      <c r="CC3" s="405"/>
      <c r="CD3" s="473"/>
      <c r="CE3" s="21"/>
      <c r="CF3" s="21"/>
      <c r="CG3" s="21"/>
      <c r="CH3" s="21"/>
      <c r="CI3" s="1"/>
      <c r="CJ3" s="1"/>
    </row>
    <row r="4" ht="12.0" customHeight="1">
      <c r="A4" s="1"/>
      <c r="B4" s="439">
        <v>44349.0</v>
      </c>
      <c r="C4" s="99">
        <f t="shared" si="1"/>
        <v>0</v>
      </c>
      <c r="D4" s="260">
        <f t="shared" si="2"/>
        <v>0</v>
      </c>
      <c r="E4" s="321"/>
      <c r="F4" s="322"/>
      <c r="G4" s="322"/>
      <c r="H4" s="322"/>
      <c r="I4" s="322"/>
      <c r="J4" s="322"/>
      <c r="K4" s="322"/>
      <c r="L4" s="480"/>
      <c r="M4" s="577">
        <f t="shared" si="3"/>
        <v>0</v>
      </c>
      <c r="N4" s="544"/>
      <c r="O4" s="322"/>
      <c r="P4" s="383"/>
      <c r="Q4" s="322"/>
      <c r="R4" s="383"/>
      <c r="S4" s="580"/>
      <c r="T4" s="322"/>
      <c r="U4" s="322"/>
      <c r="V4" s="322"/>
      <c r="W4" s="322"/>
      <c r="X4" s="322"/>
      <c r="Y4" s="322"/>
      <c r="Z4" s="322"/>
      <c r="AA4" s="322"/>
      <c r="AB4" s="322"/>
      <c r="AC4" s="480"/>
      <c r="AD4" s="260">
        <f t="shared" si="4"/>
        <v>0</v>
      </c>
      <c r="AE4" s="581"/>
      <c r="AF4" s="299"/>
      <c r="AG4" s="413"/>
      <c r="AH4" s="412"/>
      <c r="AI4" s="413"/>
      <c r="AJ4" s="412"/>
      <c r="AK4" s="383"/>
      <c r="AL4" s="322"/>
      <c r="AM4" s="383"/>
      <c r="AN4" s="322"/>
      <c r="AO4" s="383"/>
      <c r="AP4" s="322"/>
      <c r="AQ4" s="383"/>
      <c r="AR4" s="322"/>
      <c r="AS4" s="383"/>
      <c r="AT4" s="322"/>
      <c r="AU4" s="383"/>
      <c r="AV4" s="322"/>
      <c r="AW4" s="383"/>
      <c r="AX4" s="383"/>
      <c r="AY4" s="383"/>
      <c r="AZ4" s="322"/>
      <c r="BA4" s="383"/>
      <c r="BB4" s="383"/>
      <c r="BC4" s="383"/>
      <c r="BD4" s="322"/>
      <c r="BE4" s="383"/>
      <c r="BF4" s="383"/>
      <c r="BG4" s="383"/>
      <c r="BH4" s="383"/>
      <c r="BI4" s="383"/>
      <c r="BJ4" s="383"/>
      <c r="BK4" s="383"/>
      <c r="BL4" s="383"/>
      <c r="BM4" s="383"/>
      <c r="BN4" s="383"/>
      <c r="BO4" s="383"/>
      <c r="BP4" s="383"/>
      <c r="BQ4" s="383"/>
      <c r="BR4" s="322"/>
      <c r="BS4" s="383"/>
      <c r="BT4" s="383"/>
      <c r="BU4" s="383"/>
      <c r="BV4" s="322"/>
      <c r="BW4" s="383"/>
      <c r="BX4" s="383"/>
      <c r="BY4" s="383"/>
      <c r="BZ4" s="383"/>
      <c r="CA4" s="383"/>
      <c r="CB4" s="322"/>
      <c r="CC4" s="383"/>
      <c r="CD4" s="480"/>
      <c r="CE4" s="21"/>
      <c r="CF4" s="21"/>
      <c r="CG4" s="21"/>
      <c r="CH4" s="21"/>
      <c r="CI4" s="1"/>
      <c r="CJ4" s="1"/>
    </row>
    <row r="5" ht="12.0" customHeight="1">
      <c r="A5" s="21"/>
      <c r="B5" s="440">
        <v>45446.0</v>
      </c>
      <c r="C5" s="99">
        <f t="shared" si="1"/>
        <v>934278</v>
      </c>
      <c r="D5" s="260">
        <f t="shared" si="2"/>
        <v>0</v>
      </c>
      <c r="E5" s="582" t="s">
        <v>197</v>
      </c>
      <c r="F5" s="583"/>
      <c r="G5" s="583"/>
      <c r="H5" s="583"/>
      <c r="I5" s="583"/>
      <c r="J5" s="583"/>
      <c r="K5" s="583"/>
      <c r="L5" s="584"/>
      <c r="M5" s="577">
        <f t="shared" si="3"/>
        <v>0</v>
      </c>
      <c r="N5" s="582"/>
      <c r="O5" s="583"/>
      <c r="P5" s="583"/>
      <c r="Q5" s="583"/>
      <c r="R5" s="583"/>
      <c r="S5" s="583"/>
      <c r="T5" s="583"/>
      <c r="U5" s="583"/>
      <c r="V5" s="583"/>
      <c r="W5" s="583"/>
      <c r="X5" s="583"/>
      <c r="Y5" s="583"/>
      <c r="Z5" s="583"/>
      <c r="AA5" s="583"/>
      <c r="AB5" s="583"/>
      <c r="AC5" s="584"/>
      <c r="AD5" s="260">
        <f t="shared" si="4"/>
        <v>934278</v>
      </c>
      <c r="AE5" s="407" t="s">
        <v>46</v>
      </c>
      <c r="AF5" s="363">
        <v>64774.0</v>
      </c>
      <c r="AG5" s="322" t="s">
        <v>47</v>
      </c>
      <c r="AH5" s="363">
        <v>540600.0</v>
      </c>
      <c r="AI5" s="322" t="s">
        <v>966</v>
      </c>
      <c r="AJ5" s="363">
        <v>33000.0</v>
      </c>
      <c r="AK5" s="383" t="s">
        <v>967</v>
      </c>
      <c r="AL5" s="363">
        <v>200000.0</v>
      </c>
      <c r="AM5" s="407" t="s">
        <v>968</v>
      </c>
      <c r="AN5" s="363">
        <v>95904.0</v>
      </c>
      <c r="AO5" s="383"/>
      <c r="AP5" s="322"/>
      <c r="AQ5" s="383"/>
      <c r="AR5" s="322"/>
      <c r="AS5" s="383"/>
      <c r="AT5" s="322"/>
      <c r="AU5" s="383"/>
      <c r="AV5" s="322"/>
      <c r="AW5" s="383"/>
      <c r="AX5" s="383"/>
      <c r="AY5" s="383"/>
      <c r="AZ5" s="322"/>
      <c r="BA5" s="383"/>
      <c r="BB5" s="383"/>
      <c r="BC5" s="383"/>
      <c r="BD5" s="322"/>
      <c r="BE5" s="383"/>
      <c r="BF5" s="383"/>
      <c r="BG5" s="383"/>
      <c r="BH5" s="383"/>
      <c r="BI5" s="383"/>
      <c r="BJ5" s="383"/>
      <c r="BK5" s="383"/>
      <c r="BL5" s="383"/>
      <c r="BM5" s="383"/>
      <c r="BN5" s="383"/>
      <c r="BO5" s="383"/>
      <c r="BP5" s="383"/>
      <c r="BQ5" s="383"/>
      <c r="BR5" s="322"/>
      <c r="BS5" s="383"/>
      <c r="BT5" s="383"/>
      <c r="BU5" s="383"/>
      <c r="BV5" s="322"/>
      <c r="BW5" s="383"/>
      <c r="BX5" s="383"/>
      <c r="BY5" s="383"/>
      <c r="BZ5" s="383"/>
      <c r="CA5" s="383"/>
      <c r="CB5" s="322"/>
      <c r="CC5" s="383"/>
      <c r="CD5" s="480"/>
      <c r="CE5" s="21"/>
      <c r="CF5" s="21"/>
      <c r="CG5" s="21"/>
      <c r="CH5" s="21"/>
      <c r="CI5" s="21"/>
      <c r="CJ5" s="21"/>
    </row>
    <row r="6" ht="12.0" customHeight="1">
      <c r="A6" s="21"/>
      <c r="B6" s="440">
        <v>44351.0</v>
      </c>
      <c r="C6" s="99">
        <f t="shared" si="1"/>
        <v>67100</v>
      </c>
      <c r="D6" s="260">
        <f t="shared" si="2"/>
        <v>0</v>
      </c>
      <c r="E6" s="582"/>
      <c r="F6" s="583"/>
      <c r="G6" s="583"/>
      <c r="H6" s="583"/>
      <c r="I6" s="583"/>
      <c r="J6" s="583"/>
      <c r="K6" s="583"/>
      <c r="L6" s="584"/>
      <c r="M6" s="577">
        <f t="shared" si="3"/>
        <v>0</v>
      </c>
      <c r="N6" s="582"/>
      <c r="O6" s="583"/>
      <c r="P6" s="583"/>
      <c r="Q6" s="583"/>
      <c r="R6" s="583"/>
      <c r="S6" s="583"/>
      <c r="T6" s="583"/>
      <c r="U6" s="583"/>
      <c r="V6" s="583"/>
      <c r="W6" s="583"/>
      <c r="X6" s="583"/>
      <c r="Y6" s="583"/>
      <c r="Z6" s="583"/>
      <c r="AA6" s="583"/>
      <c r="AB6" s="583"/>
      <c r="AC6" s="584"/>
      <c r="AD6" s="260">
        <f t="shared" si="4"/>
        <v>67100</v>
      </c>
      <c r="AE6" s="407" t="s">
        <v>402</v>
      </c>
      <c r="AF6" s="363">
        <v>67100.0</v>
      </c>
      <c r="AG6" s="383"/>
      <c r="AH6" s="322"/>
      <c r="AI6" s="407"/>
      <c r="AJ6" s="322"/>
      <c r="AK6" s="383"/>
      <c r="AL6" s="322"/>
      <c r="AM6" s="383"/>
      <c r="AN6" s="322"/>
      <c r="AO6" s="383"/>
      <c r="AP6" s="322"/>
      <c r="AQ6" s="383"/>
      <c r="AR6" s="322"/>
      <c r="AS6" s="383"/>
      <c r="AT6" s="322"/>
      <c r="AU6" s="383"/>
      <c r="AV6" s="322"/>
      <c r="AW6" s="383"/>
      <c r="AX6" s="383"/>
      <c r="AY6" s="383"/>
      <c r="AZ6" s="322"/>
      <c r="BA6" s="383"/>
      <c r="BB6" s="383"/>
      <c r="BC6" s="383"/>
      <c r="BD6" s="322"/>
      <c r="BE6" s="383"/>
      <c r="BF6" s="383"/>
      <c r="BG6" s="383"/>
      <c r="BH6" s="383"/>
      <c r="BI6" s="383"/>
      <c r="BJ6" s="383"/>
      <c r="BK6" s="383"/>
      <c r="BL6" s="383"/>
      <c r="BM6" s="383"/>
      <c r="BN6" s="383"/>
      <c r="BO6" s="383"/>
      <c r="BP6" s="383"/>
      <c r="BQ6" s="383"/>
      <c r="BR6" s="322"/>
      <c r="BS6" s="383"/>
      <c r="BT6" s="383"/>
      <c r="BU6" s="383"/>
      <c r="BV6" s="322"/>
      <c r="BW6" s="383"/>
      <c r="BX6" s="383"/>
      <c r="BY6" s="383"/>
      <c r="BZ6" s="383"/>
      <c r="CA6" s="383"/>
      <c r="CB6" s="322"/>
      <c r="CC6" s="383"/>
      <c r="CD6" s="480"/>
      <c r="CE6" s="21"/>
      <c r="CF6" s="21"/>
      <c r="CG6" s="21"/>
      <c r="CH6" s="21"/>
      <c r="CI6" s="21"/>
      <c r="CJ6" s="21"/>
    </row>
    <row r="7" ht="12.0" customHeight="1">
      <c r="A7" s="1"/>
      <c r="B7" s="32">
        <v>44352.0</v>
      </c>
      <c r="C7" s="99">
        <f t="shared" si="1"/>
        <v>0</v>
      </c>
      <c r="D7" s="260">
        <f t="shared" si="2"/>
        <v>0</v>
      </c>
      <c r="E7" s="321"/>
      <c r="F7" s="322"/>
      <c r="G7" s="322"/>
      <c r="H7" s="322"/>
      <c r="I7" s="322"/>
      <c r="J7" s="322"/>
      <c r="K7" s="322"/>
      <c r="L7" s="480"/>
      <c r="M7" s="577">
        <f t="shared" si="3"/>
        <v>0</v>
      </c>
      <c r="N7" s="321"/>
      <c r="O7" s="322"/>
      <c r="P7" s="322"/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480"/>
      <c r="AD7" s="260">
        <f t="shared" si="4"/>
        <v>0</v>
      </c>
      <c r="AE7" s="407"/>
      <c r="AF7" s="322"/>
      <c r="AG7" s="383"/>
      <c r="AH7" s="322"/>
      <c r="AI7" s="383"/>
      <c r="AJ7" s="322"/>
      <c r="AK7" s="383"/>
      <c r="AL7" s="322"/>
      <c r="AM7" s="383"/>
      <c r="AN7" s="322"/>
      <c r="AO7" s="383"/>
      <c r="AP7" s="322"/>
      <c r="AQ7" s="383"/>
      <c r="AR7" s="322"/>
      <c r="AS7" s="383"/>
      <c r="AT7" s="322"/>
      <c r="AU7" s="383"/>
      <c r="AV7" s="322"/>
      <c r="AW7" s="383"/>
      <c r="AX7" s="383"/>
      <c r="AY7" s="383"/>
      <c r="AZ7" s="383"/>
      <c r="BA7" s="383"/>
      <c r="BB7" s="322"/>
      <c r="BC7" s="383"/>
      <c r="BD7" s="383"/>
      <c r="BE7" s="383"/>
      <c r="BF7" s="383"/>
      <c r="BG7" s="383"/>
      <c r="BH7" s="383"/>
      <c r="BI7" s="383"/>
      <c r="BJ7" s="383"/>
      <c r="BK7" s="383"/>
      <c r="BL7" s="383"/>
      <c r="BM7" s="383"/>
      <c r="BN7" s="383"/>
      <c r="BO7" s="383"/>
      <c r="BP7" s="322"/>
      <c r="BQ7" s="383"/>
      <c r="BR7" s="383"/>
      <c r="BS7" s="383"/>
      <c r="BT7" s="322"/>
      <c r="BU7" s="383"/>
      <c r="BV7" s="383"/>
      <c r="BW7" s="383"/>
      <c r="BX7" s="383"/>
      <c r="BY7" s="383"/>
      <c r="BZ7" s="322"/>
      <c r="CA7" s="383"/>
      <c r="CB7" s="322"/>
      <c r="CC7" s="383"/>
      <c r="CD7" s="585"/>
      <c r="CE7" s="21"/>
      <c r="CF7" s="21"/>
      <c r="CG7" s="1"/>
      <c r="CH7" s="1"/>
      <c r="CI7" s="1"/>
      <c r="CJ7" s="1"/>
    </row>
    <row r="8" ht="12.0" customHeight="1">
      <c r="A8" s="1"/>
      <c r="B8" s="32">
        <v>44353.0</v>
      </c>
      <c r="C8" s="99">
        <f t="shared" si="1"/>
        <v>10550</v>
      </c>
      <c r="D8" s="260">
        <f t="shared" si="2"/>
        <v>10550</v>
      </c>
      <c r="E8" s="322" t="s">
        <v>969</v>
      </c>
      <c r="F8" s="363">
        <v>10000.0</v>
      </c>
      <c r="G8" s="322" t="s">
        <v>640</v>
      </c>
      <c r="H8" s="363">
        <v>550.0</v>
      </c>
      <c r="I8" s="322"/>
      <c r="J8" s="322"/>
      <c r="K8" s="322"/>
      <c r="L8" s="480"/>
      <c r="M8" s="577">
        <f t="shared" si="3"/>
        <v>0</v>
      </c>
      <c r="N8" s="321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480"/>
      <c r="AD8" s="260">
        <f t="shared" si="4"/>
        <v>0</v>
      </c>
      <c r="AE8" s="407" t="s">
        <v>403</v>
      </c>
      <c r="AF8" s="322">
        <v>0.0</v>
      </c>
      <c r="AG8" s="383"/>
      <c r="AH8" s="322"/>
      <c r="AI8" s="383"/>
      <c r="AJ8" s="322"/>
      <c r="AK8" s="383"/>
      <c r="AL8" s="322"/>
      <c r="AM8" s="383"/>
      <c r="AN8" s="322"/>
      <c r="AO8" s="383"/>
      <c r="AP8" s="322"/>
      <c r="AQ8" s="383"/>
      <c r="AR8" s="322"/>
      <c r="AS8" s="383"/>
      <c r="AT8" s="322"/>
      <c r="AU8" s="383"/>
      <c r="AV8" s="322"/>
      <c r="AW8" s="383"/>
      <c r="AX8" s="383"/>
      <c r="AY8" s="383"/>
      <c r="AZ8" s="322"/>
      <c r="BA8" s="383"/>
      <c r="BB8" s="383"/>
      <c r="BC8" s="383"/>
      <c r="BD8" s="322"/>
      <c r="BE8" s="383"/>
      <c r="BF8" s="383"/>
      <c r="BG8" s="383"/>
      <c r="BH8" s="383"/>
      <c r="BI8" s="383"/>
      <c r="BJ8" s="383"/>
      <c r="BK8" s="383"/>
      <c r="BL8" s="383"/>
      <c r="BM8" s="383"/>
      <c r="BN8" s="383"/>
      <c r="BO8" s="383"/>
      <c r="BP8" s="383"/>
      <c r="BQ8" s="383"/>
      <c r="BR8" s="322"/>
      <c r="BS8" s="383"/>
      <c r="BT8" s="383"/>
      <c r="BU8" s="383"/>
      <c r="BV8" s="322"/>
      <c r="BW8" s="383"/>
      <c r="BX8" s="383"/>
      <c r="BY8" s="383"/>
      <c r="BZ8" s="383"/>
      <c r="CA8" s="383"/>
      <c r="CB8" s="322"/>
      <c r="CC8" s="383"/>
      <c r="CD8" s="480"/>
      <c r="CE8" s="21"/>
      <c r="CF8" s="21"/>
      <c r="CG8" s="21"/>
      <c r="CH8" s="21"/>
      <c r="CI8" s="1"/>
      <c r="CJ8" s="1"/>
    </row>
    <row r="9" ht="12.0" customHeight="1">
      <c r="A9" s="1"/>
      <c r="B9" s="32">
        <v>44354.0</v>
      </c>
      <c r="C9" s="99">
        <f t="shared" si="1"/>
        <v>35283893</v>
      </c>
      <c r="D9" s="260">
        <f t="shared" si="2"/>
        <v>5002750</v>
      </c>
      <c r="E9" s="321" t="s">
        <v>970</v>
      </c>
      <c r="F9" s="363">
        <v>5000000.0</v>
      </c>
      <c r="G9" s="322" t="s">
        <v>971</v>
      </c>
      <c r="H9" s="363">
        <v>1210.0</v>
      </c>
      <c r="I9" s="322" t="s">
        <v>640</v>
      </c>
      <c r="J9" s="363">
        <v>990.0</v>
      </c>
      <c r="K9" s="322"/>
      <c r="L9" s="480">
        <v>550.0</v>
      </c>
      <c r="M9" s="577">
        <f t="shared" si="3"/>
        <v>30085813</v>
      </c>
      <c r="N9" s="321" t="s">
        <v>972</v>
      </c>
      <c r="O9" s="363">
        <v>3.0085813E7</v>
      </c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480"/>
      <c r="AD9" s="260">
        <f t="shared" si="4"/>
        <v>195330</v>
      </c>
      <c r="AE9" s="383" t="s">
        <v>396</v>
      </c>
      <c r="AF9" s="363">
        <v>195330.0</v>
      </c>
      <c r="AG9" s="383"/>
      <c r="AH9" s="322"/>
      <c r="AI9" s="383"/>
      <c r="AJ9" s="322"/>
      <c r="AK9" s="383"/>
      <c r="AL9" s="322"/>
      <c r="AM9" s="383"/>
      <c r="AN9" s="322"/>
      <c r="AO9" s="322"/>
      <c r="AP9" s="322"/>
      <c r="AQ9" s="383"/>
      <c r="AR9" s="322"/>
      <c r="AS9" s="383"/>
      <c r="AT9" s="322"/>
      <c r="AU9" s="383"/>
      <c r="AV9" s="322"/>
      <c r="AW9" s="383"/>
      <c r="AX9" s="383"/>
      <c r="AY9" s="383"/>
      <c r="AZ9" s="322"/>
      <c r="BA9" s="383"/>
      <c r="BB9" s="383"/>
      <c r="BC9" s="383"/>
      <c r="BD9" s="322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22"/>
      <c r="BS9" s="383"/>
      <c r="BT9" s="383"/>
      <c r="BU9" s="383"/>
      <c r="BV9" s="322"/>
      <c r="BW9" s="383"/>
      <c r="BX9" s="383"/>
      <c r="BY9" s="383"/>
      <c r="BZ9" s="383"/>
      <c r="CA9" s="383"/>
      <c r="CB9" s="322"/>
      <c r="CC9" s="383"/>
      <c r="CD9" s="480"/>
      <c r="CE9" s="21"/>
      <c r="CF9" s="21"/>
      <c r="CG9" s="21"/>
      <c r="CH9" s="21"/>
      <c r="CI9" s="1"/>
      <c r="CJ9" s="1"/>
    </row>
    <row r="10" ht="12.0" customHeight="1">
      <c r="A10" s="1"/>
      <c r="B10" s="439">
        <v>44355.0</v>
      </c>
      <c r="C10" s="99">
        <f t="shared" si="1"/>
        <v>0</v>
      </c>
      <c r="D10" s="260">
        <f t="shared" si="2"/>
        <v>0</v>
      </c>
      <c r="E10" s="321"/>
      <c r="F10" s="322"/>
      <c r="G10" s="322"/>
      <c r="H10" s="322"/>
      <c r="I10" s="322"/>
      <c r="J10" s="322"/>
      <c r="K10" s="322"/>
      <c r="L10" s="480"/>
      <c r="M10" s="577">
        <f t="shared" si="3"/>
        <v>0</v>
      </c>
      <c r="N10" s="321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480"/>
      <c r="AD10" s="260">
        <f t="shared" si="4"/>
        <v>0</v>
      </c>
      <c r="AE10" s="407"/>
      <c r="AF10" s="322"/>
      <c r="AG10" s="383"/>
      <c r="AH10" s="322"/>
      <c r="AI10" s="322"/>
      <c r="AJ10" s="322"/>
      <c r="AK10" s="383"/>
      <c r="AL10" s="322"/>
      <c r="AM10" s="383"/>
      <c r="AN10" s="322"/>
      <c r="AO10" s="383"/>
      <c r="AP10" s="322"/>
      <c r="AQ10" s="383"/>
      <c r="AR10" s="322"/>
      <c r="AS10" s="383"/>
      <c r="AT10" s="322"/>
      <c r="AU10" s="383"/>
      <c r="AV10" s="322"/>
      <c r="AW10" s="383"/>
      <c r="AX10" s="383"/>
      <c r="AY10" s="383"/>
      <c r="AZ10" s="322"/>
      <c r="BA10" s="383"/>
      <c r="BB10" s="383"/>
      <c r="BC10" s="383"/>
      <c r="BD10" s="322"/>
      <c r="BE10" s="383"/>
      <c r="BF10" s="383"/>
      <c r="BG10" s="383"/>
      <c r="BH10" s="383"/>
      <c r="BI10" s="383"/>
      <c r="BJ10" s="383"/>
      <c r="BK10" s="383"/>
      <c r="BL10" s="383"/>
      <c r="BM10" s="383"/>
      <c r="BN10" s="383"/>
      <c r="BO10" s="383"/>
      <c r="BP10" s="383"/>
      <c r="BQ10" s="383"/>
      <c r="BR10" s="322"/>
      <c r="BS10" s="383"/>
      <c r="BT10" s="383"/>
      <c r="BU10" s="383"/>
      <c r="BV10" s="322"/>
      <c r="BW10" s="383"/>
      <c r="BX10" s="383"/>
      <c r="BY10" s="383"/>
      <c r="BZ10" s="383"/>
      <c r="CA10" s="383"/>
      <c r="CB10" s="322"/>
      <c r="CC10" s="383"/>
      <c r="CD10" s="480"/>
      <c r="CE10" s="21"/>
      <c r="CF10" s="21"/>
      <c r="CG10" s="21"/>
      <c r="CH10" s="21"/>
      <c r="CI10" s="1"/>
      <c r="CJ10" s="1"/>
    </row>
    <row r="11" ht="12.0" customHeight="1">
      <c r="A11" s="1"/>
      <c r="B11" s="439">
        <v>44356.0</v>
      </c>
      <c r="C11" s="99">
        <f t="shared" si="1"/>
        <v>0</v>
      </c>
      <c r="D11" s="260">
        <f t="shared" si="2"/>
        <v>0</v>
      </c>
      <c r="E11" s="321"/>
      <c r="F11" s="322"/>
      <c r="G11" s="322"/>
      <c r="H11" s="322"/>
      <c r="I11" s="322"/>
      <c r="J11" s="322"/>
      <c r="K11" s="322"/>
      <c r="L11" s="480"/>
      <c r="M11" s="577">
        <f t="shared" si="3"/>
        <v>0</v>
      </c>
      <c r="N11" s="321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480"/>
      <c r="AD11" s="260">
        <f t="shared" si="4"/>
        <v>0</v>
      </c>
      <c r="AE11" s="383"/>
      <c r="AF11" s="322"/>
      <c r="AG11" s="383"/>
      <c r="AH11" s="322"/>
      <c r="AI11" s="383"/>
      <c r="AJ11" s="322"/>
      <c r="AK11" s="383"/>
      <c r="AL11" s="322"/>
      <c r="AM11" s="383"/>
      <c r="AN11" s="322"/>
      <c r="AO11" s="383"/>
      <c r="AP11" s="322"/>
      <c r="AQ11" s="383"/>
      <c r="AR11" s="322"/>
      <c r="AS11" s="383"/>
      <c r="AT11" s="322"/>
      <c r="AU11" s="383"/>
      <c r="AV11" s="322"/>
      <c r="AW11" s="383"/>
      <c r="AX11" s="383"/>
      <c r="AY11" s="383"/>
      <c r="AZ11" s="322"/>
      <c r="BA11" s="383"/>
      <c r="BB11" s="383"/>
      <c r="BC11" s="383"/>
      <c r="BD11" s="322"/>
      <c r="BE11" s="383"/>
      <c r="BF11" s="383"/>
      <c r="BG11" s="383"/>
      <c r="BH11" s="383"/>
      <c r="BI11" s="383"/>
      <c r="BJ11" s="383"/>
      <c r="BK11" s="383"/>
      <c r="BL11" s="383"/>
      <c r="BM11" s="383"/>
      <c r="BN11" s="383"/>
      <c r="BO11" s="383"/>
      <c r="BP11" s="383"/>
      <c r="BQ11" s="383"/>
      <c r="BR11" s="322"/>
      <c r="BS11" s="383"/>
      <c r="BT11" s="383"/>
      <c r="BU11" s="383"/>
      <c r="BV11" s="322"/>
      <c r="BW11" s="383"/>
      <c r="BX11" s="383"/>
      <c r="BY11" s="383"/>
      <c r="BZ11" s="383"/>
      <c r="CA11" s="383"/>
      <c r="CB11" s="322"/>
      <c r="CC11" s="383"/>
      <c r="CD11" s="480"/>
      <c r="CE11" s="21"/>
      <c r="CF11" s="21"/>
      <c r="CG11" s="21"/>
      <c r="CH11" s="21"/>
      <c r="CI11" s="1"/>
      <c r="CJ11" s="1"/>
    </row>
    <row r="12" ht="12.0" customHeight="1">
      <c r="A12" s="21"/>
      <c r="B12" s="440">
        <v>44357.0</v>
      </c>
      <c r="C12" s="99">
        <f t="shared" si="1"/>
        <v>2982483</v>
      </c>
      <c r="D12" s="260">
        <f t="shared" si="2"/>
        <v>26026</v>
      </c>
      <c r="E12" s="321" t="s">
        <v>676</v>
      </c>
      <c r="F12" s="363">
        <v>16346.0</v>
      </c>
      <c r="G12" s="322" t="s">
        <v>640</v>
      </c>
      <c r="H12" s="363">
        <v>330.0</v>
      </c>
      <c r="I12" s="322" t="s">
        <v>501</v>
      </c>
      <c r="J12" s="363">
        <v>4730.0</v>
      </c>
      <c r="K12" s="322" t="s">
        <v>973</v>
      </c>
      <c r="L12" s="385">
        <v>4620.0</v>
      </c>
      <c r="M12" s="577">
        <f t="shared" si="3"/>
        <v>0</v>
      </c>
      <c r="N12" s="582"/>
      <c r="O12" s="583"/>
      <c r="P12" s="583"/>
      <c r="Q12" s="583"/>
      <c r="R12" s="583"/>
      <c r="S12" s="583"/>
      <c r="T12" s="583"/>
      <c r="U12" s="583"/>
      <c r="V12" s="583"/>
      <c r="W12" s="583"/>
      <c r="X12" s="583"/>
      <c r="Y12" s="583"/>
      <c r="Z12" s="583"/>
      <c r="AA12" s="583"/>
      <c r="AB12" s="583"/>
      <c r="AC12" s="584"/>
      <c r="AD12" s="260">
        <f t="shared" si="4"/>
        <v>2956457</v>
      </c>
      <c r="AE12" s="407" t="s">
        <v>54</v>
      </c>
      <c r="AF12" s="363">
        <v>14600.0</v>
      </c>
      <c r="AG12" s="383" t="s">
        <v>974</v>
      </c>
      <c r="AH12" s="363">
        <v>240123.0</v>
      </c>
      <c r="AI12" s="407" t="s">
        <v>55</v>
      </c>
      <c r="AJ12" s="363">
        <v>1683320.0</v>
      </c>
      <c r="AK12" s="383" t="s">
        <v>975</v>
      </c>
      <c r="AL12" s="363">
        <v>200000.0</v>
      </c>
      <c r="AM12" s="383" t="s">
        <v>56</v>
      </c>
      <c r="AN12" s="363">
        <v>485168.0</v>
      </c>
      <c r="AO12" s="383" t="s">
        <v>415</v>
      </c>
      <c r="AP12" s="363">
        <v>170000.0</v>
      </c>
      <c r="AQ12" s="407" t="s">
        <v>403</v>
      </c>
      <c r="AR12" s="363">
        <v>92655.0</v>
      </c>
      <c r="AS12" s="383" t="s">
        <v>976</v>
      </c>
      <c r="AT12" s="363">
        <v>50000.0</v>
      </c>
      <c r="AU12" s="407" t="s">
        <v>417</v>
      </c>
      <c r="AV12" s="363">
        <v>20591.0</v>
      </c>
      <c r="AW12" s="383"/>
      <c r="AX12" s="383"/>
      <c r="AY12" s="383"/>
      <c r="AZ12" s="322"/>
      <c r="BA12" s="383"/>
      <c r="BB12" s="322"/>
      <c r="BC12" s="383"/>
      <c r="BD12" s="322"/>
      <c r="BE12" s="383"/>
      <c r="BF12" s="322"/>
      <c r="BG12" s="383"/>
      <c r="BH12" s="322"/>
      <c r="BI12" s="383"/>
      <c r="BJ12" s="322"/>
      <c r="BK12" s="383"/>
      <c r="BL12" s="322"/>
      <c r="BM12" s="383"/>
      <c r="BN12" s="322"/>
      <c r="BO12" s="383"/>
      <c r="BP12" s="322"/>
      <c r="BQ12" s="322"/>
      <c r="BR12" s="322"/>
      <c r="BS12" s="383"/>
      <c r="BT12" s="322"/>
      <c r="BU12" s="383"/>
      <c r="BV12" s="322"/>
      <c r="BW12" s="383"/>
      <c r="BX12" s="322"/>
      <c r="BY12" s="383"/>
      <c r="BZ12" s="322"/>
      <c r="CA12" s="383"/>
      <c r="CB12" s="322"/>
      <c r="CC12" s="322"/>
      <c r="CD12" s="480"/>
      <c r="CE12" s="21"/>
      <c r="CF12" s="21"/>
      <c r="CG12" s="21"/>
      <c r="CH12" s="21"/>
      <c r="CI12" s="21"/>
      <c r="CJ12" s="21"/>
    </row>
    <row r="13" ht="12.0" customHeight="1">
      <c r="A13" s="21"/>
      <c r="B13" s="440">
        <v>44358.0</v>
      </c>
      <c r="C13" s="99">
        <f t="shared" si="1"/>
        <v>0</v>
      </c>
      <c r="D13" s="260">
        <f t="shared" si="2"/>
        <v>0</v>
      </c>
      <c r="E13" s="582"/>
      <c r="F13" s="583"/>
      <c r="G13" s="583"/>
      <c r="H13" s="583"/>
      <c r="I13" s="583"/>
      <c r="J13" s="583"/>
      <c r="K13" s="583"/>
      <c r="L13" s="584"/>
      <c r="M13" s="577">
        <f t="shared" si="3"/>
        <v>0</v>
      </c>
      <c r="N13" s="582"/>
      <c r="O13" s="583"/>
      <c r="P13" s="583"/>
      <c r="Q13" s="583"/>
      <c r="R13" s="583"/>
      <c r="S13" s="583"/>
      <c r="T13" s="583"/>
      <c r="U13" s="583"/>
      <c r="V13" s="583"/>
      <c r="W13" s="583"/>
      <c r="X13" s="583"/>
      <c r="Y13" s="583"/>
      <c r="Z13" s="583"/>
      <c r="AA13" s="583"/>
      <c r="AB13" s="583"/>
      <c r="AC13" s="584"/>
      <c r="AD13" s="260">
        <f t="shared" si="4"/>
        <v>0</v>
      </c>
      <c r="AE13" s="407"/>
      <c r="AF13" s="322"/>
      <c r="AG13" s="407"/>
      <c r="AH13" s="322"/>
      <c r="AI13" s="383"/>
      <c r="AJ13" s="322"/>
      <c r="AK13" s="383"/>
      <c r="AL13" s="322"/>
      <c r="AM13" s="383"/>
      <c r="AN13" s="322"/>
      <c r="AO13" s="383"/>
      <c r="AP13" s="322"/>
      <c r="AQ13" s="383"/>
      <c r="AR13" s="322"/>
      <c r="AS13" s="383"/>
      <c r="AT13" s="322"/>
      <c r="AU13" s="383"/>
      <c r="AV13" s="322"/>
      <c r="AW13" s="322"/>
      <c r="AX13" s="322"/>
      <c r="AY13" s="383"/>
      <c r="AZ13" s="322"/>
      <c r="BA13" s="383"/>
      <c r="BB13" s="322"/>
      <c r="BC13" s="383"/>
      <c r="BD13" s="322"/>
      <c r="BE13" s="383"/>
      <c r="BF13" s="322"/>
      <c r="BG13" s="383"/>
      <c r="BH13" s="322"/>
      <c r="BI13" s="322"/>
      <c r="BJ13" s="322"/>
      <c r="BK13" s="383"/>
      <c r="BL13" s="322"/>
      <c r="BM13" s="383"/>
      <c r="BN13" s="322"/>
      <c r="BO13" s="383"/>
      <c r="BP13" s="322"/>
      <c r="BQ13" s="383"/>
      <c r="BR13" s="322"/>
      <c r="BS13" s="383"/>
      <c r="BT13" s="322"/>
      <c r="BU13" s="383"/>
      <c r="BV13" s="322"/>
      <c r="BW13" s="383"/>
      <c r="BX13" s="322"/>
      <c r="BY13" s="383"/>
      <c r="BZ13" s="322"/>
      <c r="CA13" s="383"/>
      <c r="CB13" s="322"/>
      <c r="CC13" s="322"/>
      <c r="CD13" s="480"/>
      <c r="CE13" s="21"/>
      <c r="CF13" s="21"/>
      <c r="CG13" s="21"/>
      <c r="CH13" s="21"/>
      <c r="CI13" s="21"/>
      <c r="CJ13" s="21"/>
    </row>
    <row r="14" ht="12.0" customHeight="1">
      <c r="A14" s="1"/>
      <c r="B14" s="32">
        <v>44359.0</v>
      </c>
      <c r="C14" s="99">
        <f t="shared" si="1"/>
        <v>13314936</v>
      </c>
      <c r="D14" s="260">
        <f t="shared" si="2"/>
        <v>0</v>
      </c>
      <c r="E14" s="544"/>
      <c r="F14" s="322"/>
      <c r="G14" s="322"/>
      <c r="H14" s="322"/>
      <c r="I14" s="322"/>
      <c r="J14" s="322"/>
      <c r="K14" s="322"/>
      <c r="L14" s="480"/>
      <c r="M14" s="577">
        <f t="shared" si="3"/>
        <v>13314936</v>
      </c>
      <c r="N14" s="544" t="s">
        <v>977</v>
      </c>
      <c r="O14" s="363">
        <v>1.3314936E7</v>
      </c>
      <c r="P14" s="383"/>
      <c r="Q14" s="322"/>
      <c r="R14" s="383"/>
      <c r="S14" s="580"/>
      <c r="T14" s="580"/>
      <c r="U14" s="580"/>
      <c r="V14" s="580"/>
      <c r="W14" s="580"/>
      <c r="X14" s="580"/>
      <c r="Y14" s="580"/>
      <c r="Z14" s="580"/>
      <c r="AA14" s="580"/>
      <c r="AB14" s="580"/>
      <c r="AC14" s="586"/>
      <c r="AD14" s="260">
        <f t="shared" si="4"/>
        <v>0</v>
      </c>
      <c r="AE14" s="407"/>
      <c r="AF14" s="322"/>
      <c r="AG14" s="383"/>
      <c r="AH14" s="322"/>
      <c r="AI14" s="322"/>
      <c r="AJ14" s="322"/>
      <c r="AK14" s="322"/>
      <c r="AL14" s="322"/>
      <c r="AM14" s="322"/>
      <c r="AN14" s="322"/>
      <c r="AO14" s="322"/>
      <c r="AP14" s="322"/>
      <c r="AQ14" s="383"/>
      <c r="AR14" s="322"/>
      <c r="AS14" s="322"/>
      <c r="AT14" s="322"/>
      <c r="AU14" s="322"/>
      <c r="AV14" s="322"/>
      <c r="AW14" s="383"/>
      <c r="AX14" s="322"/>
      <c r="AY14" s="322"/>
      <c r="AZ14" s="322"/>
      <c r="BA14" s="322"/>
      <c r="BB14" s="322"/>
      <c r="BC14" s="383"/>
      <c r="BD14" s="322"/>
      <c r="BE14" s="322"/>
      <c r="BF14" s="322"/>
      <c r="BG14" s="322"/>
      <c r="BH14" s="322"/>
      <c r="BI14" s="322"/>
      <c r="BJ14" s="322"/>
      <c r="BK14" s="322"/>
      <c r="BL14" s="322"/>
      <c r="BM14" s="322"/>
      <c r="BN14" s="322"/>
      <c r="BO14" s="383"/>
      <c r="BP14" s="383"/>
      <c r="BQ14" s="383"/>
      <c r="BR14" s="322"/>
      <c r="BS14" s="383"/>
      <c r="BT14" s="383"/>
      <c r="BU14" s="383"/>
      <c r="BV14" s="383"/>
      <c r="BW14" s="383"/>
      <c r="BX14" s="322"/>
      <c r="BY14" s="383"/>
      <c r="BZ14" s="322"/>
      <c r="CA14" s="383"/>
      <c r="CB14" s="383"/>
      <c r="CC14" s="417"/>
      <c r="CD14" s="587"/>
      <c r="CE14" s="1"/>
      <c r="CF14" s="1"/>
      <c r="CG14" s="1"/>
      <c r="CH14" s="1"/>
      <c r="CI14" s="1"/>
      <c r="CJ14" s="1"/>
    </row>
    <row r="15" ht="12.0" customHeight="1">
      <c r="A15" s="1"/>
      <c r="B15" s="32">
        <v>44360.0</v>
      </c>
      <c r="C15" s="99">
        <f t="shared" si="1"/>
        <v>0</v>
      </c>
      <c r="D15" s="260">
        <f t="shared" si="2"/>
        <v>0</v>
      </c>
      <c r="E15" s="321"/>
      <c r="F15" s="322"/>
      <c r="G15" s="322"/>
      <c r="H15" s="322"/>
      <c r="I15" s="322"/>
      <c r="J15" s="322"/>
      <c r="K15" s="322"/>
      <c r="L15" s="480"/>
      <c r="M15" s="577">
        <f t="shared" si="3"/>
        <v>0</v>
      </c>
      <c r="N15" s="588"/>
      <c r="O15" s="580"/>
      <c r="P15" s="580"/>
      <c r="Q15" s="589"/>
      <c r="R15" s="580"/>
      <c r="S15" s="580"/>
      <c r="T15" s="580"/>
      <c r="U15" s="580"/>
      <c r="V15" s="580"/>
      <c r="W15" s="580"/>
      <c r="X15" s="580"/>
      <c r="Y15" s="580"/>
      <c r="Z15" s="580"/>
      <c r="AA15" s="580"/>
      <c r="AB15" s="580"/>
      <c r="AC15" s="586"/>
      <c r="AD15" s="260">
        <f t="shared" si="4"/>
        <v>0</v>
      </c>
      <c r="AE15" s="407"/>
      <c r="AF15" s="322"/>
      <c r="AG15" s="383"/>
      <c r="AH15" s="322"/>
      <c r="AI15" s="383"/>
      <c r="AJ15" s="322"/>
      <c r="AK15" s="383"/>
      <c r="AL15" s="322"/>
      <c r="AM15" s="383"/>
      <c r="AN15" s="322"/>
      <c r="AO15" s="383"/>
      <c r="AP15" s="322"/>
      <c r="AQ15" s="383"/>
      <c r="AR15" s="322"/>
      <c r="AS15" s="383"/>
      <c r="AT15" s="322"/>
      <c r="AU15" s="383"/>
      <c r="AV15" s="322"/>
      <c r="AW15" s="383"/>
      <c r="AX15" s="383"/>
      <c r="AY15" s="383"/>
      <c r="AZ15" s="322"/>
      <c r="BA15" s="383"/>
      <c r="BB15" s="383"/>
      <c r="BC15" s="383"/>
      <c r="BD15" s="322"/>
      <c r="BE15" s="383"/>
      <c r="BF15" s="383"/>
      <c r="BG15" s="383"/>
      <c r="BH15" s="383"/>
      <c r="BI15" s="383"/>
      <c r="BJ15" s="383"/>
      <c r="BK15" s="383"/>
      <c r="BL15" s="383"/>
      <c r="BM15" s="383"/>
      <c r="BN15" s="383"/>
      <c r="BO15" s="383"/>
      <c r="BP15" s="383"/>
      <c r="BQ15" s="383"/>
      <c r="BR15" s="322"/>
      <c r="BS15" s="383"/>
      <c r="BT15" s="383"/>
      <c r="BU15" s="383"/>
      <c r="BV15" s="322"/>
      <c r="BW15" s="383"/>
      <c r="BX15" s="383"/>
      <c r="BY15" s="383"/>
      <c r="BZ15" s="383"/>
      <c r="CA15" s="383"/>
      <c r="CB15" s="322"/>
      <c r="CC15" s="383"/>
      <c r="CD15" s="480"/>
      <c r="CE15" s="21"/>
      <c r="CF15" s="21"/>
      <c r="CG15" s="21"/>
      <c r="CH15" s="21"/>
      <c r="CI15" s="1"/>
      <c r="CJ15" s="1"/>
    </row>
    <row r="16" ht="12.0" customHeight="1">
      <c r="A16" s="1"/>
      <c r="B16" s="32">
        <v>44361.0</v>
      </c>
      <c r="C16" s="99">
        <f t="shared" si="1"/>
        <v>0</v>
      </c>
      <c r="D16" s="260">
        <f t="shared" si="2"/>
        <v>0</v>
      </c>
      <c r="E16" s="321"/>
      <c r="F16" s="322"/>
      <c r="G16" s="322"/>
      <c r="H16" s="322"/>
      <c r="I16" s="322"/>
      <c r="J16" s="322"/>
      <c r="K16" s="322"/>
      <c r="L16" s="480"/>
      <c r="M16" s="577">
        <f t="shared" si="3"/>
        <v>0</v>
      </c>
      <c r="N16" s="321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  <c r="AA16" s="322"/>
      <c r="AB16" s="322"/>
      <c r="AC16" s="480"/>
      <c r="AD16" s="260">
        <f t="shared" si="4"/>
        <v>0</v>
      </c>
      <c r="AE16" s="407"/>
      <c r="AF16" s="322"/>
      <c r="AG16" s="407"/>
      <c r="AH16" s="322"/>
      <c r="AI16" s="322"/>
      <c r="AJ16" s="322"/>
      <c r="AK16" s="322"/>
      <c r="AL16" s="322"/>
      <c r="AM16" s="322"/>
      <c r="AN16" s="322"/>
      <c r="AO16" s="322"/>
      <c r="AP16" s="322"/>
      <c r="AQ16" s="383"/>
      <c r="AR16" s="322"/>
      <c r="AS16" s="322"/>
      <c r="AT16" s="322"/>
      <c r="AU16" s="322"/>
      <c r="AV16" s="322"/>
      <c r="AW16" s="383"/>
      <c r="AX16" s="322"/>
      <c r="AY16" s="383"/>
      <c r="AZ16" s="322"/>
      <c r="BA16" s="383"/>
      <c r="BB16" s="322"/>
      <c r="BC16" s="383"/>
      <c r="BD16" s="322"/>
      <c r="BE16" s="383"/>
      <c r="BF16" s="383"/>
      <c r="BG16" s="383"/>
      <c r="BH16" s="383"/>
      <c r="BI16" s="383"/>
      <c r="BJ16" s="383"/>
      <c r="BK16" s="383"/>
      <c r="BL16" s="383"/>
      <c r="BM16" s="383"/>
      <c r="BN16" s="383"/>
      <c r="BO16" s="383"/>
      <c r="BP16" s="383"/>
      <c r="BQ16" s="383"/>
      <c r="BR16" s="322"/>
      <c r="BS16" s="383"/>
      <c r="BT16" s="383"/>
      <c r="BU16" s="383"/>
      <c r="BV16" s="322"/>
      <c r="BW16" s="383"/>
      <c r="BX16" s="383"/>
      <c r="BY16" s="383"/>
      <c r="BZ16" s="383"/>
      <c r="CA16" s="383"/>
      <c r="CB16" s="322"/>
      <c r="CC16" s="383"/>
      <c r="CD16" s="480"/>
      <c r="CE16" s="21"/>
      <c r="CF16" s="21"/>
      <c r="CG16" s="21"/>
      <c r="CH16" s="21"/>
      <c r="CI16" s="1"/>
      <c r="CJ16" s="1"/>
    </row>
    <row r="17" ht="12.0" customHeight="1">
      <c r="A17" s="1"/>
      <c r="B17" s="439">
        <v>44362.0</v>
      </c>
      <c r="C17" s="99">
        <f t="shared" si="1"/>
        <v>200220</v>
      </c>
      <c r="D17" s="260">
        <f t="shared" si="2"/>
        <v>200220</v>
      </c>
      <c r="E17" s="590" t="s">
        <v>967</v>
      </c>
      <c r="F17" s="363">
        <v>200000.0</v>
      </c>
      <c r="G17" s="322" t="s">
        <v>978</v>
      </c>
      <c r="H17" s="363">
        <v>220.0</v>
      </c>
      <c r="I17" s="322"/>
      <c r="J17" s="322"/>
      <c r="K17" s="322"/>
      <c r="L17" s="480"/>
      <c r="M17" s="577">
        <f t="shared" si="3"/>
        <v>0</v>
      </c>
      <c r="N17" s="321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  <c r="AB17" s="322"/>
      <c r="AC17" s="480"/>
      <c r="AD17" s="260">
        <f t="shared" si="4"/>
        <v>0</v>
      </c>
      <c r="AE17" s="407"/>
      <c r="AF17" s="322"/>
      <c r="AG17" s="383"/>
      <c r="AH17" s="322"/>
      <c r="AI17" s="383"/>
      <c r="AJ17" s="322"/>
      <c r="AK17" s="383"/>
      <c r="AL17" s="322"/>
      <c r="AM17" s="383"/>
      <c r="AN17" s="322"/>
      <c r="AO17" s="383"/>
      <c r="AP17" s="322"/>
      <c r="AQ17" s="383"/>
      <c r="AR17" s="322"/>
      <c r="AS17" s="383"/>
      <c r="AT17" s="322"/>
      <c r="AU17" s="383"/>
      <c r="AV17" s="322"/>
      <c r="AW17" s="383"/>
      <c r="AX17" s="383"/>
      <c r="AY17" s="383"/>
      <c r="AZ17" s="322"/>
      <c r="BA17" s="383"/>
      <c r="BB17" s="383"/>
      <c r="BC17" s="383"/>
      <c r="BD17" s="383"/>
      <c r="BE17" s="383"/>
      <c r="BF17" s="383"/>
      <c r="BG17" s="383"/>
      <c r="BH17" s="383"/>
      <c r="BI17" s="383"/>
      <c r="BJ17" s="383"/>
      <c r="BK17" s="383"/>
      <c r="BL17" s="383"/>
      <c r="BM17" s="383"/>
      <c r="BN17" s="322"/>
      <c r="BO17" s="383"/>
      <c r="BP17" s="383"/>
      <c r="BQ17" s="383"/>
      <c r="BR17" s="322"/>
      <c r="BS17" s="383"/>
      <c r="BT17" s="383"/>
      <c r="BU17" s="383"/>
      <c r="BV17" s="383"/>
      <c r="BW17" s="383"/>
      <c r="BX17" s="322"/>
      <c r="BY17" s="383"/>
      <c r="BZ17" s="322"/>
      <c r="CA17" s="383"/>
      <c r="CB17" s="383"/>
      <c r="CC17" s="383"/>
      <c r="CD17" s="480"/>
      <c r="CE17" s="1"/>
      <c r="CF17" s="1"/>
      <c r="CG17" s="1"/>
      <c r="CH17" s="1"/>
      <c r="CI17" s="1"/>
      <c r="CJ17" s="1"/>
    </row>
    <row r="18" ht="12.0" customHeight="1">
      <c r="A18" s="1"/>
      <c r="B18" s="439">
        <v>44363.0</v>
      </c>
      <c r="C18" s="99">
        <f t="shared" si="1"/>
        <v>0</v>
      </c>
      <c r="D18" s="260">
        <f t="shared" si="2"/>
        <v>0</v>
      </c>
      <c r="E18" s="321"/>
      <c r="F18" s="322"/>
      <c r="G18" s="322"/>
      <c r="H18" s="322"/>
      <c r="I18" s="322"/>
      <c r="J18" s="322"/>
      <c r="K18" s="322"/>
      <c r="L18" s="480"/>
      <c r="M18" s="577">
        <f t="shared" si="3"/>
        <v>0</v>
      </c>
      <c r="N18" s="544"/>
      <c r="O18" s="322"/>
      <c r="P18" s="383"/>
      <c r="Q18" s="322"/>
      <c r="R18" s="383"/>
      <c r="S18" s="580"/>
      <c r="T18" s="322"/>
      <c r="U18" s="322"/>
      <c r="V18" s="322"/>
      <c r="W18" s="322"/>
      <c r="X18" s="322"/>
      <c r="Y18" s="322"/>
      <c r="Z18" s="322"/>
      <c r="AA18" s="322"/>
      <c r="AB18" s="322"/>
      <c r="AC18" s="480"/>
      <c r="AD18" s="260">
        <f t="shared" si="4"/>
        <v>0</v>
      </c>
      <c r="AE18" s="407"/>
      <c r="AF18" s="322"/>
      <c r="AG18" s="383"/>
      <c r="AH18" s="322"/>
      <c r="AI18" s="383"/>
      <c r="AJ18" s="322"/>
      <c r="AK18" s="383"/>
      <c r="AL18" s="322"/>
      <c r="AM18" s="383"/>
      <c r="AN18" s="322"/>
      <c r="AO18" s="383"/>
      <c r="AP18" s="322"/>
      <c r="AQ18" s="383"/>
      <c r="AR18" s="322"/>
      <c r="AS18" s="383"/>
      <c r="AT18" s="322"/>
      <c r="AU18" s="383"/>
      <c r="AV18" s="322"/>
      <c r="AW18" s="383"/>
      <c r="AX18" s="383"/>
      <c r="AY18" s="383"/>
      <c r="AZ18" s="322"/>
      <c r="BA18" s="383"/>
      <c r="BB18" s="383"/>
      <c r="BC18" s="383"/>
      <c r="BD18" s="322"/>
      <c r="BE18" s="383"/>
      <c r="BF18" s="383"/>
      <c r="BG18" s="383"/>
      <c r="BH18" s="383"/>
      <c r="BI18" s="383"/>
      <c r="BJ18" s="383"/>
      <c r="BK18" s="383"/>
      <c r="BL18" s="383"/>
      <c r="BM18" s="383"/>
      <c r="BN18" s="383"/>
      <c r="BO18" s="383"/>
      <c r="BP18" s="383"/>
      <c r="BQ18" s="383"/>
      <c r="BR18" s="322"/>
      <c r="BS18" s="383"/>
      <c r="BT18" s="383"/>
      <c r="BU18" s="383"/>
      <c r="BV18" s="322"/>
      <c r="BW18" s="383"/>
      <c r="BX18" s="383"/>
      <c r="BY18" s="383"/>
      <c r="BZ18" s="383"/>
      <c r="CA18" s="383"/>
      <c r="CB18" s="322"/>
      <c r="CC18" s="383"/>
      <c r="CD18" s="480"/>
      <c r="CE18" s="21"/>
      <c r="CF18" s="21"/>
      <c r="CG18" s="21"/>
      <c r="CH18" s="21"/>
      <c r="CI18" s="1"/>
      <c r="CJ18" s="1"/>
    </row>
    <row r="19" ht="12.0" customHeight="1">
      <c r="A19" s="21"/>
      <c r="B19" s="440">
        <v>44364.0</v>
      </c>
      <c r="C19" s="99">
        <f t="shared" si="1"/>
        <v>2804020</v>
      </c>
      <c r="D19" s="260">
        <f t="shared" si="2"/>
        <v>2800000</v>
      </c>
      <c r="E19" s="321" t="s">
        <v>979</v>
      </c>
      <c r="F19" s="363">
        <v>2800000.0</v>
      </c>
      <c r="G19" s="583"/>
      <c r="H19" s="583"/>
      <c r="I19" s="583"/>
      <c r="J19" s="583"/>
      <c r="K19" s="583"/>
      <c r="L19" s="584"/>
      <c r="M19" s="577">
        <f t="shared" si="3"/>
        <v>0</v>
      </c>
      <c r="N19" s="582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583"/>
      <c r="AB19" s="583"/>
      <c r="AC19" s="584"/>
      <c r="AD19" s="260">
        <f t="shared" si="4"/>
        <v>4020</v>
      </c>
      <c r="AE19" s="407" t="s">
        <v>980</v>
      </c>
      <c r="AF19" s="363">
        <v>4020.0</v>
      </c>
      <c r="AG19" s="383"/>
      <c r="AH19" s="322"/>
      <c r="AI19" s="383"/>
      <c r="AJ19" s="322"/>
      <c r="AK19" s="383"/>
      <c r="AL19" s="322"/>
      <c r="AM19" s="383"/>
      <c r="AN19" s="322"/>
      <c r="AO19" s="383"/>
      <c r="AP19" s="322"/>
      <c r="AQ19" s="383"/>
      <c r="AR19" s="322"/>
      <c r="AS19" s="383"/>
      <c r="AT19" s="322"/>
      <c r="AU19" s="383"/>
      <c r="AV19" s="322"/>
      <c r="AW19" s="383"/>
      <c r="AX19" s="383"/>
      <c r="AY19" s="383"/>
      <c r="AZ19" s="322"/>
      <c r="BA19" s="383"/>
      <c r="BB19" s="383"/>
      <c r="BC19" s="383"/>
      <c r="BD19" s="322"/>
      <c r="BE19" s="383"/>
      <c r="BF19" s="383"/>
      <c r="BG19" s="383"/>
      <c r="BH19" s="383"/>
      <c r="BI19" s="383"/>
      <c r="BJ19" s="383"/>
      <c r="BK19" s="383"/>
      <c r="BL19" s="383"/>
      <c r="BM19" s="383"/>
      <c r="BN19" s="383"/>
      <c r="BO19" s="383"/>
      <c r="BP19" s="383"/>
      <c r="BQ19" s="383"/>
      <c r="BR19" s="322"/>
      <c r="BS19" s="383"/>
      <c r="BT19" s="383"/>
      <c r="BU19" s="383"/>
      <c r="BV19" s="322"/>
      <c r="BW19" s="383"/>
      <c r="BX19" s="383"/>
      <c r="BY19" s="383"/>
      <c r="BZ19" s="383"/>
      <c r="CA19" s="383"/>
      <c r="CB19" s="322"/>
      <c r="CC19" s="383"/>
      <c r="CD19" s="480"/>
      <c r="CE19" s="21"/>
      <c r="CF19" s="21"/>
      <c r="CG19" s="21"/>
      <c r="CH19" s="21"/>
      <c r="CI19" s="21"/>
      <c r="CJ19" s="21"/>
    </row>
    <row r="20" ht="12.0" customHeight="1">
      <c r="A20" s="21"/>
      <c r="B20" s="440">
        <v>44365.0</v>
      </c>
      <c r="C20" s="99">
        <f t="shared" si="1"/>
        <v>8351115</v>
      </c>
      <c r="D20" s="260">
        <f t="shared" si="2"/>
        <v>1100</v>
      </c>
      <c r="E20" s="321" t="s">
        <v>640</v>
      </c>
      <c r="F20" s="363">
        <v>1100.0</v>
      </c>
      <c r="G20" s="583"/>
      <c r="H20" s="583"/>
      <c r="I20" s="583"/>
      <c r="J20" s="583"/>
      <c r="K20" s="583"/>
      <c r="L20" s="584"/>
      <c r="M20" s="577">
        <f t="shared" si="3"/>
        <v>8350015</v>
      </c>
      <c r="N20" s="321" t="s">
        <v>981</v>
      </c>
      <c r="O20" s="363">
        <v>8350015.0</v>
      </c>
      <c r="P20" s="583"/>
      <c r="Q20" s="583"/>
      <c r="R20" s="583"/>
      <c r="S20" s="583"/>
      <c r="T20" s="583"/>
      <c r="U20" s="583"/>
      <c r="V20" s="583"/>
      <c r="W20" s="583"/>
      <c r="X20" s="583"/>
      <c r="Y20" s="583"/>
      <c r="Z20" s="583"/>
      <c r="AA20" s="583"/>
      <c r="AB20" s="583"/>
      <c r="AC20" s="584"/>
      <c r="AD20" s="260">
        <f t="shared" si="4"/>
        <v>0</v>
      </c>
      <c r="AE20" s="407"/>
      <c r="AF20" s="322"/>
      <c r="AG20" s="383"/>
      <c r="AH20" s="322"/>
      <c r="AI20" s="383"/>
      <c r="AJ20" s="322"/>
      <c r="AK20" s="383"/>
      <c r="AL20" s="322"/>
      <c r="AM20" s="383"/>
      <c r="AN20" s="322"/>
      <c r="AO20" s="383"/>
      <c r="AP20" s="322"/>
      <c r="AQ20" s="383"/>
      <c r="AR20" s="322"/>
      <c r="AS20" s="383"/>
      <c r="AT20" s="322"/>
      <c r="AU20" s="383"/>
      <c r="AV20" s="322"/>
      <c r="AW20" s="383"/>
      <c r="AX20" s="383"/>
      <c r="AY20" s="383"/>
      <c r="AZ20" s="322"/>
      <c r="BA20" s="383"/>
      <c r="BB20" s="383"/>
      <c r="BC20" s="383"/>
      <c r="BD20" s="322"/>
      <c r="BE20" s="383"/>
      <c r="BF20" s="383"/>
      <c r="BG20" s="383"/>
      <c r="BH20" s="383"/>
      <c r="BI20" s="383"/>
      <c r="BJ20" s="383"/>
      <c r="BK20" s="383"/>
      <c r="BL20" s="383"/>
      <c r="BM20" s="383"/>
      <c r="BN20" s="383"/>
      <c r="BO20" s="383"/>
      <c r="BP20" s="383"/>
      <c r="BQ20" s="383"/>
      <c r="BR20" s="322"/>
      <c r="BS20" s="383"/>
      <c r="BT20" s="383"/>
      <c r="BU20" s="383"/>
      <c r="BV20" s="322"/>
      <c r="BW20" s="383"/>
      <c r="BX20" s="383"/>
      <c r="BY20" s="383"/>
      <c r="BZ20" s="383"/>
      <c r="CA20" s="383"/>
      <c r="CB20" s="322"/>
      <c r="CC20" s="383"/>
      <c r="CD20" s="480"/>
      <c r="CE20" s="21"/>
      <c r="CF20" s="21"/>
      <c r="CG20" s="21"/>
      <c r="CH20" s="21"/>
      <c r="CI20" s="21"/>
      <c r="CJ20" s="21"/>
    </row>
    <row r="21" ht="12.0" customHeight="1">
      <c r="A21" s="1"/>
      <c r="B21" s="32">
        <v>44366.0</v>
      </c>
      <c r="C21" s="99">
        <f t="shared" si="1"/>
        <v>0</v>
      </c>
      <c r="D21" s="260">
        <f t="shared" si="2"/>
        <v>0</v>
      </c>
      <c r="E21" s="544"/>
      <c r="F21" s="322"/>
      <c r="G21" s="322"/>
      <c r="H21" s="322"/>
      <c r="I21" s="322"/>
      <c r="J21" s="322"/>
      <c r="K21" s="322"/>
      <c r="L21" s="480"/>
      <c r="M21" s="577">
        <f t="shared" si="3"/>
        <v>0</v>
      </c>
      <c r="N21" s="321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  <c r="AA21" s="322"/>
      <c r="AB21" s="322"/>
      <c r="AC21" s="480"/>
      <c r="AD21" s="260">
        <f t="shared" si="4"/>
        <v>0</v>
      </c>
      <c r="AE21" s="407"/>
      <c r="AF21" s="322"/>
      <c r="AG21" s="383"/>
      <c r="AH21" s="322"/>
      <c r="AI21" s="383"/>
      <c r="AJ21" s="322"/>
      <c r="AK21" s="383"/>
      <c r="AL21" s="322"/>
      <c r="AM21" s="383"/>
      <c r="AN21" s="322"/>
      <c r="AO21" s="383"/>
      <c r="AP21" s="322"/>
      <c r="AQ21" s="383"/>
      <c r="AR21" s="322"/>
      <c r="AS21" s="383"/>
      <c r="AT21" s="322"/>
      <c r="AU21" s="383"/>
      <c r="AV21" s="322"/>
      <c r="AW21" s="383"/>
      <c r="AX21" s="383"/>
      <c r="AY21" s="383"/>
      <c r="AZ21" s="383"/>
      <c r="BA21" s="383"/>
      <c r="BB21" s="322"/>
      <c r="BC21" s="383"/>
      <c r="BD21" s="383"/>
      <c r="BE21" s="383"/>
      <c r="BF21" s="383"/>
      <c r="BG21" s="383"/>
      <c r="BH21" s="383"/>
      <c r="BI21" s="383"/>
      <c r="BJ21" s="383"/>
      <c r="BK21" s="383"/>
      <c r="BL21" s="383"/>
      <c r="BM21" s="383"/>
      <c r="BN21" s="383"/>
      <c r="BO21" s="383"/>
      <c r="BP21" s="322"/>
      <c r="BQ21" s="383"/>
      <c r="BR21" s="383"/>
      <c r="BS21" s="383"/>
      <c r="BT21" s="322"/>
      <c r="BU21" s="383"/>
      <c r="BV21" s="383"/>
      <c r="BW21" s="383"/>
      <c r="BX21" s="383"/>
      <c r="BY21" s="383"/>
      <c r="BZ21" s="322"/>
      <c r="CA21" s="383"/>
      <c r="CB21" s="322"/>
      <c r="CC21" s="383"/>
      <c r="CD21" s="585"/>
      <c r="CE21" s="21"/>
      <c r="CF21" s="21"/>
      <c r="CG21" s="1"/>
      <c r="CH21" s="1"/>
      <c r="CI21" s="1"/>
      <c r="CJ21" s="1"/>
    </row>
    <row r="22" ht="12.0" customHeight="1">
      <c r="A22" s="1"/>
      <c r="B22" s="32">
        <v>44367.0</v>
      </c>
      <c r="C22" s="99">
        <f t="shared" si="1"/>
        <v>1742766</v>
      </c>
      <c r="D22" s="260">
        <f t="shared" si="2"/>
        <v>0</v>
      </c>
      <c r="E22" s="576"/>
      <c r="F22" s="414"/>
      <c r="G22" s="414"/>
      <c r="H22" s="414"/>
      <c r="I22" s="414"/>
      <c r="J22" s="414"/>
      <c r="K22" s="414"/>
      <c r="L22" s="514"/>
      <c r="M22" s="577">
        <f t="shared" si="3"/>
        <v>0</v>
      </c>
      <c r="N22" s="321"/>
      <c r="O22" s="322"/>
      <c r="P22" s="322"/>
      <c r="Q22" s="322"/>
      <c r="R22" s="322"/>
      <c r="S22" s="322"/>
      <c r="T22" s="322"/>
      <c r="U22" s="322"/>
      <c r="V22" s="322"/>
      <c r="W22" s="322"/>
      <c r="X22" s="322"/>
      <c r="Y22" s="322"/>
      <c r="Z22" s="322"/>
      <c r="AA22" s="322"/>
      <c r="AB22" s="322"/>
      <c r="AC22" s="480"/>
      <c r="AD22" s="260">
        <f t="shared" si="4"/>
        <v>1742766</v>
      </c>
      <c r="AE22" s="407" t="s">
        <v>403</v>
      </c>
      <c r="AF22" s="363">
        <v>39005.0</v>
      </c>
      <c r="AG22" s="383" t="s">
        <v>982</v>
      </c>
      <c r="AH22" s="363">
        <v>3982.0</v>
      </c>
      <c r="AI22" s="383" t="s">
        <v>983</v>
      </c>
      <c r="AJ22" s="363">
        <v>15779.0</v>
      </c>
      <c r="AK22" s="412" t="s">
        <v>984</v>
      </c>
      <c r="AL22" s="367">
        <v>1684000.0</v>
      </c>
      <c r="AM22" s="383"/>
      <c r="AN22" s="322"/>
      <c r="AO22" s="383"/>
      <c r="AP22" s="322"/>
      <c r="AQ22" s="383"/>
      <c r="AR22" s="322"/>
      <c r="AS22" s="383"/>
      <c r="AT22" s="322"/>
      <c r="AU22" s="383"/>
      <c r="AV22" s="322"/>
      <c r="AW22" s="383"/>
      <c r="AX22" s="383"/>
      <c r="AY22" s="383"/>
      <c r="AZ22" s="322"/>
      <c r="BA22" s="383"/>
      <c r="BB22" s="383"/>
      <c r="BC22" s="383"/>
      <c r="BD22" s="322"/>
      <c r="BE22" s="383"/>
      <c r="BF22" s="383"/>
      <c r="BG22" s="383"/>
      <c r="BH22" s="383"/>
      <c r="BI22" s="383"/>
      <c r="BJ22" s="383"/>
      <c r="BK22" s="383"/>
      <c r="BL22" s="383"/>
      <c r="BM22" s="383"/>
      <c r="BN22" s="383"/>
      <c r="BO22" s="383"/>
      <c r="BP22" s="383"/>
      <c r="BQ22" s="383"/>
      <c r="BR22" s="322"/>
      <c r="BS22" s="383"/>
      <c r="BT22" s="383"/>
      <c r="BU22" s="383"/>
      <c r="BV22" s="322"/>
      <c r="BW22" s="383"/>
      <c r="BX22" s="383"/>
      <c r="BY22" s="383"/>
      <c r="BZ22" s="383"/>
      <c r="CA22" s="383"/>
      <c r="CB22" s="322"/>
      <c r="CC22" s="383"/>
      <c r="CD22" s="480"/>
      <c r="CE22" s="21"/>
      <c r="CF22" s="21"/>
      <c r="CG22" s="21"/>
      <c r="CH22" s="21"/>
      <c r="CI22" s="1"/>
      <c r="CJ22" s="1"/>
    </row>
    <row r="23" ht="12.0" customHeight="1">
      <c r="A23" s="1"/>
      <c r="B23" s="32">
        <v>44368.0</v>
      </c>
      <c r="C23" s="99">
        <f t="shared" si="1"/>
        <v>112614</v>
      </c>
      <c r="D23" s="260">
        <f t="shared" si="2"/>
        <v>0</v>
      </c>
      <c r="E23" s="321"/>
      <c r="F23" s="322"/>
      <c r="G23" s="322"/>
      <c r="H23" s="322"/>
      <c r="I23" s="322"/>
      <c r="J23" s="322"/>
      <c r="K23" s="322"/>
      <c r="L23" s="480"/>
      <c r="M23" s="577">
        <f t="shared" si="3"/>
        <v>112614</v>
      </c>
      <c r="N23" s="321" t="s">
        <v>985</v>
      </c>
      <c r="O23" s="363">
        <v>112614.0</v>
      </c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  <c r="AA23" s="322"/>
      <c r="AB23" s="322"/>
      <c r="AC23" s="480"/>
      <c r="AD23" s="260">
        <f t="shared" si="4"/>
        <v>0</v>
      </c>
      <c r="AE23" s="407"/>
      <c r="AF23" s="322"/>
      <c r="AG23" s="322"/>
      <c r="AH23" s="322"/>
      <c r="AI23" s="383"/>
      <c r="AJ23" s="322"/>
      <c r="AK23" s="383"/>
      <c r="AL23" s="322"/>
      <c r="AM23" s="383"/>
      <c r="AN23" s="322"/>
      <c r="AO23" s="383"/>
      <c r="AP23" s="322"/>
      <c r="AQ23" s="383"/>
      <c r="AR23" s="322"/>
      <c r="AS23" s="383"/>
      <c r="AT23" s="322"/>
      <c r="AU23" s="383"/>
      <c r="AV23" s="322"/>
      <c r="AW23" s="383"/>
      <c r="AX23" s="383"/>
      <c r="AY23" s="383"/>
      <c r="AZ23" s="322"/>
      <c r="BA23" s="383"/>
      <c r="BB23" s="383"/>
      <c r="BC23" s="383"/>
      <c r="BD23" s="322"/>
      <c r="BE23" s="383"/>
      <c r="BF23" s="383"/>
      <c r="BG23" s="383"/>
      <c r="BH23" s="383"/>
      <c r="BI23" s="383"/>
      <c r="BJ23" s="383"/>
      <c r="BK23" s="383"/>
      <c r="BL23" s="383"/>
      <c r="BM23" s="383"/>
      <c r="BN23" s="383"/>
      <c r="BO23" s="383"/>
      <c r="BP23" s="383"/>
      <c r="BQ23" s="383"/>
      <c r="BR23" s="322"/>
      <c r="BS23" s="383"/>
      <c r="BT23" s="383"/>
      <c r="BU23" s="383"/>
      <c r="BV23" s="322"/>
      <c r="BW23" s="383"/>
      <c r="BX23" s="383"/>
      <c r="BY23" s="383"/>
      <c r="BZ23" s="383"/>
      <c r="CA23" s="383"/>
      <c r="CB23" s="322"/>
      <c r="CC23" s="383"/>
      <c r="CD23" s="480"/>
      <c r="CE23" s="21"/>
      <c r="CF23" s="21"/>
      <c r="CG23" s="21"/>
      <c r="CH23" s="21"/>
      <c r="CI23" s="1"/>
      <c r="CJ23" s="1"/>
    </row>
    <row r="24" ht="12.0" customHeight="1">
      <c r="A24" s="1"/>
      <c r="B24" s="439">
        <v>44369.0</v>
      </c>
      <c r="C24" s="99">
        <f t="shared" si="1"/>
        <v>0</v>
      </c>
      <c r="D24" s="260">
        <f t="shared" si="2"/>
        <v>0</v>
      </c>
      <c r="E24" s="321"/>
      <c r="F24" s="322"/>
      <c r="G24" s="322"/>
      <c r="H24" s="322"/>
      <c r="I24" s="322"/>
      <c r="J24" s="322"/>
      <c r="K24" s="322"/>
      <c r="L24" s="480"/>
      <c r="M24" s="577">
        <f t="shared" si="3"/>
        <v>0</v>
      </c>
      <c r="N24" s="321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  <c r="AA24" s="322"/>
      <c r="AB24" s="322"/>
      <c r="AC24" s="480"/>
      <c r="AD24" s="260">
        <f t="shared" si="4"/>
        <v>0</v>
      </c>
      <c r="AE24" s="407"/>
      <c r="AF24" s="322"/>
      <c r="AG24" s="322"/>
      <c r="AH24" s="322"/>
      <c r="AI24" s="383"/>
      <c r="AJ24" s="322"/>
      <c r="AK24" s="383"/>
      <c r="AL24" s="322"/>
      <c r="AM24" s="383"/>
      <c r="AN24" s="322"/>
      <c r="AO24" s="383"/>
      <c r="AP24" s="322"/>
      <c r="AQ24" s="383"/>
      <c r="AR24" s="322"/>
      <c r="AS24" s="383"/>
      <c r="AT24" s="322"/>
      <c r="AU24" s="383"/>
      <c r="AV24" s="322"/>
      <c r="AW24" s="383"/>
      <c r="AX24" s="383"/>
      <c r="AY24" s="383"/>
      <c r="AZ24" s="322"/>
      <c r="BA24" s="383"/>
      <c r="BB24" s="383"/>
      <c r="BC24" s="383"/>
      <c r="BD24" s="322"/>
      <c r="BE24" s="383"/>
      <c r="BF24" s="383"/>
      <c r="BG24" s="383"/>
      <c r="BH24" s="383"/>
      <c r="BI24" s="383"/>
      <c r="BJ24" s="383"/>
      <c r="BK24" s="383"/>
      <c r="BL24" s="383"/>
      <c r="BM24" s="383"/>
      <c r="BN24" s="383"/>
      <c r="BO24" s="383"/>
      <c r="BP24" s="383"/>
      <c r="BQ24" s="383"/>
      <c r="BR24" s="322"/>
      <c r="BS24" s="383"/>
      <c r="BT24" s="383"/>
      <c r="BU24" s="383"/>
      <c r="BV24" s="322"/>
      <c r="BW24" s="383"/>
      <c r="BX24" s="383"/>
      <c r="BY24" s="383"/>
      <c r="BZ24" s="383"/>
      <c r="CA24" s="383"/>
      <c r="CB24" s="322"/>
      <c r="CC24" s="383"/>
      <c r="CD24" s="480"/>
      <c r="CE24" s="21"/>
      <c r="CF24" s="21"/>
      <c r="CG24" s="21"/>
      <c r="CH24" s="21"/>
      <c r="CI24" s="1"/>
      <c r="CJ24" s="1"/>
    </row>
    <row r="25" ht="12.0" customHeight="1">
      <c r="A25" s="1"/>
      <c r="B25" s="439">
        <v>44370.0</v>
      </c>
      <c r="C25" s="99">
        <f t="shared" si="1"/>
        <v>0</v>
      </c>
      <c r="D25" s="260">
        <f t="shared" si="2"/>
        <v>0</v>
      </c>
      <c r="E25" s="321"/>
      <c r="F25" s="322"/>
      <c r="G25" s="322"/>
      <c r="H25" s="322"/>
      <c r="I25" s="322"/>
      <c r="J25" s="322"/>
      <c r="K25" s="322"/>
      <c r="L25" s="480"/>
      <c r="M25" s="577">
        <f t="shared" si="3"/>
        <v>0</v>
      </c>
      <c r="N25" s="544"/>
      <c r="O25" s="322"/>
      <c r="P25" s="383"/>
      <c r="Q25" s="322"/>
      <c r="R25" s="383"/>
      <c r="S25" s="580"/>
      <c r="T25" s="322"/>
      <c r="U25" s="322"/>
      <c r="V25" s="322"/>
      <c r="W25" s="322"/>
      <c r="X25" s="322"/>
      <c r="Y25" s="322"/>
      <c r="Z25" s="322"/>
      <c r="AA25" s="322"/>
      <c r="AB25" s="322"/>
      <c r="AC25" s="480"/>
      <c r="AD25" s="260">
        <f t="shared" si="4"/>
        <v>0</v>
      </c>
      <c r="AE25" s="407"/>
      <c r="AF25" s="322"/>
      <c r="AG25" s="383"/>
      <c r="AH25" s="322"/>
      <c r="AI25" s="383"/>
      <c r="AJ25" s="322"/>
      <c r="AK25" s="383"/>
      <c r="AL25" s="322"/>
      <c r="AM25" s="383"/>
      <c r="AN25" s="322"/>
      <c r="AO25" s="383"/>
      <c r="AP25" s="322"/>
      <c r="AQ25" s="383"/>
      <c r="AR25" s="322"/>
      <c r="AS25" s="383"/>
      <c r="AT25" s="322"/>
      <c r="AU25" s="383"/>
      <c r="AV25" s="322"/>
      <c r="AW25" s="383"/>
      <c r="AX25" s="383"/>
      <c r="AY25" s="383"/>
      <c r="AZ25" s="383"/>
      <c r="BA25" s="383"/>
      <c r="BB25" s="322"/>
      <c r="BC25" s="383"/>
      <c r="BD25" s="383"/>
      <c r="BE25" s="383"/>
      <c r="BF25" s="383"/>
      <c r="BG25" s="383"/>
      <c r="BH25" s="322"/>
      <c r="BI25" s="383"/>
      <c r="BJ25" s="383"/>
      <c r="BK25" s="383"/>
      <c r="BL25" s="383"/>
      <c r="BM25" s="383"/>
      <c r="BN25" s="383"/>
      <c r="BO25" s="383"/>
      <c r="BP25" s="322"/>
      <c r="BQ25" s="383"/>
      <c r="BR25" s="383"/>
      <c r="BS25" s="383"/>
      <c r="BT25" s="322"/>
      <c r="BU25" s="383"/>
      <c r="BV25" s="383"/>
      <c r="BW25" s="383"/>
      <c r="BX25" s="383"/>
      <c r="BY25" s="383"/>
      <c r="BZ25" s="322"/>
      <c r="CA25" s="383"/>
      <c r="CB25" s="322"/>
      <c r="CC25" s="383"/>
      <c r="CD25" s="585"/>
      <c r="CE25" s="21"/>
      <c r="CF25" s="21"/>
      <c r="CG25" s="1"/>
      <c r="CH25" s="1"/>
      <c r="CI25" s="1"/>
      <c r="CJ25" s="1"/>
    </row>
    <row r="26" ht="13.5" customHeight="1">
      <c r="A26" s="21"/>
      <c r="B26" s="440">
        <v>44371.0</v>
      </c>
      <c r="C26" s="99">
        <f t="shared" si="1"/>
        <v>47225</v>
      </c>
      <c r="D26" s="260">
        <f t="shared" si="2"/>
        <v>0</v>
      </c>
      <c r="E26" s="582"/>
      <c r="F26" s="583"/>
      <c r="G26" s="583"/>
      <c r="H26" s="583"/>
      <c r="I26" s="583"/>
      <c r="J26" s="583"/>
      <c r="K26" s="583"/>
      <c r="L26" s="584"/>
      <c r="M26" s="577">
        <f t="shared" si="3"/>
        <v>0</v>
      </c>
      <c r="N26" s="582"/>
      <c r="O26" s="583"/>
      <c r="P26" s="583"/>
      <c r="Q26" s="583"/>
      <c r="R26" s="583"/>
      <c r="S26" s="583"/>
      <c r="T26" s="583"/>
      <c r="U26" s="583"/>
      <c r="V26" s="583"/>
      <c r="W26" s="583"/>
      <c r="X26" s="583"/>
      <c r="Y26" s="583"/>
      <c r="Z26" s="583"/>
      <c r="AA26" s="583"/>
      <c r="AB26" s="583"/>
      <c r="AC26" s="584"/>
      <c r="AD26" s="260">
        <f t="shared" si="4"/>
        <v>47225</v>
      </c>
      <c r="AE26" s="383" t="s">
        <v>423</v>
      </c>
      <c r="AF26" s="363">
        <v>14225.0</v>
      </c>
      <c r="AG26" s="383" t="s">
        <v>986</v>
      </c>
      <c r="AH26" s="363">
        <v>33000.0</v>
      </c>
      <c r="AI26" s="383"/>
      <c r="AJ26" s="322"/>
      <c r="AK26" s="383"/>
      <c r="AL26" s="322"/>
      <c r="AM26" s="383"/>
      <c r="AN26" s="322"/>
      <c r="AO26" s="383"/>
      <c r="AP26" s="322"/>
      <c r="AQ26" s="383"/>
      <c r="AR26" s="322"/>
      <c r="AS26" s="383"/>
      <c r="AT26" s="322"/>
      <c r="AU26" s="383"/>
      <c r="AV26" s="322"/>
      <c r="AW26" s="383"/>
      <c r="AX26" s="383"/>
      <c r="AY26" s="383"/>
      <c r="AZ26" s="322"/>
      <c r="BA26" s="383"/>
      <c r="BB26" s="383"/>
      <c r="BC26" s="383"/>
      <c r="BD26" s="322"/>
      <c r="BE26" s="383"/>
      <c r="BF26" s="383"/>
      <c r="BG26" s="383"/>
      <c r="BH26" s="383"/>
      <c r="BI26" s="383"/>
      <c r="BJ26" s="383"/>
      <c r="BK26" s="383"/>
      <c r="BL26" s="383"/>
      <c r="BM26" s="383"/>
      <c r="BN26" s="383"/>
      <c r="BO26" s="383"/>
      <c r="BP26" s="383"/>
      <c r="BQ26" s="383"/>
      <c r="BR26" s="322"/>
      <c r="BS26" s="383"/>
      <c r="BT26" s="383"/>
      <c r="BU26" s="383"/>
      <c r="BV26" s="322"/>
      <c r="BW26" s="383"/>
      <c r="BX26" s="383"/>
      <c r="BY26" s="383"/>
      <c r="BZ26" s="383"/>
      <c r="CA26" s="383"/>
      <c r="CB26" s="322"/>
      <c r="CC26" s="383"/>
      <c r="CD26" s="480"/>
      <c r="CE26" s="21"/>
      <c r="CF26" s="21"/>
      <c r="CG26" s="21"/>
      <c r="CH26" s="21"/>
      <c r="CI26" s="21"/>
      <c r="CJ26" s="21"/>
    </row>
    <row r="27" ht="12.0" customHeight="1">
      <c r="A27" s="21"/>
      <c r="B27" s="440">
        <v>44372.0</v>
      </c>
      <c r="C27" s="99">
        <f t="shared" si="1"/>
        <v>20000000</v>
      </c>
      <c r="D27" s="260">
        <f t="shared" si="2"/>
        <v>20000000</v>
      </c>
      <c r="E27" s="591" t="s">
        <v>987</v>
      </c>
      <c r="F27" s="367">
        <v>2.0E7</v>
      </c>
      <c r="G27" s="583"/>
      <c r="H27" s="583"/>
      <c r="I27" s="583"/>
      <c r="J27" s="583"/>
      <c r="K27" s="583"/>
      <c r="L27" s="584"/>
      <c r="M27" s="577">
        <f t="shared" si="3"/>
        <v>0</v>
      </c>
      <c r="N27" s="582"/>
      <c r="O27" s="583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584"/>
      <c r="AD27" s="260">
        <f t="shared" si="4"/>
        <v>0</v>
      </c>
      <c r="AE27" s="412"/>
      <c r="AF27" s="412"/>
      <c r="AG27" s="383"/>
      <c r="AH27" s="322"/>
      <c r="AI27" s="322"/>
      <c r="AJ27" s="322"/>
      <c r="AK27" s="383"/>
      <c r="AL27" s="322"/>
      <c r="AM27" s="383"/>
      <c r="AN27" s="322"/>
      <c r="AO27" s="383"/>
      <c r="AP27" s="322"/>
      <c r="AQ27" s="383"/>
      <c r="AR27" s="322"/>
      <c r="AS27" s="383"/>
      <c r="AT27" s="322"/>
      <c r="AU27" s="383"/>
      <c r="AV27" s="322"/>
      <c r="AW27" s="383"/>
      <c r="AX27" s="383"/>
      <c r="AY27" s="383"/>
      <c r="AZ27" s="322"/>
      <c r="BA27" s="383"/>
      <c r="BB27" s="383"/>
      <c r="BC27" s="383"/>
      <c r="BD27" s="322"/>
      <c r="BE27" s="383"/>
      <c r="BF27" s="383"/>
      <c r="BG27" s="383"/>
      <c r="BH27" s="383"/>
      <c r="BI27" s="383"/>
      <c r="BJ27" s="383"/>
      <c r="BK27" s="383"/>
      <c r="BL27" s="383"/>
      <c r="BM27" s="383"/>
      <c r="BN27" s="383"/>
      <c r="BO27" s="383"/>
      <c r="BP27" s="383"/>
      <c r="BQ27" s="383"/>
      <c r="BR27" s="322"/>
      <c r="BS27" s="383"/>
      <c r="BT27" s="383"/>
      <c r="BU27" s="383"/>
      <c r="BV27" s="322"/>
      <c r="BW27" s="383"/>
      <c r="BX27" s="383"/>
      <c r="BY27" s="383"/>
      <c r="BZ27" s="383"/>
      <c r="CA27" s="383"/>
      <c r="CB27" s="322"/>
      <c r="CC27" s="383"/>
      <c r="CD27" s="480"/>
      <c r="CE27" s="21"/>
      <c r="CF27" s="21"/>
      <c r="CG27" s="21"/>
      <c r="CH27" s="21"/>
      <c r="CI27" s="21"/>
      <c r="CJ27" s="21"/>
    </row>
    <row r="28" ht="12.0" customHeight="1">
      <c r="A28" s="156"/>
      <c r="B28" s="32">
        <v>44373.0</v>
      </c>
      <c r="C28" s="99">
        <f t="shared" si="1"/>
        <v>296782</v>
      </c>
      <c r="D28" s="260">
        <f t="shared" si="2"/>
        <v>13200</v>
      </c>
      <c r="E28" s="544" t="s">
        <v>988</v>
      </c>
      <c r="F28" s="363">
        <v>13200.0</v>
      </c>
      <c r="G28" s="409"/>
      <c r="H28" s="409"/>
      <c r="I28" s="409"/>
      <c r="J28" s="409"/>
      <c r="K28" s="409"/>
      <c r="L28" s="493"/>
      <c r="M28" s="577">
        <f t="shared" si="3"/>
        <v>125989</v>
      </c>
      <c r="N28" s="321" t="s">
        <v>989</v>
      </c>
      <c r="O28" s="363">
        <v>125989.0</v>
      </c>
      <c r="P28" s="409"/>
      <c r="Q28" s="409"/>
      <c r="R28" s="409"/>
      <c r="S28" s="409"/>
      <c r="T28" s="409"/>
      <c r="U28" s="409"/>
      <c r="V28" s="409"/>
      <c r="W28" s="409"/>
      <c r="X28" s="409"/>
      <c r="Y28" s="409"/>
      <c r="Z28" s="409"/>
      <c r="AA28" s="409"/>
      <c r="AB28" s="409"/>
      <c r="AC28" s="493"/>
      <c r="AD28" s="592">
        <f t="shared" si="4"/>
        <v>157593</v>
      </c>
      <c r="AE28" s="383" t="s">
        <v>990</v>
      </c>
      <c r="AF28" s="363">
        <v>17520.0</v>
      </c>
      <c r="AG28" s="383" t="s">
        <v>991</v>
      </c>
      <c r="AH28" s="384">
        <v>858.0</v>
      </c>
      <c r="AI28" s="383" t="s">
        <v>426</v>
      </c>
      <c r="AJ28" s="363">
        <v>44721.0</v>
      </c>
      <c r="AK28" s="322" t="s">
        <v>992</v>
      </c>
      <c r="AL28" s="363">
        <v>80110.0</v>
      </c>
      <c r="AM28" s="383" t="s">
        <v>427</v>
      </c>
      <c r="AN28" s="363">
        <v>3900.0</v>
      </c>
      <c r="AO28" s="383" t="s">
        <v>93</v>
      </c>
      <c r="AP28" s="363">
        <v>6084.0</v>
      </c>
      <c r="AQ28" s="383" t="s">
        <v>993</v>
      </c>
      <c r="AR28" s="363">
        <v>4400.0</v>
      </c>
      <c r="AS28" s="383"/>
      <c r="AT28" s="322"/>
      <c r="AU28" s="383"/>
      <c r="AV28" s="322"/>
      <c r="AW28" s="383"/>
      <c r="AX28" s="383"/>
      <c r="AY28" s="408"/>
      <c r="AZ28" s="408"/>
      <c r="BA28" s="408"/>
      <c r="BB28" s="409"/>
      <c r="BC28" s="408"/>
      <c r="BD28" s="408"/>
      <c r="BE28" s="408"/>
      <c r="BF28" s="408"/>
      <c r="BG28" s="408"/>
      <c r="BH28" s="408"/>
      <c r="BI28" s="408"/>
      <c r="BJ28" s="408"/>
      <c r="BK28" s="408"/>
      <c r="BL28" s="408"/>
      <c r="BM28" s="408"/>
      <c r="BN28" s="408"/>
      <c r="BO28" s="408"/>
      <c r="BP28" s="409"/>
      <c r="BQ28" s="408"/>
      <c r="BR28" s="408"/>
      <c r="BS28" s="408"/>
      <c r="BT28" s="409"/>
      <c r="BU28" s="408"/>
      <c r="BV28" s="408"/>
      <c r="BW28" s="408"/>
      <c r="BX28" s="408"/>
      <c r="BY28" s="408"/>
      <c r="BZ28" s="409"/>
      <c r="CA28" s="408"/>
      <c r="CB28" s="409"/>
      <c r="CC28" s="408"/>
      <c r="CD28" s="593"/>
      <c r="CE28" s="201"/>
      <c r="CF28" s="201"/>
      <c r="CG28" s="156"/>
      <c r="CH28" s="156"/>
      <c r="CI28" s="156"/>
      <c r="CJ28" s="156"/>
    </row>
    <row r="29" ht="12.0" customHeight="1">
      <c r="A29" s="1"/>
      <c r="B29" s="32">
        <v>44374.0</v>
      </c>
      <c r="C29" s="99">
        <f t="shared" si="1"/>
        <v>5462764</v>
      </c>
      <c r="D29" s="260">
        <f t="shared" si="2"/>
        <v>5000385</v>
      </c>
      <c r="E29" s="594" t="s">
        <v>987</v>
      </c>
      <c r="F29" s="595">
        <v>5000000.0</v>
      </c>
      <c r="G29" s="322" t="s">
        <v>501</v>
      </c>
      <c r="H29" s="363">
        <v>385.0</v>
      </c>
      <c r="I29" s="322"/>
      <c r="J29" s="322"/>
      <c r="K29" s="322"/>
      <c r="L29" s="480"/>
      <c r="M29" s="577">
        <f t="shared" si="3"/>
        <v>0</v>
      </c>
      <c r="N29" s="321"/>
      <c r="O29" s="322"/>
      <c r="P29" s="322"/>
      <c r="Q29" s="322"/>
      <c r="R29" s="41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480"/>
      <c r="AD29" s="260">
        <f t="shared" si="4"/>
        <v>462379</v>
      </c>
      <c r="AE29" s="407" t="s">
        <v>434</v>
      </c>
      <c r="AF29" s="363">
        <v>84678.0</v>
      </c>
      <c r="AG29" s="322" t="s">
        <v>994</v>
      </c>
      <c r="AH29" s="363">
        <v>110000.0</v>
      </c>
      <c r="AI29" s="407" t="s">
        <v>403</v>
      </c>
      <c r="AJ29" s="363">
        <v>86625.0</v>
      </c>
      <c r="AK29" s="383" t="s">
        <v>75</v>
      </c>
      <c r="AL29" s="363">
        <v>58201.0</v>
      </c>
      <c r="AM29" s="383" t="s">
        <v>71</v>
      </c>
      <c r="AN29" s="363">
        <v>4400.0</v>
      </c>
      <c r="AO29" s="383" t="s">
        <v>73</v>
      </c>
      <c r="AP29" s="363">
        <v>6015.0</v>
      </c>
      <c r="AQ29" s="322" t="s">
        <v>74</v>
      </c>
      <c r="AR29" s="363">
        <v>24840.0</v>
      </c>
      <c r="AS29" s="383" t="s">
        <v>995</v>
      </c>
      <c r="AT29" s="363">
        <v>15180.0</v>
      </c>
      <c r="AU29" s="383" t="s">
        <v>76</v>
      </c>
      <c r="AV29" s="363">
        <v>67440.0</v>
      </c>
      <c r="AW29" s="407" t="s">
        <v>996</v>
      </c>
      <c r="AX29" s="384">
        <v>5000.0</v>
      </c>
      <c r="AY29" s="322"/>
      <c r="AZ29" s="322"/>
      <c r="BA29" s="322"/>
      <c r="BB29" s="322"/>
      <c r="BC29" s="322"/>
      <c r="BD29" s="322"/>
      <c r="BE29" s="322"/>
      <c r="BF29" s="322"/>
      <c r="BG29" s="322"/>
      <c r="BH29" s="322"/>
      <c r="BI29" s="383"/>
      <c r="BJ29" s="322"/>
      <c r="BK29" s="322"/>
      <c r="BL29" s="322"/>
      <c r="BM29" s="322"/>
      <c r="BN29" s="322"/>
      <c r="BO29" s="322"/>
      <c r="BP29" s="322"/>
      <c r="BQ29" s="322"/>
      <c r="BR29" s="322"/>
      <c r="BS29" s="322"/>
      <c r="BT29" s="322"/>
      <c r="BU29" s="322"/>
      <c r="BV29" s="322"/>
      <c r="BW29" s="322"/>
      <c r="BX29" s="322"/>
      <c r="BY29" s="383"/>
      <c r="BZ29" s="322"/>
      <c r="CA29" s="383"/>
      <c r="CB29" s="322"/>
      <c r="CC29" s="383"/>
      <c r="CD29" s="480"/>
      <c r="CE29" s="21"/>
      <c r="CF29" s="21"/>
      <c r="CG29" s="21"/>
      <c r="CH29" s="21"/>
      <c r="CI29" s="1"/>
      <c r="CJ29" s="1"/>
    </row>
    <row r="30" ht="12.0" customHeight="1">
      <c r="A30" s="1"/>
      <c r="B30" s="32">
        <v>44375.0</v>
      </c>
      <c r="C30" s="99">
        <f t="shared" si="1"/>
        <v>37179002</v>
      </c>
      <c r="D30" s="260">
        <f t="shared" si="2"/>
        <v>30027138</v>
      </c>
      <c r="E30" s="322" t="s">
        <v>783</v>
      </c>
      <c r="F30" s="322">
        <v>3.0E7</v>
      </c>
      <c r="G30" s="591" t="s">
        <v>501</v>
      </c>
      <c r="H30" s="367">
        <v>330.0</v>
      </c>
      <c r="I30" s="591" t="s">
        <v>969</v>
      </c>
      <c r="J30" s="367">
        <v>4000.0</v>
      </c>
      <c r="K30" s="591" t="s">
        <v>997</v>
      </c>
      <c r="L30" s="381">
        <v>22808.0</v>
      </c>
      <c r="M30" s="260">
        <f t="shared" si="3"/>
        <v>5922695</v>
      </c>
      <c r="N30" s="321" t="s">
        <v>998</v>
      </c>
      <c r="O30" s="363">
        <v>4406390.0</v>
      </c>
      <c r="P30" s="322" t="s">
        <v>449</v>
      </c>
      <c r="Q30" s="363">
        <v>1516305.0</v>
      </c>
      <c r="R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480"/>
      <c r="AD30" s="260">
        <f t="shared" si="4"/>
        <v>1229169</v>
      </c>
      <c r="AE30" s="407" t="s">
        <v>999</v>
      </c>
      <c r="AF30" s="363">
        <v>337414.0</v>
      </c>
      <c r="AG30" s="322" t="s">
        <v>87</v>
      </c>
      <c r="AH30" s="363">
        <v>165000.0</v>
      </c>
      <c r="AI30" s="322" t="s">
        <v>454</v>
      </c>
      <c r="AJ30" s="363">
        <v>65000.0</v>
      </c>
      <c r="AK30" s="322" t="s">
        <v>88</v>
      </c>
      <c r="AL30" s="363">
        <v>160000.0</v>
      </c>
      <c r="AM30" s="383" t="s">
        <v>1000</v>
      </c>
      <c r="AN30" s="363">
        <v>34600.0</v>
      </c>
      <c r="AO30" s="322" t="s">
        <v>452</v>
      </c>
      <c r="AP30" s="363">
        <v>467155.0</v>
      </c>
      <c r="AQ30" s="322"/>
      <c r="AR30" s="322"/>
      <c r="AS30" s="383"/>
      <c r="AT30" s="322"/>
      <c r="AU30" s="383"/>
      <c r="AV30" s="322"/>
      <c r="AW30" s="383"/>
      <c r="AX30" s="322"/>
      <c r="AY30" s="383"/>
      <c r="AZ30" s="322"/>
      <c r="BA30" s="383"/>
      <c r="BB30" s="322"/>
      <c r="BC30" s="322"/>
      <c r="BD30" s="322"/>
      <c r="BE30" s="322"/>
      <c r="BF30" s="322"/>
      <c r="BG30" s="322"/>
      <c r="BH30" s="322"/>
      <c r="BI30" s="383"/>
      <c r="BJ30" s="322"/>
      <c r="BK30" s="383"/>
      <c r="BL30" s="322"/>
      <c r="BM30" s="383"/>
      <c r="BN30" s="322"/>
      <c r="BO30" s="383"/>
      <c r="BP30" s="383"/>
      <c r="BQ30" s="383"/>
      <c r="BR30" s="322"/>
      <c r="BS30" s="383"/>
      <c r="BT30" s="383"/>
      <c r="BU30" s="383"/>
      <c r="BV30" s="322"/>
      <c r="BW30" s="383"/>
      <c r="BX30" s="383"/>
      <c r="BY30" s="383"/>
      <c r="BZ30" s="383"/>
      <c r="CA30" s="383"/>
      <c r="CB30" s="322"/>
      <c r="CC30" s="383"/>
      <c r="CD30" s="480"/>
      <c r="CE30" s="21"/>
      <c r="CF30" s="21"/>
      <c r="CG30" s="21"/>
      <c r="CH30" s="21"/>
      <c r="CI30" s="1"/>
      <c r="CJ30" s="1"/>
    </row>
    <row r="31" ht="12.0" customHeight="1">
      <c r="A31" s="1"/>
      <c r="B31" s="439">
        <v>44376.0</v>
      </c>
      <c r="C31" s="99">
        <f t="shared" si="1"/>
        <v>195189</v>
      </c>
      <c r="D31" s="260">
        <f t="shared" si="2"/>
        <v>195189</v>
      </c>
      <c r="E31" s="321" t="s">
        <v>1001</v>
      </c>
      <c r="F31" s="363">
        <v>177698.0</v>
      </c>
      <c r="G31" s="322" t="s">
        <v>1002</v>
      </c>
      <c r="H31" s="363">
        <v>6200.0</v>
      </c>
      <c r="I31" s="322" t="s">
        <v>501</v>
      </c>
      <c r="J31" s="363">
        <v>1100.0</v>
      </c>
      <c r="K31" s="322" t="s">
        <v>1003</v>
      </c>
      <c r="L31" s="480">
        <v>10191.0</v>
      </c>
      <c r="M31" s="577">
        <f t="shared" si="3"/>
        <v>0</v>
      </c>
      <c r="N31" s="544"/>
      <c r="O31" s="322"/>
      <c r="P31" s="383"/>
      <c r="Q31" s="322"/>
      <c r="R31" s="383"/>
      <c r="S31" s="596"/>
      <c r="T31" s="322"/>
      <c r="U31" s="322"/>
      <c r="V31" s="322"/>
      <c r="W31" s="322"/>
      <c r="X31" s="322"/>
      <c r="Y31" s="322"/>
      <c r="Z31" s="322"/>
      <c r="AA31" s="322"/>
      <c r="AB31" s="322"/>
      <c r="AC31" s="480"/>
      <c r="AD31" s="260">
        <f t="shared" si="4"/>
        <v>0</v>
      </c>
      <c r="AE31" s="407"/>
      <c r="AF31" s="322"/>
      <c r="AG31" s="322"/>
      <c r="AH31" s="322"/>
      <c r="AI31" s="322"/>
      <c r="AJ31" s="322"/>
      <c r="AK31" s="322"/>
      <c r="AL31" s="322"/>
      <c r="AM31" s="322"/>
      <c r="AN31" s="322"/>
      <c r="AO31" s="322"/>
      <c r="AP31" s="322"/>
      <c r="AQ31" s="322"/>
      <c r="AR31" s="322"/>
      <c r="AS31" s="322"/>
      <c r="AT31" s="322"/>
      <c r="AU31" s="383"/>
      <c r="AV31" s="322"/>
      <c r="AW31" s="383"/>
      <c r="AX31" s="322"/>
      <c r="AY31" s="322"/>
      <c r="AZ31" s="322"/>
      <c r="BA31" s="322"/>
      <c r="BB31" s="322"/>
      <c r="BC31" s="322"/>
      <c r="BD31" s="322"/>
      <c r="BE31" s="383"/>
      <c r="BF31" s="322"/>
      <c r="BG31" s="322"/>
      <c r="BH31" s="322"/>
      <c r="BI31" s="383"/>
      <c r="BJ31" s="322"/>
      <c r="BK31" s="383"/>
      <c r="BL31" s="322"/>
      <c r="BM31" s="383"/>
      <c r="BN31" s="322"/>
      <c r="BO31" s="383"/>
      <c r="BP31" s="322"/>
      <c r="BQ31" s="322"/>
      <c r="BR31" s="322"/>
      <c r="BS31" s="383"/>
      <c r="BT31" s="322"/>
      <c r="BU31" s="383"/>
      <c r="BV31" s="322"/>
      <c r="BW31" s="383"/>
      <c r="BX31" s="322"/>
      <c r="BY31" s="383"/>
      <c r="BZ31" s="322"/>
      <c r="CA31" s="322"/>
      <c r="CB31" s="322"/>
      <c r="CC31" s="322"/>
      <c r="CD31" s="480"/>
      <c r="CE31" s="21"/>
      <c r="CF31" s="21"/>
      <c r="CG31" s="21"/>
      <c r="CH31" s="21"/>
      <c r="CI31" s="1"/>
      <c r="CJ31" s="1"/>
    </row>
    <row r="32" ht="12.0" customHeight="1">
      <c r="A32" s="1"/>
      <c r="B32" s="441">
        <v>44377.0</v>
      </c>
      <c r="C32" s="271">
        <f t="shared" si="1"/>
        <v>0</v>
      </c>
      <c r="D32" s="272">
        <f t="shared" si="2"/>
        <v>0</v>
      </c>
      <c r="E32" s="597"/>
      <c r="F32" s="412"/>
      <c r="G32" s="412"/>
      <c r="H32" s="412"/>
      <c r="I32" s="412"/>
      <c r="J32" s="412"/>
      <c r="K32" s="478"/>
      <c r="L32" s="598"/>
      <c r="M32" s="577">
        <f t="shared" si="3"/>
        <v>0</v>
      </c>
      <c r="N32" s="599"/>
      <c r="O32" s="422"/>
      <c r="P32" s="422"/>
      <c r="Q32" s="422"/>
      <c r="R32" s="422"/>
      <c r="S32" s="600"/>
      <c r="T32" s="600"/>
      <c r="U32" s="600"/>
      <c r="V32" s="601"/>
      <c r="W32" s="601"/>
      <c r="X32" s="601"/>
      <c r="Y32" s="601"/>
      <c r="Z32" s="601"/>
      <c r="AA32" s="601"/>
      <c r="AB32" s="601"/>
      <c r="AC32" s="602"/>
      <c r="AD32" s="260">
        <f t="shared" si="4"/>
        <v>0</v>
      </c>
      <c r="AE32" s="550"/>
      <c r="AF32" s="414"/>
      <c r="AG32" s="415"/>
      <c r="AH32" s="414"/>
      <c r="AI32" s="414"/>
      <c r="AJ32" s="414"/>
      <c r="AK32" s="414"/>
      <c r="AL32" s="414"/>
      <c r="AM32" s="414"/>
      <c r="AN32" s="414"/>
      <c r="AO32" s="414"/>
      <c r="AP32" s="414"/>
      <c r="AQ32" s="415"/>
      <c r="AR32" s="414"/>
      <c r="AS32" s="414"/>
      <c r="AT32" s="414"/>
      <c r="AU32" s="414"/>
      <c r="AV32" s="414"/>
      <c r="AW32" s="414"/>
      <c r="AX32" s="414"/>
      <c r="AY32" s="412"/>
      <c r="AZ32" s="412"/>
      <c r="BA32" s="413"/>
      <c r="BB32" s="412"/>
      <c r="BC32" s="413"/>
      <c r="BD32" s="412"/>
      <c r="BE32" s="413"/>
      <c r="BF32" s="412"/>
      <c r="BG32" s="412"/>
      <c r="BH32" s="412"/>
      <c r="BI32" s="603"/>
      <c r="BJ32" s="412"/>
      <c r="BK32" s="412"/>
      <c r="BL32" s="412"/>
      <c r="BM32" s="413"/>
      <c r="BN32" s="412"/>
      <c r="BO32" s="413"/>
      <c r="BP32" s="412"/>
      <c r="BQ32" s="413"/>
      <c r="BR32" s="412"/>
      <c r="BS32" s="412"/>
      <c r="BT32" s="412"/>
      <c r="BU32" s="412"/>
      <c r="BV32" s="412"/>
      <c r="BW32" s="412"/>
      <c r="BX32" s="412"/>
      <c r="BY32" s="412"/>
      <c r="BZ32" s="412"/>
      <c r="CA32" s="412"/>
      <c r="CB32" s="412"/>
      <c r="CC32" s="413"/>
      <c r="CD32" s="500"/>
      <c r="CE32" s="1"/>
      <c r="CF32" s="1"/>
      <c r="CG32" s="1"/>
      <c r="CH32" s="1"/>
      <c r="CI32" s="1"/>
      <c r="CJ32" s="1"/>
    </row>
    <row r="33" ht="12.0" customHeight="1">
      <c r="A33" s="1"/>
      <c r="B33" s="100" t="s">
        <v>30</v>
      </c>
      <c r="C33" s="105">
        <f t="shared" si="1"/>
        <v>128984937</v>
      </c>
      <c r="D33" s="278">
        <f>SUM(D3:D32)</f>
        <v>63276558</v>
      </c>
      <c r="E33" s="573"/>
      <c r="F33" s="251"/>
      <c r="G33" s="251"/>
      <c r="H33" s="251"/>
      <c r="I33" s="251"/>
      <c r="J33" s="251"/>
      <c r="K33" s="251"/>
      <c r="L33" s="574"/>
      <c r="M33" s="575">
        <f>SUM(M3:M32)</f>
        <v>57912062</v>
      </c>
      <c r="N33" s="573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574"/>
      <c r="AD33" s="278">
        <f>SUM(AD3:AD32)</f>
        <v>7796317</v>
      </c>
      <c r="AE33" s="526"/>
      <c r="AF33" s="251"/>
      <c r="AG33" s="250"/>
      <c r="AH33" s="251"/>
      <c r="AI33" s="251"/>
      <c r="AJ33" s="251"/>
      <c r="AK33" s="251"/>
      <c r="AL33" s="251"/>
      <c r="AM33" s="251"/>
      <c r="AN33" s="251"/>
      <c r="AO33" s="251"/>
      <c r="AP33" s="251"/>
      <c r="AQ33" s="250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251"/>
      <c r="BC33" s="251"/>
      <c r="BD33" s="251"/>
      <c r="BE33" s="250"/>
      <c r="BF33" s="251"/>
      <c r="BG33" s="251"/>
      <c r="BH33" s="251"/>
      <c r="BI33" s="250"/>
      <c r="BJ33" s="251"/>
      <c r="BK33" s="250"/>
      <c r="BL33" s="251"/>
      <c r="BM33" s="250"/>
      <c r="BN33" s="251"/>
      <c r="BO33" s="250"/>
      <c r="BP33" s="251"/>
      <c r="BQ33" s="251"/>
      <c r="BR33" s="251"/>
      <c r="BS33" s="250"/>
      <c r="BT33" s="251"/>
      <c r="BU33" s="250"/>
      <c r="BV33" s="251"/>
      <c r="BW33" s="250"/>
      <c r="BX33" s="251"/>
      <c r="BY33" s="250"/>
      <c r="BZ33" s="251"/>
      <c r="CA33" s="250"/>
      <c r="CB33" s="251"/>
      <c r="CC33" s="251"/>
      <c r="CD33" s="574"/>
      <c r="CE33" s="21"/>
      <c r="CF33" s="21"/>
      <c r="CG33" s="21"/>
      <c r="CH33" s="21"/>
      <c r="CI33" s="21"/>
      <c r="CJ33" s="21"/>
    </row>
    <row r="34" ht="13.5" customHeight="1">
      <c r="A34" s="1"/>
      <c r="B34" s="100" t="s">
        <v>31</v>
      </c>
      <c r="C34" s="105"/>
      <c r="D34" s="278"/>
      <c r="E34" s="573"/>
      <c r="F34" s="251"/>
      <c r="G34" s="251"/>
      <c r="H34" s="251"/>
      <c r="I34" s="251"/>
      <c r="J34" s="251"/>
      <c r="K34" s="251"/>
      <c r="L34" s="574"/>
      <c r="M34" s="575"/>
      <c r="N34" s="573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574"/>
      <c r="AD34" s="278"/>
      <c r="AE34" s="526"/>
      <c r="AF34" s="251"/>
      <c r="AG34" s="251"/>
      <c r="AH34" s="251"/>
      <c r="AI34" s="251"/>
      <c r="AJ34" s="251"/>
      <c r="AK34" s="250"/>
      <c r="AL34" s="251"/>
      <c r="AM34" s="250"/>
      <c r="AN34" s="251"/>
      <c r="AO34" s="250"/>
      <c r="AP34" s="251"/>
      <c r="AQ34" s="250"/>
      <c r="AR34" s="251"/>
      <c r="AS34" s="250"/>
      <c r="AT34" s="251"/>
      <c r="AU34" s="250"/>
      <c r="AV34" s="251"/>
      <c r="AW34" s="250"/>
      <c r="AX34" s="250"/>
      <c r="AY34" s="250"/>
      <c r="AZ34" s="251"/>
      <c r="BA34" s="250"/>
      <c r="BB34" s="250"/>
      <c r="BC34" s="250"/>
      <c r="BD34" s="251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1"/>
      <c r="BS34" s="250"/>
      <c r="BT34" s="250"/>
      <c r="BU34" s="250"/>
      <c r="BV34" s="251"/>
      <c r="BW34" s="250"/>
      <c r="BX34" s="250"/>
      <c r="BY34" s="250"/>
      <c r="BZ34" s="250"/>
      <c r="CA34" s="250"/>
      <c r="CB34" s="251"/>
      <c r="CC34" s="250"/>
      <c r="CD34" s="574"/>
      <c r="CE34" s="21"/>
      <c r="CF34" s="21"/>
      <c r="CG34" s="21"/>
      <c r="CH34" s="21"/>
      <c r="CI34" s="1"/>
      <c r="CJ34" s="1"/>
    </row>
    <row r="35" ht="13.5" customHeight="1">
      <c r="A35" s="21"/>
      <c r="B35" s="443">
        <v>44378.0</v>
      </c>
      <c r="C35" s="98">
        <f t="shared" ref="C35:C65" si="5">D35+M35+AD35</f>
        <v>12507087</v>
      </c>
      <c r="D35" s="260">
        <f t="shared" ref="D35:D65" si="6">F35+H35+J35+L35</f>
        <v>5333765</v>
      </c>
      <c r="E35" s="591" t="s">
        <v>1004</v>
      </c>
      <c r="F35" s="367">
        <v>4094799.0</v>
      </c>
      <c r="G35" s="591" t="s">
        <v>1005</v>
      </c>
      <c r="H35" s="367">
        <v>713966.0</v>
      </c>
      <c r="I35" s="604" t="s">
        <v>1006</v>
      </c>
      <c r="J35" s="322">
        <v>525000.0</v>
      </c>
      <c r="K35" s="605"/>
      <c r="L35" s="606"/>
      <c r="M35" s="577">
        <f>O35+Q35+S35+U35+W35+Y35+AA35+AC35</f>
        <v>6592163</v>
      </c>
      <c r="N35" s="607" t="s">
        <v>1007</v>
      </c>
      <c r="O35" s="322">
        <v>1101672.0</v>
      </c>
      <c r="P35" s="604" t="s">
        <v>1008</v>
      </c>
      <c r="Q35" s="322">
        <v>1546391.0</v>
      </c>
      <c r="R35" s="604" t="s">
        <v>1009</v>
      </c>
      <c r="S35" s="485">
        <v>33000.0</v>
      </c>
      <c r="T35" s="608" t="s">
        <v>1010</v>
      </c>
      <c r="U35" s="322">
        <v>93500.0</v>
      </c>
      <c r="V35" s="609" t="s">
        <v>1011</v>
      </c>
      <c r="W35" s="414">
        <v>3817600.0</v>
      </c>
      <c r="X35" s="605"/>
      <c r="Y35" s="605"/>
      <c r="Z35" s="605"/>
      <c r="AA35" s="605"/>
      <c r="AB35" s="605"/>
      <c r="AC35" s="606"/>
      <c r="AD35" s="260">
        <f t="shared" ref="AD35:AD65" si="7">AF35+AH35+AJ35+AL35+AN35+AP35+AR35+AT35+AT35+AV35+AX35+AZ35+BB35+BD35+BF35+BH35+BJ35+BL35+BN35+BP35+BR35+BT35+BV35+BX35+BZ35+CB35</f>
        <v>581159</v>
      </c>
      <c r="AE35" s="407" t="s">
        <v>1012</v>
      </c>
      <c r="AF35" s="363">
        <v>580059.0</v>
      </c>
      <c r="AG35" s="322" t="s">
        <v>398</v>
      </c>
      <c r="AH35" s="363">
        <v>1100.0</v>
      </c>
      <c r="AI35" s="322"/>
      <c r="AJ35" s="322"/>
      <c r="AK35" s="322"/>
      <c r="AL35" s="322"/>
      <c r="AM35" s="415"/>
      <c r="AN35" s="414"/>
      <c r="AO35" s="415"/>
      <c r="AP35" s="414"/>
      <c r="AQ35" s="415"/>
      <c r="AR35" s="414"/>
      <c r="AS35" s="415"/>
      <c r="AT35" s="414"/>
      <c r="AU35" s="415"/>
      <c r="AV35" s="414"/>
      <c r="AW35" s="415"/>
      <c r="AX35" s="415"/>
      <c r="AY35" s="415"/>
      <c r="AZ35" s="414"/>
      <c r="BA35" s="415"/>
      <c r="BB35" s="415"/>
      <c r="BC35" s="415"/>
      <c r="BD35" s="414"/>
      <c r="BE35" s="415"/>
      <c r="BF35" s="415"/>
      <c r="BG35" s="415"/>
      <c r="BH35" s="415"/>
      <c r="BI35" s="414"/>
      <c r="BJ35" s="414"/>
      <c r="BK35" s="415"/>
      <c r="BL35" s="414"/>
      <c r="BM35" s="415"/>
      <c r="BN35" s="414"/>
      <c r="BO35" s="415"/>
      <c r="BP35" s="415"/>
      <c r="BQ35" s="415"/>
      <c r="BR35" s="414"/>
      <c r="BS35" s="415"/>
      <c r="BT35" s="415"/>
      <c r="BU35" s="415"/>
      <c r="BV35" s="414"/>
      <c r="BW35" s="415"/>
      <c r="BX35" s="415"/>
      <c r="BY35" s="415"/>
      <c r="BZ35" s="415"/>
      <c r="CA35" s="415"/>
      <c r="CB35" s="414"/>
      <c r="CC35" s="415"/>
      <c r="CD35" s="514"/>
      <c r="CE35" s="21"/>
      <c r="CF35" s="21"/>
      <c r="CG35" s="21"/>
      <c r="CH35" s="21"/>
      <c r="CI35" s="21"/>
      <c r="CJ35" s="21"/>
    </row>
    <row r="36" ht="13.5" customHeight="1">
      <c r="A36" s="21"/>
      <c r="B36" s="440">
        <v>45109.0</v>
      </c>
      <c r="C36" s="99">
        <f t="shared" si="5"/>
        <v>208552</v>
      </c>
      <c r="D36" s="260">
        <f t="shared" si="6"/>
        <v>0</v>
      </c>
      <c r="E36" s="582"/>
      <c r="F36" s="583"/>
      <c r="G36" s="583"/>
      <c r="H36" s="583"/>
      <c r="I36" s="583"/>
      <c r="J36" s="583"/>
      <c r="K36" s="583"/>
      <c r="L36" s="584"/>
      <c r="M36" s="577">
        <f t="shared" ref="M36:M64" si="8">O36+Q36+S36+U36</f>
        <v>0</v>
      </c>
      <c r="N36" s="582"/>
      <c r="O36" s="583"/>
      <c r="P36" s="583"/>
      <c r="Q36" s="583"/>
      <c r="R36" s="583"/>
      <c r="S36" s="583"/>
      <c r="T36" s="583"/>
      <c r="U36" s="583"/>
      <c r="V36" s="583"/>
      <c r="W36" s="583"/>
      <c r="X36" s="583"/>
      <c r="Y36" s="583"/>
      <c r="Z36" s="583"/>
      <c r="AA36" s="583"/>
      <c r="AB36" s="583"/>
      <c r="AC36" s="584"/>
      <c r="AD36" s="260">
        <f t="shared" si="7"/>
        <v>208552</v>
      </c>
      <c r="AE36" s="383" t="s">
        <v>1013</v>
      </c>
      <c r="AF36" s="363">
        <v>48092.0</v>
      </c>
      <c r="AG36" s="383" t="s">
        <v>418</v>
      </c>
      <c r="AH36" s="363">
        <v>5000.0</v>
      </c>
      <c r="AI36" s="383" t="s">
        <v>1014</v>
      </c>
      <c r="AJ36" s="363">
        <v>7940.0</v>
      </c>
      <c r="AK36" s="383" t="s">
        <v>472</v>
      </c>
      <c r="AL36" s="363">
        <v>130000.0</v>
      </c>
      <c r="AM36" s="383" t="s">
        <v>1015</v>
      </c>
      <c r="AN36" s="363">
        <v>17520.0</v>
      </c>
      <c r="AO36" s="383"/>
      <c r="AP36" s="322"/>
      <c r="AQ36" s="383"/>
      <c r="AR36" s="322"/>
      <c r="AS36" s="383"/>
      <c r="AT36" s="322"/>
      <c r="AU36" s="383"/>
      <c r="AV36" s="322"/>
      <c r="AW36" s="383"/>
      <c r="AX36" s="383"/>
      <c r="AY36" s="383"/>
      <c r="AZ36" s="322"/>
      <c r="BA36" s="383"/>
      <c r="BB36" s="383"/>
      <c r="BC36" s="383"/>
      <c r="BD36" s="322"/>
      <c r="BE36" s="383"/>
      <c r="BF36" s="383"/>
      <c r="BG36" s="383"/>
      <c r="BH36" s="383"/>
      <c r="BI36" s="383"/>
      <c r="BJ36" s="383"/>
      <c r="BK36" s="383"/>
      <c r="BL36" s="383"/>
      <c r="BM36" s="383"/>
      <c r="BN36" s="383"/>
      <c r="BO36" s="383"/>
      <c r="BP36" s="383"/>
      <c r="BQ36" s="383"/>
      <c r="BR36" s="322"/>
      <c r="BS36" s="383"/>
      <c r="BT36" s="383"/>
      <c r="BU36" s="383"/>
      <c r="BV36" s="322"/>
      <c r="BW36" s="383"/>
      <c r="BX36" s="383"/>
      <c r="BY36" s="383"/>
      <c r="BZ36" s="383"/>
      <c r="CA36" s="383"/>
      <c r="CB36" s="322"/>
      <c r="CC36" s="383"/>
      <c r="CD36" s="480"/>
      <c r="CE36" s="21"/>
      <c r="CF36" s="21"/>
      <c r="CG36" s="21"/>
      <c r="CH36" s="21"/>
      <c r="CI36" s="21"/>
      <c r="CJ36" s="21"/>
    </row>
    <row r="37" ht="13.5" customHeight="1">
      <c r="A37" s="1"/>
      <c r="B37" s="440">
        <v>45110.0</v>
      </c>
      <c r="C37" s="99">
        <f t="shared" si="5"/>
        <v>0</v>
      </c>
      <c r="D37" s="260">
        <f t="shared" si="6"/>
        <v>0</v>
      </c>
      <c r="E37" s="544"/>
      <c r="F37" s="322"/>
      <c r="G37" s="322"/>
      <c r="H37" s="322"/>
      <c r="I37" s="322"/>
      <c r="J37" s="322"/>
      <c r="K37" s="322"/>
      <c r="L37" s="480"/>
      <c r="M37" s="577">
        <f t="shared" si="8"/>
        <v>0</v>
      </c>
      <c r="N37" s="321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480"/>
      <c r="AD37" s="260">
        <f t="shared" si="7"/>
        <v>0</v>
      </c>
      <c r="AE37" s="383"/>
      <c r="AF37" s="322"/>
      <c r="AG37" s="383"/>
      <c r="AH37" s="322"/>
      <c r="AI37" s="383"/>
      <c r="AJ37" s="322"/>
      <c r="AK37" s="383"/>
      <c r="AL37" s="322"/>
      <c r="AM37" s="383"/>
      <c r="AN37" s="322"/>
      <c r="AO37" s="383"/>
      <c r="AP37" s="322"/>
      <c r="AQ37" s="383"/>
      <c r="AR37" s="322"/>
      <c r="AS37" s="383"/>
      <c r="AT37" s="322"/>
      <c r="AU37" s="383"/>
      <c r="AV37" s="322"/>
      <c r="AW37" s="383"/>
      <c r="AX37" s="383"/>
      <c r="AY37" s="383"/>
      <c r="AZ37" s="322"/>
      <c r="BA37" s="383"/>
      <c r="BB37" s="383"/>
      <c r="BC37" s="383"/>
      <c r="BD37" s="322"/>
      <c r="BE37" s="383"/>
      <c r="BF37" s="383"/>
      <c r="BG37" s="383"/>
      <c r="BH37" s="383"/>
      <c r="BI37" s="383"/>
      <c r="BJ37" s="383"/>
      <c r="BK37" s="383"/>
      <c r="BL37" s="383"/>
      <c r="BM37" s="383"/>
      <c r="BN37" s="383"/>
      <c r="BO37" s="383"/>
      <c r="BP37" s="383"/>
      <c r="BQ37" s="383"/>
      <c r="BR37" s="322"/>
      <c r="BS37" s="383"/>
      <c r="BT37" s="383"/>
      <c r="BU37" s="383"/>
      <c r="BV37" s="322"/>
      <c r="BW37" s="383"/>
      <c r="BX37" s="383"/>
      <c r="BY37" s="383"/>
      <c r="BZ37" s="383"/>
      <c r="CA37" s="383"/>
      <c r="CB37" s="322"/>
      <c r="CC37" s="383"/>
      <c r="CD37" s="480"/>
      <c r="CE37" s="21"/>
      <c r="CF37" s="21"/>
      <c r="CG37" s="21"/>
      <c r="CH37" s="21"/>
      <c r="CI37" s="1"/>
      <c r="CJ37" s="1"/>
    </row>
    <row r="38" ht="13.5" customHeight="1">
      <c r="A38" s="1"/>
      <c r="B38" s="440">
        <v>45111.0</v>
      </c>
      <c r="C38" s="99">
        <f t="shared" si="5"/>
        <v>372504</v>
      </c>
      <c r="D38" s="260">
        <f t="shared" si="6"/>
        <v>0</v>
      </c>
      <c r="E38" s="321"/>
      <c r="F38" s="322"/>
      <c r="G38" s="322"/>
      <c r="H38" s="322"/>
      <c r="I38" s="322"/>
      <c r="J38" s="322"/>
      <c r="K38" s="322"/>
      <c r="L38" s="480"/>
      <c r="M38" s="577">
        <f t="shared" si="8"/>
        <v>0</v>
      </c>
      <c r="N38" s="321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322"/>
      <c r="AB38" s="322"/>
      <c r="AC38" s="480"/>
      <c r="AD38" s="260">
        <f t="shared" si="7"/>
        <v>372504</v>
      </c>
      <c r="AE38" s="407" t="s">
        <v>1016</v>
      </c>
      <c r="AF38" s="363">
        <v>95904.0</v>
      </c>
      <c r="AG38" s="407" t="s">
        <v>403</v>
      </c>
      <c r="AH38" s="363">
        <v>26190.0</v>
      </c>
      <c r="AI38" s="407" t="s">
        <v>402</v>
      </c>
      <c r="AJ38" s="363">
        <v>67100.0</v>
      </c>
      <c r="AK38" s="383" t="s">
        <v>401</v>
      </c>
      <c r="AL38" s="363">
        <v>88000.0</v>
      </c>
      <c r="AM38" s="407" t="s">
        <v>1017</v>
      </c>
      <c r="AN38" s="363">
        <v>95310.0</v>
      </c>
      <c r="AO38" s="383"/>
      <c r="AP38" s="322"/>
      <c r="AQ38" s="383"/>
      <c r="AR38" s="322"/>
      <c r="AS38" s="383"/>
      <c r="AT38" s="322"/>
      <c r="AU38" s="383"/>
      <c r="AV38" s="322"/>
      <c r="AW38" s="383"/>
      <c r="AX38" s="383"/>
      <c r="AY38" s="383"/>
      <c r="AZ38" s="322"/>
      <c r="BA38" s="383"/>
      <c r="BB38" s="383"/>
      <c r="BC38" s="383"/>
      <c r="BD38" s="322"/>
      <c r="BE38" s="383"/>
      <c r="BF38" s="383"/>
      <c r="BG38" s="383"/>
      <c r="BH38" s="383"/>
      <c r="BI38" s="383"/>
      <c r="BJ38" s="383"/>
      <c r="BK38" s="383"/>
      <c r="BL38" s="383"/>
      <c r="BM38" s="383"/>
      <c r="BN38" s="383"/>
      <c r="BO38" s="383"/>
      <c r="BP38" s="383"/>
      <c r="BQ38" s="383"/>
      <c r="BR38" s="322"/>
      <c r="BS38" s="383"/>
      <c r="BT38" s="383"/>
      <c r="BU38" s="383"/>
      <c r="BV38" s="322"/>
      <c r="BW38" s="383"/>
      <c r="BX38" s="383"/>
      <c r="BY38" s="383"/>
      <c r="BZ38" s="383"/>
      <c r="CA38" s="383"/>
      <c r="CB38" s="322"/>
      <c r="CC38" s="383"/>
      <c r="CD38" s="480"/>
      <c r="CE38" s="21"/>
      <c r="CF38" s="21"/>
      <c r="CG38" s="21"/>
      <c r="CH38" s="21"/>
      <c r="CI38" s="1"/>
      <c r="CJ38" s="1"/>
    </row>
    <row r="39" ht="13.5" customHeight="1">
      <c r="A39" s="1"/>
      <c r="B39" s="440">
        <v>45112.0</v>
      </c>
      <c r="C39" s="99">
        <f t="shared" si="5"/>
        <v>3928264</v>
      </c>
      <c r="D39" s="260">
        <f t="shared" si="6"/>
        <v>0</v>
      </c>
      <c r="E39" s="321"/>
      <c r="F39" s="322"/>
      <c r="G39" s="322"/>
      <c r="H39" s="322"/>
      <c r="I39" s="322"/>
      <c r="J39" s="322"/>
      <c r="K39" s="322"/>
      <c r="L39" s="480"/>
      <c r="M39" s="577">
        <f t="shared" si="8"/>
        <v>3928264</v>
      </c>
      <c r="N39" s="321" t="s">
        <v>1018</v>
      </c>
      <c r="O39" s="363">
        <v>3928264.0</v>
      </c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  <c r="AA39" s="322"/>
      <c r="AB39" s="322"/>
      <c r="AC39" s="480"/>
      <c r="AD39" s="260">
        <f t="shared" si="7"/>
        <v>0</v>
      </c>
      <c r="AE39" s="383"/>
      <c r="AF39" s="322"/>
      <c r="AG39" s="383"/>
      <c r="AH39" s="322"/>
      <c r="AI39" s="383"/>
      <c r="AJ39" s="322"/>
      <c r="AK39" s="383"/>
      <c r="AL39" s="322"/>
      <c r="AM39" s="383"/>
      <c r="AN39" s="322"/>
      <c r="AO39" s="383"/>
      <c r="AP39" s="322"/>
      <c r="AQ39" s="383"/>
      <c r="AR39" s="322"/>
      <c r="AS39" s="383"/>
      <c r="AT39" s="322"/>
      <c r="AU39" s="383"/>
      <c r="AV39" s="322"/>
      <c r="AW39" s="383"/>
      <c r="AX39" s="383"/>
      <c r="AY39" s="383"/>
      <c r="AZ39" s="322"/>
      <c r="BA39" s="383"/>
      <c r="BB39" s="383"/>
      <c r="BC39" s="383"/>
      <c r="BD39" s="322"/>
      <c r="BE39" s="383"/>
      <c r="BF39" s="383"/>
      <c r="BG39" s="383"/>
      <c r="BH39" s="383"/>
      <c r="BI39" s="383"/>
      <c r="BJ39" s="383"/>
      <c r="BK39" s="383"/>
      <c r="BL39" s="383"/>
      <c r="BM39" s="383"/>
      <c r="BN39" s="383"/>
      <c r="BO39" s="383"/>
      <c r="BP39" s="383"/>
      <c r="BQ39" s="383"/>
      <c r="BR39" s="322"/>
      <c r="BS39" s="383"/>
      <c r="BT39" s="383"/>
      <c r="BU39" s="383"/>
      <c r="BV39" s="322"/>
      <c r="BW39" s="383"/>
      <c r="BX39" s="383"/>
      <c r="BY39" s="383"/>
      <c r="BZ39" s="383"/>
      <c r="CA39" s="383"/>
      <c r="CB39" s="322"/>
      <c r="CC39" s="383"/>
      <c r="CD39" s="480"/>
      <c r="CE39" s="21"/>
      <c r="CF39" s="21"/>
      <c r="CG39" s="21"/>
      <c r="CH39" s="21"/>
      <c r="CI39" s="1"/>
      <c r="CJ39" s="1"/>
    </row>
    <row r="40" ht="13.5" customHeight="1">
      <c r="A40" s="1"/>
      <c r="B40" s="35">
        <v>45113.0</v>
      </c>
      <c r="C40" s="99">
        <f t="shared" si="5"/>
        <v>0</v>
      </c>
      <c r="D40" s="260">
        <f t="shared" si="6"/>
        <v>0</v>
      </c>
      <c r="E40" s="321"/>
      <c r="F40" s="322"/>
      <c r="G40" s="322"/>
      <c r="H40" s="322"/>
      <c r="I40" s="322"/>
      <c r="J40" s="322"/>
      <c r="K40" s="322"/>
      <c r="L40" s="480"/>
      <c r="M40" s="577">
        <f t="shared" si="8"/>
        <v>0</v>
      </c>
      <c r="N40" s="321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  <c r="AA40" s="322"/>
      <c r="AB40" s="322"/>
      <c r="AC40" s="480"/>
      <c r="AD40" s="260">
        <f t="shared" si="7"/>
        <v>0</v>
      </c>
      <c r="AE40" s="407"/>
      <c r="AF40" s="322"/>
      <c r="AG40" s="383"/>
      <c r="AH40" s="322"/>
      <c r="AI40" s="383"/>
      <c r="AJ40" s="322"/>
      <c r="AK40" s="383"/>
      <c r="AL40" s="322"/>
      <c r="AM40" s="383"/>
      <c r="AN40" s="322"/>
      <c r="AO40" s="383"/>
      <c r="AP40" s="322"/>
      <c r="AQ40" s="383"/>
      <c r="AR40" s="322"/>
      <c r="AS40" s="383"/>
      <c r="AT40" s="322"/>
      <c r="AU40" s="383"/>
      <c r="AV40" s="322"/>
      <c r="AW40" s="383"/>
      <c r="AX40" s="383"/>
      <c r="AY40" s="383"/>
      <c r="AZ40" s="322"/>
      <c r="BA40" s="383"/>
      <c r="BB40" s="383"/>
      <c r="BC40" s="383"/>
      <c r="BD40" s="322"/>
      <c r="BE40" s="383"/>
      <c r="BF40" s="383"/>
      <c r="BG40" s="383"/>
      <c r="BH40" s="383"/>
      <c r="BI40" s="383"/>
      <c r="BJ40" s="383"/>
      <c r="BK40" s="383"/>
      <c r="BL40" s="383"/>
      <c r="BM40" s="383"/>
      <c r="BN40" s="383"/>
      <c r="BO40" s="383"/>
      <c r="BP40" s="383"/>
      <c r="BQ40" s="383"/>
      <c r="BR40" s="322"/>
      <c r="BS40" s="383"/>
      <c r="BT40" s="383"/>
      <c r="BU40" s="383"/>
      <c r="BV40" s="322"/>
      <c r="BW40" s="383"/>
      <c r="BX40" s="383"/>
      <c r="BY40" s="383"/>
      <c r="BZ40" s="383"/>
      <c r="CA40" s="383"/>
      <c r="CB40" s="322"/>
      <c r="CC40" s="383"/>
      <c r="CD40" s="480"/>
      <c r="CE40" s="21"/>
      <c r="CF40" s="21"/>
      <c r="CG40" s="21"/>
      <c r="CH40" s="21"/>
      <c r="CI40" s="1"/>
      <c r="CJ40" s="1"/>
    </row>
    <row r="41" ht="13.5" customHeight="1">
      <c r="A41" s="1"/>
      <c r="B41" s="35">
        <v>45114.0</v>
      </c>
      <c r="C41" s="99">
        <f t="shared" si="5"/>
        <v>0</v>
      </c>
      <c r="D41" s="260">
        <f t="shared" si="6"/>
        <v>0</v>
      </c>
      <c r="E41" s="321"/>
      <c r="F41" s="322"/>
      <c r="G41" s="322"/>
      <c r="H41" s="322"/>
      <c r="I41" s="322"/>
      <c r="J41" s="322"/>
      <c r="K41" s="322"/>
      <c r="L41" s="480"/>
      <c r="M41" s="577">
        <f t="shared" si="8"/>
        <v>0</v>
      </c>
      <c r="N41" s="321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  <c r="AA41" s="322"/>
      <c r="AB41" s="322"/>
      <c r="AC41" s="480"/>
      <c r="AD41" s="260">
        <f t="shared" si="7"/>
        <v>0</v>
      </c>
      <c r="AE41" s="407"/>
      <c r="AF41" s="322"/>
      <c r="AG41" s="383"/>
      <c r="AH41" s="322"/>
      <c r="AI41" s="383"/>
      <c r="AJ41" s="322"/>
      <c r="AK41" s="383"/>
      <c r="AL41" s="322"/>
      <c r="AM41" s="383"/>
      <c r="AN41" s="322"/>
      <c r="AO41" s="322"/>
      <c r="AP41" s="322"/>
      <c r="AQ41" s="383"/>
      <c r="AR41" s="322"/>
      <c r="AS41" s="383"/>
      <c r="AT41" s="322"/>
      <c r="AU41" s="383"/>
      <c r="AV41" s="322"/>
      <c r="AW41" s="383"/>
      <c r="AX41" s="383"/>
      <c r="AY41" s="383"/>
      <c r="AZ41" s="322"/>
      <c r="BA41" s="383"/>
      <c r="BB41" s="383"/>
      <c r="BC41" s="383"/>
      <c r="BD41" s="322"/>
      <c r="BE41" s="383"/>
      <c r="BF41" s="383"/>
      <c r="BG41" s="383"/>
      <c r="BH41" s="383"/>
      <c r="BI41" s="383"/>
      <c r="BJ41" s="383"/>
      <c r="BK41" s="383"/>
      <c r="BL41" s="383"/>
      <c r="BM41" s="383"/>
      <c r="BN41" s="383"/>
      <c r="BO41" s="383"/>
      <c r="BP41" s="383"/>
      <c r="BQ41" s="383"/>
      <c r="BR41" s="322"/>
      <c r="BS41" s="383"/>
      <c r="BT41" s="383"/>
      <c r="BU41" s="383"/>
      <c r="BV41" s="322"/>
      <c r="BW41" s="383"/>
      <c r="BX41" s="383"/>
      <c r="BY41" s="383"/>
      <c r="BZ41" s="383"/>
      <c r="CA41" s="383"/>
      <c r="CB41" s="322"/>
      <c r="CC41" s="383"/>
      <c r="CD41" s="480"/>
      <c r="CE41" s="21"/>
      <c r="CF41" s="21"/>
      <c r="CG41" s="21"/>
      <c r="CH41" s="21"/>
      <c r="CI41" s="1"/>
      <c r="CJ41" s="1"/>
    </row>
    <row r="42" ht="13.5" customHeight="1">
      <c r="A42" s="21"/>
      <c r="B42" s="440">
        <v>45115.0</v>
      </c>
      <c r="C42" s="99">
        <f t="shared" si="5"/>
        <v>9030</v>
      </c>
      <c r="D42" s="260">
        <f t="shared" si="6"/>
        <v>1210</v>
      </c>
      <c r="E42" s="321" t="s">
        <v>707</v>
      </c>
      <c r="F42" s="363">
        <v>1210.0</v>
      </c>
      <c r="G42" s="583"/>
      <c r="H42" s="583"/>
      <c r="I42" s="583"/>
      <c r="J42" s="583"/>
      <c r="K42" s="583"/>
      <c r="L42" s="584"/>
      <c r="M42" s="577">
        <f t="shared" si="8"/>
        <v>0</v>
      </c>
      <c r="N42" s="544"/>
      <c r="O42" s="383"/>
      <c r="P42" s="383"/>
      <c r="Q42" s="322"/>
      <c r="R42" s="383"/>
      <c r="S42" s="322"/>
      <c r="T42" s="583"/>
      <c r="U42" s="583"/>
      <c r="V42" s="583"/>
      <c r="W42" s="583"/>
      <c r="X42" s="583"/>
      <c r="Y42" s="583"/>
      <c r="Z42" s="583"/>
      <c r="AA42" s="583"/>
      <c r="AB42" s="583"/>
      <c r="AC42" s="584"/>
      <c r="AD42" s="260">
        <f t="shared" si="7"/>
        <v>7820</v>
      </c>
      <c r="AE42" s="383" t="s">
        <v>1019</v>
      </c>
      <c r="AF42" s="380">
        <v>3910.0</v>
      </c>
      <c r="AG42" s="383" t="s">
        <v>1020</v>
      </c>
      <c r="AH42" s="384">
        <v>3910.0</v>
      </c>
      <c r="AI42" s="322"/>
      <c r="AJ42" s="322"/>
      <c r="AK42" s="383"/>
      <c r="AL42" s="322"/>
      <c r="AM42" s="383"/>
      <c r="AN42" s="322"/>
      <c r="AO42" s="383"/>
      <c r="AP42" s="322"/>
      <c r="AQ42" s="383"/>
      <c r="AR42" s="322"/>
      <c r="AS42" s="383"/>
      <c r="AT42" s="322"/>
      <c r="AU42" s="383"/>
      <c r="AV42" s="322"/>
      <c r="AW42" s="383"/>
      <c r="AX42" s="383"/>
      <c r="AY42" s="383"/>
      <c r="AZ42" s="322"/>
      <c r="BA42" s="383"/>
      <c r="BB42" s="383"/>
      <c r="BC42" s="383"/>
      <c r="BD42" s="322"/>
      <c r="BE42" s="383"/>
      <c r="BF42" s="383"/>
      <c r="BG42" s="383"/>
      <c r="BH42" s="383"/>
      <c r="BI42" s="383"/>
      <c r="BJ42" s="383"/>
      <c r="BK42" s="383"/>
      <c r="BL42" s="383"/>
      <c r="BM42" s="383"/>
      <c r="BN42" s="383"/>
      <c r="BO42" s="383"/>
      <c r="BP42" s="383"/>
      <c r="BQ42" s="383"/>
      <c r="BR42" s="322"/>
      <c r="BS42" s="383"/>
      <c r="BT42" s="383"/>
      <c r="BU42" s="383"/>
      <c r="BV42" s="322"/>
      <c r="BW42" s="383"/>
      <c r="BX42" s="383"/>
      <c r="BY42" s="383"/>
      <c r="BZ42" s="383"/>
      <c r="CA42" s="383"/>
      <c r="CB42" s="322"/>
      <c r="CC42" s="383"/>
      <c r="CD42" s="480"/>
      <c r="CE42" s="21"/>
      <c r="CF42" s="21"/>
      <c r="CG42" s="21"/>
      <c r="CH42" s="21"/>
      <c r="CI42" s="21"/>
      <c r="CJ42" s="21"/>
    </row>
    <row r="43" ht="13.5" customHeight="1">
      <c r="A43" s="21"/>
      <c r="B43" s="440">
        <v>45116.0</v>
      </c>
      <c r="C43" s="99">
        <f t="shared" si="5"/>
        <v>0</v>
      </c>
      <c r="D43" s="260">
        <f t="shared" si="6"/>
        <v>0</v>
      </c>
      <c r="E43" s="582"/>
      <c r="F43" s="583"/>
      <c r="G43" s="583"/>
      <c r="H43" s="583"/>
      <c r="I43" s="583"/>
      <c r="J43" s="583"/>
      <c r="K43" s="583"/>
      <c r="L43" s="584"/>
      <c r="M43" s="577">
        <f t="shared" si="8"/>
        <v>0</v>
      </c>
      <c r="N43" s="544"/>
      <c r="O43" s="383"/>
      <c r="P43" s="383"/>
      <c r="Q43" s="322"/>
      <c r="R43" s="383"/>
      <c r="S43" s="322"/>
      <c r="T43" s="383"/>
      <c r="U43" s="322"/>
      <c r="V43" s="322"/>
      <c r="W43" s="322"/>
      <c r="X43" s="322"/>
      <c r="Y43" s="322"/>
      <c r="Z43" s="322"/>
      <c r="AA43" s="322"/>
      <c r="AB43" s="322"/>
      <c r="AC43" s="480"/>
      <c r="AD43" s="260">
        <f t="shared" si="7"/>
        <v>0</v>
      </c>
      <c r="AE43" s="383"/>
      <c r="AF43" s="322"/>
      <c r="AG43" s="383"/>
      <c r="AH43" s="322"/>
      <c r="AI43" s="383"/>
      <c r="AJ43" s="322"/>
      <c r="AK43" s="383"/>
      <c r="AL43" s="322"/>
      <c r="AM43" s="383"/>
      <c r="AN43" s="322"/>
      <c r="AO43" s="383"/>
      <c r="AP43" s="322"/>
      <c r="AQ43" s="383"/>
      <c r="AR43" s="322"/>
      <c r="AS43" s="383"/>
      <c r="AT43" s="322"/>
      <c r="AU43" s="383"/>
      <c r="AV43" s="322"/>
      <c r="AW43" s="383"/>
      <c r="AX43" s="383"/>
      <c r="AY43" s="383"/>
      <c r="AZ43" s="322"/>
      <c r="BA43" s="383"/>
      <c r="BB43" s="383"/>
      <c r="BC43" s="383"/>
      <c r="BD43" s="322"/>
      <c r="BE43" s="383"/>
      <c r="BF43" s="383"/>
      <c r="BG43" s="383"/>
      <c r="BH43" s="383"/>
      <c r="BI43" s="383"/>
      <c r="BJ43" s="383"/>
      <c r="BK43" s="383"/>
      <c r="BL43" s="383"/>
      <c r="BM43" s="383"/>
      <c r="BN43" s="383"/>
      <c r="BO43" s="383"/>
      <c r="BP43" s="383"/>
      <c r="BQ43" s="383"/>
      <c r="BR43" s="322"/>
      <c r="BS43" s="383"/>
      <c r="BT43" s="383"/>
      <c r="BU43" s="383"/>
      <c r="BV43" s="322"/>
      <c r="BW43" s="383"/>
      <c r="BX43" s="383"/>
      <c r="BY43" s="383"/>
      <c r="BZ43" s="383"/>
      <c r="CA43" s="383"/>
      <c r="CB43" s="322"/>
      <c r="CC43" s="383"/>
      <c r="CD43" s="480"/>
      <c r="CE43" s="21"/>
      <c r="CF43" s="21"/>
      <c r="CG43" s="21"/>
      <c r="CH43" s="21"/>
      <c r="CI43" s="21"/>
      <c r="CJ43" s="21"/>
    </row>
    <row r="44" ht="13.5" customHeight="1">
      <c r="A44" s="1"/>
      <c r="B44" s="440">
        <v>45117.0</v>
      </c>
      <c r="C44" s="99">
        <f t="shared" si="5"/>
        <v>4755684</v>
      </c>
      <c r="D44" s="260">
        <f t="shared" si="6"/>
        <v>1526400</v>
      </c>
      <c r="E44" s="544" t="s">
        <v>676</v>
      </c>
      <c r="F44" s="363">
        <v>14740.0</v>
      </c>
      <c r="G44" s="322" t="s">
        <v>501</v>
      </c>
      <c r="H44" s="363">
        <v>3850.0</v>
      </c>
      <c r="I44" s="383" t="s">
        <v>973</v>
      </c>
      <c r="J44" s="363">
        <v>7810.0</v>
      </c>
      <c r="K44" s="322" t="s">
        <v>967</v>
      </c>
      <c r="L44" s="385">
        <v>1500000.0</v>
      </c>
      <c r="M44" s="577">
        <f t="shared" si="8"/>
        <v>0</v>
      </c>
      <c r="N44" s="321"/>
      <c r="O44" s="322"/>
      <c r="P44" s="383"/>
      <c r="Q44" s="322"/>
      <c r="R44" s="383"/>
      <c r="S44" s="580"/>
      <c r="T44" s="580"/>
      <c r="U44" s="580"/>
      <c r="V44" s="580"/>
      <c r="W44" s="580"/>
      <c r="X44" s="580"/>
      <c r="Y44" s="580"/>
      <c r="Z44" s="580"/>
      <c r="AA44" s="580"/>
      <c r="AB44" s="580"/>
      <c r="AC44" s="586"/>
      <c r="AD44" s="260">
        <f t="shared" si="7"/>
        <v>3229284</v>
      </c>
      <c r="AE44" s="407" t="s">
        <v>54</v>
      </c>
      <c r="AF44" s="363">
        <v>14600.0</v>
      </c>
      <c r="AG44" s="383" t="s">
        <v>974</v>
      </c>
      <c r="AH44" s="363">
        <v>503497.0</v>
      </c>
      <c r="AI44" s="407" t="s">
        <v>55</v>
      </c>
      <c r="AJ44" s="363">
        <v>1961282.0</v>
      </c>
      <c r="AK44" s="383" t="s">
        <v>975</v>
      </c>
      <c r="AL44" s="363">
        <v>200000.0</v>
      </c>
      <c r="AM44" s="383" t="s">
        <v>56</v>
      </c>
      <c r="AN44" s="363">
        <v>378530.0</v>
      </c>
      <c r="AO44" s="383" t="s">
        <v>415</v>
      </c>
      <c r="AP44" s="363">
        <v>170000.0</v>
      </c>
      <c r="AQ44" s="383" t="s">
        <v>1021</v>
      </c>
      <c r="AR44" s="363">
        <v>1375.0</v>
      </c>
      <c r="AS44" s="383"/>
      <c r="AT44" s="322"/>
      <c r="AU44" s="383"/>
      <c r="AV44" s="322"/>
      <c r="AW44" s="322"/>
      <c r="AX44" s="322"/>
      <c r="AY44" s="322"/>
      <c r="AZ44" s="322"/>
      <c r="BA44" s="322"/>
      <c r="BB44" s="322"/>
      <c r="BC44" s="383"/>
      <c r="BD44" s="322"/>
      <c r="BE44" s="322"/>
      <c r="BF44" s="322"/>
      <c r="BG44" s="322"/>
      <c r="BH44" s="322"/>
      <c r="BI44" s="383"/>
      <c r="BJ44" s="322"/>
      <c r="BK44" s="383"/>
      <c r="BL44" s="383"/>
      <c r="BM44" s="383"/>
      <c r="BN44" s="383"/>
      <c r="BO44" s="383"/>
      <c r="BP44" s="322"/>
      <c r="BQ44" s="383"/>
      <c r="BR44" s="383"/>
      <c r="BS44" s="383"/>
      <c r="BT44" s="322"/>
      <c r="BU44" s="383"/>
      <c r="BV44" s="383"/>
      <c r="BW44" s="383"/>
      <c r="BX44" s="383"/>
      <c r="BY44" s="383"/>
      <c r="BZ44" s="322"/>
      <c r="CA44" s="383"/>
      <c r="CB44" s="322"/>
      <c r="CC44" s="417"/>
      <c r="CD44" s="587"/>
      <c r="CE44" s="21"/>
      <c r="CF44" s="21"/>
      <c r="CG44" s="1"/>
      <c r="CH44" s="1"/>
      <c r="CI44" s="1"/>
      <c r="CJ44" s="1"/>
    </row>
    <row r="45" ht="13.5" customHeight="1">
      <c r="A45" s="1"/>
      <c r="B45" s="440">
        <v>45118.0</v>
      </c>
      <c r="C45" s="99">
        <f t="shared" si="5"/>
        <v>112450</v>
      </c>
      <c r="D45" s="260">
        <f t="shared" si="6"/>
        <v>0</v>
      </c>
      <c r="E45" s="321"/>
      <c r="F45" s="322"/>
      <c r="G45" s="322"/>
      <c r="H45" s="322"/>
      <c r="I45" s="322"/>
      <c r="J45" s="322"/>
      <c r="K45" s="322"/>
      <c r="L45" s="480"/>
      <c r="M45" s="577">
        <f t="shared" si="8"/>
        <v>0</v>
      </c>
      <c r="N45" s="321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322"/>
      <c r="AB45" s="322"/>
      <c r="AC45" s="480"/>
      <c r="AD45" s="260">
        <f t="shared" si="7"/>
        <v>112450</v>
      </c>
      <c r="AE45" s="407" t="s">
        <v>403</v>
      </c>
      <c r="AF45" s="363">
        <v>32340.0</v>
      </c>
      <c r="AG45" s="407" t="s">
        <v>831</v>
      </c>
      <c r="AH45" s="322">
        <v>80110.0</v>
      </c>
      <c r="AI45" s="383"/>
      <c r="AJ45" s="322"/>
      <c r="AK45" s="383"/>
      <c r="AL45" s="322"/>
      <c r="AM45" s="383"/>
      <c r="AN45" s="322"/>
      <c r="AO45" s="383"/>
      <c r="AP45" s="322"/>
      <c r="AQ45" s="383"/>
      <c r="AR45" s="322"/>
      <c r="AS45" s="383"/>
      <c r="AT45" s="322"/>
      <c r="AU45" s="383"/>
      <c r="AV45" s="322"/>
      <c r="AW45" s="383"/>
      <c r="AX45" s="322"/>
      <c r="AY45" s="383"/>
      <c r="AZ45" s="322"/>
      <c r="BA45" s="383"/>
      <c r="BB45" s="322"/>
      <c r="BC45" s="383"/>
      <c r="BD45" s="322"/>
      <c r="BE45" s="383"/>
      <c r="BF45" s="322"/>
      <c r="BG45" s="383"/>
      <c r="BH45" s="322"/>
      <c r="BI45" s="383"/>
      <c r="BJ45" s="322"/>
      <c r="BK45" s="383"/>
      <c r="BL45" s="322"/>
      <c r="BM45" s="383"/>
      <c r="BN45" s="322"/>
      <c r="BO45" s="383"/>
      <c r="BP45" s="322"/>
      <c r="BQ45" s="383"/>
      <c r="BR45" s="322"/>
      <c r="BS45" s="383"/>
      <c r="BT45" s="322"/>
      <c r="BU45" s="383"/>
      <c r="BV45" s="322"/>
      <c r="BW45" s="383"/>
      <c r="BX45" s="322"/>
      <c r="BY45" s="383"/>
      <c r="BZ45" s="383"/>
      <c r="CA45" s="383"/>
      <c r="CB45" s="322"/>
      <c r="CC45" s="383"/>
      <c r="CD45" s="480"/>
      <c r="CE45" s="21"/>
      <c r="CF45" s="21"/>
      <c r="CG45" s="21"/>
      <c r="CH45" s="21"/>
      <c r="CI45" s="1"/>
      <c r="CJ45" s="1"/>
    </row>
    <row r="46" ht="13.5" customHeight="1">
      <c r="A46" s="1"/>
      <c r="B46" s="440">
        <v>45119.0</v>
      </c>
      <c r="C46" s="99">
        <f t="shared" si="5"/>
        <v>0</v>
      </c>
      <c r="D46" s="260">
        <f t="shared" si="6"/>
        <v>0</v>
      </c>
      <c r="E46" s="321"/>
      <c r="F46" s="322"/>
      <c r="G46" s="322"/>
      <c r="H46" s="322"/>
      <c r="I46" s="322"/>
      <c r="J46" s="322"/>
      <c r="K46" s="322"/>
      <c r="L46" s="480"/>
      <c r="M46" s="577">
        <f t="shared" si="8"/>
        <v>0</v>
      </c>
      <c r="N46" s="321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  <c r="AA46" s="322"/>
      <c r="AB46" s="322"/>
      <c r="AC46" s="480"/>
      <c r="AD46" s="260">
        <f t="shared" si="7"/>
        <v>0</v>
      </c>
      <c r="AE46" s="407"/>
      <c r="AF46" s="322"/>
      <c r="AG46" s="383"/>
      <c r="AH46" s="322"/>
      <c r="AI46" s="322"/>
      <c r="AJ46" s="322"/>
      <c r="AK46" s="322"/>
      <c r="AL46" s="322"/>
      <c r="AM46" s="322"/>
      <c r="AN46" s="322"/>
      <c r="AO46" s="322"/>
      <c r="AP46" s="322"/>
      <c r="AQ46" s="383"/>
      <c r="AR46" s="322"/>
      <c r="AS46" s="322"/>
      <c r="AT46" s="322"/>
      <c r="AU46" s="322"/>
      <c r="AV46" s="322"/>
      <c r="AW46" s="383"/>
      <c r="AX46" s="322"/>
      <c r="AY46" s="383"/>
      <c r="AZ46" s="322"/>
      <c r="BA46" s="383"/>
      <c r="BB46" s="322"/>
      <c r="BC46" s="383"/>
      <c r="BD46" s="322"/>
      <c r="BE46" s="383"/>
      <c r="BF46" s="322"/>
      <c r="BG46" s="383"/>
      <c r="BH46" s="322"/>
      <c r="BI46" s="322"/>
      <c r="BJ46" s="322"/>
      <c r="BK46" s="383"/>
      <c r="BL46" s="322"/>
      <c r="BM46" s="383"/>
      <c r="BN46" s="322"/>
      <c r="BO46" s="383"/>
      <c r="BP46" s="322"/>
      <c r="BQ46" s="383"/>
      <c r="BR46" s="322"/>
      <c r="BS46" s="383"/>
      <c r="BT46" s="322"/>
      <c r="BU46" s="383"/>
      <c r="BV46" s="322"/>
      <c r="BW46" s="383"/>
      <c r="BX46" s="322"/>
      <c r="BY46" s="383"/>
      <c r="BZ46" s="322"/>
      <c r="CA46" s="383"/>
      <c r="CB46" s="322"/>
      <c r="CC46" s="383"/>
      <c r="CD46" s="480"/>
      <c r="CE46" s="21"/>
      <c r="CF46" s="21"/>
      <c r="CG46" s="21"/>
      <c r="CH46" s="21"/>
      <c r="CI46" s="1"/>
      <c r="CJ46" s="1"/>
    </row>
    <row r="47" ht="13.5" customHeight="1">
      <c r="A47" s="1"/>
      <c r="B47" s="35">
        <v>45120.0</v>
      </c>
      <c r="C47" s="99">
        <f t="shared" si="5"/>
        <v>0</v>
      </c>
      <c r="D47" s="260">
        <f t="shared" si="6"/>
        <v>0</v>
      </c>
      <c r="E47" s="321"/>
      <c r="F47" s="322"/>
      <c r="G47" s="322"/>
      <c r="H47" s="322"/>
      <c r="I47" s="322"/>
      <c r="J47" s="322"/>
      <c r="K47" s="322"/>
      <c r="L47" s="480"/>
      <c r="M47" s="577">
        <f t="shared" si="8"/>
        <v>0</v>
      </c>
      <c r="N47" s="321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  <c r="AA47" s="322"/>
      <c r="AB47" s="322"/>
      <c r="AC47" s="480"/>
      <c r="AD47" s="260">
        <f t="shared" si="7"/>
        <v>0</v>
      </c>
      <c r="AE47" s="407"/>
      <c r="AF47" s="322"/>
      <c r="AG47" s="383"/>
      <c r="AH47" s="322"/>
      <c r="AI47" s="383"/>
      <c r="AJ47" s="322"/>
      <c r="AK47" s="383"/>
      <c r="AL47" s="322"/>
      <c r="AM47" s="383"/>
      <c r="AN47" s="322"/>
      <c r="AO47" s="383"/>
      <c r="AP47" s="322"/>
      <c r="AQ47" s="383"/>
      <c r="AR47" s="322"/>
      <c r="AS47" s="383"/>
      <c r="AT47" s="322"/>
      <c r="AU47" s="383"/>
      <c r="AV47" s="322"/>
      <c r="AW47" s="383"/>
      <c r="AX47" s="383"/>
      <c r="AY47" s="383"/>
      <c r="AZ47" s="322"/>
      <c r="BA47" s="383"/>
      <c r="BB47" s="383"/>
      <c r="BC47" s="383"/>
      <c r="BD47" s="322"/>
      <c r="BE47" s="383"/>
      <c r="BF47" s="383"/>
      <c r="BG47" s="383"/>
      <c r="BH47" s="383"/>
      <c r="BI47" s="383"/>
      <c r="BJ47" s="383"/>
      <c r="BK47" s="383"/>
      <c r="BL47" s="383"/>
      <c r="BM47" s="383"/>
      <c r="BN47" s="383"/>
      <c r="BO47" s="383"/>
      <c r="BP47" s="383"/>
      <c r="BQ47" s="383"/>
      <c r="BR47" s="322"/>
      <c r="BS47" s="383"/>
      <c r="BT47" s="383"/>
      <c r="BU47" s="383"/>
      <c r="BV47" s="322"/>
      <c r="BW47" s="383"/>
      <c r="BX47" s="383"/>
      <c r="BY47" s="383"/>
      <c r="BZ47" s="383"/>
      <c r="CA47" s="383"/>
      <c r="CB47" s="322"/>
      <c r="CC47" s="383"/>
      <c r="CD47" s="480"/>
      <c r="CE47" s="21"/>
      <c r="CF47" s="21"/>
      <c r="CG47" s="21"/>
      <c r="CH47" s="21"/>
      <c r="CI47" s="1"/>
      <c r="CJ47" s="1"/>
    </row>
    <row r="48" ht="13.5" customHeight="1">
      <c r="A48" s="1"/>
      <c r="B48" s="35">
        <v>45121.0</v>
      </c>
      <c r="C48" s="99">
        <f t="shared" si="5"/>
        <v>0</v>
      </c>
      <c r="D48" s="260">
        <f t="shared" si="6"/>
        <v>0</v>
      </c>
      <c r="E48" s="321"/>
      <c r="F48" s="322"/>
      <c r="G48" s="322"/>
      <c r="H48" s="322"/>
      <c r="I48" s="322"/>
      <c r="J48" s="322"/>
      <c r="K48" s="322"/>
      <c r="L48" s="480"/>
      <c r="M48" s="577">
        <f t="shared" si="8"/>
        <v>0</v>
      </c>
      <c r="N48" s="321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480"/>
      <c r="AD48" s="260">
        <f t="shared" si="7"/>
        <v>0</v>
      </c>
      <c r="AE48" s="407"/>
      <c r="AF48" s="322"/>
      <c r="AG48" s="407"/>
      <c r="AH48" s="322"/>
      <c r="AI48" s="322"/>
      <c r="AJ48" s="322"/>
      <c r="AK48" s="322"/>
      <c r="AL48" s="322"/>
      <c r="AM48" s="322"/>
      <c r="AN48" s="322"/>
      <c r="AO48" s="322"/>
      <c r="AP48" s="322"/>
      <c r="AQ48" s="383"/>
      <c r="AR48" s="322"/>
      <c r="AS48" s="322"/>
      <c r="AT48" s="322"/>
      <c r="AU48" s="322"/>
      <c r="AV48" s="322"/>
      <c r="AW48" s="383"/>
      <c r="AX48" s="383"/>
      <c r="AY48" s="383"/>
      <c r="AZ48" s="322"/>
      <c r="BA48" s="383"/>
      <c r="BB48" s="383"/>
      <c r="BC48" s="383"/>
      <c r="BD48" s="322"/>
      <c r="BE48" s="383"/>
      <c r="BF48" s="383"/>
      <c r="BG48" s="383"/>
      <c r="BH48" s="383"/>
      <c r="BI48" s="383"/>
      <c r="BJ48" s="383"/>
      <c r="BK48" s="383"/>
      <c r="BL48" s="383"/>
      <c r="BM48" s="383"/>
      <c r="BN48" s="383"/>
      <c r="BO48" s="383"/>
      <c r="BP48" s="383"/>
      <c r="BQ48" s="383"/>
      <c r="BR48" s="322"/>
      <c r="BS48" s="383"/>
      <c r="BT48" s="383"/>
      <c r="BU48" s="383"/>
      <c r="BV48" s="322"/>
      <c r="BW48" s="383"/>
      <c r="BX48" s="383"/>
      <c r="BY48" s="383"/>
      <c r="BZ48" s="383"/>
      <c r="CA48" s="383"/>
      <c r="CB48" s="322"/>
      <c r="CC48" s="383"/>
      <c r="CD48" s="480"/>
      <c r="CE48" s="21"/>
      <c r="CF48" s="21"/>
      <c r="CG48" s="21"/>
      <c r="CH48" s="21"/>
      <c r="CI48" s="1"/>
      <c r="CJ48" s="1"/>
    </row>
    <row r="49" ht="13.5" customHeight="1">
      <c r="A49" s="21"/>
      <c r="B49" s="35">
        <v>45122.0</v>
      </c>
      <c r="C49" s="99">
        <f t="shared" si="5"/>
        <v>0</v>
      </c>
      <c r="D49" s="260">
        <f t="shared" si="6"/>
        <v>0</v>
      </c>
      <c r="E49" s="582"/>
      <c r="F49" s="583"/>
      <c r="G49" s="583"/>
      <c r="H49" s="583"/>
      <c r="I49" s="583"/>
      <c r="J49" s="583"/>
      <c r="K49" s="583"/>
      <c r="L49" s="584"/>
      <c r="M49" s="577">
        <f t="shared" si="8"/>
        <v>0</v>
      </c>
      <c r="N49" s="582"/>
      <c r="O49" s="583"/>
      <c r="P49" s="583"/>
      <c r="Q49" s="583"/>
      <c r="R49" s="583"/>
      <c r="S49" s="583"/>
      <c r="T49" s="583"/>
      <c r="U49" s="583"/>
      <c r="V49" s="583"/>
      <c r="W49" s="583"/>
      <c r="X49" s="583"/>
      <c r="Y49" s="583"/>
      <c r="Z49" s="583"/>
      <c r="AA49" s="583"/>
      <c r="AB49" s="583"/>
      <c r="AC49" s="584"/>
      <c r="AD49" s="260">
        <f t="shared" si="7"/>
        <v>0</v>
      </c>
      <c r="AE49" s="407"/>
      <c r="AF49" s="322"/>
      <c r="AG49" s="383"/>
      <c r="AH49" s="322"/>
      <c r="AI49" s="383"/>
      <c r="AJ49" s="322"/>
      <c r="AK49" s="383"/>
      <c r="AL49" s="322"/>
      <c r="AM49" s="383"/>
      <c r="AN49" s="322"/>
      <c r="AO49" s="383"/>
      <c r="AP49" s="322"/>
      <c r="AQ49" s="383"/>
      <c r="AR49" s="322"/>
      <c r="AS49" s="383"/>
      <c r="AT49" s="322"/>
      <c r="AU49" s="383"/>
      <c r="AV49" s="322"/>
      <c r="AW49" s="383"/>
      <c r="AX49" s="383"/>
      <c r="AY49" s="383"/>
      <c r="AZ49" s="322"/>
      <c r="BA49" s="383"/>
      <c r="BB49" s="383"/>
      <c r="BC49" s="383"/>
      <c r="BD49" s="322"/>
      <c r="BE49" s="383"/>
      <c r="BF49" s="383"/>
      <c r="BG49" s="383"/>
      <c r="BH49" s="383"/>
      <c r="BI49" s="383"/>
      <c r="BJ49" s="383"/>
      <c r="BK49" s="383"/>
      <c r="BL49" s="383"/>
      <c r="BM49" s="383"/>
      <c r="BN49" s="383"/>
      <c r="BO49" s="383"/>
      <c r="BP49" s="383"/>
      <c r="BQ49" s="383"/>
      <c r="BR49" s="322"/>
      <c r="BS49" s="383"/>
      <c r="BT49" s="383"/>
      <c r="BU49" s="383"/>
      <c r="BV49" s="322"/>
      <c r="BW49" s="383"/>
      <c r="BX49" s="383"/>
      <c r="BY49" s="383"/>
      <c r="BZ49" s="383"/>
      <c r="CA49" s="383"/>
      <c r="CB49" s="322"/>
      <c r="CC49" s="383"/>
      <c r="CD49" s="480"/>
      <c r="CE49" s="21"/>
      <c r="CF49" s="21"/>
      <c r="CG49" s="21"/>
      <c r="CH49" s="21"/>
      <c r="CI49" s="21"/>
      <c r="CJ49" s="21"/>
    </row>
    <row r="50" ht="13.5" customHeight="1">
      <c r="A50" s="21"/>
      <c r="B50" s="440">
        <v>45123.0</v>
      </c>
      <c r="C50" s="99">
        <f t="shared" si="5"/>
        <v>7856869</v>
      </c>
      <c r="D50" s="260">
        <f t="shared" si="6"/>
        <v>0</v>
      </c>
      <c r="E50" s="591"/>
      <c r="F50" s="322"/>
      <c r="G50" s="583"/>
      <c r="H50" s="583"/>
      <c r="I50" s="583"/>
      <c r="J50" s="583"/>
      <c r="K50" s="583"/>
      <c r="L50" s="584"/>
      <c r="M50" s="577">
        <f t="shared" si="8"/>
        <v>7500000</v>
      </c>
      <c r="N50" s="321" t="s">
        <v>1022</v>
      </c>
      <c r="O50" s="363">
        <v>3000000.0</v>
      </c>
      <c r="P50" s="322" t="s">
        <v>1023</v>
      </c>
      <c r="Q50" s="380">
        <v>4500000.0</v>
      </c>
      <c r="R50" s="322"/>
      <c r="S50" s="322"/>
      <c r="T50" s="583"/>
      <c r="U50" s="583"/>
      <c r="V50" s="583"/>
      <c r="W50" s="583"/>
      <c r="X50" s="583"/>
      <c r="Y50" s="583"/>
      <c r="Z50" s="583"/>
      <c r="AA50" s="583"/>
      <c r="AB50" s="583"/>
      <c r="AC50" s="584"/>
      <c r="AD50" s="260">
        <f t="shared" si="7"/>
        <v>356869</v>
      </c>
      <c r="AE50" s="321" t="s">
        <v>417</v>
      </c>
      <c r="AF50" s="363">
        <v>11860.0</v>
      </c>
      <c r="AG50" s="383" t="s">
        <v>1024</v>
      </c>
      <c r="AH50" s="363">
        <v>345009.0</v>
      </c>
      <c r="AI50" s="383"/>
      <c r="AJ50" s="322"/>
      <c r="AK50" s="383"/>
      <c r="AL50" s="322"/>
      <c r="AM50" s="383"/>
      <c r="AN50" s="322"/>
      <c r="AO50" s="383"/>
      <c r="AP50" s="322"/>
      <c r="AQ50" s="383"/>
      <c r="AR50" s="322"/>
      <c r="AS50" s="383"/>
      <c r="AT50" s="322"/>
      <c r="AU50" s="383"/>
      <c r="AV50" s="322"/>
      <c r="AW50" s="383"/>
      <c r="AX50" s="383"/>
      <c r="AY50" s="383"/>
      <c r="AZ50" s="322"/>
      <c r="BA50" s="383"/>
      <c r="BB50" s="383"/>
      <c r="BC50" s="383"/>
      <c r="BD50" s="322"/>
      <c r="BE50" s="383"/>
      <c r="BF50" s="383"/>
      <c r="BG50" s="383"/>
      <c r="BH50" s="383"/>
      <c r="BI50" s="383"/>
      <c r="BJ50" s="383"/>
      <c r="BK50" s="383"/>
      <c r="BL50" s="383"/>
      <c r="BM50" s="383"/>
      <c r="BN50" s="383"/>
      <c r="BO50" s="383"/>
      <c r="BP50" s="383"/>
      <c r="BQ50" s="383"/>
      <c r="BR50" s="322"/>
      <c r="BS50" s="383"/>
      <c r="BT50" s="383"/>
      <c r="BU50" s="383"/>
      <c r="BV50" s="322"/>
      <c r="BW50" s="383"/>
      <c r="BX50" s="383"/>
      <c r="BY50" s="383"/>
      <c r="BZ50" s="383"/>
      <c r="CA50" s="383"/>
      <c r="CB50" s="322"/>
      <c r="CC50" s="383"/>
      <c r="CD50" s="480"/>
      <c r="CE50" s="21"/>
      <c r="CF50" s="21"/>
      <c r="CG50" s="21"/>
      <c r="CH50" s="21"/>
      <c r="CI50" s="21"/>
      <c r="CJ50" s="21"/>
    </row>
    <row r="51" ht="14.25" customHeight="1">
      <c r="A51" s="1"/>
      <c r="B51" s="440">
        <v>45124.0</v>
      </c>
      <c r="C51" s="99">
        <f t="shared" si="5"/>
        <v>0</v>
      </c>
      <c r="D51" s="260">
        <f t="shared" si="6"/>
        <v>0</v>
      </c>
      <c r="E51" s="591"/>
      <c r="F51" s="322"/>
      <c r="G51" s="583"/>
      <c r="H51" s="583"/>
      <c r="I51" s="583"/>
      <c r="J51" s="583"/>
      <c r="K51" s="583"/>
      <c r="L51" s="584"/>
      <c r="M51" s="577">
        <f t="shared" si="8"/>
        <v>0</v>
      </c>
      <c r="N51" s="321"/>
      <c r="O51" s="322"/>
      <c r="P51" s="322"/>
      <c r="Q51" s="485"/>
      <c r="R51" s="322"/>
      <c r="S51" s="322"/>
      <c r="T51" s="583"/>
      <c r="U51" s="583"/>
      <c r="V51" s="583"/>
      <c r="W51" s="583"/>
      <c r="X51" s="583"/>
      <c r="Y51" s="583"/>
      <c r="Z51" s="583"/>
      <c r="AA51" s="583"/>
      <c r="AB51" s="583"/>
      <c r="AC51" s="584"/>
      <c r="AD51" s="260">
        <f t="shared" si="7"/>
        <v>0</v>
      </c>
      <c r="AE51" s="407"/>
      <c r="AF51" s="322"/>
      <c r="AG51" s="383"/>
      <c r="AH51" s="322"/>
      <c r="AI51" s="383"/>
      <c r="AJ51" s="322"/>
      <c r="AK51" s="383"/>
      <c r="AL51" s="322"/>
      <c r="AM51" s="383"/>
      <c r="AN51" s="322"/>
      <c r="AO51" s="383"/>
      <c r="AP51" s="322"/>
      <c r="AQ51" s="383"/>
      <c r="AR51" s="322"/>
      <c r="AS51" s="383"/>
      <c r="AT51" s="322"/>
      <c r="AU51" s="383"/>
      <c r="AV51" s="322"/>
      <c r="AW51" s="383"/>
      <c r="AX51" s="383"/>
      <c r="AY51" s="383"/>
      <c r="AZ51" s="322"/>
      <c r="BA51" s="383"/>
      <c r="BB51" s="383"/>
      <c r="BC51" s="383"/>
      <c r="BD51" s="322"/>
      <c r="BE51" s="383"/>
      <c r="BF51" s="383"/>
      <c r="BG51" s="383"/>
      <c r="BH51" s="383"/>
      <c r="BI51" s="383"/>
      <c r="BJ51" s="383"/>
      <c r="BK51" s="383"/>
      <c r="BL51" s="383"/>
      <c r="BM51" s="383"/>
      <c r="BN51" s="383"/>
      <c r="BO51" s="383"/>
      <c r="BP51" s="383"/>
      <c r="BQ51" s="383"/>
      <c r="BR51" s="322"/>
      <c r="BS51" s="383"/>
      <c r="BT51" s="383"/>
      <c r="BU51" s="383"/>
      <c r="BV51" s="322"/>
      <c r="BW51" s="383"/>
      <c r="BX51" s="383"/>
      <c r="BY51" s="383"/>
      <c r="BZ51" s="383"/>
      <c r="CA51" s="383"/>
      <c r="CB51" s="322"/>
      <c r="CC51" s="383"/>
      <c r="CD51" s="480"/>
      <c r="CE51" s="21"/>
      <c r="CF51" s="21"/>
      <c r="CG51" s="21"/>
      <c r="CH51" s="21"/>
      <c r="CI51" s="1"/>
      <c r="CJ51" s="1"/>
    </row>
    <row r="52" ht="13.5" customHeight="1">
      <c r="A52" s="1"/>
      <c r="B52" s="440">
        <v>45125.0</v>
      </c>
      <c r="C52" s="99">
        <f t="shared" si="5"/>
        <v>0</v>
      </c>
      <c r="D52" s="260">
        <f t="shared" si="6"/>
        <v>0</v>
      </c>
      <c r="E52" s="321"/>
      <c r="F52" s="322"/>
      <c r="G52" s="322"/>
      <c r="H52" s="322"/>
      <c r="I52" s="322"/>
      <c r="J52" s="322"/>
      <c r="K52" s="322"/>
      <c r="L52" s="480"/>
      <c r="M52" s="577">
        <f t="shared" si="8"/>
        <v>0</v>
      </c>
      <c r="N52" s="544"/>
      <c r="O52" s="383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  <c r="AA52" s="322"/>
      <c r="AB52" s="322"/>
      <c r="AC52" s="480"/>
      <c r="AD52" s="260">
        <f t="shared" si="7"/>
        <v>0</v>
      </c>
      <c r="AE52" s="407" t="s">
        <v>403</v>
      </c>
      <c r="AF52" s="322">
        <v>0.0</v>
      </c>
      <c r="AG52" s="383"/>
      <c r="AH52" s="322"/>
      <c r="AI52" s="383"/>
      <c r="AJ52" s="322"/>
      <c r="AK52" s="383"/>
      <c r="AL52" s="322"/>
      <c r="AM52" s="383"/>
      <c r="AN52" s="322"/>
      <c r="AO52" s="383"/>
      <c r="AP52" s="322"/>
      <c r="AQ52" s="383"/>
      <c r="AR52" s="322"/>
      <c r="AS52" s="383"/>
      <c r="AT52" s="322"/>
      <c r="AU52" s="383"/>
      <c r="AV52" s="322"/>
      <c r="AW52" s="383"/>
      <c r="AX52" s="383"/>
      <c r="AY52" s="383"/>
      <c r="AZ52" s="322"/>
      <c r="BA52" s="383"/>
      <c r="BB52" s="383"/>
      <c r="BC52" s="383"/>
      <c r="BD52" s="322"/>
      <c r="BE52" s="383"/>
      <c r="BF52" s="383"/>
      <c r="BG52" s="383"/>
      <c r="BH52" s="383"/>
      <c r="BI52" s="383"/>
      <c r="BJ52" s="383"/>
      <c r="BK52" s="383"/>
      <c r="BL52" s="383"/>
      <c r="BM52" s="383"/>
      <c r="BN52" s="383"/>
      <c r="BO52" s="383"/>
      <c r="BP52" s="383"/>
      <c r="BQ52" s="383"/>
      <c r="BR52" s="322"/>
      <c r="BS52" s="383"/>
      <c r="BT52" s="383"/>
      <c r="BU52" s="383"/>
      <c r="BV52" s="322"/>
      <c r="BW52" s="383"/>
      <c r="BX52" s="383"/>
      <c r="BY52" s="383"/>
      <c r="BZ52" s="383"/>
      <c r="CA52" s="383"/>
      <c r="CB52" s="322"/>
      <c r="CC52" s="383"/>
      <c r="CD52" s="480"/>
      <c r="CE52" s="21"/>
      <c r="CF52" s="21"/>
      <c r="CG52" s="21"/>
      <c r="CH52" s="21"/>
      <c r="CI52" s="1"/>
      <c r="CJ52" s="1"/>
    </row>
    <row r="53" ht="11.25" customHeight="1">
      <c r="A53" s="1"/>
      <c r="B53" s="440">
        <v>45126.0</v>
      </c>
      <c r="C53" s="99">
        <f t="shared" si="5"/>
        <v>5120</v>
      </c>
      <c r="D53" s="260">
        <f t="shared" si="6"/>
        <v>1210</v>
      </c>
      <c r="E53" s="591" t="s">
        <v>501</v>
      </c>
      <c r="F53" s="363">
        <v>110.0</v>
      </c>
      <c r="G53" s="322" t="s">
        <v>640</v>
      </c>
      <c r="H53" s="363">
        <v>1100.0</v>
      </c>
      <c r="I53" s="322"/>
      <c r="J53" s="322"/>
      <c r="K53" s="322"/>
      <c r="L53" s="480"/>
      <c r="M53" s="577">
        <f t="shared" si="8"/>
        <v>0</v>
      </c>
      <c r="N53" s="544"/>
      <c r="O53" s="383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480"/>
      <c r="AD53" s="260">
        <f t="shared" si="7"/>
        <v>3910</v>
      </c>
      <c r="AE53" s="407" t="s">
        <v>1025</v>
      </c>
      <c r="AF53" s="363">
        <v>3910.0</v>
      </c>
      <c r="AG53" s="383"/>
      <c r="AH53" s="322"/>
      <c r="AI53" s="383"/>
      <c r="AJ53" s="322"/>
      <c r="AK53" s="383"/>
      <c r="AL53" s="322"/>
      <c r="AM53" s="383"/>
      <c r="AN53" s="322"/>
      <c r="AO53" s="383"/>
      <c r="AP53" s="322"/>
      <c r="AQ53" s="383"/>
      <c r="AR53" s="322"/>
      <c r="AS53" s="383"/>
      <c r="AT53" s="322"/>
      <c r="AU53" s="383"/>
      <c r="AV53" s="322"/>
      <c r="AW53" s="383"/>
      <c r="AX53" s="383"/>
      <c r="AY53" s="383"/>
      <c r="AZ53" s="322"/>
      <c r="BA53" s="383"/>
      <c r="BB53" s="383"/>
      <c r="BC53" s="383"/>
      <c r="BD53" s="322"/>
      <c r="BE53" s="383"/>
      <c r="BF53" s="383"/>
      <c r="BG53" s="383"/>
      <c r="BH53" s="383"/>
      <c r="BI53" s="383"/>
      <c r="BJ53" s="383"/>
      <c r="BK53" s="383"/>
      <c r="BL53" s="383"/>
      <c r="BM53" s="383"/>
      <c r="BN53" s="383"/>
      <c r="BO53" s="383"/>
      <c r="BP53" s="383"/>
      <c r="BQ53" s="383"/>
      <c r="BR53" s="322"/>
      <c r="BS53" s="383"/>
      <c r="BT53" s="383"/>
      <c r="BU53" s="383"/>
      <c r="BV53" s="322"/>
      <c r="BW53" s="383"/>
      <c r="BX53" s="383"/>
      <c r="BY53" s="383"/>
      <c r="BZ53" s="383"/>
      <c r="CA53" s="383"/>
      <c r="CB53" s="322"/>
      <c r="CC53" s="383"/>
      <c r="CD53" s="480"/>
      <c r="CE53" s="21"/>
      <c r="CF53" s="21"/>
      <c r="CG53" s="21"/>
      <c r="CH53" s="21"/>
      <c r="CI53" s="1"/>
      <c r="CJ53" s="1"/>
    </row>
    <row r="54" ht="13.5" customHeight="1">
      <c r="A54" s="1"/>
      <c r="B54" s="35">
        <v>45127.0</v>
      </c>
      <c r="C54" s="99">
        <f t="shared" si="5"/>
        <v>0</v>
      </c>
      <c r="D54" s="260">
        <f t="shared" si="6"/>
        <v>0</v>
      </c>
      <c r="E54" s="321"/>
      <c r="F54" s="322"/>
      <c r="G54" s="322"/>
      <c r="H54" s="322"/>
      <c r="I54" s="322"/>
      <c r="J54" s="322"/>
      <c r="K54" s="322"/>
      <c r="L54" s="480"/>
      <c r="M54" s="577">
        <f t="shared" si="8"/>
        <v>0</v>
      </c>
      <c r="N54" s="321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480"/>
      <c r="AD54" s="260">
        <f t="shared" si="7"/>
        <v>0</v>
      </c>
      <c r="AE54" s="407"/>
      <c r="AF54" s="322"/>
      <c r="AG54" s="383"/>
      <c r="AH54" s="322"/>
      <c r="AI54" s="383"/>
      <c r="AJ54" s="322"/>
      <c r="AK54" s="383"/>
      <c r="AL54" s="322"/>
      <c r="AM54" s="383"/>
      <c r="AN54" s="322"/>
      <c r="AO54" s="383"/>
      <c r="AP54" s="322"/>
      <c r="AQ54" s="383"/>
      <c r="AR54" s="322"/>
      <c r="AS54" s="383"/>
      <c r="AT54" s="322"/>
      <c r="AU54" s="383"/>
      <c r="AV54" s="322"/>
      <c r="AW54" s="383"/>
      <c r="AX54" s="383"/>
      <c r="AY54" s="383"/>
      <c r="AZ54" s="322"/>
      <c r="BA54" s="383"/>
      <c r="BB54" s="383"/>
      <c r="BC54" s="383"/>
      <c r="BD54" s="322"/>
      <c r="BE54" s="383"/>
      <c r="BF54" s="383"/>
      <c r="BG54" s="383"/>
      <c r="BH54" s="383"/>
      <c r="BI54" s="383"/>
      <c r="BJ54" s="383"/>
      <c r="BK54" s="383"/>
      <c r="BL54" s="383"/>
      <c r="BM54" s="383"/>
      <c r="BN54" s="383"/>
      <c r="BO54" s="383"/>
      <c r="BP54" s="383"/>
      <c r="BQ54" s="383"/>
      <c r="BR54" s="322"/>
      <c r="BS54" s="383"/>
      <c r="BT54" s="383"/>
      <c r="BU54" s="383"/>
      <c r="BV54" s="322"/>
      <c r="BW54" s="383"/>
      <c r="BX54" s="383"/>
      <c r="BY54" s="383"/>
      <c r="BZ54" s="383"/>
      <c r="CA54" s="383"/>
      <c r="CB54" s="322"/>
      <c r="CC54" s="383"/>
      <c r="CD54" s="480"/>
      <c r="CE54" s="21"/>
      <c r="CF54" s="21"/>
      <c r="CG54" s="21"/>
      <c r="CH54" s="21"/>
      <c r="CI54" s="1"/>
      <c r="CJ54" s="1"/>
    </row>
    <row r="55" ht="13.5" customHeight="1">
      <c r="A55" s="1"/>
      <c r="B55" s="35">
        <v>45128.0</v>
      </c>
      <c r="C55" s="99">
        <f t="shared" si="5"/>
        <v>0</v>
      </c>
      <c r="D55" s="260">
        <f t="shared" si="6"/>
        <v>0</v>
      </c>
      <c r="E55" s="321"/>
      <c r="F55" s="322"/>
      <c r="G55" s="322"/>
      <c r="H55" s="322"/>
      <c r="I55" s="322"/>
      <c r="J55" s="322"/>
      <c r="K55" s="322"/>
      <c r="L55" s="480"/>
      <c r="M55" s="577">
        <f t="shared" si="8"/>
        <v>0</v>
      </c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480"/>
      <c r="AD55" s="260">
        <f t="shared" si="7"/>
        <v>0</v>
      </c>
      <c r="AE55" s="407"/>
      <c r="AF55" s="322"/>
      <c r="AG55" s="322"/>
      <c r="AH55" s="322"/>
      <c r="AI55" s="383"/>
      <c r="AJ55" s="322"/>
      <c r="AK55" s="383"/>
      <c r="AL55" s="322"/>
      <c r="AM55" s="383"/>
      <c r="AN55" s="322"/>
      <c r="AO55" s="383"/>
      <c r="AP55" s="322"/>
      <c r="AQ55" s="383"/>
      <c r="AR55" s="322"/>
      <c r="AS55" s="383"/>
      <c r="AT55" s="322"/>
      <c r="AU55" s="383"/>
      <c r="AV55" s="322"/>
      <c r="AW55" s="383"/>
      <c r="AX55" s="383"/>
      <c r="AY55" s="383"/>
      <c r="AZ55" s="322"/>
      <c r="BA55" s="383"/>
      <c r="BB55" s="383"/>
      <c r="BC55" s="383"/>
      <c r="BD55" s="322"/>
      <c r="BE55" s="383"/>
      <c r="BF55" s="383"/>
      <c r="BG55" s="383"/>
      <c r="BH55" s="383"/>
      <c r="BI55" s="383"/>
      <c r="BJ55" s="383"/>
      <c r="BK55" s="383"/>
      <c r="BL55" s="383"/>
      <c r="BM55" s="383"/>
      <c r="BN55" s="383"/>
      <c r="BO55" s="383"/>
      <c r="BP55" s="383"/>
      <c r="BQ55" s="383"/>
      <c r="BR55" s="322"/>
      <c r="BS55" s="383"/>
      <c r="BT55" s="383"/>
      <c r="BU55" s="383"/>
      <c r="BV55" s="322"/>
      <c r="BW55" s="383"/>
      <c r="BX55" s="383"/>
      <c r="BY55" s="383"/>
      <c r="BZ55" s="383"/>
      <c r="CA55" s="383"/>
      <c r="CB55" s="322"/>
      <c r="CC55" s="383"/>
      <c r="CD55" s="480"/>
      <c r="CE55" s="21"/>
      <c r="CF55" s="21"/>
      <c r="CG55" s="21"/>
      <c r="CH55" s="21"/>
      <c r="CI55" s="1"/>
      <c r="CJ55" s="1"/>
    </row>
    <row r="56" ht="13.5" customHeight="1">
      <c r="A56" s="21"/>
      <c r="B56" s="440">
        <v>45129.0</v>
      </c>
      <c r="C56" s="99">
        <f t="shared" si="5"/>
        <v>17217450</v>
      </c>
      <c r="D56" s="260">
        <f t="shared" si="6"/>
        <v>0</v>
      </c>
      <c r="E56" s="591"/>
      <c r="F56" s="322"/>
      <c r="G56" s="583"/>
      <c r="H56" s="583"/>
      <c r="I56" s="583"/>
      <c r="J56" s="583"/>
      <c r="K56" s="583"/>
      <c r="L56" s="584"/>
      <c r="M56" s="577">
        <f t="shared" si="8"/>
        <v>17217450</v>
      </c>
      <c r="N56" s="322" t="s">
        <v>1026</v>
      </c>
      <c r="O56" s="363">
        <v>1.721745E7</v>
      </c>
      <c r="P56" s="322"/>
      <c r="Q56" s="322"/>
      <c r="R56" s="322"/>
      <c r="S56" s="322"/>
      <c r="T56" s="583"/>
      <c r="U56" s="583"/>
      <c r="V56" s="583"/>
      <c r="W56" s="583"/>
      <c r="X56" s="583"/>
      <c r="Y56" s="583"/>
      <c r="Z56" s="583"/>
      <c r="AA56" s="583"/>
      <c r="AB56" s="583"/>
      <c r="AC56" s="584"/>
      <c r="AD56" s="260">
        <f t="shared" si="7"/>
        <v>0</v>
      </c>
      <c r="AE56" s="407"/>
      <c r="AF56" s="322"/>
      <c r="AG56" s="322"/>
      <c r="AH56" s="322"/>
      <c r="AI56" s="383"/>
      <c r="AJ56" s="322"/>
      <c r="AK56" s="383"/>
      <c r="AL56" s="322"/>
      <c r="AM56" s="383"/>
      <c r="AN56" s="322"/>
      <c r="AO56" s="383"/>
      <c r="AP56" s="322"/>
      <c r="AQ56" s="383"/>
      <c r="AR56" s="322"/>
      <c r="AS56" s="383"/>
      <c r="AT56" s="322"/>
      <c r="AU56" s="383"/>
      <c r="AV56" s="322"/>
      <c r="AW56" s="383"/>
      <c r="AX56" s="383"/>
      <c r="AY56" s="383"/>
      <c r="AZ56" s="322"/>
      <c r="BA56" s="383"/>
      <c r="BB56" s="383"/>
      <c r="BC56" s="383"/>
      <c r="BD56" s="322"/>
      <c r="BE56" s="383"/>
      <c r="BF56" s="383"/>
      <c r="BG56" s="383"/>
      <c r="BH56" s="383"/>
      <c r="BI56" s="383"/>
      <c r="BJ56" s="383"/>
      <c r="BK56" s="383"/>
      <c r="BL56" s="383"/>
      <c r="BM56" s="383"/>
      <c r="BN56" s="383"/>
      <c r="BO56" s="383"/>
      <c r="BP56" s="383"/>
      <c r="BQ56" s="383"/>
      <c r="BR56" s="322"/>
      <c r="BS56" s="383"/>
      <c r="BT56" s="383"/>
      <c r="BU56" s="383"/>
      <c r="BV56" s="322"/>
      <c r="BW56" s="383"/>
      <c r="BX56" s="383"/>
      <c r="BY56" s="383"/>
      <c r="BZ56" s="383"/>
      <c r="CA56" s="383"/>
      <c r="CB56" s="322"/>
      <c r="CC56" s="383"/>
      <c r="CD56" s="480"/>
      <c r="CE56" s="21"/>
      <c r="CF56" s="21"/>
      <c r="CG56" s="21"/>
      <c r="CH56" s="21"/>
      <c r="CI56" s="21"/>
      <c r="CJ56" s="21"/>
    </row>
    <row r="57" ht="13.5" customHeight="1">
      <c r="A57" s="21"/>
      <c r="B57" s="440">
        <v>45130.0</v>
      </c>
      <c r="C57" s="99">
        <f t="shared" si="5"/>
        <v>18555044</v>
      </c>
      <c r="D57" s="260">
        <f t="shared" si="6"/>
        <v>18508869</v>
      </c>
      <c r="E57" s="591" t="s">
        <v>987</v>
      </c>
      <c r="F57" s="363">
        <v>1.85E7</v>
      </c>
      <c r="G57" s="322" t="s">
        <v>1027</v>
      </c>
      <c r="H57" s="363">
        <v>8869.0</v>
      </c>
      <c r="I57" s="583"/>
      <c r="J57" s="583"/>
      <c r="K57" s="583"/>
      <c r="L57" s="584"/>
      <c r="M57" s="577">
        <f t="shared" si="8"/>
        <v>0</v>
      </c>
      <c r="N57" s="321"/>
      <c r="O57" s="322"/>
      <c r="P57" s="583"/>
      <c r="Q57" s="583"/>
      <c r="R57" s="583"/>
      <c r="S57" s="583"/>
      <c r="T57" s="583"/>
      <c r="U57" s="583"/>
      <c r="V57" s="583"/>
      <c r="W57" s="583"/>
      <c r="X57" s="583"/>
      <c r="Y57" s="583"/>
      <c r="Z57" s="583"/>
      <c r="AA57" s="583"/>
      <c r="AB57" s="583"/>
      <c r="AC57" s="584"/>
      <c r="AD57" s="260">
        <f t="shared" si="7"/>
        <v>46175</v>
      </c>
      <c r="AE57" s="383" t="s">
        <v>423</v>
      </c>
      <c r="AF57" s="363">
        <v>8935.0</v>
      </c>
      <c r="AG57" s="383" t="s">
        <v>1028</v>
      </c>
      <c r="AH57" s="363">
        <v>4240.0</v>
      </c>
      <c r="AI57" s="383" t="s">
        <v>986</v>
      </c>
      <c r="AJ57" s="363">
        <v>33000.0</v>
      </c>
      <c r="AK57" s="383"/>
      <c r="AL57" s="322"/>
      <c r="AM57" s="383"/>
      <c r="AN57" s="322"/>
      <c r="AO57" s="383"/>
      <c r="AP57" s="322"/>
      <c r="AQ57" s="383"/>
      <c r="AR57" s="322"/>
      <c r="AS57" s="383"/>
      <c r="AT57" s="322"/>
      <c r="AU57" s="383"/>
      <c r="AV57" s="322"/>
      <c r="AW57" s="383"/>
      <c r="AX57" s="383"/>
      <c r="AY57" s="383"/>
      <c r="AZ57" s="322"/>
      <c r="BA57" s="383"/>
      <c r="BB57" s="383"/>
      <c r="BC57" s="383"/>
      <c r="BD57" s="322"/>
      <c r="BE57" s="383"/>
      <c r="BF57" s="383"/>
      <c r="BG57" s="383"/>
      <c r="BH57" s="383"/>
      <c r="BI57" s="383"/>
      <c r="BJ57" s="383"/>
      <c r="BK57" s="383"/>
      <c r="BL57" s="383"/>
      <c r="BM57" s="383"/>
      <c r="BN57" s="383"/>
      <c r="BO57" s="383"/>
      <c r="BP57" s="383"/>
      <c r="BQ57" s="383"/>
      <c r="BR57" s="322"/>
      <c r="BS57" s="383"/>
      <c r="BT57" s="383"/>
      <c r="BU57" s="383"/>
      <c r="BV57" s="322"/>
      <c r="BW57" s="383"/>
      <c r="BX57" s="383"/>
      <c r="BY57" s="383"/>
      <c r="BZ57" s="383"/>
      <c r="CA57" s="383"/>
      <c r="CB57" s="322"/>
      <c r="CC57" s="383"/>
      <c r="CD57" s="480"/>
      <c r="CE57" s="21"/>
      <c r="CF57" s="21"/>
      <c r="CG57" s="21"/>
      <c r="CH57" s="21"/>
      <c r="CI57" s="21"/>
      <c r="CJ57" s="21"/>
    </row>
    <row r="58" ht="13.5" customHeight="1">
      <c r="A58" s="1"/>
      <c r="B58" s="440">
        <v>45131.0</v>
      </c>
      <c r="C58" s="99">
        <f t="shared" si="5"/>
        <v>0</v>
      </c>
      <c r="D58" s="260">
        <f t="shared" si="6"/>
        <v>0</v>
      </c>
      <c r="E58" s="321"/>
      <c r="F58" s="322"/>
      <c r="G58" s="322"/>
      <c r="H58" s="322"/>
      <c r="I58" s="322"/>
      <c r="J58" s="322"/>
      <c r="K58" s="322"/>
      <c r="L58" s="480"/>
      <c r="M58" s="577">
        <f t="shared" si="8"/>
        <v>0</v>
      </c>
      <c r="N58" s="321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  <c r="AA58" s="322"/>
      <c r="AB58" s="322"/>
      <c r="AC58" s="480"/>
      <c r="AD58" s="260">
        <f t="shared" si="7"/>
        <v>0</v>
      </c>
      <c r="AE58" s="383"/>
      <c r="AF58" s="322"/>
      <c r="AG58" s="383"/>
      <c r="AH58" s="322"/>
      <c r="AI58" s="383"/>
      <c r="AJ58" s="322"/>
      <c r="AK58" s="383"/>
      <c r="AL58" s="322"/>
      <c r="AM58" s="383"/>
      <c r="AN58" s="322"/>
      <c r="AO58" s="383"/>
      <c r="AP58" s="322"/>
      <c r="AQ58" s="383"/>
      <c r="AR58" s="322"/>
      <c r="AS58" s="383"/>
      <c r="AT58" s="322"/>
      <c r="AU58" s="383"/>
      <c r="AV58" s="322"/>
      <c r="AW58" s="383"/>
      <c r="AX58" s="383"/>
      <c r="AY58" s="383"/>
      <c r="AZ58" s="322"/>
      <c r="BA58" s="383"/>
      <c r="BB58" s="383"/>
      <c r="BC58" s="383"/>
      <c r="BD58" s="322"/>
      <c r="BE58" s="383"/>
      <c r="BF58" s="383"/>
      <c r="BG58" s="383"/>
      <c r="BH58" s="383"/>
      <c r="BI58" s="383"/>
      <c r="BJ58" s="383"/>
      <c r="BK58" s="383"/>
      <c r="BL58" s="383"/>
      <c r="BM58" s="383"/>
      <c r="BN58" s="383"/>
      <c r="BO58" s="383"/>
      <c r="BP58" s="383"/>
      <c r="BQ58" s="383"/>
      <c r="BR58" s="322"/>
      <c r="BS58" s="383"/>
      <c r="BT58" s="383"/>
      <c r="BU58" s="383"/>
      <c r="BV58" s="322"/>
      <c r="BW58" s="383"/>
      <c r="BX58" s="383"/>
      <c r="BY58" s="383"/>
      <c r="BZ58" s="383"/>
      <c r="CA58" s="383"/>
      <c r="CB58" s="322"/>
      <c r="CC58" s="383"/>
      <c r="CD58" s="480"/>
      <c r="CE58" s="21"/>
      <c r="CF58" s="21"/>
      <c r="CG58" s="21"/>
      <c r="CH58" s="21"/>
      <c r="CI58" s="1"/>
      <c r="CJ58" s="1"/>
    </row>
    <row r="59" ht="13.5" customHeight="1">
      <c r="A59" s="1"/>
      <c r="B59" s="440">
        <v>45132.0</v>
      </c>
      <c r="C59" s="99">
        <f t="shared" si="5"/>
        <v>15915</v>
      </c>
      <c r="D59" s="260">
        <f t="shared" si="6"/>
        <v>0</v>
      </c>
      <c r="E59" s="321"/>
      <c r="F59" s="322"/>
      <c r="G59" s="322"/>
      <c r="H59" s="322"/>
      <c r="I59" s="322"/>
      <c r="J59" s="322"/>
      <c r="K59" s="322"/>
      <c r="L59" s="480"/>
      <c r="M59" s="577">
        <f t="shared" si="8"/>
        <v>0</v>
      </c>
      <c r="N59" s="321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  <c r="AA59" s="322"/>
      <c r="AB59" s="322"/>
      <c r="AC59" s="480"/>
      <c r="AD59" s="260">
        <f t="shared" si="7"/>
        <v>15915</v>
      </c>
      <c r="AE59" s="407" t="s">
        <v>403</v>
      </c>
      <c r="AF59" s="367">
        <v>15915.0</v>
      </c>
      <c r="AG59" s="383"/>
      <c r="AH59" s="322"/>
      <c r="AI59" s="407"/>
      <c r="AJ59" s="322"/>
      <c r="AK59" s="383"/>
      <c r="AL59" s="322"/>
      <c r="AM59" s="383"/>
      <c r="AN59" s="322"/>
      <c r="AO59" s="383"/>
      <c r="AP59" s="322"/>
      <c r="AQ59" s="383"/>
      <c r="AR59" s="322"/>
      <c r="AS59" s="383"/>
      <c r="AT59" s="322"/>
      <c r="AU59" s="383"/>
      <c r="AV59" s="322"/>
      <c r="AW59" s="383"/>
      <c r="AX59" s="383"/>
      <c r="AY59" s="383"/>
      <c r="AZ59" s="322"/>
      <c r="BA59" s="383"/>
      <c r="BB59" s="383"/>
      <c r="BC59" s="383"/>
      <c r="BD59" s="322"/>
      <c r="BE59" s="383"/>
      <c r="BF59" s="383"/>
      <c r="BG59" s="383"/>
      <c r="BH59" s="383"/>
      <c r="BI59" s="383"/>
      <c r="BJ59" s="383"/>
      <c r="BK59" s="383"/>
      <c r="BL59" s="383"/>
      <c r="BM59" s="383"/>
      <c r="BN59" s="383"/>
      <c r="BO59" s="383"/>
      <c r="BP59" s="383"/>
      <c r="BQ59" s="383"/>
      <c r="BR59" s="322"/>
      <c r="BS59" s="383"/>
      <c r="BT59" s="383"/>
      <c r="BU59" s="383"/>
      <c r="BV59" s="322"/>
      <c r="BW59" s="383"/>
      <c r="BX59" s="383"/>
      <c r="BY59" s="383"/>
      <c r="BZ59" s="383"/>
      <c r="CA59" s="383"/>
      <c r="CB59" s="322"/>
      <c r="CC59" s="383"/>
      <c r="CD59" s="480"/>
      <c r="CE59" s="21"/>
      <c r="CF59" s="21"/>
      <c r="CG59" s="21"/>
      <c r="CH59" s="21"/>
      <c r="CI59" s="1"/>
      <c r="CJ59" s="1"/>
    </row>
    <row r="60" ht="13.5" customHeight="1">
      <c r="A60" s="1"/>
      <c r="B60" s="440">
        <v>45133.0</v>
      </c>
      <c r="C60" s="99">
        <f t="shared" si="5"/>
        <v>20807368</v>
      </c>
      <c r="D60" s="260">
        <f t="shared" si="6"/>
        <v>10000</v>
      </c>
      <c r="E60" s="321" t="s">
        <v>197</v>
      </c>
      <c r="F60" s="363">
        <v>10000.0</v>
      </c>
      <c r="G60" s="322"/>
      <c r="H60" s="322"/>
      <c r="I60" s="322"/>
      <c r="J60" s="322"/>
      <c r="K60" s="322"/>
      <c r="L60" s="480"/>
      <c r="M60" s="577">
        <f t="shared" si="8"/>
        <v>20661409</v>
      </c>
      <c r="N60" s="321" t="s">
        <v>989</v>
      </c>
      <c r="O60" s="380">
        <v>461409.0</v>
      </c>
      <c r="P60" s="383" t="s">
        <v>1029</v>
      </c>
      <c r="Q60" s="384">
        <v>1.21E7</v>
      </c>
      <c r="R60" s="322" t="s">
        <v>1030</v>
      </c>
      <c r="S60" s="363">
        <v>3300000.0</v>
      </c>
      <c r="T60" s="322" t="s">
        <v>1031</v>
      </c>
      <c r="U60" s="363">
        <v>4800000.0</v>
      </c>
      <c r="V60" s="322"/>
      <c r="W60" s="322"/>
      <c r="X60" s="322"/>
      <c r="Y60" s="322"/>
      <c r="Z60" s="322"/>
      <c r="AA60" s="322"/>
      <c r="AB60" s="322"/>
      <c r="AC60" s="480"/>
      <c r="AD60" s="260">
        <f t="shared" si="7"/>
        <v>135959</v>
      </c>
      <c r="AE60" s="383"/>
      <c r="AF60" s="322"/>
      <c r="AG60" s="383" t="s">
        <v>991</v>
      </c>
      <c r="AH60" s="384">
        <v>2057.0</v>
      </c>
      <c r="AI60" s="383" t="s">
        <v>426</v>
      </c>
      <c r="AJ60" s="363">
        <v>44250.0</v>
      </c>
      <c r="AK60" s="322" t="s">
        <v>992</v>
      </c>
      <c r="AL60" s="363">
        <v>82120.0</v>
      </c>
      <c r="AM60" s="383" t="s">
        <v>427</v>
      </c>
      <c r="AN60" s="363">
        <v>3900.0</v>
      </c>
      <c r="AO60" s="383" t="s">
        <v>93</v>
      </c>
      <c r="AP60" s="363">
        <v>3632.0</v>
      </c>
      <c r="AQ60" s="383"/>
      <c r="AR60" s="322"/>
      <c r="AS60" s="383"/>
      <c r="AT60" s="322"/>
      <c r="AU60" s="383"/>
      <c r="AV60" s="322"/>
      <c r="AW60" s="383"/>
      <c r="AX60" s="383"/>
      <c r="AY60" s="383"/>
      <c r="AZ60" s="322"/>
      <c r="BA60" s="383"/>
      <c r="BB60" s="383"/>
      <c r="BC60" s="383"/>
      <c r="BD60" s="322"/>
      <c r="BE60" s="383"/>
      <c r="BF60" s="383"/>
      <c r="BG60" s="383"/>
      <c r="BH60" s="383"/>
      <c r="BI60" s="383"/>
      <c r="BJ60" s="383"/>
      <c r="BK60" s="383"/>
      <c r="BL60" s="383"/>
      <c r="BM60" s="383"/>
      <c r="BN60" s="383"/>
      <c r="BO60" s="383"/>
      <c r="BP60" s="383"/>
      <c r="BQ60" s="383"/>
      <c r="BR60" s="322"/>
      <c r="BS60" s="383"/>
      <c r="BT60" s="383"/>
      <c r="BU60" s="383"/>
      <c r="BV60" s="322"/>
      <c r="BW60" s="383"/>
      <c r="BX60" s="383"/>
      <c r="BY60" s="383"/>
      <c r="BZ60" s="383"/>
      <c r="CA60" s="383"/>
      <c r="CB60" s="322"/>
      <c r="CC60" s="383"/>
      <c r="CD60" s="480"/>
      <c r="CE60" s="21"/>
      <c r="CF60" s="21"/>
      <c r="CG60" s="21"/>
      <c r="CH60" s="21"/>
      <c r="CI60" s="1"/>
      <c r="CJ60" s="1"/>
    </row>
    <row r="61" ht="13.5" customHeight="1">
      <c r="A61" s="1"/>
      <c r="B61" s="35">
        <v>45134.0</v>
      </c>
      <c r="C61" s="99">
        <f t="shared" si="5"/>
        <v>0</v>
      </c>
      <c r="D61" s="260">
        <f t="shared" si="6"/>
        <v>0</v>
      </c>
      <c r="E61" s="321"/>
      <c r="F61" s="322"/>
      <c r="G61" s="322"/>
      <c r="H61" s="322"/>
      <c r="I61" s="322"/>
      <c r="J61" s="322"/>
      <c r="K61" s="322"/>
      <c r="L61" s="480"/>
      <c r="M61" s="577">
        <f t="shared" si="8"/>
        <v>0</v>
      </c>
      <c r="N61" s="321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  <c r="AC61" s="480"/>
      <c r="AD61" s="260">
        <f t="shared" si="7"/>
        <v>0</v>
      </c>
      <c r="AE61" s="407"/>
      <c r="AF61" s="322"/>
      <c r="AG61" s="322"/>
      <c r="AH61" s="322"/>
      <c r="AI61" s="407"/>
      <c r="AJ61" s="322"/>
      <c r="AK61" s="383"/>
      <c r="AL61" s="322"/>
      <c r="AM61" s="383"/>
      <c r="AN61" s="322"/>
      <c r="AO61" s="383"/>
      <c r="AP61" s="322"/>
      <c r="AQ61" s="322"/>
      <c r="AR61" s="322"/>
      <c r="AS61" s="383"/>
      <c r="AT61" s="322"/>
      <c r="AU61" s="383"/>
      <c r="AV61" s="322"/>
      <c r="AW61" s="383"/>
      <c r="AX61" s="322"/>
      <c r="AY61" s="383"/>
      <c r="AZ61" s="322"/>
      <c r="BA61" s="383"/>
      <c r="BB61" s="322"/>
      <c r="BC61" s="322"/>
      <c r="BD61" s="322"/>
      <c r="BE61" s="383"/>
      <c r="BF61" s="383"/>
      <c r="BG61" s="383"/>
      <c r="BH61" s="383"/>
      <c r="BI61" s="383"/>
      <c r="BJ61" s="383"/>
      <c r="BK61" s="383"/>
      <c r="BL61" s="383"/>
      <c r="BM61" s="383"/>
      <c r="BN61" s="383"/>
      <c r="BO61" s="383"/>
      <c r="BP61" s="383"/>
      <c r="BQ61" s="383"/>
      <c r="BR61" s="322"/>
      <c r="BS61" s="383"/>
      <c r="BT61" s="383"/>
      <c r="BU61" s="383"/>
      <c r="BV61" s="322"/>
      <c r="BW61" s="383"/>
      <c r="BX61" s="383"/>
      <c r="BY61" s="383"/>
      <c r="BZ61" s="383"/>
      <c r="CA61" s="383"/>
      <c r="CB61" s="322"/>
      <c r="CC61" s="383"/>
      <c r="CD61" s="480"/>
      <c r="CE61" s="21"/>
      <c r="CF61" s="21"/>
      <c r="CG61" s="21"/>
      <c r="CH61" s="21"/>
      <c r="CI61" s="1"/>
      <c r="CJ61" s="1"/>
    </row>
    <row r="62" ht="13.5" customHeight="1">
      <c r="A62" s="1"/>
      <c r="B62" s="35">
        <v>45135.0</v>
      </c>
      <c r="C62" s="99">
        <f t="shared" si="5"/>
        <v>0</v>
      </c>
      <c r="D62" s="260">
        <f t="shared" si="6"/>
        <v>0</v>
      </c>
      <c r="E62" s="321"/>
      <c r="F62" s="322"/>
      <c r="G62" s="322"/>
      <c r="H62" s="322"/>
      <c r="I62" s="322"/>
      <c r="J62" s="322"/>
      <c r="K62" s="322"/>
      <c r="L62" s="480"/>
      <c r="M62" s="577">
        <f t="shared" si="8"/>
        <v>0</v>
      </c>
      <c r="N62" s="321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  <c r="AA62" s="322"/>
      <c r="AB62" s="322"/>
      <c r="AC62" s="480"/>
      <c r="AD62" s="260">
        <f t="shared" si="7"/>
        <v>0</v>
      </c>
      <c r="AE62" s="407"/>
      <c r="AF62" s="322"/>
      <c r="AG62" s="322"/>
      <c r="AH62" s="322"/>
      <c r="AI62" s="322"/>
      <c r="AJ62" s="322"/>
      <c r="AK62" s="322"/>
      <c r="AL62" s="322"/>
      <c r="AM62" s="383"/>
      <c r="AN62" s="322"/>
      <c r="AO62" s="322"/>
      <c r="AP62" s="322"/>
      <c r="AQ62" s="322"/>
      <c r="AR62" s="322"/>
      <c r="AS62" s="383"/>
      <c r="AT62" s="322"/>
      <c r="AU62" s="383"/>
      <c r="AV62" s="322"/>
      <c r="AW62" s="322"/>
      <c r="AX62" s="322"/>
      <c r="AY62" s="383"/>
      <c r="AZ62" s="322"/>
      <c r="BA62" s="383"/>
      <c r="BB62" s="322"/>
      <c r="BC62" s="322"/>
      <c r="BD62" s="322"/>
      <c r="BE62" s="322"/>
      <c r="BF62" s="322"/>
      <c r="BG62" s="322"/>
      <c r="BH62" s="322"/>
      <c r="BI62" s="383"/>
      <c r="BJ62" s="322"/>
      <c r="BK62" s="383"/>
      <c r="BL62" s="322"/>
      <c r="BM62" s="383"/>
      <c r="BN62" s="322"/>
      <c r="BO62" s="383"/>
      <c r="BP62" s="322"/>
      <c r="BQ62" s="383"/>
      <c r="BR62" s="322"/>
      <c r="BS62" s="383"/>
      <c r="BT62" s="383"/>
      <c r="BU62" s="383"/>
      <c r="BV62" s="322"/>
      <c r="BW62" s="383"/>
      <c r="BX62" s="383"/>
      <c r="BY62" s="383"/>
      <c r="BZ62" s="383"/>
      <c r="CA62" s="383"/>
      <c r="CB62" s="322"/>
      <c r="CC62" s="383"/>
      <c r="CD62" s="480"/>
      <c r="CE62" s="21"/>
      <c r="CF62" s="21"/>
      <c r="CG62" s="21"/>
      <c r="CH62" s="21"/>
      <c r="CI62" s="1"/>
      <c r="CJ62" s="1"/>
    </row>
    <row r="63" ht="13.5" customHeight="1">
      <c r="A63" s="21"/>
      <c r="B63" s="440">
        <v>45136.0</v>
      </c>
      <c r="C63" s="99">
        <f t="shared" si="5"/>
        <v>368554</v>
      </c>
      <c r="D63" s="260">
        <f t="shared" si="6"/>
        <v>0</v>
      </c>
      <c r="E63" s="582"/>
      <c r="F63" s="583"/>
      <c r="G63" s="583"/>
      <c r="H63" s="583"/>
      <c r="I63" s="583"/>
      <c r="J63" s="583"/>
      <c r="K63" s="583"/>
      <c r="L63" s="584"/>
      <c r="M63" s="577">
        <f t="shared" si="8"/>
        <v>0</v>
      </c>
      <c r="N63" s="544"/>
      <c r="O63" s="583"/>
      <c r="P63" s="583"/>
      <c r="Q63" s="583"/>
      <c r="R63" s="583"/>
      <c r="S63" s="583"/>
      <c r="T63" s="583"/>
      <c r="U63" s="583"/>
      <c r="V63" s="583"/>
      <c r="W63" s="583"/>
      <c r="X63" s="583"/>
      <c r="Y63" s="583"/>
      <c r="Z63" s="583"/>
      <c r="AA63" s="583"/>
      <c r="AB63" s="583"/>
      <c r="AC63" s="584"/>
      <c r="AD63" s="260">
        <f t="shared" si="7"/>
        <v>368554</v>
      </c>
      <c r="AE63" s="407" t="s">
        <v>434</v>
      </c>
      <c r="AF63" s="363">
        <v>84678.0</v>
      </c>
      <c r="AG63" s="322" t="s">
        <v>994</v>
      </c>
      <c r="AH63" s="363">
        <v>110000.0</v>
      </c>
      <c r="AI63" s="383" t="s">
        <v>76</v>
      </c>
      <c r="AJ63" s="363">
        <v>67440.0</v>
      </c>
      <c r="AK63" s="383" t="s">
        <v>75</v>
      </c>
      <c r="AL63" s="363">
        <v>58201.0</v>
      </c>
      <c r="AM63" s="383" t="s">
        <v>71</v>
      </c>
      <c r="AN63" s="363">
        <v>4400.0</v>
      </c>
      <c r="AO63" s="383" t="s">
        <v>73</v>
      </c>
      <c r="AP63" s="363">
        <v>6015.0</v>
      </c>
      <c r="AQ63" s="322" t="s">
        <v>74</v>
      </c>
      <c r="AR63" s="363">
        <v>24840.0</v>
      </c>
      <c r="AS63" s="383" t="s">
        <v>1032</v>
      </c>
      <c r="AT63" s="380">
        <v>12980.0</v>
      </c>
      <c r="AU63" s="383" t="s">
        <v>831</v>
      </c>
      <c r="AV63" s="322">
        <v>-12980.0</v>
      </c>
      <c r="AW63" s="383"/>
      <c r="AX63" s="322"/>
      <c r="AY63" s="383"/>
      <c r="AZ63" s="322"/>
      <c r="BA63" s="383"/>
      <c r="BB63" s="322"/>
      <c r="BC63" s="383"/>
      <c r="BD63" s="322"/>
      <c r="BE63" s="383"/>
      <c r="BF63" s="322"/>
      <c r="BG63" s="322"/>
      <c r="BH63" s="322"/>
      <c r="BI63" s="322"/>
      <c r="BJ63" s="322"/>
      <c r="BK63" s="383"/>
      <c r="BL63" s="322"/>
      <c r="BM63" s="322"/>
      <c r="BN63" s="322"/>
      <c r="BO63" s="383"/>
      <c r="BP63" s="322"/>
      <c r="BQ63" s="383"/>
      <c r="BR63" s="322"/>
      <c r="BS63" s="383"/>
      <c r="BT63" s="322"/>
      <c r="BU63" s="383"/>
      <c r="BV63" s="322"/>
      <c r="BW63" s="322"/>
      <c r="BX63" s="322"/>
      <c r="BY63" s="383"/>
      <c r="BZ63" s="322"/>
      <c r="CA63" s="383"/>
      <c r="CB63" s="322"/>
      <c r="CC63" s="383"/>
      <c r="CD63" s="480"/>
      <c r="CE63" s="21"/>
      <c r="CF63" s="21"/>
      <c r="CG63" s="21"/>
      <c r="CH63" s="21"/>
      <c r="CI63" s="21"/>
      <c r="CJ63" s="21"/>
    </row>
    <row r="64" ht="13.5" customHeight="1">
      <c r="A64" s="21"/>
      <c r="B64" s="440">
        <v>45137.0</v>
      </c>
      <c r="C64" s="271">
        <f t="shared" si="5"/>
        <v>5746976</v>
      </c>
      <c r="D64" s="260">
        <f t="shared" si="6"/>
        <v>631016</v>
      </c>
      <c r="E64" s="321" t="s">
        <v>501</v>
      </c>
      <c r="F64" s="363">
        <v>550.0</v>
      </c>
      <c r="G64" s="322" t="s">
        <v>501</v>
      </c>
      <c r="H64" s="363">
        <v>330.0</v>
      </c>
      <c r="I64" s="322" t="s">
        <v>1033</v>
      </c>
      <c r="J64" s="363">
        <v>630136.0</v>
      </c>
      <c r="K64" s="322"/>
      <c r="L64" s="584"/>
      <c r="M64" s="577">
        <f t="shared" si="8"/>
        <v>0</v>
      </c>
      <c r="N64" s="321"/>
      <c r="O64" s="322"/>
      <c r="P64" s="583"/>
      <c r="Q64" s="583"/>
      <c r="R64" s="583"/>
      <c r="S64" s="583"/>
      <c r="T64" s="583"/>
      <c r="U64" s="583"/>
      <c r="V64" s="583"/>
      <c r="W64" s="583"/>
      <c r="X64" s="583"/>
      <c r="Y64" s="583"/>
      <c r="Z64" s="583"/>
      <c r="AA64" s="583"/>
      <c r="AB64" s="583"/>
      <c r="AC64" s="584"/>
      <c r="AD64" s="260">
        <f t="shared" si="7"/>
        <v>5115960</v>
      </c>
      <c r="AE64" s="321" t="s">
        <v>101</v>
      </c>
      <c r="AF64" s="363">
        <v>220000.0</v>
      </c>
      <c r="AG64" s="322" t="s">
        <v>1015</v>
      </c>
      <c r="AH64" s="363">
        <v>47740.0</v>
      </c>
      <c r="AI64" s="322" t="s">
        <v>1034</v>
      </c>
      <c r="AJ64" s="363">
        <v>4020.0</v>
      </c>
      <c r="AK64" s="412" t="s">
        <v>984</v>
      </c>
      <c r="AL64" s="367">
        <v>1684100.0</v>
      </c>
      <c r="AM64" s="383" t="s">
        <v>1035</v>
      </c>
      <c r="AN64" s="363">
        <v>558000.0</v>
      </c>
      <c r="AO64" s="383" t="s">
        <v>1036</v>
      </c>
      <c r="AP64" s="363">
        <v>20000.0</v>
      </c>
      <c r="AQ64" s="383" t="s">
        <v>1037</v>
      </c>
      <c r="AR64" s="363">
        <v>2582100.0</v>
      </c>
      <c r="AS64" s="383"/>
      <c r="AT64" s="322"/>
      <c r="AU64" s="383"/>
      <c r="AV64" s="322"/>
      <c r="AW64" s="322"/>
      <c r="AX64" s="322"/>
      <c r="AY64" s="322"/>
      <c r="AZ64" s="322"/>
      <c r="BA64" s="322"/>
      <c r="BB64" s="322"/>
      <c r="BC64" s="383"/>
      <c r="BD64" s="322"/>
      <c r="BE64" s="322"/>
      <c r="BF64" s="322"/>
      <c r="BG64" s="383"/>
      <c r="BH64" s="322"/>
      <c r="BI64" s="383"/>
      <c r="BJ64" s="322"/>
      <c r="BK64" s="383"/>
      <c r="BL64" s="322"/>
      <c r="BM64" s="383"/>
      <c r="BN64" s="322"/>
      <c r="BO64" s="322"/>
      <c r="BP64" s="322"/>
      <c r="BQ64" s="383"/>
      <c r="BR64" s="322"/>
      <c r="BS64" s="383"/>
      <c r="BT64" s="322"/>
      <c r="BU64" s="383"/>
      <c r="BV64" s="383"/>
      <c r="BW64" s="383"/>
      <c r="BX64" s="322"/>
      <c r="BY64" s="383"/>
      <c r="BZ64" s="383"/>
      <c r="CA64" s="383"/>
      <c r="CB64" s="322"/>
      <c r="CC64" s="383"/>
      <c r="CD64" s="480"/>
      <c r="CE64" s="21"/>
      <c r="CF64" s="21"/>
      <c r="CG64" s="21"/>
      <c r="CH64" s="21"/>
      <c r="CI64" s="21"/>
      <c r="CJ64" s="21"/>
    </row>
    <row r="65" ht="13.5" customHeight="1">
      <c r="A65" s="1"/>
      <c r="B65" s="444">
        <v>45138.0</v>
      </c>
      <c r="C65" s="271">
        <f t="shared" si="5"/>
        <v>65457689</v>
      </c>
      <c r="D65" s="272">
        <f t="shared" si="6"/>
        <v>55379383</v>
      </c>
      <c r="E65" s="322" t="s">
        <v>1006</v>
      </c>
      <c r="F65" s="363">
        <v>524375.0</v>
      </c>
      <c r="G65" s="591" t="s">
        <v>1004</v>
      </c>
      <c r="H65" s="367">
        <v>4106270.0</v>
      </c>
      <c r="I65" s="591" t="s">
        <v>1005</v>
      </c>
      <c r="J65" s="367">
        <v>748738.0</v>
      </c>
      <c r="K65" s="478" t="s">
        <v>1038</v>
      </c>
      <c r="L65" s="500">
        <v>5.0E7</v>
      </c>
      <c r="M65" s="577">
        <f>O65+Q65+S65+U65+W65</f>
        <v>8506826</v>
      </c>
      <c r="N65" s="321" t="s">
        <v>1039</v>
      </c>
      <c r="O65" s="367">
        <v>1201482.0</v>
      </c>
      <c r="P65" s="322" t="s">
        <v>1008</v>
      </c>
      <c r="Q65" s="363">
        <v>337058.0</v>
      </c>
      <c r="R65" s="322" t="s">
        <v>1009</v>
      </c>
      <c r="S65" s="380">
        <v>33000.0</v>
      </c>
      <c r="T65" s="412" t="s">
        <v>449</v>
      </c>
      <c r="U65" s="367">
        <v>987098.0</v>
      </c>
      <c r="V65" s="412" t="s">
        <v>1040</v>
      </c>
      <c r="W65" s="367">
        <v>5948188.0</v>
      </c>
      <c r="X65" s="412"/>
      <c r="Y65" s="412"/>
      <c r="Z65" s="412"/>
      <c r="AA65" s="412"/>
      <c r="AB65" s="412"/>
      <c r="AC65" s="500"/>
      <c r="AD65" s="260">
        <f t="shared" si="7"/>
        <v>1571480</v>
      </c>
      <c r="AE65" s="407" t="s">
        <v>1012</v>
      </c>
      <c r="AF65" s="363">
        <v>580059.0</v>
      </c>
      <c r="AG65" s="383"/>
      <c r="AH65" s="322"/>
      <c r="AI65" s="322" t="s">
        <v>452</v>
      </c>
      <c r="AJ65" s="363">
        <v>229247.0</v>
      </c>
      <c r="AK65" s="322" t="s">
        <v>398</v>
      </c>
      <c r="AL65" s="363">
        <v>1100.0</v>
      </c>
      <c r="AM65" s="407" t="s">
        <v>999</v>
      </c>
      <c r="AN65" s="363">
        <v>337414.0</v>
      </c>
      <c r="AO65" s="322" t="s">
        <v>87</v>
      </c>
      <c r="AP65" s="363">
        <v>165000.0</v>
      </c>
      <c r="AQ65" s="322" t="s">
        <v>454</v>
      </c>
      <c r="AR65" s="363">
        <v>65000.0</v>
      </c>
      <c r="AS65" s="322" t="s">
        <v>88</v>
      </c>
      <c r="AT65" s="363">
        <v>160000.0</v>
      </c>
      <c r="AU65" s="383" t="s">
        <v>831</v>
      </c>
      <c r="AV65" s="322">
        <v>-126340.0</v>
      </c>
      <c r="AW65" s="412"/>
      <c r="AX65" s="412"/>
      <c r="AY65" s="383"/>
      <c r="AZ65" s="322"/>
      <c r="BA65" s="383"/>
      <c r="BB65" s="322"/>
      <c r="BC65" s="383"/>
      <c r="BD65" s="322"/>
      <c r="BE65" s="412"/>
      <c r="BF65" s="412"/>
      <c r="BG65" s="413"/>
      <c r="BH65" s="412"/>
      <c r="BI65" s="417"/>
      <c r="BJ65" s="416"/>
      <c r="BK65" s="416"/>
      <c r="BL65" s="417"/>
      <c r="BM65" s="416"/>
      <c r="BN65" s="416"/>
      <c r="BO65" s="417"/>
      <c r="BP65" s="416"/>
      <c r="BQ65" s="238"/>
      <c r="BR65" s="155"/>
      <c r="BS65" s="238"/>
      <c r="BT65" s="238"/>
      <c r="BU65" s="155"/>
      <c r="BV65" s="155"/>
      <c r="BW65" s="155"/>
      <c r="BX65" s="155"/>
      <c r="BY65" s="155"/>
      <c r="BZ65" s="155"/>
      <c r="CA65" s="155"/>
      <c r="CB65" s="155"/>
      <c r="CC65" s="155"/>
      <c r="CD65" s="610"/>
      <c r="CE65" s="1"/>
      <c r="CF65" s="1"/>
      <c r="CG65" s="1"/>
      <c r="CH65" s="1"/>
      <c r="CI65" s="1"/>
      <c r="CJ65" s="1"/>
    </row>
    <row r="66" ht="13.5" customHeight="1">
      <c r="A66" s="1"/>
      <c r="B66" s="100" t="s">
        <v>32</v>
      </c>
      <c r="C66" s="105">
        <f t="shared" ref="C66:D66" si="9">SUM(C35:C65)</f>
        <v>157924556</v>
      </c>
      <c r="D66" s="278">
        <f t="shared" si="9"/>
        <v>81391853</v>
      </c>
      <c r="E66" s="573"/>
      <c r="F66" s="251"/>
      <c r="G66" s="251"/>
      <c r="H66" s="251"/>
      <c r="I66" s="251"/>
      <c r="J66" s="251"/>
      <c r="K66" s="251"/>
      <c r="L66" s="574"/>
      <c r="M66" s="611">
        <f>SUM(M35:M65)</f>
        <v>64406112</v>
      </c>
      <c r="N66" s="573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574"/>
      <c r="AD66" s="45">
        <f>SUM(AD35:AD65)</f>
        <v>12126591</v>
      </c>
      <c r="AE66" s="526"/>
      <c r="AF66" s="251"/>
      <c r="AG66" s="250"/>
      <c r="AH66" s="251"/>
      <c r="AI66" s="251"/>
      <c r="AJ66" s="251"/>
      <c r="AK66" s="251"/>
      <c r="AL66" s="251"/>
      <c r="AM66" s="251"/>
      <c r="AN66" s="251"/>
      <c r="AO66" s="251"/>
      <c r="AP66" s="251"/>
      <c r="AQ66" s="250"/>
      <c r="AR66" s="251"/>
      <c r="AS66" s="251"/>
      <c r="AT66" s="251"/>
      <c r="AU66" s="251"/>
      <c r="AV66" s="251"/>
      <c r="AW66" s="251"/>
      <c r="AX66" s="251"/>
      <c r="AY66" s="251"/>
      <c r="AZ66" s="251"/>
      <c r="BA66" s="251"/>
      <c r="BB66" s="251"/>
      <c r="BC66" s="251"/>
      <c r="BD66" s="251"/>
      <c r="BE66" s="250"/>
      <c r="BF66" s="251"/>
      <c r="BG66" s="251"/>
      <c r="BH66" s="251"/>
      <c r="BI66" s="250"/>
      <c r="BJ66" s="251"/>
      <c r="BK66" s="250"/>
      <c r="BL66" s="251"/>
      <c r="BM66" s="250"/>
      <c r="BN66" s="251"/>
      <c r="BO66" s="250"/>
      <c r="BP66" s="251"/>
      <c r="BQ66" s="250"/>
      <c r="BR66" s="251"/>
      <c r="BS66" s="250"/>
      <c r="BT66" s="251"/>
      <c r="BU66" s="250"/>
      <c r="BV66" s="251"/>
      <c r="BW66" s="250"/>
      <c r="BX66" s="251"/>
      <c r="BY66" s="250"/>
      <c r="BZ66" s="251"/>
      <c r="CA66" s="251"/>
      <c r="CB66" s="251"/>
      <c r="CC66" s="251"/>
      <c r="CD66" s="574"/>
      <c r="CE66" s="21"/>
      <c r="CF66" s="21"/>
      <c r="CG66" s="21"/>
      <c r="CH66" s="21"/>
      <c r="CI66" s="1"/>
      <c r="CJ66" s="1"/>
    </row>
    <row r="67" ht="13.5" customHeight="1">
      <c r="A67" s="1"/>
      <c r="B67" s="100" t="s">
        <v>31</v>
      </c>
      <c r="C67" s="105"/>
      <c r="D67" s="278"/>
      <c r="E67" s="573"/>
      <c r="F67" s="251"/>
      <c r="G67" s="251"/>
      <c r="H67" s="251"/>
      <c r="I67" s="251"/>
      <c r="J67" s="251"/>
      <c r="K67" s="251"/>
      <c r="L67" s="574"/>
      <c r="M67" s="575"/>
      <c r="N67" s="573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574"/>
      <c r="AD67" s="278"/>
      <c r="AE67" s="526"/>
      <c r="AF67" s="251"/>
      <c r="AG67" s="250"/>
      <c r="AH67" s="251"/>
      <c r="AI67" s="250"/>
      <c r="AJ67" s="251"/>
      <c r="AK67" s="250"/>
      <c r="AL67" s="251"/>
      <c r="AM67" s="250"/>
      <c r="AN67" s="251"/>
      <c r="AO67" s="250"/>
      <c r="AP67" s="251"/>
      <c r="AQ67" s="250"/>
      <c r="AR67" s="251"/>
      <c r="AS67" s="250"/>
      <c r="AT67" s="251"/>
      <c r="AU67" s="250"/>
      <c r="AV67" s="251"/>
      <c r="AW67" s="250"/>
      <c r="AX67" s="250"/>
      <c r="AY67" s="250"/>
      <c r="AZ67" s="251"/>
      <c r="BA67" s="250"/>
      <c r="BB67" s="250"/>
      <c r="BC67" s="250"/>
      <c r="BD67" s="251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1"/>
      <c r="BS67" s="250"/>
      <c r="BT67" s="250"/>
      <c r="BU67" s="250"/>
      <c r="BV67" s="251"/>
      <c r="BW67" s="250"/>
      <c r="BX67" s="250"/>
      <c r="BY67" s="250"/>
      <c r="BZ67" s="250"/>
      <c r="CA67" s="250"/>
      <c r="CB67" s="251"/>
      <c r="CC67" s="250"/>
      <c r="CD67" s="574"/>
      <c r="CE67" s="21"/>
      <c r="CF67" s="21"/>
      <c r="CG67" s="21"/>
      <c r="CH67" s="21"/>
      <c r="CI67" s="1"/>
      <c r="CJ67" s="1"/>
    </row>
    <row r="68" ht="13.5" customHeight="1">
      <c r="A68" s="1"/>
      <c r="B68" s="445">
        <v>45139.0</v>
      </c>
      <c r="C68" s="98">
        <f t="shared" ref="C68:C98" si="10">D68+M68+AD68</f>
        <v>15915</v>
      </c>
      <c r="D68" s="260">
        <f t="shared" ref="D68:D98" si="11">F68+H68+J68+L68</f>
        <v>0</v>
      </c>
      <c r="E68" s="612"/>
      <c r="F68" s="605"/>
      <c r="G68" s="605"/>
      <c r="H68" s="605"/>
      <c r="I68" s="605"/>
      <c r="J68" s="605"/>
      <c r="K68" s="605"/>
      <c r="L68" s="606"/>
      <c r="M68" s="577">
        <f t="shared" ref="M68:M98" si="12">O68+Q68+S68+U68</f>
        <v>0</v>
      </c>
      <c r="N68" s="612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05"/>
      <c r="AB68" s="605"/>
      <c r="AC68" s="606"/>
      <c r="AD68" s="260">
        <f t="shared" ref="AD68:AD95" si="13">AF68+AH68+AJ68+AL68+AN68+AP68+AR68+AT68+AT68+AV68+AX68+AZ68+BB68+BD68+BF68+BH68+BJ68+BL68+BN68+BP68+BR68+BT68+BV68+BX68+BZ68+CB68</f>
        <v>15915</v>
      </c>
      <c r="AE68" s="407" t="s">
        <v>403</v>
      </c>
      <c r="AF68" s="366">
        <v>15915.0</v>
      </c>
      <c r="AG68" s="415"/>
      <c r="AH68" s="414"/>
      <c r="AI68" s="415"/>
      <c r="AJ68" s="414"/>
      <c r="AK68" s="415"/>
      <c r="AL68" s="414"/>
      <c r="AM68" s="415"/>
      <c r="AN68" s="414"/>
      <c r="AO68" s="415"/>
      <c r="AP68" s="414"/>
      <c r="AQ68" s="415"/>
      <c r="AR68" s="414"/>
      <c r="AS68" s="415"/>
      <c r="AT68" s="414"/>
      <c r="AU68" s="415"/>
      <c r="AV68" s="414"/>
      <c r="AW68" s="415"/>
      <c r="AX68" s="415"/>
      <c r="AY68" s="415"/>
      <c r="AZ68" s="414"/>
      <c r="BA68" s="415"/>
      <c r="BB68" s="415"/>
      <c r="BC68" s="415"/>
      <c r="BD68" s="414"/>
      <c r="BE68" s="415"/>
      <c r="BF68" s="415"/>
      <c r="BG68" s="415"/>
      <c r="BH68" s="415"/>
      <c r="BI68" s="414"/>
      <c r="BJ68" s="414"/>
      <c r="BK68" s="415"/>
      <c r="BL68" s="414"/>
      <c r="BM68" s="415"/>
      <c r="BN68" s="414"/>
      <c r="BO68" s="415"/>
      <c r="BP68" s="415"/>
      <c r="BQ68" s="415"/>
      <c r="BR68" s="414"/>
      <c r="BS68" s="415"/>
      <c r="BT68" s="415"/>
      <c r="BU68" s="415"/>
      <c r="BV68" s="414"/>
      <c r="BW68" s="415"/>
      <c r="BX68" s="415"/>
      <c r="BY68" s="415"/>
      <c r="BZ68" s="415"/>
      <c r="CA68" s="415"/>
      <c r="CB68" s="414"/>
      <c r="CC68" s="415"/>
      <c r="CD68" s="514"/>
      <c r="CE68" s="21"/>
      <c r="CF68" s="21"/>
      <c r="CG68" s="21"/>
      <c r="CH68" s="21"/>
      <c r="CI68" s="1"/>
      <c r="CJ68" s="1"/>
    </row>
    <row r="69" ht="13.5" customHeight="1">
      <c r="A69" s="1"/>
      <c r="B69" s="440">
        <v>45140.0</v>
      </c>
      <c r="C69" s="99">
        <f t="shared" si="10"/>
        <v>45034</v>
      </c>
      <c r="D69" s="260">
        <f t="shared" si="11"/>
        <v>0</v>
      </c>
      <c r="E69" s="582"/>
      <c r="F69" s="583"/>
      <c r="G69" s="583"/>
      <c r="H69" s="583"/>
      <c r="I69" s="583"/>
      <c r="J69" s="583"/>
      <c r="K69" s="583"/>
      <c r="L69" s="584"/>
      <c r="M69" s="577">
        <f t="shared" si="12"/>
        <v>0</v>
      </c>
      <c r="N69" s="582"/>
      <c r="O69" s="583"/>
      <c r="P69" s="583"/>
      <c r="Q69" s="583"/>
      <c r="R69" s="583"/>
      <c r="S69" s="583"/>
      <c r="T69" s="583"/>
      <c r="U69" s="583"/>
      <c r="V69" s="583"/>
      <c r="W69" s="583"/>
      <c r="X69" s="583"/>
      <c r="Y69" s="583"/>
      <c r="Z69" s="583"/>
      <c r="AA69" s="583"/>
      <c r="AB69" s="583"/>
      <c r="AC69" s="584"/>
      <c r="AD69" s="260">
        <f t="shared" si="13"/>
        <v>45034</v>
      </c>
      <c r="AE69" s="407" t="s">
        <v>1041</v>
      </c>
      <c r="AF69" s="363">
        <v>45034.0</v>
      </c>
      <c r="AG69" s="383"/>
      <c r="AH69" s="322"/>
      <c r="AI69" s="383"/>
      <c r="AJ69" s="322"/>
      <c r="AK69" s="383"/>
      <c r="AL69" s="322"/>
      <c r="AM69" s="383"/>
      <c r="AN69" s="322"/>
      <c r="AO69" s="383"/>
      <c r="AP69" s="322"/>
      <c r="AQ69" s="383"/>
      <c r="AR69" s="322"/>
      <c r="AS69" s="383"/>
      <c r="AT69" s="322"/>
      <c r="AU69" s="383"/>
      <c r="AV69" s="322"/>
      <c r="AW69" s="383"/>
      <c r="AX69" s="383"/>
      <c r="AY69" s="383"/>
      <c r="AZ69" s="322"/>
      <c r="BA69" s="383"/>
      <c r="BB69" s="383"/>
      <c r="BC69" s="383"/>
      <c r="BD69" s="322"/>
      <c r="BE69" s="383"/>
      <c r="BF69" s="383"/>
      <c r="BG69" s="383"/>
      <c r="BH69" s="383"/>
      <c r="BI69" s="383"/>
      <c r="BJ69" s="383"/>
      <c r="BK69" s="383"/>
      <c r="BL69" s="383"/>
      <c r="BM69" s="383"/>
      <c r="BN69" s="383"/>
      <c r="BO69" s="383"/>
      <c r="BP69" s="383"/>
      <c r="BQ69" s="383"/>
      <c r="BR69" s="322"/>
      <c r="BS69" s="383"/>
      <c r="BT69" s="383"/>
      <c r="BU69" s="383"/>
      <c r="BV69" s="322"/>
      <c r="BW69" s="383"/>
      <c r="BX69" s="383"/>
      <c r="BY69" s="383"/>
      <c r="BZ69" s="383"/>
      <c r="CA69" s="383"/>
      <c r="CB69" s="322"/>
      <c r="CC69" s="383"/>
      <c r="CD69" s="480"/>
      <c r="CE69" s="21"/>
      <c r="CF69" s="21"/>
      <c r="CG69" s="21"/>
      <c r="CH69" s="21"/>
      <c r="CI69" s="1"/>
      <c r="CJ69" s="1"/>
    </row>
    <row r="70" ht="13.5" customHeight="1">
      <c r="A70" s="1"/>
      <c r="B70" s="35">
        <v>45141.0</v>
      </c>
      <c r="C70" s="99">
        <f t="shared" si="10"/>
        <v>0</v>
      </c>
      <c r="D70" s="260">
        <f t="shared" si="11"/>
        <v>0</v>
      </c>
      <c r="E70" s="321"/>
      <c r="F70" s="322"/>
      <c r="G70" s="322"/>
      <c r="H70" s="322"/>
      <c r="I70" s="322"/>
      <c r="J70" s="322"/>
      <c r="K70" s="322"/>
      <c r="L70" s="480"/>
      <c r="M70" s="577">
        <f t="shared" si="12"/>
        <v>0</v>
      </c>
      <c r="N70" s="321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  <c r="AA70" s="322"/>
      <c r="AB70" s="322"/>
      <c r="AC70" s="480"/>
      <c r="AD70" s="260">
        <f t="shared" si="13"/>
        <v>0</v>
      </c>
      <c r="AE70" s="407"/>
      <c r="AF70" s="322"/>
      <c r="AG70" s="383"/>
      <c r="AH70" s="322"/>
      <c r="AI70" s="383"/>
      <c r="AJ70" s="322"/>
      <c r="AK70" s="383"/>
      <c r="AL70" s="322"/>
      <c r="AM70" s="383"/>
      <c r="AN70" s="322"/>
      <c r="AO70" s="383"/>
      <c r="AP70" s="322"/>
      <c r="AQ70" s="383"/>
      <c r="AR70" s="322"/>
      <c r="AS70" s="383"/>
      <c r="AT70" s="322"/>
      <c r="AU70" s="383"/>
      <c r="AV70" s="322"/>
      <c r="AW70" s="383"/>
      <c r="AX70" s="383"/>
      <c r="AY70" s="383"/>
      <c r="AZ70" s="322"/>
      <c r="BA70" s="383"/>
      <c r="BB70" s="383"/>
      <c r="BC70" s="383"/>
      <c r="BD70" s="322"/>
      <c r="BE70" s="383"/>
      <c r="BF70" s="383"/>
      <c r="BG70" s="383"/>
      <c r="BH70" s="383"/>
      <c r="BI70" s="383"/>
      <c r="BJ70" s="383"/>
      <c r="BK70" s="383"/>
      <c r="BL70" s="383"/>
      <c r="BM70" s="383"/>
      <c r="BN70" s="383"/>
      <c r="BO70" s="383"/>
      <c r="BP70" s="383"/>
      <c r="BQ70" s="383"/>
      <c r="BR70" s="322"/>
      <c r="BS70" s="383"/>
      <c r="BT70" s="383"/>
      <c r="BU70" s="383"/>
      <c r="BV70" s="322"/>
      <c r="BW70" s="383"/>
      <c r="BX70" s="383"/>
      <c r="BY70" s="383"/>
      <c r="BZ70" s="383"/>
      <c r="CA70" s="383"/>
      <c r="CB70" s="322"/>
      <c r="CC70" s="383"/>
      <c r="CD70" s="480"/>
      <c r="CE70" s="21"/>
      <c r="CF70" s="21"/>
      <c r="CG70" s="21"/>
      <c r="CH70" s="21"/>
      <c r="CI70" s="1"/>
      <c r="CJ70" s="1"/>
    </row>
    <row r="71" ht="13.5" customHeight="1">
      <c r="A71" s="1"/>
      <c r="B71" s="35">
        <v>45142.0</v>
      </c>
      <c r="C71" s="99">
        <f t="shared" si="10"/>
        <v>0</v>
      </c>
      <c r="D71" s="260">
        <f t="shared" si="11"/>
        <v>0</v>
      </c>
      <c r="E71" s="321"/>
      <c r="F71" s="322"/>
      <c r="G71" s="322"/>
      <c r="H71" s="322"/>
      <c r="I71" s="322"/>
      <c r="J71" s="322"/>
      <c r="K71" s="322"/>
      <c r="L71" s="480"/>
      <c r="M71" s="577">
        <f t="shared" si="12"/>
        <v>0</v>
      </c>
      <c r="N71" s="321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  <c r="AA71" s="322"/>
      <c r="AB71" s="322"/>
      <c r="AC71" s="480"/>
      <c r="AD71" s="260">
        <f t="shared" si="13"/>
        <v>0</v>
      </c>
      <c r="AE71" s="407"/>
      <c r="AF71" s="322"/>
      <c r="AG71" s="383"/>
      <c r="AH71" s="322"/>
      <c r="AI71" s="407"/>
      <c r="AJ71" s="322"/>
      <c r="AK71" s="383"/>
      <c r="AL71" s="322"/>
      <c r="AM71" s="383"/>
      <c r="AN71" s="322"/>
      <c r="AO71" s="383"/>
      <c r="AP71" s="322"/>
      <c r="AQ71" s="383"/>
      <c r="AR71" s="322"/>
      <c r="AS71" s="383"/>
      <c r="AT71" s="322"/>
      <c r="AU71" s="383"/>
      <c r="AV71" s="322"/>
      <c r="AW71" s="383"/>
      <c r="AX71" s="383"/>
      <c r="AY71" s="383"/>
      <c r="AZ71" s="322"/>
      <c r="BA71" s="383"/>
      <c r="BB71" s="383"/>
      <c r="BC71" s="383"/>
      <c r="BD71" s="322"/>
      <c r="BE71" s="383"/>
      <c r="BF71" s="383"/>
      <c r="BG71" s="383"/>
      <c r="BH71" s="383"/>
      <c r="BI71" s="383"/>
      <c r="BJ71" s="383"/>
      <c r="BK71" s="383"/>
      <c r="BL71" s="383"/>
      <c r="BM71" s="383"/>
      <c r="BN71" s="383"/>
      <c r="BO71" s="383"/>
      <c r="BP71" s="383"/>
      <c r="BQ71" s="383"/>
      <c r="BR71" s="322"/>
      <c r="BS71" s="383"/>
      <c r="BT71" s="383"/>
      <c r="BU71" s="383"/>
      <c r="BV71" s="322"/>
      <c r="BW71" s="383"/>
      <c r="BX71" s="383"/>
      <c r="BY71" s="383"/>
      <c r="BZ71" s="383"/>
      <c r="CA71" s="383"/>
      <c r="CB71" s="322"/>
      <c r="CC71" s="383"/>
      <c r="CD71" s="480"/>
      <c r="CE71" s="21"/>
      <c r="CF71" s="21"/>
      <c r="CG71" s="21"/>
      <c r="CH71" s="21"/>
      <c r="CI71" s="1"/>
      <c r="CJ71" s="1"/>
    </row>
    <row r="72" ht="13.5" customHeight="1">
      <c r="A72" s="21"/>
      <c r="B72" s="440">
        <v>45143.0</v>
      </c>
      <c r="C72" s="99">
        <f t="shared" si="10"/>
        <v>799084</v>
      </c>
      <c r="D72" s="260">
        <f t="shared" si="11"/>
        <v>0</v>
      </c>
      <c r="E72" s="321"/>
      <c r="F72" s="322"/>
      <c r="G72" s="322"/>
      <c r="H72" s="322"/>
      <c r="I72" s="322"/>
      <c r="J72" s="322"/>
      <c r="K72" s="322"/>
      <c r="L72" s="480"/>
      <c r="M72" s="577">
        <f t="shared" si="12"/>
        <v>0</v>
      </c>
      <c r="N72" s="321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  <c r="AA72" s="322"/>
      <c r="AB72" s="322"/>
      <c r="AC72" s="480"/>
      <c r="AD72" s="260">
        <f t="shared" si="13"/>
        <v>799084</v>
      </c>
      <c r="AE72" s="407" t="s">
        <v>1016</v>
      </c>
      <c r="AF72" s="363">
        <v>95904.0</v>
      </c>
      <c r="AG72" s="383" t="s">
        <v>401</v>
      </c>
      <c r="AH72" s="363">
        <v>418000.0</v>
      </c>
      <c r="AI72" s="407" t="s">
        <v>402</v>
      </c>
      <c r="AJ72" s="363">
        <v>67100.0</v>
      </c>
      <c r="AK72" s="383" t="s">
        <v>396</v>
      </c>
      <c r="AL72" s="363">
        <v>218080.0</v>
      </c>
      <c r="AM72" s="533"/>
      <c r="AN72" s="322"/>
      <c r="AO72" s="383"/>
      <c r="AP72" s="322"/>
      <c r="AQ72" s="383"/>
      <c r="AR72" s="322"/>
      <c r="AS72" s="383"/>
      <c r="AT72" s="322"/>
      <c r="AU72" s="383"/>
      <c r="AV72" s="322"/>
      <c r="AW72" s="383"/>
      <c r="AX72" s="383"/>
      <c r="AY72" s="383"/>
      <c r="AZ72" s="322"/>
      <c r="BA72" s="383"/>
      <c r="BB72" s="383"/>
      <c r="BC72" s="383"/>
      <c r="BD72" s="322"/>
      <c r="BE72" s="383"/>
      <c r="BF72" s="383"/>
      <c r="BG72" s="383"/>
      <c r="BH72" s="383"/>
      <c r="BI72" s="383"/>
      <c r="BJ72" s="383"/>
      <c r="BK72" s="383"/>
      <c r="BL72" s="383"/>
      <c r="BM72" s="383"/>
      <c r="BN72" s="383"/>
      <c r="BO72" s="383"/>
      <c r="BP72" s="383"/>
      <c r="BQ72" s="383"/>
      <c r="BR72" s="322"/>
      <c r="BS72" s="383"/>
      <c r="BT72" s="383"/>
      <c r="BU72" s="383"/>
      <c r="BV72" s="322"/>
      <c r="BW72" s="383"/>
      <c r="BX72" s="383"/>
      <c r="BY72" s="383"/>
      <c r="BZ72" s="383"/>
      <c r="CA72" s="383"/>
      <c r="CB72" s="322"/>
      <c r="CC72" s="383"/>
      <c r="CD72" s="480"/>
      <c r="CE72" s="21"/>
      <c r="CF72" s="21"/>
      <c r="CG72" s="21"/>
      <c r="CH72" s="21"/>
      <c r="CI72" s="21"/>
      <c r="CJ72" s="21"/>
    </row>
    <row r="73" ht="13.5" customHeight="1">
      <c r="A73" s="21"/>
      <c r="B73" s="440">
        <v>45144.0</v>
      </c>
      <c r="C73" s="99">
        <f t="shared" si="10"/>
        <v>117575</v>
      </c>
      <c r="D73" s="260">
        <f t="shared" si="11"/>
        <v>0</v>
      </c>
      <c r="E73" s="321"/>
      <c r="F73" s="322"/>
      <c r="G73" s="322"/>
      <c r="H73" s="322"/>
      <c r="I73" s="322"/>
      <c r="J73" s="322"/>
      <c r="K73" s="322"/>
      <c r="L73" s="480"/>
      <c r="M73" s="577">
        <f t="shared" si="12"/>
        <v>0</v>
      </c>
      <c r="N73" s="321"/>
      <c r="O73" s="322"/>
      <c r="P73" s="322"/>
      <c r="Q73" s="322"/>
      <c r="R73" s="322"/>
      <c r="S73" s="322"/>
      <c r="T73" s="322"/>
      <c r="U73" s="322"/>
      <c r="V73" s="322"/>
      <c r="W73" s="322"/>
      <c r="X73" s="322"/>
      <c r="Y73" s="322"/>
      <c r="Z73" s="322"/>
      <c r="AA73" s="322"/>
      <c r="AB73" s="322"/>
      <c r="AC73" s="480"/>
      <c r="AD73" s="260">
        <f t="shared" si="13"/>
        <v>117575</v>
      </c>
      <c r="AE73" s="407" t="s">
        <v>1042</v>
      </c>
      <c r="AF73" s="363">
        <v>33000.0</v>
      </c>
      <c r="AG73" s="383" t="s">
        <v>1043</v>
      </c>
      <c r="AH73" s="363">
        <v>34125.0</v>
      </c>
      <c r="AI73" s="383" t="s">
        <v>1044</v>
      </c>
      <c r="AJ73" s="363">
        <v>50450.0</v>
      </c>
      <c r="AK73" s="383"/>
      <c r="AL73" s="322"/>
      <c r="AM73" s="383"/>
      <c r="AN73" s="322"/>
      <c r="AO73" s="383"/>
      <c r="AP73" s="322"/>
      <c r="AQ73" s="383"/>
      <c r="AR73" s="322"/>
      <c r="AS73" s="383"/>
      <c r="AT73" s="322"/>
      <c r="AU73" s="383"/>
      <c r="AV73" s="322"/>
      <c r="AW73" s="383"/>
      <c r="AX73" s="383"/>
      <c r="AY73" s="383"/>
      <c r="AZ73" s="322"/>
      <c r="BA73" s="383"/>
      <c r="BB73" s="383"/>
      <c r="BC73" s="383"/>
      <c r="BD73" s="322"/>
      <c r="BE73" s="383"/>
      <c r="BF73" s="383"/>
      <c r="BG73" s="383"/>
      <c r="BH73" s="383"/>
      <c r="BI73" s="383"/>
      <c r="BJ73" s="383"/>
      <c r="BK73" s="383"/>
      <c r="BL73" s="383"/>
      <c r="BM73" s="383"/>
      <c r="BN73" s="383"/>
      <c r="BO73" s="383"/>
      <c r="BP73" s="383"/>
      <c r="BQ73" s="383"/>
      <c r="BR73" s="322"/>
      <c r="BS73" s="383"/>
      <c r="BT73" s="383"/>
      <c r="BU73" s="383"/>
      <c r="BV73" s="322"/>
      <c r="BW73" s="383"/>
      <c r="BX73" s="383"/>
      <c r="BY73" s="383"/>
      <c r="BZ73" s="383"/>
      <c r="CA73" s="383"/>
      <c r="CB73" s="322"/>
      <c r="CC73" s="383"/>
      <c r="CD73" s="480"/>
      <c r="CE73" s="21"/>
      <c r="CF73" s="21"/>
      <c r="CG73" s="21"/>
      <c r="CH73" s="21"/>
      <c r="CI73" s="21"/>
      <c r="CJ73" s="21"/>
    </row>
    <row r="74" ht="13.5" customHeight="1">
      <c r="A74" s="1"/>
      <c r="B74" s="440">
        <v>45145.0</v>
      </c>
      <c r="C74" s="99">
        <f t="shared" si="10"/>
        <v>1210</v>
      </c>
      <c r="D74" s="260">
        <f t="shared" si="11"/>
        <v>1210</v>
      </c>
      <c r="E74" s="321" t="s">
        <v>707</v>
      </c>
      <c r="F74" s="363">
        <v>1210.0</v>
      </c>
      <c r="G74" s="322"/>
      <c r="H74" s="322"/>
      <c r="I74" s="322"/>
      <c r="J74" s="322"/>
      <c r="K74" s="322"/>
      <c r="L74" s="480"/>
      <c r="M74" s="577">
        <f t="shared" si="12"/>
        <v>0</v>
      </c>
      <c r="N74" s="321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  <c r="AA74" s="322"/>
      <c r="AB74" s="322"/>
      <c r="AC74" s="480"/>
      <c r="AD74" s="260">
        <f t="shared" si="13"/>
        <v>0</v>
      </c>
      <c r="AE74" s="407"/>
      <c r="AF74" s="322"/>
      <c r="AG74" s="383"/>
      <c r="AH74" s="322"/>
      <c r="AI74" s="383"/>
      <c r="AJ74" s="322"/>
      <c r="AK74" s="383"/>
      <c r="AL74" s="322"/>
      <c r="AM74" s="383"/>
      <c r="AN74" s="322"/>
      <c r="AO74" s="322"/>
      <c r="AP74" s="322"/>
      <c r="AQ74" s="383"/>
      <c r="AR74" s="322"/>
      <c r="AS74" s="383"/>
      <c r="AT74" s="322"/>
      <c r="AU74" s="383"/>
      <c r="AV74" s="322"/>
      <c r="AW74" s="383"/>
      <c r="AX74" s="383"/>
      <c r="AY74" s="383"/>
      <c r="AZ74" s="322"/>
      <c r="BA74" s="383"/>
      <c r="BB74" s="383"/>
      <c r="BC74" s="383"/>
      <c r="BD74" s="322"/>
      <c r="BE74" s="383"/>
      <c r="BF74" s="383"/>
      <c r="BG74" s="383"/>
      <c r="BH74" s="383"/>
      <c r="BI74" s="383"/>
      <c r="BJ74" s="383"/>
      <c r="BK74" s="383"/>
      <c r="BL74" s="383"/>
      <c r="BM74" s="383"/>
      <c r="BN74" s="383"/>
      <c r="BO74" s="383"/>
      <c r="BP74" s="383"/>
      <c r="BQ74" s="383"/>
      <c r="BR74" s="322"/>
      <c r="BS74" s="383"/>
      <c r="BT74" s="383"/>
      <c r="BU74" s="383"/>
      <c r="BV74" s="322"/>
      <c r="BW74" s="383"/>
      <c r="BX74" s="383"/>
      <c r="BY74" s="383"/>
      <c r="BZ74" s="383"/>
      <c r="CA74" s="383"/>
      <c r="CB74" s="322"/>
      <c r="CC74" s="383"/>
      <c r="CD74" s="480"/>
      <c r="CE74" s="21"/>
      <c r="CF74" s="21"/>
      <c r="CG74" s="21"/>
      <c r="CH74" s="21"/>
      <c r="CI74" s="1"/>
      <c r="CJ74" s="1"/>
    </row>
    <row r="75" ht="13.5" customHeight="1">
      <c r="A75" s="1"/>
      <c r="B75" s="440">
        <v>45146.0</v>
      </c>
      <c r="C75" s="99">
        <f t="shared" si="10"/>
        <v>0</v>
      </c>
      <c r="D75" s="260">
        <f t="shared" si="11"/>
        <v>0</v>
      </c>
      <c r="E75" s="582"/>
      <c r="F75" s="583"/>
      <c r="G75" s="583"/>
      <c r="H75" s="583"/>
      <c r="I75" s="583"/>
      <c r="J75" s="583"/>
      <c r="K75" s="583"/>
      <c r="L75" s="584"/>
      <c r="M75" s="577">
        <f t="shared" si="12"/>
        <v>0</v>
      </c>
      <c r="N75" s="321"/>
      <c r="O75" s="322"/>
      <c r="P75" s="583"/>
      <c r="Q75" s="583"/>
      <c r="R75" s="583"/>
      <c r="S75" s="583"/>
      <c r="T75" s="583"/>
      <c r="U75" s="583"/>
      <c r="V75" s="583"/>
      <c r="W75" s="583"/>
      <c r="X75" s="583"/>
      <c r="Y75" s="583"/>
      <c r="Z75" s="583"/>
      <c r="AA75" s="583"/>
      <c r="AB75" s="583"/>
      <c r="AC75" s="584"/>
      <c r="AD75" s="260">
        <f t="shared" si="13"/>
        <v>0</v>
      </c>
      <c r="AE75" s="407" t="s">
        <v>403</v>
      </c>
      <c r="AF75" s="322"/>
      <c r="AG75" s="383"/>
      <c r="AH75" s="322"/>
      <c r="AI75" s="322"/>
      <c r="AJ75" s="322"/>
      <c r="AK75" s="383"/>
      <c r="AL75" s="322"/>
      <c r="AM75" s="383"/>
      <c r="AN75" s="322"/>
      <c r="AO75" s="383"/>
      <c r="AP75" s="322"/>
      <c r="AQ75" s="383"/>
      <c r="AR75" s="322"/>
      <c r="AS75" s="383"/>
      <c r="AT75" s="322"/>
      <c r="AU75" s="383"/>
      <c r="AV75" s="322"/>
      <c r="AW75" s="383"/>
      <c r="AX75" s="383"/>
      <c r="AY75" s="383"/>
      <c r="AZ75" s="322"/>
      <c r="BA75" s="383"/>
      <c r="BB75" s="383"/>
      <c r="BC75" s="383"/>
      <c r="BD75" s="322"/>
      <c r="BE75" s="383"/>
      <c r="BF75" s="383"/>
      <c r="BG75" s="383"/>
      <c r="BH75" s="383"/>
      <c r="BI75" s="383"/>
      <c r="BJ75" s="383"/>
      <c r="BK75" s="383"/>
      <c r="BL75" s="383"/>
      <c r="BM75" s="383"/>
      <c r="BN75" s="383"/>
      <c r="BO75" s="383"/>
      <c r="BP75" s="383"/>
      <c r="BQ75" s="383"/>
      <c r="BR75" s="322"/>
      <c r="BS75" s="383"/>
      <c r="BT75" s="383"/>
      <c r="BU75" s="383"/>
      <c r="BV75" s="322"/>
      <c r="BW75" s="383"/>
      <c r="BX75" s="383"/>
      <c r="BY75" s="383"/>
      <c r="BZ75" s="383"/>
      <c r="CA75" s="383"/>
      <c r="CB75" s="322"/>
      <c r="CC75" s="383"/>
      <c r="CD75" s="480"/>
      <c r="CE75" s="21"/>
      <c r="CF75" s="21"/>
      <c r="CG75" s="21"/>
      <c r="CH75" s="21"/>
      <c r="CI75" s="1"/>
      <c r="CJ75" s="1"/>
    </row>
    <row r="76" ht="13.5" customHeight="1">
      <c r="A76" s="1"/>
      <c r="B76" s="440">
        <v>45147.0</v>
      </c>
      <c r="C76" s="99">
        <f t="shared" si="10"/>
        <v>181705</v>
      </c>
      <c r="D76" s="260">
        <f t="shared" si="11"/>
        <v>110</v>
      </c>
      <c r="E76" s="321" t="s">
        <v>501</v>
      </c>
      <c r="F76" s="363">
        <v>110.0</v>
      </c>
      <c r="G76" s="583"/>
      <c r="H76" s="583"/>
      <c r="I76" s="583"/>
      <c r="J76" s="583"/>
      <c r="K76" s="583"/>
      <c r="L76" s="584"/>
      <c r="M76" s="577">
        <f t="shared" si="12"/>
        <v>0</v>
      </c>
      <c r="N76" s="321"/>
      <c r="O76" s="322"/>
      <c r="P76" s="322"/>
      <c r="Q76" s="322"/>
      <c r="R76" s="322"/>
      <c r="S76" s="322"/>
      <c r="T76" s="583"/>
      <c r="U76" s="583"/>
      <c r="V76" s="583"/>
      <c r="W76" s="583"/>
      <c r="X76" s="583"/>
      <c r="Y76" s="583"/>
      <c r="Z76" s="583"/>
      <c r="AA76" s="583"/>
      <c r="AB76" s="583"/>
      <c r="AC76" s="584"/>
      <c r="AD76" s="260">
        <f t="shared" si="13"/>
        <v>181595</v>
      </c>
      <c r="AE76" s="407" t="s">
        <v>54</v>
      </c>
      <c r="AF76" s="363">
        <v>14600.0</v>
      </c>
      <c r="AG76" s="383"/>
      <c r="AH76" s="322"/>
      <c r="AI76" s="383" t="s">
        <v>1045</v>
      </c>
      <c r="AJ76" s="363">
        <v>6099.0</v>
      </c>
      <c r="AK76" s="383" t="s">
        <v>417</v>
      </c>
      <c r="AL76" s="363">
        <v>10896.0</v>
      </c>
      <c r="AM76" s="383" t="s">
        <v>1046</v>
      </c>
      <c r="AN76" s="363">
        <v>150000.0</v>
      </c>
      <c r="AO76" s="383"/>
      <c r="AP76" s="322"/>
      <c r="AQ76" s="383"/>
      <c r="AR76" s="322"/>
      <c r="AS76" s="383"/>
      <c r="AT76" s="322"/>
      <c r="AU76" s="383"/>
      <c r="AV76" s="322"/>
      <c r="AW76" s="383"/>
      <c r="AX76" s="383"/>
      <c r="AY76" s="383"/>
      <c r="AZ76" s="322"/>
      <c r="BA76" s="383"/>
      <c r="BB76" s="383"/>
      <c r="BC76" s="383"/>
      <c r="BD76" s="322"/>
      <c r="BE76" s="383"/>
      <c r="BF76" s="383"/>
      <c r="BG76" s="383"/>
      <c r="BH76" s="383"/>
      <c r="BI76" s="383"/>
      <c r="BJ76" s="383"/>
      <c r="BK76" s="383"/>
      <c r="BL76" s="383"/>
      <c r="BM76" s="383"/>
      <c r="BN76" s="383"/>
      <c r="BO76" s="383"/>
      <c r="BP76" s="383"/>
      <c r="BQ76" s="383"/>
      <c r="BR76" s="322"/>
      <c r="BS76" s="383"/>
      <c r="BT76" s="383"/>
      <c r="BU76" s="383"/>
      <c r="BV76" s="322"/>
      <c r="BW76" s="383"/>
      <c r="BX76" s="383"/>
      <c r="BY76" s="383"/>
      <c r="BZ76" s="383"/>
      <c r="CA76" s="383"/>
      <c r="CB76" s="322"/>
      <c r="CC76" s="383"/>
      <c r="CD76" s="480"/>
      <c r="CE76" s="21"/>
      <c r="CF76" s="21"/>
      <c r="CG76" s="21"/>
      <c r="CH76" s="21"/>
      <c r="CI76" s="1"/>
      <c r="CJ76" s="1"/>
    </row>
    <row r="77" ht="13.5" customHeight="1">
      <c r="A77" s="1"/>
      <c r="B77" s="35">
        <v>45148.0</v>
      </c>
      <c r="C77" s="99">
        <f t="shared" si="10"/>
        <v>0</v>
      </c>
      <c r="D77" s="260">
        <f t="shared" si="11"/>
        <v>0</v>
      </c>
      <c r="E77" s="544"/>
      <c r="F77" s="322"/>
      <c r="G77" s="322"/>
      <c r="H77" s="322"/>
      <c r="I77" s="383"/>
      <c r="J77" s="322"/>
      <c r="K77" s="322"/>
      <c r="L77" s="480"/>
      <c r="M77" s="577">
        <f t="shared" si="12"/>
        <v>0</v>
      </c>
      <c r="N77" s="544"/>
      <c r="O77" s="322"/>
      <c r="P77" s="383"/>
      <c r="Q77" s="322"/>
      <c r="R77" s="383"/>
      <c r="S77" s="322"/>
      <c r="T77" s="383"/>
      <c r="U77" s="322"/>
      <c r="V77" s="322"/>
      <c r="W77" s="322"/>
      <c r="X77" s="322"/>
      <c r="Y77" s="322"/>
      <c r="Z77" s="322"/>
      <c r="AA77" s="322"/>
      <c r="AB77" s="322"/>
      <c r="AC77" s="480"/>
      <c r="AD77" s="260">
        <f t="shared" si="13"/>
        <v>0</v>
      </c>
      <c r="AE77" s="407"/>
      <c r="AF77" s="322"/>
      <c r="AG77" s="383"/>
      <c r="AH77" s="322"/>
      <c r="AI77" s="407"/>
      <c r="AJ77" s="322"/>
      <c r="AK77" s="383"/>
      <c r="AL77" s="322"/>
      <c r="AM77" s="383"/>
      <c r="AN77" s="322"/>
      <c r="AO77" s="383"/>
      <c r="AP77" s="322"/>
      <c r="AQ77" s="383"/>
      <c r="AR77" s="322"/>
      <c r="AS77" s="383"/>
      <c r="AT77" s="322"/>
      <c r="AU77" s="383"/>
      <c r="AV77" s="322"/>
      <c r="AW77" s="322"/>
      <c r="AX77" s="322"/>
      <c r="AY77" s="322"/>
      <c r="AZ77" s="322"/>
      <c r="BA77" s="383"/>
      <c r="BB77" s="322"/>
      <c r="BC77" s="322"/>
      <c r="BD77" s="322"/>
      <c r="BE77" s="322"/>
      <c r="BF77" s="322"/>
      <c r="BG77" s="383"/>
      <c r="BH77" s="322"/>
      <c r="BI77" s="383"/>
      <c r="BJ77" s="383"/>
      <c r="BK77" s="383"/>
      <c r="BL77" s="383"/>
      <c r="BM77" s="383"/>
      <c r="BN77" s="322"/>
      <c r="BO77" s="383"/>
      <c r="BP77" s="383"/>
      <c r="BQ77" s="383"/>
      <c r="BR77" s="322"/>
      <c r="BS77" s="383"/>
      <c r="BT77" s="383"/>
      <c r="BU77" s="383"/>
      <c r="BV77" s="383"/>
      <c r="BW77" s="383"/>
      <c r="BX77" s="322"/>
      <c r="BY77" s="383"/>
      <c r="BZ77" s="322"/>
      <c r="CA77" s="417"/>
      <c r="CB77" s="417"/>
      <c r="CC77" s="417"/>
      <c r="CD77" s="587"/>
      <c r="CE77" s="21"/>
      <c r="CF77" s="21"/>
      <c r="CG77" s="1"/>
      <c r="CH77" s="1"/>
      <c r="CI77" s="1"/>
      <c r="CJ77" s="1"/>
    </row>
    <row r="78" ht="13.5" customHeight="1">
      <c r="A78" s="1"/>
      <c r="B78" s="35">
        <v>45149.0</v>
      </c>
      <c r="C78" s="99">
        <f t="shared" si="10"/>
        <v>300440</v>
      </c>
      <c r="D78" s="260">
        <f t="shared" si="11"/>
        <v>300440</v>
      </c>
      <c r="E78" s="321" t="s">
        <v>1047</v>
      </c>
      <c r="F78" s="363">
        <v>300000.0</v>
      </c>
      <c r="G78" s="322" t="s">
        <v>973</v>
      </c>
      <c r="H78" s="363">
        <v>440.0</v>
      </c>
      <c r="I78" s="322"/>
      <c r="J78" s="322"/>
      <c r="K78" s="322"/>
      <c r="L78" s="480"/>
      <c r="M78" s="577">
        <f t="shared" si="12"/>
        <v>0</v>
      </c>
      <c r="N78" s="588"/>
      <c r="O78" s="580"/>
      <c r="P78" s="383"/>
      <c r="Q78" s="322"/>
      <c r="R78" s="383"/>
      <c r="S78" s="580"/>
      <c r="T78" s="583"/>
      <c r="U78" s="583"/>
      <c r="V78" s="583"/>
      <c r="W78" s="583"/>
      <c r="X78" s="583"/>
      <c r="Y78" s="583"/>
      <c r="Z78" s="583"/>
      <c r="AA78" s="583"/>
      <c r="AB78" s="583"/>
      <c r="AC78" s="584"/>
      <c r="AD78" s="260">
        <f t="shared" si="13"/>
        <v>0</v>
      </c>
      <c r="AE78" s="383"/>
      <c r="AF78" s="322"/>
      <c r="AG78" s="407"/>
      <c r="AH78" s="322"/>
      <c r="AI78" s="383"/>
      <c r="AJ78" s="322"/>
      <c r="AK78" s="383"/>
      <c r="AL78" s="322"/>
      <c r="AM78" s="383"/>
      <c r="AN78" s="322"/>
      <c r="AO78" s="383"/>
      <c r="AP78" s="322"/>
      <c r="AQ78" s="383"/>
      <c r="AR78" s="322"/>
      <c r="AS78" s="383"/>
      <c r="AT78" s="322"/>
      <c r="AU78" s="383"/>
      <c r="AV78" s="322"/>
      <c r="AW78" s="383"/>
      <c r="AX78" s="322"/>
      <c r="AY78" s="383"/>
      <c r="AZ78" s="322"/>
      <c r="BA78" s="383"/>
      <c r="BB78" s="322"/>
      <c r="BC78" s="383"/>
      <c r="BD78" s="322"/>
      <c r="BE78" s="383"/>
      <c r="BF78" s="322"/>
      <c r="BG78" s="383"/>
      <c r="BH78" s="322"/>
      <c r="BI78" s="383"/>
      <c r="BJ78" s="322"/>
      <c r="BK78" s="383"/>
      <c r="BL78" s="322"/>
      <c r="BM78" s="383"/>
      <c r="BN78" s="322"/>
      <c r="BO78" s="383"/>
      <c r="BP78" s="322"/>
      <c r="BQ78" s="383"/>
      <c r="BR78" s="322"/>
      <c r="BS78" s="383"/>
      <c r="BT78" s="322"/>
      <c r="BU78" s="383"/>
      <c r="BV78" s="322"/>
      <c r="BW78" s="383"/>
      <c r="BX78" s="322"/>
      <c r="BY78" s="383"/>
      <c r="BZ78" s="383"/>
      <c r="CA78" s="383"/>
      <c r="CB78" s="322"/>
      <c r="CC78" s="383"/>
      <c r="CD78" s="480"/>
      <c r="CE78" s="21"/>
      <c r="CF78" s="21"/>
      <c r="CG78" s="21"/>
      <c r="CH78" s="21"/>
      <c r="CI78" s="1"/>
      <c r="CJ78" s="1"/>
    </row>
    <row r="79" ht="13.5" customHeight="1">
      <c r="A79" s="21"/>
      <c r="B79" s="35">
        <v>45150.0</v>
      </c>
      <c r="C79" s="99">
        <f t="shared" si="10"/>
        <v>0</v>
      </c>
      <c r="D79" s="260">
        <f t="shared" si="11"/>
        <v>0</v>
      </c>
      <c r="E79" s="321"/>
      <c r="F79" s="322"/>
      <c r="G79" s="322"/>
      <c r="H79" s="322"/>
      <c r="I79" s="322"/>
      <c r="J79" s="322"/>
      <c r="K79" s="322"/>
      <c r="L79" s="480"/>
      <c r="M79" s="577">
        <f t="shared" si="12"/>
        <v>0</v>
      </c>
      <c r="N79" s="544"/>
      <c r="O79" s="383"/>
      <c r="P79" s="383"/>
      <c r="Q79" s="322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  <c r="AC79" s="585"/>
      <c r="AD79" s="260">
        <f t="shared" si="13"/>
        <v>0</v>
      </c>
      <c r="AE79" s="407"/>
      <c r="AF79" s="322"/>
      <c r="AG79" s="383"/>
      <c r="AH79" s="322"/>
      <c r="AI79" s="322"/>
      <c r="AJ79" s="322"/>
      <c r="AK79" s="322"/>
      <c r="AL79" s="322"/>
      <c r="AM79" s="322"/>
      <c r="AN79" s="322"/>
      <c r="AO79" s="322"/>
      <c r="AP79" s="322"/>
      <c r="AQ79" s="383"/>
      <c r="AR79" s="322"/>
      <c r="AS79" s="322"/>
      <c r="AT79" s="322"/>
      <c r="AU79" s="322"/>
      <c r="AV79" s="322"/>
      <c r="AW79" s="383"/>
      <c r="AX79" s="322"/>
      <c r="AY79" s="383"/>
      <c r="AZ79" s="322"/>
      <c r="BA79" s="383"/>
      <c r="BB79" s="322"/>
      <c r="BC79" s="383"/>
      <c r="BD79" s="322"/>
      <c r="BE79" s="383"/>
      <c r="BF79" s="322"/>
      <c r="BG79" s="383"/>
      <c r="BH79" s="322"/>
      <c r="BI79" s="322"/>
      <c r="BJ79" s="322"/>
      <c r="BK79" s="383"/>
      <c r="BL79" s="322"/>
      <c r="BM79" s="383"/>
      <c r="BN79" s="322"/>
      <c r="BO79" s="383"/>
      <c r="BP79" s="322"/>
      <c r="BQ79" s="383"/>
      <c r="BR79" s="322"/>
      <c r="BS79" s="383"/>
      <c r="BT79" s="322"/>
      <c r="BU79" s="383"/>
      <c r="BV79" s="322"/>
      <c r="BW79" s="383"/>
      <c r="BX79" s="322"/>
      <c r="BY79" s="383"/>
      <c r="BZ79" s="322"/>
      <c r="CA79" s="383"/>
      <c r="CB79" s="322"/>
      <c r="CC79" s="383"/>
      <c r="CD79" s="480"/>
      <c r="CE79" s="21"/>
      <c r="CF79" s="21"/>
      <c r="CG79" s="21"/>
      <c r="CH79" s="21"/>
      <c r="CI79" s="21"/>
      <c r="CJ79" s="21"/>
    </row>
    <row r="80" ht="13.5" customHeight="1">
      <c r="A80" s="21"/>
      <c r="B80" s="440">
        <v>45151.0</v>
      </c>
      <c r="C80" s="99">
        <f t="shared" si="10"/>
        <v>3770021</v>
      </c>
      <c r="D80" s="260">
        <f t="shared" si="11"/>
        <v>29777</v>
      </c>
      <c r="E80" s="321" t="s">
        <v>676</v>
      </c>
      <c r="F80" s="363">
        <v>18392.0</v>
      </c>
      <c r="G80" s="322" t="s">
        <v>501</v>
      </c>
      <c r="H80" s="363">
        <v>3850.0</v>
      </c>
      <c r="I80" s="322" t="s">
        <v>973</v>
      </c>
      <c r="J80" s="363">
        <v>7535.0</v>
      </c>
      <c r="K80" s="322"/>
      <c r="L80" s="480"/>
      <c r="M80" s="577">
        <f t="shared" si="12"/>
        <v>351600</v>
      </c>
      <c r="N80" s="321" t="s">
        <v>1048</v>
      </c>
      <c r="O80" s="363">
        <v>351600.0</v>
      </c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  <c r="AA80" s="322"/>
      <c r="AB80" s="322"/>
      <c r="AC80" s="480"/>
      <c r="AD80" s="260">
        <f t="shared" si="13"/>
        <v>3388644</v>
      </c>
      <c r="AE80" s="407" t="s">
        <v>55</v>
      </c>
      <c r="AF80" s="363">
        <v>1926029.0</v>
      </c>
      <c r="AG80" s="383" t="s">
        <v>975</v>
      </c>
      <c r="AH80" s="363">
        <v>200000.0</v>
      </c>
      <c r="AI80" s="383" t="s">
        <v>56</v>
      </c>
      <c r="AJ80" s="363">
        <v>443363.0</v>
      </c>
      <c r="AK80" s="383" t="s">
        <v>415</v>
      </c>
      <c r="AL80" s="363">
        <v>170000.0</v>
      </c>
      <c r="AM80" s="383" t="s">
        <v>974</v>
      </c>
      <c r="AN80" s="363">
        <v>649252.0</v>
      </c>
      <c r="AO80" s="383"/>
      <c r="AP80" s="322"/>
      <c r="AQ80" s="383"/>
      <c r="AR80" s="322"/>
      <c r="AS80" s="383"/>
      <c r="AT80" s="322"/>
      <c r="AU80" s="383"/>
      <c r="AV80" s="322"/>
      <c r="AW80" s="383"/>
      <c r="AX80" s="383"/>
      <c r="AY80" s="383"/>
      <c r="AZ80" s="322"/>
      <c r="BA80" s="383"/>
      <c r="BB80" s="383"/>
      <c r="BC80" s="383"/>
      <c r="BD80" s="322"/>
      <c r="BE80" s="383"/>
      <c r="BF80" s="383"/>
      <c r="BG80" s="383"/>
      <c r="BH80" s="383"/>
      <c r="BI80" s="383"/>
      <c r="BJ80" s="383"/>
      <c r="BK80" s="383"/>
      <c r="BL80" s="383"/>
      <c r="BM80" s="383"/>
      <c r="BN80" s="383"/>
      <c r="BO80" s="383"/>
      <c r="BP80" s="383"/>
      <c r="BQ80" s="383"/>
      <c r="BR80" s="322"/>
      <c r="BS80" s="383"/>
      <c r="BT80" s="383"/>
      <c r="BU80" s="383"/>
      <c r="BV80" s="322"/>
      <c r="BW80" s="383"/>
      <c r="BX80" s="383"/>
      <c r="BY80" s="383"/>
      <c r="BZ80" s="383"/>
      <c r="CA80" s="383"/>
      <c r="CB80" s="322"/>
      <c r="CC80" s="383"/>
      <c r="CD80" s="480"/>
      <c r="CE80" s="21"/>
      <c r="CF80" s="21"/>
      <c r="CG80" s="21"/>
      <c r="CH80" s="21"/>
      <c r="CI80" s="21"/>
      <c r="CJ80" s="21"/>
    </row>
    <row r="81" ht="13.5" customHeight="1">
      <c r="A81" s="1"/>
      <c r="B81" s="440">
        <v>45152.0</v>
      </c>
      <c r="C81" s="99">
        <f t="shared" si="10"/>
        <v>0</v>
      </c>
      <c r="D81" s="260">
        <f t="shared" si="11"/>
        <v>0</v>
      </c>
      <c r="E81" s="321"/>
      <c r="F81" s="322"/>
      <c r="G81" s="322"/>
      <c r="H81" s="322"/>
      <c r="I81" s="322"/>
      <c r="J81" s="322"/>
      <c r="K81" s="322"/>
      <c r="L81" s="480"/>
      <c r="M81" s="577">
        <f t="shared" si="12"/>
        <v>0</v>
      </c>
      <c r="N81" s="321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  <c r="AA81" s="322"/>
      <c r="AB81" s="322"/>
      <c r="AC81" s="480"/>
      <c r="AD81" s="260">
        <f t="shared" si="13"/>
        <v>0</v>
      </c>
      <c r="AE81" s="407"/>
      <c r="AF81" s="322"/>
      <c r="AG81" s="407"/>
      <c r="AH81" s="322"/>
      <c r="AI81" s="322"/>
      <c r="AJ81" s="322"/>
      <c r="AK81" s="322"/>
      <c r="AL81" s="322"/>
      <c r="AM81" s="322"/>
      <c r="AN81" s="322"/>
      <c r="AO81" s="322"/>
      <c r="AP81" s="322"/>
      <c r="AQ81" s="383"/>
      <c r="AR81" s="322"/>
      <c r="AS81" s="322"/>
      <c r="AT81" s="322"/>
      <c r="AU81" s="322"/>
      <c r="AV81" s="322"/>
      <c r="AW81" s="383"/>
      <c r="AX81" s="383"/>
      <c r="AY81" s="383"/>
      <c r="AZ81" s="322"/>
      <c r="BA81" s="383"/>
      <c r="BB81" s="383"/>
      <c r="BC81" s="383"/>
      <c r="BD81" s="322"/>
      <c r="BE81" s="383"/>
      <c r="BF81" s="383"/>
      <c r="BG81" s="383"/>
      <c r="BH81" s="383"/>
      <c r="BI81" s="383"/>
      <c r="BJ81" s="383"/>
      <c r="BK81" s="383"/>
      <c r="BL81" s="383"/>
      <c r="BM81" s="383"/>
      <c r="BN81" s="383"/>
      <c r="BO81" s="383"/>
      <c r="BP81" s="383"/>
      <c r="BQ81" s="383"/>
      <c r="BR81" s="322"/>
      <c r="BS81" s="383"/>
      <c r="BT81" s="383"/>
      <c r="BU81" s="383"/>
      <c r="BV81" s="322"/>
      <c r="BW81" s="383"/>
      <c r="BX81" s="383"/>
      <c r="BY81" s="383"/>
      <c r="BZ81" s="383"/>
      <c r="CA81" s="383"/>
      <c r="CB81" s="322"/>
      <c r="CC81" s="383"/>
      <c r="CD81" s="480"/>
      <c r="CE81" s="21"/>
      <c r="CF81" s="21"/>
      <c r="CG81" s="21"/>
      <c r="CH81" s="21"/>
      <c r="CI81" s="1"/>
      <c r="CJ81" s="1"/>
    </row>
    <row r="82" ht="13.5" customHeight="1">
      <c r="A82" s="1"/>
      <c r="B82" s="440">
        <v>45153.0</v>
      </c>
      <c r="C82" s="99">
        <f t="shared" si="10"/>
        <v>0</v>
      </c>
      <c r="D82" s="260">
        <f t="shared" si="11"/>
        <v>0</v>
      </c>
      <c r="E82" s="582"/>
      <c r="F82" s="583"/>
      <c r="G82" s="583"/>
      <c r="H82" s="583"/>
      <c r="I82" s="583"/>
      <c r="J82" s="583"/>
      <c r="K82" s="583"/>
      <c r="L82" s="584"/>
      <c r="M82" s="577">
        <f t="shared" si="12"/>
        <v>0</v>
      </c>
      <c r="N82" s="582"/>
      <c r="O82" s="583"/>
      <c r="P82" s="583"/>
      <c r="Q82" s="583"/>
      <c r="R82" s="583"/>
      <c r="S82" s="583"/>
      <c r="T82" s="583"/>
      <c r="U82" s="583"/>
      <c r="V82" s="583"/>
      <c r="W82" s="583"/>
      <c r="X82" s="583"/>
      <c r="Y82" s="583"/>
      <c r="Z82" s="583"/>
      <c r="AA82" s="583"/>
      <c r="AB82" s="583"/>
      <c r="AC82" s="584"/>
      <c r="AD82" s="260">
        <f t="shared" si="13"/>
        <v>0</v>
      </c>
      <c r="AE82" s="407" t="s">
        <v>403</v>
      </c>
      <c r="AF82" s="322"/>
      <c r="AG82" s="383"/>
      <c r="AH82" s="322"/>
      <c r="AI82" s="383"/>
      <c r="AJ82" s="322"/>
      <c r="AK82" s="383"/>
      <c r="AL82" s="322"/>
      <c r="AM82" s="383"/>
      <c r="AN82" s="322"/>
      <c r="AO82" s="383"/>
      <c r="AP82" s="322"/>
      <c r="AQ82" s="383"/>
      <c r="AR82" s="322"/>
      <c r="AS82" s="383"/>
      <c r="AT82" s="322"/>
      <c r="AU82" s="383"/>
      <c r="AV82" s="322"/>
      <c r="AW82" s="383"/>
      <c r="AX82" s="383"/>
      <c r="AY82" s="383"/>
      <c r="AZ82" s="322"/>
      <c r="BA82" s="383"/>
      <c r="BB82" s="383"/>
      <c r="BC82" s="383"/>
      <c r="BD82" s="322"/>
      <c r="BE82" s="383"/>
      <c r="BF82" s="383"/>
      <c r="BG82" s="383"/>
      <c r="BH82" s="383"/>
      <c r="BI82" s="383"/>
      <c r="BJ82" s="383"/>
      <c r="BK82" s="383"/>
      <c r="BL82" s="383"/>
      <c r="BM82" s="383"/>
      <c r="BN82" s="383"/>
      <c r="BO82" s="383"/>
      <c r="BP82" s="383"/>
      <c r="BQ82" s="383"/>
      <c r="BR82" s="322"/>
      <c r="BS82" s="383"/>
      <c r="BT82" s="383"/>
      <c r="BU82" s="383"/>
      <c r="BV82" s="322"/>
      <c r="BW82" s="383"/>
      <c r="BX82" s="383"/>
      <c r="BY82" s="383"/>
      <c r="BZ82" s="383"/>
      <c r="CA82" s="383"/>
      <c r="CB82" s="322"/>
      <c r="CC82" s="383"/>
      <c r="CD82" s="480"/>
      <c r="CE82" s="21"/>
      <c r="CF82" s="21"/>
      <c r="CG82" s="21"/>
      <c r="CH82" s="21"/>
      <c r="CI82" s="1"/>
      <c r="CJ82" s="1"/>
    </row>
    <row r="83" ht="13.5" customHeight="1">
      <c r="A83" s="1"/>
      <c r="B83" s="440">
        <v>45154.0</v>
      </c>
      <c r="C83" s="99">
        <f t="shared" si="10"/>
        <v>0</v>
      </c>
      <c r="D83" s="260">
        <f t="shared" si="11"/>
        <v>0</v>
      </c>
      <c r="E83" s="582"/>
      <c r="F83" s="583"/>
      <c r="G83" s="583"/>
      <c r="H83" s="583"/>
      <c r="I83" s="583"/>
      <c r="J83" s="583"/>
      <c r="K83" s="583"/>
      <c r="L83" s="584"/>
      <c r="M83" s="577">
        <f t="shared" si="12"/>
        <v>0</v>
      </c>
      <c r="N83" s="582"/>
      <c r="O83" s="583"/>
      <c r="P83" s="583"/>
      <c r="Q83" s="583"/>
      <c r="R83" s="583"/>
      <c r="S83" s="583"/>
      <c r="T83" s="583"/>
      <c r="U83" s="583"/>
      <c r="V83" s="583"/>
      <c r="W83" s="583"/>
      <c r="X83" s="583"/>
      <c r="Y83" s="583"/>
      <c r="Z83" s="583"/>
      <c r="AA83" s="583"/>
      <c r="AB83" s="583"/>
      <c r="AC83" s="584"/>
      <c r="AD83" s="260">
        <f t="shared" si="13"/>
        <v>0</v>
      </c>
      <c r="AE83" s="407"/>
      <c r="AF83" s="322"/>
      <c r="AG83" s="383"/>
      <c r="AH83" s="322"/>
      <c r="AI83" s="383"/>
      <c r="AJ83" s="322"/>
      <c r="AK83" s="383"/>
      <c r="AL83" s="322"/>
      <c r="AM83" s="383"/>
      <c r="AN83" s="322"/>
      <c r="AO83" s="383"/>
      <c r="AP83" s="322"/>
      <c r="AQ83" s="383"/>
      <c r="AR83" s="322"/>
      <c r="AS83" s="383"/>
      <c r="AT83" s="322"/>
      <c r="AU83" s="383"/>
      <c r="AV83" s="322"/>
      <c r="AW83" s="383"/>
      <c r="AX83" s="383"/>
      <c r="AY83" s="383"/>
      <c r="AZ83" s="322"/>
      <c r="BA83" s="383"/>
      <c r="BB83" s="383"/>
      <c r="BC83" s="383"/>
      <c r="BD83" s="322"/>
      <c r="BE83" s="383"/>
      <c r="BF83" s="383"/>
      <c r="BG83" s="383"/>
      <c r="BH83" s="383"/>
      <c r="BI83" s="383"/>
      <c r="BJ83" s="383"/>
      <c r="BK83" s="383"/>
      <c r="BL83" s="383"/>
      <c r="BM83" s="383"/>
      <c r="BN83" s="383"/>
      <c r="BO83" s="383"/>
      <c r="BP83" s="383"/>
      <c r="BQ83" s="383"/>
      <c r="BR83" s="322"/>
      <c r="BS83" s="383"/>
      <c r="BT83" s="383"/>
      <c r="BU83" s="383"/>
      <c r="BV83" s="322"/>
      <c r="BW83" s="383"/>
      <c r="BX83" s="383"/>
      <c r="BY83" s="383"/>
      <c r="BZ83" s="383"/>
      <c r="CA83" s="383"/>
      <c r="CB83" s="322"/>
      <c r="CC83" s="383"/>
      <c r="CD83" s="480"/>
      <c r="CE83" s="21"/>
      <c r="CF83" s="21"/>
      <c r="CG83" s="21"/>
      <c r="CH83" s="21"/>
      <c r="CI83" s="1"/>
      <c r="CJ83" s="1"/>
    </row>
    <row r="84" ht="13.5" customHeight="1">
      <c r="A84" s="1"/>
      <c r="B84" s="35">
        <v>45155.0</v>
      </c>
      <c r="C84" s="99">
        <f t="shared" si="10"/>
        <v>0</v>
      </c>
      <c r="D84" s="260">
        <f t="shared" si="11"/>
        <v>0</v>
      </c>
      <c r="E84" s="582"/>
      <c r="F84" s="583"/>
      <c r="G84" s="583"/>
      <c r="H84" s="583"/>
      <c r="I84" s="583"/>
      <c r="J84" s="583"/>
      <c r="K84" s="583"/>
      <c r="L84" s="584"/>
      <c r="M84" s="577">
        <f t="shared" si="12"/>
        <v>0</v>
      </c>
      <c r="N84" s="582"/>
      <c r="O84" s="583"/>
      <c r="P84" s="583"/>
      <c r="Q84" s="583"/>
      <c r="R84" s="583"/>
      <c r="S84" s="583"/>
      <c r="T84" s="583"/>
      <c r="U84" s="583"/>
      <c r="V84" s="583"/>
      <c r="W84" s="583"/>
      <c r="X84" s="583"/>
      <c r="Y84" s="583"/>
      <c r="Z84" s="583"/>
      <c r="AA84" s="583"/>
      <c r="AB84" s="583"/>
      <c r="AC84" s="584"/>
      <c r="AD84" s="260">
        <f t="shared" si="13"/>
        <v>0</v>
      </c>
      <c r="AE84" s="407"/>
      <c r="AF84" s="322"/>
      <c r="AG84" s="383"/>
      <c r="AH84" s="322"/>
      <c r="AI84" s="383"/>
      <c r="AJ84" s="322"/>
      <c r="AK84" s="383"/>
      <c r="AL84" s="322"/>
      <c r="AM84" s="383"/>
      <c r="AN84" s="322"/>
      <c r="AO84" s="383"/>
      <c r="AP84" s="322"/>
      <c r="AQ84" s="383"/>
      <c r="AR84" s="322"/>
      <c r="AS84" s="383"/>
      <c r="AT84" s="322"/>
      <c r="AU84" s="383"/>
      <c r="AV84" s="322"/>
      <c r="AW84" s="383"/>
      <c r="AX84" s="383"/>
      <c r="AY84" s="383"/>
      <c r="AZ84" s="322"/>
      <c r="BA84" s="383"/>
      <c r="BB84" s="383"/>
      <c r="BC84" s="383"/>
      <c r="BD84" s="322"/>
      <c r="BE84" s="383"/>
      <c r="BF84" s="383"/>
      <c r="BG84" s="383"/>
      <c r="BH84" s="383"/>
      <c r="BI84" s="383"/>
      <c r="BJ84" s="383"/>
      <c r="BK84" s="383"/>
      <c r="BL84" s="383"/>
      <c r="BM84" s="383"/>
      <c r="BN84" s="383"/>
      <c r="BO84" s="383"/>
      <c r="BP84" s="383"/>
      <c r="BQ84" s="383"/>
      <c r="BR84" s="322"/>
      <c r="BS84" s="383"/>
      <c r="BT84" s="383"/>
      <c r="BU84" s="383"/>
      <c r="BV84" s="322"/>
      <c r="BW84" s="383"/>
      <c r="BX84" s="383"/>
      <c r="BY84" s="383"/>
      <c r="BZ84" s="383"/>
      <c r="CA84" s="383"/>
      <c r="CB84" s="322"/>
      <c r="CC84" s="383"/>
      <c r="CD84" s="480"/>
      <c r="CE84" s="21"/>
      <c r="CF84" s="21"/>
      <c r="CG84" s="21"/>
      <c r="CH84" s="21"/>
      <c r="CI84" s="1"/>
      <c r="CJ84" s="1"/>
    </row>
    <row r="85" ht="13.5" customHeight="1">
      <c r="A85" s="1"/>
      <c r="B85" s="35">
        <v>45156.0</v>
      </c>
      <c r="C85" s="99">
        <f t="shared" si="10"/>
        <v>0</v>
      </c>
      <c r="D85" s="260">
        <f t="shared" si="11"/>
        <v>0</v>
      </c>
      <c r="E85" s="321"/>
      <c r="F85" s="322"/>
      <c r="G85" s="322"/>
      <c r="H85" s="322"/>
      <c r="I85" s="322"/>
      <c r="J85" s="322"/>
      <c r="K85" s="322"/>
      <c r="L85" s="480"/>
      <c r="M85" s="577">
        <f t="shared" si="12"/>
        <v>0</v>
      </c>
      <c r="N85" s="321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  <c r="AA85" s="322"/>
      <c r="AB85" s="322"/>
      <c r="AC85" s="480"/>
      <c r="AD85" s="260">
        <f t="shared" si="13"/>
        <v>0</v>
      </c>
      <c r="AE85" s="407"/>
      <c r="AF85" s="322"/>
      <c r="AG85" s="383"/>
      <c r="AH85" s="322"/>
      <c r="AI85" s="383"/>
      <c r="AJ85" s="322"/>
      <c r="AK85" s="383"/>
      <c r="AL85" s="322"/>
      <c r="AM85" s="383"/>
      <c r="AN85" s="322"/>
      <c r="AO85" s="383"/>
      <c r="AP85" s="322"/>
      <c r="AQ85" s="383"/>
      <c r="AR85" s="322"/>
      <c r="AS85" s="383"/>
      <c r="AT85" s="322"/>
      <c r="AU85" s="383"/>
      <c r="AV85" s="322"/>
      <c r="AW85" s="383"/>
      <c r="AX85" s="383"/>
      <c r="AY85" s="383"/>
      <c r="AZ85" s="322"/>
      <c r="BA85" s="383"/>
      <c r="BB85" s="383"/>
      <c r="BC85" s="383"/>
      <c r="BD85" s="322"/>
      <c r="BE85" s="383"/>
      <c r="BF85" s="383"/>
      <c r="BG85" s="383"/>
      <c r="BH85" s="383"/>
      <c r="BI85" s="383"/>
      <c r="BJ85" s="383"/>
      <c r="BK85" s="383"/>
      <c r="BL85" s="383"/>
      <c r="BM85" s="383"/>
      <c r="BN85" s="383"/>
      <c r="BO85" s="383"/>
      <c r="BP85" s="383"/>
      <c r="BQ85" s="383"/>
      <c r="BR85" s="322"/>
      <c r="BS85" s="383"/>
      <c r="BT85" s="383"/>
      <c r="BU85" s="383"/>
      <c r="BV85" s="322"/>
      <c r="BW85" s="383"/>
      <c r="BX85" s="383"/>
      <c r="BY85" s="383"/>
      <c r="BZ85" s="383"/>
      <c r="CA85" s="383"/>
      <c r="CB85" s="322"/>
      <c r="CC85" s="383"/>
      <c r="CD85" s="480"/>
      <c r="CE85" s="21"/>
      <c r="CF85" s="21"/>
      <c r="CG85" s="21"/>
      <c r="CH85" s="21"/>
      <c r="CI85" s="1"/>
      <c r="CJ85" s="1"/>
    </row>
    <row r="86" ht="13.5" customHeight="1">
      <c r="A86" s="201"/>
      <c r="B86" s="440">
        <v>45157.0</v>
      </c>
      <c r="C86" s="99">
        <f t="shared" si="10"/>
        <v>210310</v>
      </c>
      <c r="D86" s="260">
        <f t="shared" si="11"/>
        <v>1100</v>
      </c>
      <c r="E86" s="321" t="s">
        <v>640</v>
      </c>
      <c r="F86" s="363">
        <v>1100.0</v>
      </c>
      <c r="G86" s="409"/>
      <c r="H86" s="409"/>
      <c r="I86" s="409"/>
      <c r="J86" s="409"/>
      <c r="K86" s="409"/>
      <c r="L86" s="493"/>
      <c r="M86" s="613">
        <f t="shared" si="12"/>
        <v>0</v>
      </c>
      <c r="N86" s="614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93"/>
      <c r="AD86" s="260">
        <f t="shared" si="13"/>
        <v>209210</v>
      </c>
      <c r="AE86" s="407" t="s">
        <v>1049</v>
      </c>
      <c r="AF86" s="363">
        <v>3910.0</v>
      </c>
      <c r="AG86" s="383" t="s">
        <v>1050</v>
      </c>
      <c r="AH86" s="363">
        <v>205300.0</v>
      </c>
      <c r="AI86" s="383"/>
      <c r="AJ86" s="322"/>
      <c r="AK86" s="383"/>
      <c r="AL86" s="322"/>
      <c r="AM86" s="383"/>
      <c r="AN86" s="322"/>
      <c r="AO86" s="383"/>
      <c r="AP86" s="322"/>
      <c r="AQ86" s="383"/>
      <c r="AR86" s="322"/>
      <c r="AS86" s="383"/>
      <c r="AT86" s="322"/>
      <c r="AU86" s="383"/>
      <c r="AV86" s="322"/>
      <c r="AW86" s="408"/>
      <c r="AX86" s="408"/>
      <c r="AY86" s="408"/>
      <c r="AZ86" s="409"/>
      <c r="BA86" s="408"/>
      <c r="BB86" s="408"/>
      <c r="BC86" s="408"/>
      <c r="BD86" s="409"/>
      <c r="BE86" s="408"/>
      <c r="BF86" s="408"/>
      <c r="BG86" s="408"/>
      <c r="BH86" s="408"/>
      <c r="BI86" s="408"/>
      <c r="BJ86" s="408"/>
      <c r="BK86" s="408"/>
      <c r="BL86" s="408"/>
      <c r="BM86" s="408"/>
      <c r="BN86" s="408"/>
      <c r="BO86" s="408"/>
      <c r="BP86" s="408"/>
      <c r="BQ86" s="408"/>
      <c r="BR86" s="409"/>
      <c r="BS86" s="408"/>
      <c r="BT86" s="408"/>
      <c r="BU86" s="408"/>
      <c r="BV86" s="409"/>
      <c r="BW86" s="408"/>
      <c r="BX86" s="408"/>
      <c r="BY86" s="408"/>
      <c r="BZ86" s="408"/>
      <c r="CA86" s="408"/>
      <c r="CB86" s="409"/>
      <c r="CC86" s="408"/>
      <c r="CD86" s="493"/>
      <c r="CE86" s="201"/>
      <c r="CF86" s="201"/>
      <c r="CG86" s="201"/>
      <c r="CH86" s="201"/>
      <c r="CI86" s="201"/>
      <c r="CJ86" s="201"/>
    </row>
    <row r="87" ht="13.5" customHeight="1">
      <c r="A87" s="21"/>
      <c r="B87" s="440">
        <v>45158.0</v>
      </c>
      <c r="C87" s="99">
        <f t="shared" si="10"/>
        <v>11374</v>
      </c>
      <c r="D87" s="260">
        <f t="shared" si="11"/>
        <v>0</v>
      </c>
      <c r="E87" s="321"/>
      <c r="F87" s="322"/>
      <c r="G87" s="322"/>
      <c r="H87" s="322"/>
      <c r="I87" s="322"/>
      <c r="J87" s="322"/>
      <c r="K87" s="322"/>
      <c r="L87" s="480"/>
      <c r="M87" s="577">
        <f t="shared" si="12"/>
        <v>0</v>
      </c>
      <c r="N87" s="321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  <c r="AA87" s="322"/>
      <c r="AB87" s="322"/>
      <c r="AC87" s="480"/>
      <c r="AD87" s="260">
        <f t="shared" si="13"/>
        <v>11374</v>
      </c>
      <c r="AE87" s="407" t="s">
        <v>1051</v>
      </c>
      <c r="AF87" s="363">
        <v>11374.0</v>
      </c>
      <c r="AG87" s="383"/>
      <c r="AH87" s="322"/>
      <c r="AI87" s="383"/>
      <c r="AJ87" s="322"/>
      <c r="AK87" s="383"/>
      <c r="AL87" s="322"/>
      <c r="AM87" s="383"/>
      <c r="AN87" s="322"/>
      <c r="AO87" s="383"/>
      <c r="AP87" s="322"/>
      <c r="AQ87" s="383"/>
      <c r="AR87" s="322"/>
      <c r="AS87" s="383"/>
      <c r="AT87" s="322"/>
      <c r="AU87" s="383"/>
      <c r="AV87" s="322"/>
      <c r="AW87" s="383"/>
      <c r="AX87" s="383"/>
      <c r="AY87" s="383"/>
      <c r="AZ87" s="322"/>
      <c r="BA87" s="383"/>
      <c r="BB87" s="383"/>
      <c r="BC87" s="383"/>
      <c r="BD87" s="322"/>
      <c r="BE87" s="383"/>
      <c r="BF87" s="383"/>
      <c r="BG87" s="383"/>
      <c r="BH87" s="383"/>
      <c r="BI87" s="383"/>
      <c r="BJ87" s="383"/>
      <c r="BK87" s="383"/>
      <c r="BL87" s="383"/>
      <c r="BM87" s="383"/>
      <c r="BN87" s="383"/>
      <c r="BO87" s="383"/>
      <c r="BP87" s="383"/>
      <c r="BQ87" s="383"/>
      <c r="BR87" s="322"/>
      <c r="BS87" s="383"/>
      <c r="BT87" s="383"/>
      <c r="BU87" s="383"/>
      <c r="BV87" s="322"/>
      <c r="BW87" s="383"/>
      <c r="BX87" s="383"/>
      <c r="BY87" s="383"/>
      <c r="BZ87" s="383"/>
      <c r="CA87" s="383"/>
      <c r="CB87" s="322"/>
      <c r="CC87" s="383"/>
      <c r="CD87" s="480"/>
      <c r="CE87" s="21"/>
      <c r="CF87" s="21"/>
      <c r="CG87" s="21"/>
      <c r="CH87" s="21"/>
      <c r="CI87" s="21"/>
      <c r="CJ87" s="21"/>
    </row>
    <row r="88" ht="13.5" customHeight="1">
      <c r="A88" s="1"/>
      <c r="B88" s="440">
        <v>45159.0</v>
      </c>
      <c r="C88" s="99">
        <f t="shared" si="10"/>
        <v>0</v>
      </c>
      <c r="D88" s="260">
        <f t="shared" si="11"/>
        <v>0</v>
      </c>
      <c r="E88" s="321"/>
      <c r="F88" s="322"/>
      <c r="G88" s="322"/>
      <c r="H88" s="322"/>
      <c r="I88" s="322"/>
      <c r="J88" s="322"/>
      <c r="K88" s="322"/>
      <c r="L88" s="480"/>
      <c r="M88" s="577">
        <f t="shared" si="12"/>
        <v>0</v>
      </c>
      <c r="N88" s="321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  <c r="AA88" s="322"/>
      <c r="AB88" s="322"/>
      <c r="AC88" s="480"/>
      <c r="AD88" s="260">
        <f t="shared" si="13"/>
        <v>0</v>
      </c>
      <c r="AE88" s="407"/>
      <c r="AF88" s="322"/>
      <c r="AG88" s="322"/>
      <c r="AH88" s="322"/>
      <c r="AI88" s="383"/>
      <c r="AJ88" s="322"/>
      <c r="AK88" s="383"/>
      <c r="AL88" s="322"/>
      <c r="AM88" s="383"/>
      <c r="AN88" s="322"/>
      <c r="AO88" s="383"/>
      <c r="AP88" s="322"/>
      <c r="AQ88" s="383"/>
      <c r="AR88" s="322"/>
      <c r="AS88" s="383"/>
      <c r="AT88" s="322"/>
      <c r="AU88" s="383"/>
      <c r="AV88" s="322"/>
      <c r="AW88" s="383"/>
      <c r="AX88" s="383"/>
      <c r="AY88" s="383"/>
      <c r="AZ88" s="322"/>
      <c r="BA88" s="383"/>
      <c r="BB88" s="383"/>
      <c r="BC88" s="383"/>
      <c r="BD88" s="322"/>
      <c r="BE88" s="383"/>
      <c r="BF88" s="383"/>
      <c r="BG88" s="383"/>
      <c r="BH88" s="383"/>
      <c r="BI88" s="383"/>
      <c r="BJ88" s="383"/>
      <c r="BK88" s="383"/>
      <c r="BL88" s="383"/>
      <c r="BM88" s="383"/>
      <c r="BN88" s="383"/>
      <c r="BO88" s="383"/>
      <c r="BP88" s="383"/>
      <c r="BQ88" s="383"/>
      <c r="BR88" s="322"/>
      <c r="BS88" s="383"/>
      <c r="BT88" s="383"/>
      <c r="BU88" s="383"/>
      <c r="BV88" s="322"/>
      <c r="BW88" s="383"/>
      <c r="BX88" s="383"/>
      <c r="BY88" s="383"/>
      <c r="BZ88" s="383"/>
      <c r="CA88" s="383"/>
      <c r="CB88" s="322"/>
      <c r="CC88" s="383"/>
      <c r="CD88" s="480"/>
      <c r="CE88" s="21"/>
      <c r="CF88" s="21"/>
      <c r="CG88" s="21"/>
      <c r="CH88" s="21"/>
      <c r="CI88" s="1"/>
      <c r="CJ88" s="1"/>
    </row>
    <row r="89" ht="15.0" customHeight="1">
      <c r="A89" s="1"/>
      <c r="B89" s="440">
        <v>45160.0</v>
      </c>
      <c r="C89" s="99">
        <f t="shared" si="10"/>
        <v>38370</v>
      </c>
      <c r="D89" s="260">
        <f t="shared" si="11"/>
        <v>0</v>
      </c>
      <c r="E89" s="582"/>
      <c r="F89" s="583"/>
      <c r="G89" s="583"/>
      <c r="H89" s="583"/>
      <c r="I89" s="583"/>
      <c r="J89" s="583"/>
      <c r="K89" s="583"/>
      <c r="L89" s="584"/>
      <c r="M89" s="577">
        <f t="shared" si="12"/>
        <v>0</v>
      </c>
      <c r="N89" s="321"/>
      <c r="O89" s="322"/>
      <c r="P89" s="322"/>
      <c r="Q89" s="322"/>
      <c r="R89" s="583"/>
      <c r="S89" s="583"/>
      <c r="T89" s="583"/>
      <c r="U89" s="583"/>
      <c r="V89" s="583"/>
      <c r="W89" s="583"/>
      <c r="X89" s="583"/>
      <c r="Y89" s="583"/>
      <c r="Z89" s="583"/>
      <c r="AA89" s="583"/>
      <c r="AB89" s="583"/>
      <c r="AC89" s="584"/>
      <c r="AD89" s="260">
        <f t="shared" si="13"/>
        <v>38370</v>
      </c>
      <c r="AE89" s="407" t="s">
        <v>403</v>
      </c>
      <c r="AF89" s="363">
        <v>38370.0</v>
      </c>
      <c r="AG89" s="615"/>
      <c r="AH89" s="322"/>
      <c r="AI89" s="383"/>
      <c r="AJ89" s="322"/>
      <c r="AK89" s="383"/>
      <c r="AL89" s="322"/>
      <c r="AM89" s="383"/>
      <c r="AN89" s="322"/>
      <c r="AO89" s="383"/>
      <c r="AP89" s="322"/>
      <c r="AQ89" s="383"/>
      <c r="AR89" s="322"/>
      <c r="AS89" s="383"/>
      <c r="AT89" s="322"/>
      <c r="AU89" s="383"/>
      <c r="AV89" s="322"/>
      <c r="AW89" s="383"/>
      <c r="AX89" s="383"/>
      <c r="AY89" s="383"/>
      <c r="AZ89" s="322"/>
      <c r="BA89" s="383"/>
      <c r="BB89" s="383"/>
      <c r="BC89" s="383"/>
      <c r="BD89" s="322"/>
      <c r="BE89" s="383"/>
      <c r="BF89" s="383"/>
      <c r="BG89" s="383"/>
      <c r="BH89" s="383"/>
      <c r="BI89" s="383"/>
      <c r="BJ89" s="383"/>
      <c r="BK89" s="383"/>
      <c r="BL89" s="383"/>
      <c r="BM89" s="383"/>
      <c r="BN89" s="383"/>
      <c r="BO89" s="383"/>
      <c r="BP89" s="383"/>
      <c r="BQ89" s="383"/>
      <c r="BR89" s="322"/>
      <c r="BS89" s="383"/>
      <c r="BT89" s="383"/>
      <c r="BU89" s="383"/>
      <c r="BV89" s="322"/>
      <c r="BW89" s="383"/>
      <c r="BX89" s="383"/>
      <c r="BY89" s="383"/>
      <c r="BZ89" s="383"/>
      <c r="CA89" s="383"/>
      <c r="CB89" s="322"/>
      <c r="CC89" s="383"/>
      <c r="CD89" s="480"/>
      <c r="CE89" s="21"/>
      <c r="CF89" s="21"/>
      <c r="CG89" s="21"/>
      <c r="CH89" s="21"/>
      <c r="CI89" s="1"/>
      <c r="CJ89" s="1"/>
    </row>
    <row r="90" ht="12.75" customHeight="1">
      <c r="A90" s="1"/>
      <c r="B90" s="440">
        <v>45161.0</v>
      </c>
      <c r="C90" s="99">
        <f t="shared" si="10"/>
        <v>60649</v>
      </c>
      <c r="D90" s="260">
        <f t="shared" si="11"/>
        <v>0</v>
      </c>
      <c r="E90" s="582"/>
      <c r="F90" s="583"/>
      <c r="G90" s="583"/>
      <c r="H90" s="583"/>
      <c r="I90" s="583"/>
      <c r="J90" s="583"/>
      <c r="K90" s="583"/>
      <c r="L90" s="584"/>
      <c r="M90" s="577">
        <f t="shared" si="12"/>
        <v>0</v>
      </c>
      <c r="N90" s="582"/>
      <c r="O90" s="583"/>
      <c r="P90" s="583"/>
      <c r="Q90" s="583"/>
      <c r="R90" s="583"/>
      <c r="S90" s="583"/>
      <c r="T90" s="583"/>
      <c r="U90" s="583"/>
      <c r="V90" s="583"/>
      <c r="W90" s="583"/>
      <c r="X90" s="583"/>
      <c r="Y90" s="583"/>
      <c r="Z90" s="583"/>
      <c r="AA90" s="583"/>
      <c r="AB90" s="583"/>
      <c r="AC90" s="584"/>
      <c r="AD90" s="260">
        <f t="shared" si="13"/>
        <v>60649</v>
      </c>
      <c r="AE90" s="383" t="s">
        <v>423</v>
      </c>
      <c r="AF90" s="363">
        <v>11149.0</v>
      </c>
      <c r="AG90" s="383" t="s">
        <v>986</v>
      </c>
      <c r="AH90" s="363">
        <v>49500.0</v>
      </c>
      <c r="AI90" s="383"/>
      <c r="AJ90" s="322"/>
      <c r="AK90" s="383"/>
      <c r="AL90" s="322"/>
      <c r="AM90" s="383"/>
      <c r="AN90" s="322"/>
      <c r="AO90" s="383"/>
      <c r="AP90" s="322"/>
      <c r="AQ90" s="383"/>
      <c r="AR90" s="322"/>
      <c r="AS90" s="383"/>
      <c r="AT90" s="322"/>
      <c r="AU90" s="383"/>
      <c r="AV90" s="322"/>
      <c r="AW90" s="383"/>
      <c r="AX90" s="383"/>
      <c r="AY90" s="383"/>
      <c r="AZ90" s="322"/>
      <c r="BA90" s="383"/>
      <c r="BB90" s="383"/>
      <c r="BC90" s="383"/>
      <c r="BD90" s="322"/>
      <c r="BE90" s="383"/>
      <c r="BF90" s="383"/>
      <c r="BG90" s="383"/>
      <c r="BH90" s="383"/>
      <c r="BI90" s="383"/>
      <c r="BJ90" s="383"/>
      <c r="BK90" s="383"/>
      <c r="BL90" s="383"/>
      <c r="BM90" s="383"/>
      <c r="BN90" s="383"/>
      <c r="BO90" s="383"/>
      <c r="BP90" s="383"/>
      <c r="BQ90" s="383"/>
      <c r="BR90" s="322"/>
      <c r="BS90" s="383"/>
      <c r="BT90" s="383"/>
      <c r="BU90" s="383"/>
      <c r="BV90" s="322"/>
      <c r="BW90" s="383"/>
      <c r="BX90" s="383"/>
      <c r="BY90" s="383"/>
      <c r="BZ90" s="383"/>
      <c r="CA90" s="383"/>
      <c r="CB90" s="322"/>
      <c r="CC90" s="383"/>
      <c r="CD90" s="480"/>
      <c r="CE90" s="21"/>
      <c r="CF90" s="21"/>
      <c r="CG90" s="21"/>
      <c r="CH90" s="21"/>
      <c r="CI90" s="1"/>
      <c r="CJ90" s="1"/>
    </row>
    <row r="91" ht="13.5" customHeight="1">
      <c r="A91" s="1"/>
      <c r="B91" s="35">
        <v>45162.0</v>
      </c>
      <c r="C91" s="99">
        <f t="shared" si="10"/>
        <v>0</v>
      </c>
      <c r="D91" s="260">
        <f t="shared" si="11"/>
        <v>0</v>
      </c>
      <c r="E91" s="321"/>
      <c r="F91" s="322"/>
      <c r="G91" s="322"/>
      <c r="H91" s="322"/>
      <c r="I91" s="322"/>
      <c r="J91" s="322"/>
      <c r="K91" s="322"/>
      <c r="L91" s="480"/>
      <c r="M91" s="577">
        <f t="shared" si="12"/>
        <v>0</v>
      </c>
      <c r="N91" s="321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  <c r="AA91" s="322"/>
      <c r="AB91" s="322"/>
      <c r="AC91" s="480"/>
      <c r="AD91" s="260">
        <f t="shared" si="13"/>
        <v>0</v>
      </c>
      <c r="AE91" s="383"/>
      <c r="AF91" s="322"/>
      <c r="AG91" s="383"/>
      <c r="AH91" s="322"/>
      <c r="AI91" s="383"/>
      <c r="AJ91" s="322"/>
      <c r="AK91" s="383"/>
      <c r="AL91" s="322"/>
      <c r="AM91" s="383"/>
      <c r="AN91" s="322"/>
      <c r="AO91" s="383"/>
      <c r="AP91" s="322"/>
      <c r="AQ91" s="383"/>
      <c r="AR91" s="322"/>
      <c r="AS91" s="383"/>
      <c r="AT91" s="322"/>
      <c r="AU91" s="383"/>
      <c r="AV91" s="322"/>
      <c r="AW91" s="383"/>
      <c r="AX91" s="383"/>
      <c r="AY91" s="383"/>
      <c r="AZ91" s="322"/>
      <c r="BA91" s="383"/>
      <c r="BB91" s="383"/>
      <c r="BC91" s="383"/>
      <c r="BD91" s="322"/>
      <c r="BE91" s="383"/>
      <c r="BF91" s="383"/>
      <c r="BG91" s="383"/>
      <c r="BH91" s="383"/>
      <c r="BI91" s="383"/>
      <c r="BJ91" s="383"/>
      <c r="BK91" s="383"/>
      <c r="BL91" s="383"/>
      <c r="BM91" s="383"/>
      <c r="BN91" s="383"/>
      <c r="BO91" s="383"/>
      <c r="BP91" s="383"/>
      <c r="BQ91" s="383"/>
      <c r="BR91" s="322"/>
      <c r="BS91" s="383"/>
      <c r="BT91" s="383"/>
      <c r="BU91" s="383"/>
      <c r="BV91" s="322"/>
      <c r="BW91" s="383"/>
      <c r="BX91" s="383"/>
      <c r="BY91" s="383"/>
      <c r="BZ91" s="383"/>
      <c r="CA91" s="383"/>
      <c r="CB91" s="322"/>
      <c r="CC91" s="383"/>
      <c r="CD91" s="480"/>
      <c r="CE91" s="21"/>
      <c r="CF91" s="21"/>
      <c r="CG91" s="21"/>
      <c r="CH91" s="21"/>
      <c r="CI91" s="1"/>
      <c r="CJ91" s="1"/>
    </row>
    <row r="92" ht="13.5" customHeight="1">
      <c r="A92" s="1"/>
      <c r="B92" s="35">
        <v>45163.0</v>
      </c>
      <c r="C92" s="99">
        <f t="shared" si="10"/>
        <v>0</v>
      </c>
      <c r="D92" s="260">
        <f t="shared" si="11"/>
        <v>0</v>
      </c>
      <c r="E92" s="321"/>
      <c r="F92" s="322"/>
      <c r="G92" s="322"/>
      <c r="H92" s="322"/>
      <c r="I92" s="322"/>
      <c r="J92" s="322"/>
      <c r="K92" s="322"/>
      <c r="L92" s="480"/>
      <c r="M92" s="577">
        <f t="shared" si="12"/>
        <v>0</v>
      </c>
      <c r="N92" s="321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  <c r="AA92" s="322"/>
      <c r="AB92" s="322"/>
      <c r="AC92" s="480"/>
      <c r="AD92" s="260">
        <f t="shared" si="13"/>
        <v>0</v>
      </c>
      <c r="AE92" s="412"/>
      <c r="AF92" s="412"/>
      <c r="AG92" s="383"/>
      <c r="AH92" s="322"/>
      <c r="AI92" s="322"/>
      <c r="AJ92" s="322"/>
      <c r="AK92" s="383"/>
      <c r="AL92" s="322"/>
      <c r="AM92" s="383"/>
      <c r="AN92" s="322"/>
      <c r="AO92" s="383"/>
      <c r="AP92" s="322"/>
      <c r="AQ92" s="383"/>
      <c r="AR92" s="322"/>
      <c r="AS92" s="383"/>
      <c r="AT92" s="322"/>
      <c r="AU92" s="383"/>
      <c r="AV92" s="322"/>
      <c r="AW92" s="383"/>
      <c r="AX92" s="383"/>
      <c r="AY92" s="383"/>
      <c r="AZ92" s="322"/>
      <c r="BA92" s="383"/>
      <c r="BB92" s="383"/>
      <c r="BC92" s="383"/>
      <c r="BD92" s="322"/>
      <c r="BE92" s="383"/>
      <c r="BF92" s="383"/>
      <c r="BG92" s="383"/>
      <c r="BH92" s="383"/>
      <c r="BI92" s="383"/>
      <c r="BJ92" s="383"/>
      <c r="BK92" s="383"/>
      <c r="BL92" s="383"/>
      <c r="BM92" s="383"/>
      <c r="BN92" s="383"/>
      <c r="BO92" s="383"/>
      <c r="BP92" s="383"/>
      <c r="BQ92" s="383"/>
      <c r="BR92" s="322"/>
      <c r="BS92" s="383"/>
      <c r="BT92" s="383"/>
      <c r="BU92" s="383"/>
      <c r="BV92" s="322"/>
      <c r="BW92" s="383"/>
      <c r="BX92" s="383"/>
      <c r="BY92" s="383"/>
      <c r="BZ92" s="383"/>
      <c r="CA92" s="383"/>
      <c r="CB92" s="322"/>
      <c r="CC92" s="383"/>
      <c r="CD92" s="480"/>
      <c r="CE92" s="21"/>
      <c r="CF92" s="21"/>
      <c r="CG92" s="21"/>
      <c r="CH92" s="21"/>
      <c r="CI92" s="1"/>
      <c r="CJ92" s="1"/>
    </row>
    <row r="93" ht="13.5" customHeight="1">
      <c r="A93" s="21"/>
      <c r="B93" s="440">
        <v>45164.0</v>
      </c>
      <c r="C93" s="99">
        <f t="shared" si="10"/>
        <v>814751</v>
      </c>
      <c r="D93" s="260">
        <f t="shared" si="11"/>
        <v>935</v>
      </c>
      <c r="E93" s="321" t="s">
        <v>501</v>
      </c>
      <c r="F93" s="363">
        <v>385.0</v>
      </c>
      <c r="G93" s="322" t="s">
        <v>1052</v>
      </c>
      <c r="H93" s="363">
        <v>550.0</v>
      </c>
      <c r="I93" s="322"/>
      <c r="J93" s="322"/>
      <c r="K93" s="322"/>
      <c r="L93" s="480"/>
      <c r="M93" s="577">
        <f t="shared" si="12"/>
        <v>195531</v>
      </c>
      <c r="N93" s="321" t="s">
        <v>1053</v>
      </c>
      <c r="O93" s="363">
        <v>195531.0</v>
      </c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  <c r="AA93" s="322"/>
      <c r="AB93" s="322"/>
      <c r="AC93" s="480"/>
      <c r="AD93" s="260">
        <f t="shared" si="13"/>
        <v>618285</v>
      </c>
      <c r="AE93" s="383" t="s">
        <v>63</v>
      </c>
      <c r="AF93" s="363">
        <v>17520.0</v>
      </c>
      <c r="AG93" s="383" t="s">
        <v>991</v>
      </c>
      <c r="AH93" s="384">
        <v>1551.0</v>
      </c>
      <c r="AI93" s="383" t="s">
        <v>426</v>
      </c>
      <c r="AJ93" s="363">
        <v>44208.0</v>
      </c>
      <c r="AK93" s="322" t="s">
        <v>992</v>
      </c>
      <c r="AL93" s="363">
        <v>122610.0</v>
      </c>
      <c r="AM93" s="383" t="s">
        <v>427</v>
      </c>
      <c r="AN93" s="363">
        <v>3900.0</v>
      </c>
      <c r="AO93" s="383" t="s">
        <v>93</v>
      </c>
      <c r="AP93" s="363">
        <v>4096.0</v>
      </c>
      <c r="AQ93" s="383" t="s">
        <v>1054</v>
      </c>
      <c r="AR93" s="363">
        <v>200000.0</v>
      </c>
      <c r="AS93" s="383" t="s">
        <v>428</v>
      </c>
      <c r="AT93" s="380">
        <v>4400.0</v>
      </c>
      <c r="AU93" s="322" t="s">
        <v>101</v>
      </c>
      <c r="AV93" s="363">
        <v>220000.0</v>
      </c>
      <c r="AW93" s="383" t="s">
        <v>831</v>
      </c>
      <c r="AX93" s="383">
        <v>-4400.0</v>
      </c>
      <c r="AY93" s="383"/>
      <c r="AZ93" s="322"/>
      <c r="BA93" s="383"/>
      <c r="BB93" s="383"/>
      <c r="BC93" s="383"/>
      <c r="BD93" s="322"/>
      <c r="BE93" s="383"/>
      <c r="BF93" s="383"/>
      <c r="BG93" s="383"/>
      <c r="BH93" s="383"/>
      <c r="BI93" s="383"/>
      <c r="BJ93" s="383"/>
      <c r="BK93" s="383"/>
      <c r="BL93" s="383"/>
      <c r="BM93" s="383"/>
      <c r="BN93" s="383"/>
      <c r="BO93" s="383"/>
      <c r="BP93" s="383"/>
      <c r="BQ93" s="383"/>
      <c r="BR93" s="322"/>
      <c r="BS93" s="383"/>
      <c r="BT93" s="383"/>
      <c r="BU93" s="383"/>
      <c r="BV93" s="322"/>
      <c r="BW93" s="383"/>
      <c r="BX93" s="383"/>
      <c r="BY93" s="383"/>
      <c r="BZ93" s="383"/>
      <c r="CA93" s="383"/>
      <c r="CB93" s="322"/>
      <c r="CC93" s="383"/>
      <c r="CD93" s="480"/>
      <c r="CE93" s="21"/>
      <c r="CF93" s="21"/>
      <c r="CG93" s="21"/>
      <c r="CH93" s="21"/>
      <c r="CI93" s="21"/>
      <c r="CJ93" s="21"/>
    </row>
    <row r="94" ht="13.5" customHeight="1">
      <c r="A94" s="21"/>
      <c r="B94" s="440">
        <v>45165.0</v>
      </c>
      <c r="C94" s="99">
        <f t="shared" si="10"/>
        <v>1068554</v>
      </c>
      <c r="D94" s="260">
        <f t="shared" si="11"/>
        <v>700000</v>
      </c>
      <c r="E94" s="321" t="s">
        <v>685</v>
      </c>
      <c r="F94" s="363">
        <v>700000.0</v>
      </c>
      <c r="G94" s="322"/>
      <c r="H94" s="322"/>
      <c r="I94" s="322"/>
      <c r="J94" s="322"/>
      <c r="K94" s="322"/>
      <c r="L94" s="480"/>
      <c r="M94" s="577">
        <f t="shared" si="12"/>
        <v>0</v>
      </c>
      <c r="N94" s="321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  <c r="AA94" s="322"/>
      <c r="AB94" s="322"/>
      <c r="AC94" s="480"/>
      <c r="AD94" s="260">
        <f t="shared" si="13"/>
        <v>368554</v>
      </c>
      <c r="AE94" s="407" t="s">
        <v>434</v>
      </c>
      <c r="AF94" s="363">
        <v>84678.0</v>
      </c>
      <c r="AG94" s="322" t="s">
        <v>1055</v>
      </c>
      <c r="AH94" s="363">
        <v>110000.0</v>
      </c>
      <c r="AI94" s="407" t="s">
        <v>1056</v>
      </c>
      <c r="AJ94" s="363">
        <v>12980.0</v>
      </c>
      <c r="AK94" s="383" t="s">
        <v>75</v>
      </c>
      <c r="AL94" s="363">
        <v>58201.0</v>
      </c>
      <c r="AM94" s="383" t="s">
        <v>71</v>
      </c>
      <c r="AN94" s="363">
        <v>4400.0</v>
      </c>
      <c r="AO94" s="383" t="s">
        <v>73</v>
      </c>
      <c r="AP94" s="363">
        <v>6015.0</v>
      </c>
      <c r="AQ94" s="322" t="s">
        <v>74</v>
      </c>
      <c r="AR94" s="363">
        <v>24840.0</v>
      </c>
      <c r="AS94" s="383" t="s">
        <v>76</v>
      </c>
      <c r="AT94" s="363">
        <v>67440.0</v>
      </c>
      <c r="AU94" s="383" t="s">
        <v>831</v>
      </c>
      <c r="AV94" s="322">
        <v>-67440.0</v>
      </c>
      <c r="AW94" s="383"/>
      <c r="AX94" s="322"/>
      <c r="AY94" s="383"/>
      <c r="AZ94" s="322"/>
      <c r="BA94" s="383"/>
      <c r="BB94" s="322"/>
      <c r="BC94" s="383"/>
      <c r="BD94" s="322"/>
      <c r="BE94" s="383"/>
      <c r="BF94" s="383"/>
      <c r="BG94" s="383"/>
      <c r="BH94" s="383"/>
      <c r="BI94" s="383"/>
      <c r="BJ94" s="383"/>
      <c r="BK94" s="383"/>
      <c r="BL94" s="383"/>
      <c r="BM94" s="383"/>
      <c r="BN94" s="383"/>
      <c r="BO94" s="383"/>
      <c r="BP94" s="383"/>
      <c r="BQ94" s="383"/>
      <c r="BR94" s="322"/>
      <c r="BS94" s="383"/>
      <c r="BT94" s="383"/>
      <c r="BU94" s="383"/>
      <c r="BV94" s="322"/>
      <c r="BW94" s="383"/>
      <c r="BX94" s="383"/>
      <c r="BY94" s="383"/>
      <c r="BZ94" s="383"/>
      <c r="CA94" s="383"/>
      <c r="CB94" s="322"/>
      <c r="CC94" s="383"/>
      <c r="CD94" s="480"/>
      <c r="CE94" s="21"/>
      <c r="CF94" s="21"/>
      <c r="CG94" s="21"/>
      <c r="CH94" s="21"/>
      <c r="CI94" s="21"/>
      <c r="CJ94" s="21"/>
    </row>
    <row r="95" ht="13.5" customHeight="1">
      <c r="A95" s="1"/>
      <c r="B95" s="440">
        <v>45166.0</v>
      </c>
      <c r="C95" s="99">
        <f t="shared" si="10"/>
        <v>13812000</v>
      </c>
      <c r="D95" s="260">
        <f t="shared" si="11"/>
        <v>13812000</v>
      </c>
      <c r="E95" s="322" t="s">
        <v>1057</v>
      </c>
      <c r="F95" s="363">
        <v>1.0E7</v>
      </c>
      <c r="G95" s="322" t="s">
        <v>1038</v>
      </c>
      <c r="H95" s="363">
        <v>3800000.0</v>
      </c>
      <c r="I95" s="484" t="s">
        <v>197</v>
      </c>
      <c r="J95" s="363">
        <v>12000.0</v>
      </c>
      <c r="K95" s="322"/>
      <c r="L95" s="480"/>
      <c r="M95" s="577">
        <f t="shared" si="12"/>
        <v>0</v>
      </c>
      <c r="N95" s="321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  <c r="AA95" s="322"/>
      <c r="AB95" s="322"/>
      <c r="AC95" s="480"/>
      <c r="AD95" s="260">
        <f t="shared" si="13"/>
        <v>0</v>
      </c>
      <c r="AE95" s="407"/>
      <c r="AF95" s="322"/>
      <c r="AG95" s="322"/>
      <c r="AH95" s="322"/>
      <c r="AI95" s="322"/>
      <c r="AJ95" s="322"/>
      <c r="AK95" s="322"/>
      <c r="AL95" s="322"/>
      <c r="AM95" s="383"/>
      <c r="AN95" s="322"/>
      <c r="AO95" s="322"/>
      <c r="AP95" s="322"/>
      <c r="AQ95" s="322"/>
      <c r="AR95" s="322"/>
      <c r="AS95" s="383"/>
      <c r="AT95" s="322"/>
      <c r="AU95" s="383"/>
      <c r="AV95" s="322"/>
      <c r="AW95" s="322"/>
      <c r="AX95" s="322"/>
      <c r="AY95" s="383"/>
      <c r="AZ95" s="322"/>
      <c r="BA95" s="412"/>
      <c r="BB95" s="412"/>
      <c r="BC95" s="412"/>
      <c r="BD95" s="412"/>
      <c r="BE95" s="413"/>
      <c r="BF95" s="412"/>
      <c r="BG95" s="412"/>
      <c r="BH95" s="412"/>
      <c r="BI95" s="383"/>
      <c r="BJ95" s="322"/>
      <c r="BK95" s="383"/>
      <c r="BL95" s="322"/>
      <c r="BM95" s="383"/>
      <c r="BN95" s="322"/>
      <c r="BO95" s="383"/>
      <c r="BP95" s="322"/>
      <c r="BQ95" s="383"/>
      <c r="BR95" s="322"/>
      <c r="BS95" s="383"/>
      <c r="BT95" s="383"/>
      <c r="BU95" s="383"/>
      <c r="BV95" s="322"/>
      <c r="BW95" s="383"/>
      <c r="BX95" s="383"/>
      <c r="BY95" s="383"/>
      <c r="BZ95" s="383"/>
      <c r="CA95" s="383"/>
      <c r="CB95" s="322"/>
      <c r="CC95" s="383"/>
      <c r="CD95" s="480"/>
      <c r="CE95" s="21"/>
      <c r="CF95" s="21"/>
      <c r="CG95" s="21"/>
      <c r="CH95" s="21"/>
      <c r="CI95" s="1"/>
      <c r="CJ95" s="1"/>
    </row>
    <row r="96" ht="13.5" customHeight="1">
      <c r="A96" s="1"/>
      <c r="B96" s="440">
        <v>45167.0</v>
      </c>
      <c r="C96" s="99">
        <f t="shared" si="10"/>
        <v>4920804</v>
      </c>
      <c r="D96" s="260">
        <f t="shared" si="11"/>
        <v>330</v>
      </c>
      <c r="E96" s="484" t="s">
        <v>197</v>
      </c>
      <c r="F96" s="380">
        <v>330.0</v>
      </c>
      <c r="G96" s="322"/>
      <c r="H96" s="322"/>
      <c r="I96" s="322"/>
      <c r="J96" s="322"/>
      <c r="K96" s="583"/>
      <c r="L96" s="584"/>
      <c r="M96" s="577">
        <f t="shared" si="12"/>
        <v>0</v>
      </c>
      <c r="N96" s="582"/>
      <c r="O96" s="583"/>
      <c r="P96" s="583"/>
      <c r="Q96" s="583"/>
      <c r="R96" s="583"/>
      <c r="S96" s="583"/>
      <c r="T96" s="583"/>
      <c r="U96" s="583"/>
      <c r="V96" s="583"/>
      <c r="W96" s="583"/>
      <c r="X96" s="583"/>
      <c r="Y96" s="583"/>
      <c r="Z96" s="583"/>
      <c r="AA96" s="583"/>
      <c r="AB96" s="583"/>
      <c r="AC96" s="584"/>
      <c r="AD96" s="260">
        <f t="shared" ref="AD96:AD97" si="14">AF96+AH96+AJ96+AL96+AN96+AR97+AR96+AT96+AT96+AV96+AX96+AZ96+BB96+BD96+BF96+BH96+BJ96+BL96+BN96+BP96+BR96+BT96+BV96+BX96+BZ96+CB96</f>
        <v>4920474</v>
      </c>
      <c r="AE96" s="407" t="s">
        <v>403</v>
      </c>
      <c r="AF96" s="363">
        <v>60825.0</v>
      </c>
      <c r="AG96" s="322" t="s">
        <v>1058</v>
      </c>
      <c r="AH96" s="363">
        <v>4859649.0</v>
      </c>
      <c r="AI96" s="383"/>
      <c r="AJ96" s="322"/>
      <c r="AK96" s="322"/>
      <c r="AL96" s="322"/>
      <c r="AM96" s="322"/>
      <c r="AN96" s="322"/>
      <c r="AO96" s="322"/>
      <c r="AP96" s="322"/>
      <c r="AQ96" s="322"/>
      <c r="AR96" s="322"/>
      <c r="AS96" s="322"/>
      <c r="AT96" s="322"/>
      <c r="AU96" s="383"/>
      <c r="AV96" s="322"/>
      <c r="AW96" s="383"/>
      <c r="AX96" s="322"/>
      <c r="AY96" s="383"/>
      <c r="AZ96" s="322"/>
      <c r="BA96" s="383"/>
      <c r="BB96" s="322"/>
      <c r="BC96" s="383"/>
      <c r="BD96" s="322"/>
      <c r="BE96" s="383"/>
      <c r="BF96" s="322"/>
      <c r="BG96" s="322"/>
      <c r="BH96" s="322"/>
      <c r="BI96" s="322"/>
      <c r="BJ96" s="322"/>
      <c r="BK96" s="383"/>
      <c r="BL96" s="322"/>
      <c r="BM96" s="322"/>
      <c r="BN96" s="322"/>
      <c r="BO96" s="383"/>
      <c r="BP96" s="322"/>
      <c r="BQ96" s="383"/>
      <c r="BR96" s="322"/>
      <c r="BS96" s="383"/>
      <c r="BT96" s="322"/>
      <c r="BU96" s="383"/>
      <c r="BV96" s="322"/>
      <c r="BW96" s="322"/>
      <c r="BX96" s="322"/>
      <c r="BY96" s="383"/>
      <c r="BZ96" s="322"/>
      <c r="CA96" s="383"/>
      <c r="CB96" s="322"/>
      <c r="CC96" s="383"/>
      <c r="CD96" s="480"/>
      <c r="CE96" s="21"/>
      <c r="CF96" s="21"/>
      <c r="CG96" s="21"/>
      <c r="CH96" s="21"/>
      <c r="CI96" s="1"/>
      <c r="CJ96" s="1"/>
    </row>
    <row r="97" ht="13.5" customHeight="1">
      <c r="A97" s="1"/>
      <c r="B97" s="440">
        <v>45168.0</v>
      </c>
      <c r="C97" s="271">
        <f t="shared" si="10"/>
        <v>2633618</v>
      </c>
      <c r="D97" s="260">
        <f t="shared" si="11"/>
        <v>851593</v>
      </c>
      <c r="E97" s="322" t="s">
        <v>1006</v>
      </c>
      <c r="F97" s="363">
        <v>523750.0</v>
      </c>
      <c r="G97" s="591" t="s">
        <v>1027</v>
      </c>
      <c r="H97" s="367">
        <v>327513.0</v>
      </c>
      <c r="I97" s="591"/>
      <c r="J97" s="412">
        <v>330.0</v>
      </c>
      <c r="K97" s="322"/>
      <c r="L97" s="480"/>
      <c r="M97" s="577">
        <f t="shared" si="12"/>
        <v>1054611</v>
      </c>
      <c r="N97" s="484" t="s">
        <v>524</v>
      </c>
      <c r="O97" s="363">
        <v>365494.0</v>
      </c>
      <c r="P97" s="322" t="s">
        <v>250</v>
      </c>
      <c r="Q97" s="363">
        <v>656117.0</v>
      </c>
      <c r="R97" s="322" t="s">
        <v>1059</v>
      </c>
      <c r="S97" s="363">
        <v>33000.0</v>
      </c>
      <c r="T97" s="583"/>
      <c r="U97" s="583"/>
      <c r="V97" s="583"/>
      <c r="W97" s="583"/>
      <c r="X97" s="583"/>
      <c r="Y97" s="583"/>
      <c r="Z97" s="583"/>
      <c r="AA97" s="583"/>
      <c r="AB97" s="583"/>
      <c r="AC97" s="584"/>
      <c r="AD97" s="260">
        <f t="shared" si="14"/>
        <v>727414</v>
      </c>
      <c r="AE97" s="407" t="s">
        <v>999</v>
      </c>
      <c r="AF97" s="363">
        <v>337414.0</v>
      </c>
      <c r="AG97" s="322" t="s">
        <v>87</v>
      </c>
      <c r="AH97" s="363">
        <v>165000.0</v>
      </c>
      <c r="AI97" s="322" t="s">
        <v>1060</v>
      </c>
      <c r="AJ97" s="363">
        <v>65000.0</v>
      </c>
      <c r="AK97" s="322" t="s">
        <v>88</v>
      </c>
      <c r="AL97" s="363">
        <v>160000.0</v>
      </c>
      <c r="AM97" s="383"/>
      <c r="AN97" s="322"/>
      <c r="AO97" s="322"/>
      <c r="AP97" s="322"/>
      <c r="AQ97" s="322"/>
      <c r="AR97" s="322"/>
      <c r="AS97" s="322"/>
      <c r="AT97" s="322"/>
      <c r="AU97" s="322"/>
      <c r="AV97" s="322"/>
      <c r="AW97" s="322"/>
      <c r="AX97" s="322"/>
      <c r="AY97" s="322"/>
      <c r="AZ97" s="322"/>
      <c r="BA97" s="322"/>
      <c r="BB97" s="322"/>
      <c r="BC97" s="383"/>
      <c r="BD97" s="322"/>
      <c r="BE97" s="322"/>
      <c r="BF97" s="322"/>
      <c r="BG97" s="383"/>
      <c r="BH97" s="322"/>
      <c r="BI97" s="383"/>
      <c r="BJ97" s="322"/>
      <c r="BK97" s="383"/>
      <c r="BL97" s="322"/>
      <c r="BM97" s="383"/>
      <c r="BN97" s="322"/>
      <c r="BO97" s="322"/>
      <c r="BP97" s="322"/>
      <c r="BQ97" s="383"/>
      <c r="BR97" s="322"/>
      <c r="BS97" s="383"/>
      <c r="BT97" s="322"/>
      <c r="BU97" s="383"/>
      <c r="BV97" s="383"/>
      <c r="BW97" s="383"/>
      <c r="BX97" s="322"/>
      <c r="BY97" s="383"/>
      <c r="BZ97" s="383"/>
      <c r="CA97" s="383"/>
      <c r="CB97" s="322"/>
      <c r="CC97" s="383"/>
      <c r="CD97" s="480"/>
      <c r="CE97" s="21"/>
      <c r="CF97" s="21"/>
      <c r="CG97" s="21"/>
      <c r="CH97" s="21"/>
      <c r="CI97" s="1"/>
      <c r="CJ97" s="1"/>
    </row>
    <row r="98" ht="13.5" customHeight="1">
      <c r="A98" s="1"/>
      <c r="B98" s="332">
        <v>45169.0</v>
      </c>
      <c r="C98" s="271">
        <f t="shared" si="10"/>
        <v>0</v>
      </c>
      <c r="D98" s="272">
        <f t="shared" si="11"/>
        <v>0</v>
      </c>
      <c r="E98" s="597"/>
      <c r="F98" s="412"/>
      <c r="G98" s="412"/>
      <c r="H98" s="412"/>
      <c r="I98" s="412"/>
      <c r="J98" s="412"/>
      <c r="K98" s="478"/>
      <c r="L98" s="552"/>
      <c r="M98" s="577">
        <f t="shared" si="12"/>
        <v>0</v>
      </c>
      <c r="N98" s="597"/>
      <c r="O98" s="412"/>
      <c r="P98" s="322"/>
      <c r="Q98" s="322"/>
      <c r="R98" s="322"/>
      <c r="S98" s="322"/>
      <c r="T98" s="600"/>
      <c r="U98" s="600"/>
      <c r="V98" s="601"/>
      <c r="W98" s="601"/>
      <c r="X98" s="601"/>
      <c r="Y98" s="601"/>
      <c r="Z98" s="601"/>
      <c r="AA98" s="601"/>
      <c r="AB98" s="601"/>
      <c r="AC98" s="602"/>
      <c r="AD98" s="260">
        <f>AF98+AH98+AJ98+AL98+AN98+AP98+AR98+AT98+AT98+AV98+AX98+AZ98+BB98+BD98+BF98+BH98+BJ98+BL98+BN98+BP98+BR98+BT98+BV98+BX98+BZ98+CB98</f>
        <v>0</v>
      </c>
      <c r="AE98" s="494"/>
      <c r="AF98" s="412"/>
      <c r="AG98" s="413"/>
      <c r="AH98" s="412"/>
      <c r="AI98" s="412"/>
      <c r="AJ98" s="412"/>
      <c r="AK98" s="412"/>
      <c r="AL98" s="412"/>
      <c r="AM98" s="412"/>
      <c r="AN98" s="412"/>
      <c r="AO98" s="412"/>
      <c r="AP98" s="412"/>
      <c r="AQ98" s="412"/>
      <c r="AR98" s="412"/>
      <c r="AS98" s="413"/>
      <c r="AT98" s="412"/>
      <c r="AU98" s="412"/>
      <c r="AV98" s="412"/>
      <c r="AW98" s="413"/>
      <c r="AX98" s="412"/>
      <c r="AY98" s="412"/>
      <c r="AZ98" s="412"/>
      <c r="BA98" s="412"/>
      <c r="BB98" s="412"/>
      <c r="BC98" s="412"/>
      <c r="BD98" s="412"/>
      <c r="BE98" s="412"/>
      <c r="BF98" s="412"/>
      <c r="BG98" s="412"/>
      <c r="BH98" s="412"/>
      <c r="BI98" s="413"/>
      <c r="BJ98" s="412"/>
      <c r="BK98" s="413"/>
      <c r="BL98" s="412"/>
      <c r="BM98" s="413"/>
      <c r="BN98" s="412"/>
      <c r="BO98" s="413"/>
      <c r="BP98" s="412"/>
      <c r="BQ98" s="413"/>
      <c r="BR98" s="412"/>
      <c r="BS98" s="412"/>
      <c r="BT98" s="412"/>
      <c r="BU98" s="412"/>
      <c r="BV98" s="412"/>
      <c r="BW98" s="412"/>
      <c r="BX98" s="412"/>
      <c r="BY98" s="412"/>
      <c r="BZ98" s="412"/>
      <c r="CA98" s="412"/>
      <c r="CB98" s="412"/>
      <c r="CC98" s="413"/>
      <c r="CD98" s="500"/>
      <c r="CE98" s="21"/>
      <c r="CF98" s="21"/>
      <c r="CG98" s="21"/>
      <c r="CH98" s="21"/>
      <c r="CI98" s="1"/>
      <c r="CJ98" s="1"/>
    </row>
    <row r="99" ht="13.5" customHeight="1">
      <c r="A99" s="1"/>
      <c r="B99" s="100" t="s">
        <v>33</v>
      </c>
      <c r="C99" s="105">
        <f t="shared" ref="C99:D99" si="15">SUM(C68:C98)</f>
        <v>28801414</v>
      </c>
      <c r="D99" s="278">
        <f t="shared" si="15"/>
        <v>15697495</v>
      </c>
      <c r="E99" s="573"/>
      <c r="F99" s="251"/>
      <c r="G99" s="251"/>
      <c r="H99" s="251"/>
      <c r="I99" s="251"/>
      <c r="J99" s="251"/>
      <c r="K99" s="251"/>
      <c r="L99" s="574"/>
      <c r="M99" s="575">
        <f>SUM(M68:M98)</f>
        <v>1601742</v>
      </c>
      <c r="N99" s="573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574"/>
      <c r="AD99" s="278">
        <f>SUM(AD68:AD98)</f>
        <v>11502177</v>
      </c>
      <c r="AE99" s="507"/>
      <c r="AF99" s="251"/>
      <c r="AG99" s="250"/>
      <c r="AH99" s="251"/>
      <c r="AI99" s="250"/>
      <c r="AJ99" s="251"/>
      <c r="AK99" s="251"/>
      <c r="AL99" s="251"/>
      <c r="AM99" s="251"/>
      <c r="AN99" s="251"/>
      <c r="AO99" s="251"/>
      <c r="AP99" s="251"/>
      <c r="AQ99" s="251"/>
      <c r="AR99" s="251"/>
      <c r="AS99" s="250"/>
      <c r="AT99" s="251"/>
      <c r="AU99" s="251"/>
      <c r="AV99" s="251"/>
      <c r="AW99" s="251"/>
      <c r="AX99" s="251"/>
      <c r="AY99" s="251"/>
      <c r="AZ99" s="251"/>
      <c r="BA99" s="251"/>
      <c r="BB99" s="251"/>
      <c r="BC99" s="251"/>
      <c r="BD99" s="251"/>
      <c r="BE99" s="251"/>
      <c r="BF99" s="251"/>
      <c r="BG99" s="250"/>
      <c r="BH99" s="251"/>
      <c r="BI99" s="251"/>
      <c r="BJ99" s="251"/>
      <c r="BK99" s="250"/>
      <c r="BL99" s="251"/>
      <c r="BM99" s="250"/>
      <c r="BN99" s="251"/>
      <c r="BO99" s="250"/>
      <c r="BP99" s="251"/>
      <c r="BQ99" s="250"/>
      <c r="BR99" s="251"/>
      <c r="BS99" s="250"/>
      <c r="BT99" s="251"/>
      <c r="BU99" s="250"/>
      <c r="BV99" s="251"/>
      <c r="BW99" s="250"/>
      <c r="BX99" s="251"/>
      <c r="BY99" s="250"/>
      <c r="BZ99" s="251"/>
      <c r="CA99" s="250"/>
      <c r="CB99" s="251"/>
      <c r="CC99" s="251"/>
      <c r="CD99" s="574"/>
      <c r="CE99" s="21"/>
      <c r="CF99" s="21"/>
      <c r="CG99" s="21"/>
      <c r="CH99" s="21"/>
      <c r="CI99" s="1"/>
      <c r="CJ99" s="1"/>
    </row>
    <row r="100" ht="13.5" customHeight="1">
      <c r="A100" s="1"/>
      <c r="B100" s="288" t="s">
        <v>31</v>
      </c>
      <c r="C100" s="289"/>
      <c r="D100" s="290"/>
      <c r="E100" s="616"/>
      <c r="F100" s="419"/>
      <c r="G100" s="419"/>
      <c r="H100" s="419"/>
      <c r="I100" s="419"/>
      <c r="J100" s="419"/>
      <c r="K100" s="419"/>
      <c r="L100" s="565"/>
      <c r="M100" s="327"/>
      <c r="N100" s="616"/>
      <c r="O100" s="419"/>
      <c r="P100" s="419"/>
      <c r="Q100" s="419"/>
      <c r="R100" s="419"/>
      <c r="S100" s="419"/>
      <c r="T100" s="419"/>
      <c r="U100" s="419"/>
      <c r="V100" s="419"/>
      <c r="W100" s="419"/>
      <c r="X100" s="419"/>
      <c r="Y100" s="419"/>
      <c r="Z100" s="419"/>
      <c r="AA100" s="419"/>
      <c r="AB100" s="419"/>
      <c r="AC100" s="565"/>
      <c r="AD100" s="290"/>
      <c r="AE100" s="617"/>
      <c r="AF100" s="419"/>
      <c r="AG100" s="419"/>
      <c r="AH100" s="419"/>
      <c r="AI100" s="418"/>
      <c r="AJ100" s="419"/>
      <c r="AK100" s="418"/>
      <c r="AL100" s="419"/>
      <c r="AM100" s="418"/>
      <c r="AN100" s="419"/>
      <c r="AO100" s="418"/>
      <c r="AP100" s="419"/>
      <c r="AQ100" s="418"/>
      <c r="AR100" s="419"/>
      <c r="AS100" s="418"/>
      <c r="AT100" s="419"/>
      <c r="AU100" s="418"/>
      <c r="AV100" s="419"/>
      <c r="AW100" s="418"/>
      <c r="AX100" s="418"/>
      <c r="AY100" s="418"/>
      <c r="AZ100" s="419"/>
      <c r="BA100" s="418"/>
      <c r="BB100" s="418"/>
      <c r="BC100" s="418"/>
      <c r="BD100" s="419"/>
      <c r="BE100" s="418"/>
      <c r="BF100" s="418"/>
      <c r="BG100" s="418"/>
      <c r="BH100" s="418"/>
      <c r="BI100" s="418"/>
      <c r="BJ100" s="418"/>
      <c r="BK100" s="418"/>
      <c r="BL100" s="418"/>
      <c r="BM100" s="418"/>
      <c r="BN100" s="418"/>
      <c r="BO100" s="418"/>
      <c r="BP100" s="418"/>
      <c r="BQ100" s="418"/>
      <c r="BR100" s="419"/>
      <c r="BS100" s="418"/>
      <c r="BT100" s="418"/>
      <c r="BU100" s="418"/>
      <c r="BV100" s="419"/>
      <c r="BW100" s="418"/>
      <c r="BX100" s="418"/>
      <c r="BY100" s="418"/>
      <c r="BZ100" s="418"/>
      <c r="CA100" s="418"/>
      <c r="CB100" s="419"/>
      <c r="CC100" s="418"/>
      <c r="CD100" s="565"/>
      <c r="CE100" s="21"/>
      <c r="CF100" s="21"/>
      <c r="CG100" s="21"/>
      <c r="CH100" s="21"/>
      <c r="CI100" s="1"/>
      <c r="CJ100" s="1"/>
    </row>
    <row r="101" ht="13.5" customHeight="1">
      <c r="A101" s="219"/>
      <c r="B101" s="340">
        <v>44440.0</v>
      </c>
      <c r="C101" s="98">
        <f t="shared" ref="C101:C130" si="16">D101+M101+AD101</f>
        <v>0</v>
      </c>
      <c r="D101" s="253">
        <f t="shared" ref="D101:D130" si="17">F101+H101+J101+L101</f>
        <v>0</v>
      </c>
      <c r="E101" s="576"/>
      <c r="F101" s="414"/>
      <c r="G101" s="414"/>
      <c r="H101" s="414"/>
      <c r="I101" s="414"/>
      <c r="J101" s="414"/>
      <c r="K101" s="414"/>
      <c r="L101" s="514"/>
      <c r="M101" s="577">
        <f>O101+Q101+S101+U101</f>
        <v>0</v>
      </c>
      <c r="N101" s="578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  <c r="AC101" s="473"/>
      <c r="AD101" s="579">
        <f>AF101+AH101+AJ101+AL101+AN101+AP101+AR101+AT101+AV101+AX101+AZ101+BB101+BD101+BF101+BH101+BJ101+BL101+BN101+BP101+BR101+BT101+BV101+BX101+BZ101+CB101+CD101</f>
        <v>0</v>
      </c>
      <c r="AE101" s="618"/>
      <c r="AF101" s="406"/>
      <c r="AG101" s="406"/>
      <c r="AH101" s="406"/>
      <c r="AI101" s="406"/>
      <c r="AJ101" s="406"/>
      <c r="AK101" s="405"/>
      <c r="AL101" s="406"/>
      <c r="AM101" s="405"/>
      <c r="AN101" s="406"/>
      <c r="AO101" s="405"/>
      <c r="AP101" s="406"/>
      <c r="AQ101" s="405"/>
      <c r="AR101" s="406"/>
      <c r="AS101" s="405"/>
      <c r="AT101" s="406"/>
      <c r="AU101" s="405"/>
      <c r="AV101" s="406"/>
      <c r="AW101" s="405"/>
      <c r="AX101" s="405"/>
      <c r="AY101" s="405"/>
      <c r="AZ101" s="406"/>
      <c r="BA101" s="405"/>
      <c r="BB101" s="405"/>
      <c r="BC101" s="405"/>
      <c r="BD101" s="406"/>
      <c r="BE101" s="405"/>
      <c r="BF101" s="405"/>
      <c r="BG101" s="405"/>
      <c r="BH101" s="405"/>
      <c r="BI101" s="405"/>
      <c r="BJ101" s="405"/>
      <c r="BK101" s="405"/>
      <c r="BL101" s="405"/>
      <c r="BM101" s="405"/>
      <c r="BN101" s="405"/>
      <c r="BO101" s="405"/>
      <c r="BP101" s="405"/>
      <c r="BQ101" s="405"/>
      <c r="BR101" s="406"/>
      <c r="BS101" s="405"/>
      <c r="BT101" s="405"/>
      <c r="BU101" s="405"/>
      <c r="BV101" s="406"/>
      <c r="BW101" s="405"/>
      <c r="BX101" s="405"/>
      <c r="BY101" s="405"/>
      <c r="BZ101" s="405"/>
      <c r="CA101" s="405"/>
      <c r="CB101" s="406"/>
      <c r="CC101" s="405"/>
      <c r="CD101" s="473"/>
      <c r="CE101" s="619"/>
      <c r="CF101" s="619"/>
      <c r="CG101" s="619"/>
      <c r="CH101" s="619"/>
      <c r="CI101" s="219"/>
      <c r="CJ101" s="219"/>
    </row>
    <row r="102" ht="13.5" customHeight="1">
      <c r="A102" s="222"/>
      <c r="B102" s="446">
        <v>44441.0</v>
      </c>
      <c r="C102" s="99">
        <f t="shared" si="16"/>
        <v>8195599</v>
      </c>
      <c r="D102" s="260">
        <f t="shared" si="17"/>
        <v>4823596</v>
      </c>
      <c r="E102" s="591" t="s">
        <v>1004</v>
      </c>
      <c r="F102" s="367">
        <v>4096910.0</v>
      </c>
      <c r="G102" s="591" t="s">
        <v>1005</v>
      </c>
      <c r="H102" s="367">
        <v>725476.0</v>
      </c>
      <c r="I102" s="591" t="s">
        <v>1061</v>
      </c>
      <c r="J102" s="367">
        <v>1210.0</v>
      </c>
      <c r="K102" s="322"/>
      <c r="L102" s="480"/>
      <c r="M102" s="577">
        <f t="shared" ref="M102:M130" si="18">O102+Q102+S102+U102+W102+Y102+AA102+AC102</f>
        <v>1371695</v>
      </c>
      <c r="N102" s="544" t="s">
        <v>449</v>
      </c>
      <c r="O102" s="363">
        <v>1371695.0</v>
      </c>
      <c r="P102" s="484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  <c r="AA102" s="322"/>
      <c r="AB102" s="322"/>
      <c r="AC102" s="480"/>
      <c r="AD102" s="260">
        <f>AF102+AH102+AJ102+AL102+AN102+AP102+AR102+AT102+AV102+AX102+AZ102+'入出金合計表 【第16期2024年6月～】  '!BB102+BD102+BF102+BH102+BJ102+BL102+BN102+BP102+BR102+BT102+BV102+BX102+BZ102+CB102+CD102</f>
        <v>2000308</v>
      </c>
      <c r="AE102" s="407" t="s">
        <v>1012</v>
      </c>
      <c r="AF102" s="363">
        <v>580059.0</v>
      </c>
      <c r="AG102" s="322" t="s">
        <v>398</v>
      </c>
      <c r="AH102" s="363">
        <v>1100.0</v>
      </c>
      <c r="AI102" s="620" t="s">
        <v>1013</v>
      </c>
      <c r="AJ102" s="363">
        <v>85589.0</v>
      </c>
      <c r="AK102" s="621" t="s">
        <v>452</v>
      </c>
      <c r="AL102" s="363">
        <v>844306.0</v>
      </c>
      <c r="AM102" s="620" t="s">
        <v>455</v>
      </c>
      <c r="AN102" s="363">
        <v>450000.0</v>
      </c>
      <c r="AO102" s="622" t="s">
        <v>537</v>
      </c>
      <c r="AP102" s="363">
        <v>39254.0</v>
      </c>
      <c r="AQ102" s="383"/>
      <c r="AR102" s="322"/>
      <c r="AS102" s="383"/>
      <c r="AT102" s="322"/>
      <c r="AU102" s="383"/>
      <c r="AV102" s="322"/>
      <c r="AW102" s="383"/>
      <c r="AX102" s="383"/>
      <c r="AY102" s="383"/>
      <c r="AZ102" s="322"/>
      <c r="BA102" s="383"/>
      <c r="BB102" s="383"/>
      <c r="BC102" s="383"/>
      <c r="BD102" s="322"/>
      <c r="BE102" s="383"/>
      <c r="BF102" s="383"/>
      <c r="BG102" s="383"/>
      <c r="BH102" s="383"/>
      <c r="BI102" s="383"/>
      <c r="BJ102" s="383"/>
      <c r="BK102" s="383"/>
      <c r="BL102" s="383"/>
      <c r="BM102" s="383"/>
      <c r="BN102" s="383"/>
      <c r="BO102" s="383"/>
      <c r="BP102" s="383"/>
      <c r="BQ102" s="383"/>
      <c r="BR102" s="322"/>
      <c r="BS102" s="383"/>
      <c r="BT102" s="383"/>
      <c r="BU102" s="383"/>
      <c r="BV102" s="322"/>
      <c r="BW102" s="383"/>
      <c r="BX102" s="383"/>
      <c r="BY102" s="383"/>
      <c r="BZ102" s="383"/>
      <c r="CA102" s="383"/>
      <c r="CB102" s="322"/>
      <c r="CC102" s="383"/>
      <c r="CD102" s="480"/>
      <c r="CE102" s="623"/>
      <c r="CF102" s="623"/>
      <c r="CG102" s="623"/>
      <c r="CH102" s="623"/>
      <c r="CI102" s="222"/>
      <c r="CJ102" s="222"/>
    </row>
    <row r="103" ht="13.5" customHeight="1">
      <c r="A103" s="222"/>
      <c r="B103" s="446">
        <v>44442.0</v>
      </c>
      <c r="C103" s="99">
        <f t="shared" si="16"/>
        <v>95904</v>
      </c>
      <c r="D103" s="260">
        <f t="shared" si="17"/>
        <v>0</v>
      </c>
      <c r="E103" s="582"/>
      <c r="F103" s="583"/>
      <c r="G103" s="583"/>
      <c r="H103" s="583"/>
      <c r="I103" s="583"/>
      <c r="J103" s="583"/>
      <c r="K103" s="583"/>
      <c r="L103" s="584"/>
      <c r="M103" s="577">
        <f t="shared" si="18"/>
        <v>0</v>
      </c>
      <c r="N103" s="321"/>
      <c r="O103" s="322"/>
      <c r="P103" s="583"/>
      <c r="Q103" s="583"/>
      <c r="R103" s="583"/>
      <c r="S103" s="583"/>
      <c r="T103" s="583"/>
      <c r="U103" s="583"/>
      <c r="V103" s="583"/>
      <c r="W103" s="583"/>
      <c r="X103" s="583"/>
      <c r="Y103" s="583"/>
      <c r="Z103" s="583"/>
      <c r="AA103" s="583"/>
      <c r="AB103" s="583"/>
      <c r="AC103" s="584"/>
      <c r="AD103" s="260">
        <f t="shared" ref="AD103:AD130" si="19">AF103+AH103+AJ103+AL103+AN103+AP103+AR103+AT103+AV103+AX103+AZ103+BB103+BD103+BF103+BH103+BJ103+BL103+BN103+BP103+BR103+BT103+BV103+BX103+BZ103+CB103+CD103</f>
        <v>95904</v>
      </c>
      <c r="AE103" s="407" t="s">
        <v>1016</v>
      </c>
      <c r="AF103" s="363">
        <v>95904.0</v>
      </c>
      <c r="AG103" s="383"/>
      <c r="AH103" s="322"/>
      <c r="AI103" s="383"/>
      <c r="AJ103" s="322"/>
      <c r="AK103" s="383"/>
      <c r="AL103" s="322"/>
      <c r="AM103" s="383"/>
      <c r="AN103" s="322"/>
      <c r="AO103" s="383"/>
      <c r="AP103" s="322"/>
      <c r="AQ103" s="383"/>
      <c r="AR103" s="322"/>
      <c r="AS103" s="383"/>
      <c r="AT103" s="322"/>
      <c r="AU103" s="383"/>
      <c r="AV103" s="322"/>
      <c r="AW103" s="383"/>
      <c r="AX103" s="383"/>
      <c r="AY103" s="383"/>
      <c r="AZ103" s="322"/>
      <c r="BA103" s="383"/>
      <c r="BB103" s="383"/>
      <c r="BC103" s="383"/>
      <c r="BD103" s="322"/>
      <c r="BE103" s="383"/>
      <c r="BF103" s="383"/>
      <c r="BG103" s="383"/>
      <c r="BH103" s="383"/>
      <c r="BI103" s="383"/>
      <c r="BJ103" s="383"/>
      <c r="BK103" s="383"/>
      <c r="BL103" s="383"/>
      <c r="BM103" s="383"/>
      <c r="BN103" s="383"/>
      <c r="BO103" s="383"/>
      <c r="BP103" s="383"/>
      <c r="BQ103" s="383"/>
      <c r="BR103" s="322"/>
      <c r="BS103" s="383"/>
      <c r="BT103" s="383"/>
      <c r="BU103" s="383"/>
      <c r="BV103" s="322"/>
      <c r="BW103" s="383"/>
      <c r="BX103" s="383"/>
      <c r="BY103" s="383"/>
      <c r="BZ103" s="383"/>
      <c r="CA103" s="383"/>
      <c r="CB103" s="322"/>
      <c r="CC103" s="383"/>
      <c r="CD103" s="480"/>
      <c r="CE103" s="623"/>
      <c r="CF103" s="623"/>
      <c r="CG103" s="623"/>
      <c r="CH103" s="623"/>
      <c r="CI103" s="222"/>
      <c r="CJ103" s="222"/>
    </row>
    <row r="104" ht="13.5" customHeight="1">
      <c r="A104" s="222"/>
      <c r="B104" s="446">
        <v>44443.0</v>
      </c>
      <c r="C104" s="99">
        <f t="shared" si="16"/>
        <v>155100</v>
      </c>
      <c r="D104" s="260">
        <f t="shared" si="17"/>
        <v>0</v>
      </c>
      <c r="E104" s="582"/>
      <c r="F104" s="583"/>
      <c r="G104" s="583"/>
      <c r="H104" s="583"/>
      <c r="I104" s="583"/>
      <c r="J104" s="583"/>
      <c r="K104" s="583"/>
      <c r="L104" s="584"/>
      <c r="M104" s="577">
        <f t="shared" si="18"/>
        <v>0</v>
      </c>
      <c r="N104" s="582"/>
      <c r="O104" s="583"/>
      <c r="P104" s="583"/>
      <c r="Q104" s="583"/>
      <c r="R104" s="583"/>
      <c r="S104" s="583"/>
      <c r="T104" s="583"/>
      <c r="U104" s="583"/>
      <c r="V104" s="583"/>
      <c r="W104" s="583"/>
      <c r="X104" s="583"/>
      <c r="Y104" s="583"/>
      <c r="Z104" s="583"/>
      <c r="AA104" s="583"/>
      <c r="AB104" s="583"/>
      <c r="AC104" s="584"/>
      <c r="AD104" s="260">
        <f t="shared" si="19"/>
        <v>155100</v>
      </c>
      <c r="AE104" s="383" t="s">
        <v>401</v>
      </c>
      <c r="AF104" s="363">
        <v>88000.0</v>
      </c>
      <c r="AG104" s="407" t="s">
        <v>402</v>
      </c>
      <c r="AH104" s="363">
        <v>67100.0</v>
      </c>
      <c r="AI104" s="407"/>
      <c r="AJ104" s="322"/>
      <c r="AK104" s="383"/>
      <c r="AL104" s="322"/>
      <c r="AM104" s="383"/>
      <c r="AN104" s="322"/>
      <c r="AO104" s="383"/>
      <c r="AP104" s="322"/>
      <c r="AQ104" s="383"/>
      <c r="AR104" s="322"/>
      <c r="AS104" s="383"/>
      <c r="AT104" s="322"/>
      <c r="AU104" s="383"/>
      <c r="AV104" s="322"/>
      <c r="AW104" s="383"/>
      <c r="AX104" s="383"/>
      <c r="AY104" s="383"/>
      <c r="AZ104" s="322"/>
      <c r="BA104" s="383"/>
      <c r="BB104" s="383"/>
      <c r="BC104" s="383"/>
      <c r="BD104" s="322"/>
      <c r="BE104" s="383"/>
      <c r="BF104" s="383"/>
      <c r="BG104" s="383"/>
      <c r="BH104" s="383"/>
      <c r="BI104" s="383"/>
      <c r="BJ104" s="383"/>
      <c r="BK104" s="383"/>
      <c r="BL104" s="383"/>
      <c r="BM104" s="383"/>
      <c r="BN104" s="383"/>
      <c r="BO104" s="383"/>
      <c r="BP104" s="383"/>
      <c r="BQ104" s="383"/>
      <c r="BR104" s="322"/>
      <c r="BS104" s="383"/>
      <c r="BT104" s="383"/>
      <c r="BU104" s="383"/>
      <c r="BV104" s="322"/>
      <c r="BW104" s="383"/>
      <c r="BX104" s="383"/>
      <c r="BY104" s="383"/>
      <c r="BZ104" s="383"/>
      <c r="CA104" s="383"/>
      <c r="CB104" s="322"/>
      <c r="CC104" s="383"/>
      <c r="CD104" s="480"/>
      <c r="CE104" s="623"/>
      <c r="CF104" s="623"/>
      <c r="CG104" s="623"/>
      <c r="CH104" s="623"/>
      <c r="CI104" s="222"/>
      <c r="CJ104" s="222"/>
    </row>
    <row r="105" ht="13.5" customHeight="1">
      <c r="A105" s="222"/>
      <c r="B105" s="446">
        <v>44444.0</v>
      </c>
      <c r="C105" s="99">
        <f t="shared" si="16"/>
        <v>29934093</v>
      </c>
      <c r="D105" s="260">
        <f t="shared" si="17"/>
        <v>22000</v>
      </c>
      <c r="E105" s="321" t="s">
        <v>197</v>
      </c>
      <c r="F105" s="363">
        <v>22000.0</v>
      </c>
      <c r="G105" s="322"/>
      <c r="H105" s="322"/>
      <c r="I105" s="322"/>
      <c r="J105" s="322"/>
      <c r="K105" s="322"/>
      <c r="L105" s="480"/>
      <c r="M105" s="577">
        <f t="shared" si="18"/>
        <v>29880373</v>
      </c>
      <c r="N105" s="321" t="s">
        <v>1062</v>
      </c>
      <c r="O105" s="363">
        <v>2.9880373E7</v>
      </c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  <c r="AA105" s="322"/>
      <c r="AB105" s="322"/>
      <c r="AC105" s="480"/>
      <c r="AD105" s="260">
        <f t="shared" si="19"/>
        <v>31720</v>
      </c>
      <c r="AE105" s="407" t="s">
        <v>403</v>
      </c>
      <c r="AF105" s="363">
        <v>31720.0</v>
      </c>
      <c r="AG105" s="383"/>
      <c r="AH105" s="322"/>
      <c r="AI105" s="383"/>
      <c r="AJ105" s="322"/>
      <c r="AK105" s="383"/>
      <c r="AL105" s="322"/>
      <c r="AM105" s="383"/>
      <c r="AN105" s="322"/>
      <c r="AO105" s="383"/>
      <c r="AP105" s="322"/>
      <c r="AQ105" s="383"/>
      <c r="AR105" s="322"/>
      <c r="AS105" s="383"/>
      <c r="AT105" s="322"/>
      <c r="AU105" s="383"/>
      <c r="AV105" s="322"/>
      <c r="AW105" s="383"/>
      <c r="AX105" s="322"/>
      <c r="AY105" s="383"/>
      <c r="AZ105" s="383"/>
      <c r="BA105" s="383"/>
      <c r="BB105" s="322"/>
      <c r="BC105" s="383"/>
      <c r="BD105" s="383"/>
      <c r="BE105" s="383"/>
      <c r="BF105" s="383"/>
      <c r="BG105" s="383"/>
      <c r="BH105" s="383"/>
      <c r="BI105" s="383"/>
      <c r="BJ105" s="383"/>
      <c r="BK105" s="383"/>
      <c r="BL105" s="383"/>
      <c r="BM105" s="383"/>
      <c r="BN105" s="383"/>
      <c r="BO105" s="383"/>
      <c r="BP105" s="322"/>
      <c r="BQ105" s="383"/>
      <c r="BR105" s="383"/>
      <c r="BS105" s="383"/>
      <c r="BT105" s="322"/>
      <c r="BU105" s="383"/>
      <c r="BV105" s="383"/>
      <c r="BW105" s="383"/>
      <c r="BX105" s="383"/>
      <c r="BY105" s="383"/>
      <c r="BZ105" s="322"/>
      <c r="CA105" s="383"/>
      <c r="CB105" s="322"/>
      <c r="CC105" s="383"/>
      <c r="CD105" s="585"/>
      <c r="CE105" s="623"/>
      <c r="CF105" s="623"/>
      <c r="CG105" s="623"/>
      <c r="CH105" s="623"/>
      <c r="CI105" s="222"/>
      <c r="CJ105" s="222"/>
    </row>
    <row r="106" ht="12.75" customHeight="1">
      <c r="A106" s="222"/>
      <c r="B106" s="446">
        <v>44445.0</v>
      </c>
      <c r="C106" s="99">
        <f t="shared" si="16"/>
        <v>20735675</v>
      </c>
      <c r="D106" s="260">
        <f t="shared" si="17"/>
        <v>0</v>
      </c>
      <c r="E106" s="544"/>
      <c r="F106" s="322"/>
      <c r="G106" s="322"/>
      <c r="H106" s="322"/>
      <c r="I106" s="322"/>
      <c r="J106" s="322"/>
      <c r="K106" s="322"/>
      <c r="L106" s="480"/>
      <c r="M106" s="577">
        <f t="shared" si="18"/>
        <v>0</v>
      </c>
      <c r="N106" s="321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  <c r="AA106" s="322"/>
      <c r="AB106" s="322"/>
      <c r="AC106" s="480"/>
      <c r="AD106" s="260">
        <f t="shared" si="19"/>
        <v>20735675</v>
      </c>
      <c r="AE106" s="407" t="s">
        <v>1063</v>
      </c>
      <c r="AF106" s="363">
        <v>29890.0</v>
      </c>
      <c r="AG106" s="383" t="s">
        <v>396</v>
      </c>
      <c r="AH106" s="363">
        <v>205785.0</v>
      </c>
      <c r="AI106" s="383" t="s">
        <v>1064</v>
      </c>
      <c r="AJ106" s="363">
        <v>2.0E7</v>
      </c>
      <c r="AK106" s="383" t="s">
        <v>967</v>
      </c>
      <c r="AL106" s="363">
        <v>500000.0</v>
      </c>
      <c r="AM106" s="383"/>
      <c r="AN106" s="322"/>
      <c r="AO106" s="383"/>
      <c r="AP106" s="322"/>
      <c r="AQ106" s="383"/>
      <c r="AR106" s="322"/>
      <c r="AS106" s="383"/>
      <c r="AT106" s="322"/>
      <c r="AU106" s="383"/>
      <c r="AV106" s="322"/>
      <c r="AW106" s="383"/>
      <c r="AX106" s="383"/>
      <c r="AY106" s="383"/>
      <c r="AZ106" s="322"/>
      <c r="BA106" s="383"/>
      <c r="BB106" s="383"/>
      <c r="BC106" s="383"/>
      <c r="BD106" s="322"/>
      <c r="BE106" s="383"/>
      <c r="BF106" s="383"/>
      <c r="BG106" s="383"/>
      <c r="BH106" s="383"/>
      <c r="BI106" s="383"/>
      <c r="BJ106" s="383"/>
      <c r="BK106" s="383"/>
      <c r="BL106" s="383"/>
      <c r="BM106" s="383"/>
      <c r="BN106" s="383"/>
      <c r="BO106" s="383"/>
      <c r="BP106" s="383"/>
      <c r="BQ106" s="383"/>
      <c r="BR106" s="322"/>
      <c r="BS106" s="383"/>
      <c r="BT106" s="383"/>
      <c r="BU106" s="383"/>
      <c r="BV106" s="322"/>
      <c r="BW106" s="383"/>
      <c r="BX106" s="383"/>
      <c r="BY106" s="383"/>
      <c r="BZ106" s="383"/>
      <c r="CA106" s="383"/>
      <c r="CB106" s="322"/>
      <c r="CC106" s="383"/>
      <c r="CD106" s="480"/>
      <c r="CE106" s="623"/>
      <c r="CF106" s="623"/>
      <c r="CG106" s="623"/>
      <c r="CH106" s="623"/>
      <c r="CI106" s="222"/>
      <c r="CJ106" s="222"/>
    </row>
    <row r="107" ht="13.5" customHeight="1">
      <c r="A107" s="222"/>
      <c r="B107" s="339">
        <v>44446.0</v>
      </c>
      <c r="C107" s="99">
        <f t="shared" si="16"/>
        <v>0</v>
      </c>
      <c r="D107" s="260">
        <f t="shared" si="17"/>
        <v>0</v>
      </c>
      <c r="E107" s="321"/>
      <c r="F107" s="322"/>
      <c r="G107" s="322"/>
      <c r="H107" s="322"/>
      <c r="I107" s="322"/>
      <c r="J107" s="322"/>
      <c r="K107" s="322"/>
      <c r="L107" s="480"/>
      <c r="M107" s="577">
        <f t="shared" si="18"/>
        <v>0</v>
      </c>
      <c r="N107" s="321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480"/>
      <c r="AD107" s="260">
        <f t="shared" si="19"/>
        <v>0</v>
      </c>
      <c r="AE107" s="407"/>
      <c r="AF107" s="322"/>
      <c r="AG107" s="383"/>
      <c r="AH107" s="322"/>
      <c r="AI107" s="383"/>
      <c r="AJ107" s="322"/>
      <c r="AK107" s="383"/>
      <c r="AL107" s="322"/>
      <c r="AM107" s="383"/>
      <c r="AN107" s="322"/>
      <c r="AO107" s="322"/>
      <c r="AP107" s="322"/>
      <c r="AQ107" s="383"/>
      <c r="AR107" s="322"/>
      <c r="AS107" s="383"/>
      <c r="AT107" s="322"/>
      <c r="AU107" s="383"/>
      <c r="AV107" s="322"/>
      <c r="AW107" s="383"/>
      <c r="AX107" s="383"/>
      <c r="AY107" s="383"/>
      <c r="AZ107" s="322"/>
      <c r="BA107" s="383"/>
      <c r="BB107" s="383"/>
      <c r="BC107" s="383"/>
      <c r="BD107" s="322"/>
      <c r="BE107" s="383"/>
      <c r="BF107" s="383"/>
      <c r="BG107" s="383"/>
      <c r="BH107" s="383"/>
      <c r="BI107" s="383"/>
      <c r="BJ107" s="383"/>
      <c r="BK107" s="383"/>
      <c r="BL107" s="383"/>
      <c r="BM107" s="383"/>
      <c r="BN107" s="383"/>
      <c r="BO107" s="383"/>
      <c r="BP107" s="383"/>
      <c r="BQ107" s="383"/>
      <c r="BR107" s="322"/>
      <c r="BS107" s="383"/>
      <c r="BT107" s="383"/>
      <c r="BU107" s="383"/>
      <c r="BV107" s="322"/>
      <c r="BW107" s="383"/>
      <c r="BX107" s="383"/>
      <c r="BY107" s="383"/>
      <c r="BZ107" s="383"/>
      <c r="CA107" s="383"/>
      <c r="CB107" s="322"/>
      <c r="CC107" s="383"/>
      <c r="CD107" s="480"/>
      <c r="CE107" s="623"/>
      <c r="CF107" s="623"/>
      <c r="CG107" s="623"/>
      <c r="CH107" s="623"/>
      <c r="CI107" s="222"/>
      <c r="CJ107" s="222"/>
    </row>
    <row r="108" ht="12.75" customHeight="1">
      <c r="A108" s="222"/>
      <c r="B108" s="339">
        <v>44447.0</v>
      </c>
      <c r="C108" s="99">
        <f t="shared" si="16"/>
        <v>0</v>
      </c>
      <c r="D108" s="260">
        <f t="shared" si="17"/>
        <v>0</v>
      </c>
      <c r="E108" s="321"/>
      <c r="F108" s="322"/>
      <c r="G108" s="322"/>
      <c r="H108" s="322"/>
      <c r="I108" s="322"/>
      <c r="J108" s="322"/>
      <c r="K108" s="322"/>
      <c r="L108" s="480"/>
      <c r="M108" s="577">
        <f t="shared" si="18"/>
        <v>0</v>
      </c>
      <c r="N108" s="321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  <c r="AA108" s="322"/>
      <c r="AB108" s="322"/>
      <c r="AC108" s="480"/>
      <c r="AD108" s="260">
        <f t="shared" si="19"/>
        <v>0</v>
      </c>
      <c r="AE108" s="407"/>
      <c r="AF108" s="322"/>
      <c r="AG108" s="383"/>
      <c r="AH108" s="322"/>
      <c r="AI108" s="322"/>
      <c r="AJ108" s="322"/>
      <c r="AK108" s="383"/>
      <c r="AL108" s="322"/>
      <c r="AM108" s="383"/>
      <c r="AN108" s="322"/>
      <c r="AO108" s="383"/>
      <c r="AP108" s="322"/>
      <c r="AQ108" s="383"/>
      <c r="AR108" s="322"/>
      <c r="AS108" s="383"/>
      <c r="AT108" s="322"/>
      <c r="AU108" s="383"/>
      <c r="AV108" s="322"/>
      <c r="AW108" s="383"/>
      <c r="AX108" s="383"/>
      <c r="AY108" s="383"/>
      <c r="AZ108" s="322"/>
      <c r="BA108" s="383"/>
      <c r="BB108" s="383"/>
      <c r="BC108" s="383"/>
      <c r="BD108" s="322"/>
      <c r="BE108" s="383"/>
      <c r="BF108" s="383"/>
      <c r="BG108" s="383"/>
      <c r="BH108" s="383"/>
      <c r="BI108" s="383"/>
      <c r="BJ108" s="383"/>
      <c r="BK108" s="383"/>
      <c r="BL108" s="383"/>
      <c r="BM108" s="383"/>
      <c r="BN108" s="383"/>
      <c r="BO108" s="383"/>
      <c r="BP108" s="383"/>
      <c r="BQ108" s="383"/>
      <c r="BR108" s="322"/>
      <c r="BS108" s="383"/>
      <c r="BT108" s="383"/>
      <c r="BU108" s="383"/>
      <c r="BV108" s="322"/>
      <c r="BW108" s="383"/>
      <c r="BX108" s="383"/>
      <c r="BY108" s="383"/>
      <c r="BZ108" s="383"/>
      <c r="CA108" s="383"/>
      <c r="CB108" s="322"/>
      <c r="CC108" s="383"/>
      <c r="CD108" s="480"/>
      <c r="CE108" s="623"/>
      <c r="CF108" s="623"/>
      <c r="CG108" s="623"/>
      <c r="CH108" s="623"/>
      <c r="CI108" s="222"/>
      <c r="CJ108" s="222"/>
    </row>
    <row r="109" ht="13.5" customHeight="1">
      <c r="A109" s="222"/>
      <c r="B109" s="446">
        <v>44448.0</v>
      </c>
      <c r="C109" s="99">
        <f t="shared" si="16"/>
        <v>1540</v>
      </c>
      <c r="D109" s="260">
        <f t="shared" si="17"/>
        <v>1540</v>
      </c>
      <c r="E109" s="321" t="s">
        <v>707</v>
      </c>
      <c r="F109" s="363">
        <v>1210.0</v>
      </c>
      <c r="G109" s="322" t="s">
        <v>640</v>
      </c>
      <c r="H109" s="363">
        <v>330.0</v>
      </c>
      <c r="I109" s="322"/>
      <c r="J109" s="322"/>
      <c r="K109" s="322"/>
      <c r="L109" s="480"/>
      <c r="M109" s="577">
        <f t="shared" si="18"/>
        <v>0</v>
      </c>
      <c r="N109" s="321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  <c r="AA109" s="322"/>
      <c r="AB109" s="322"/>
      <c r="AC109" s="480"/>
      <c r="AD109" s="260">
        <f t="shared" si="19"/>
        <v>0</v>
      </c>
      <c r="AE109" s="383"/>
      <c r="AF109" s="322"/>
      <c r="AG109" s="383"/>
      <c r="AH109" s="322"/>
      <c r="AI109" s="383"/>
      <c r="AJ109" s="322"/>
      <c r="AK109" s="383"/>
      <c r="AL109" s="322"/>
      <c r="AM109" s="383"/>
      <c r="AN109" s="322"/>
      <c r="AO109" s="383"/>
      <c r="AP109" s="322"/>
      <c r="AQ109" s="383"/>
      <c r="AR109" s="322"/>
      <c r="AS109" s="383"/>
      <c r="AT109" s="322"/>
      <c r="AU109" s="383"/>
      <c r="AV109" s="322"/>
      <c r="AW109" s="383"/>
      <c r="AX109" s="383"/>
      <c r="AY109" s="383"/>
      <c r="AZ109" s="322"/>
      <c r="BA109" s="383"/>
      <c r="BB109" s="383"/>
      <c r="BC109" s="383"/>
      <c r="BD109" s="322"/>
      <c r="BE109" s="383"/>
      <c r="BF109" s="383"/>
      <c r="BG109" s="383"/>
      <c r="BH109" s="383"/>
      <c r="BI109" s="383"/>
      <c r="BJ109" s="383"/>
      <c r="BK109" s="383"/>
      <c r="BL109" s="383"/>
      <c r="BM109" s="383"/>
      <c r="BN109" s="383"/>
      <c r="BO109" s="383"/>
      <c r="BP109" s="383"/>
      <c r="BQ109" s="383"/>
      <c r="BR109" s="322"/>
      <c r="BS109" s="383"/>
      <c r="BT109" s="383"/>
      <c r="BU109" s="383"/>
      <c r="BV109" s="322"/>
      <c r="BW109" s="383"/>
      <c r="BX109" s="383"/>
      <c r="BY109" s="383"/>
      <c r="BZ109" s="383"/>
      <c r="CA109" s="383"/>
      <c r="CB109" s="322"/>
      <c r="CC109" s="383"/>
      <c r="CD109" s="480"/>
      <c r="CE109" s="623"/>
      <c r="CF109" s="623"/>
      <c r="CG109" s="623"/>
      <c r="CH109" s="623"/>
      <c r="CI109" s="222"/>
      <c r="CJ109" s="222"/>
    </row>
    <row r="110" ht="13.5" customHeight="1">
      <c r="A110" s="222"/>
      <c r="B110" s="446">
        <v>44449.0</v>
      </c>
      <c r="C110" s="99">
        <f t="shared" si="16"/>
        <v>9441039</v>
      </c>
      <c r="D110" s="260">
        <f t="shared" si="17"/>
        <v>21164</v>
      </c>
      <c r="E110" s="321" t="s">
        <v>676</v>
      </c>
      <c r="F110" s="363">
        <v>13354.0</v>
      </c>
      <c r="G110" s="322" t="s">
        <v>501</v>
      </c>
      <c r="H110" s="363">
        <v>3850.0</v>
      </c>
      <c r="I110" s="322" t="s">
        <v>973</v>
      </c>
      <c r="J110" s="363">
        <v>3960.0</v>
      </c>
      <c r="K110" s="583"/>
      <c r="L110" s="584"/>
      <c r="M110" s="577">
        <f t="shared" si="18"/>
        <v>6140351</v>
      </c>
      <c r="N110" s="321" t="s">
        <v>785</v>
      </c>
      <c r="O110" s="363">
        <v>6140351.0</v>
      </c>
      <c r="P110" s="583"/>
      <c r="Q110" s="583"/>
      <c r="R110" s="583"/>
      <c r="S110" s="583"/>
      <c r="T110" s="583"/>
      <c r="U110" s="583"/>
      <c r="V110" s="583"/>
      <c r="W110" s="583"/>
      <c r="X110" s="583"/>
      <c r="Y110" s="583"/>
      <c r="Z110" s="583"/>
      <c r="AA110" s="583"/>
      <c r="AB110" s="583"/>
      <c r="AC110" s="584"/>
      <c r="AD110" s="260">
        <f t="shared" si="19"/>
        <v>3279524</v>
      </c>
      <c r="AE110" s="407" t="s">
        <v>54</v>
      </c>
      <c r="AF110" s="363">
        <v>14600.0</v>
      </c>
      <c r="AG110" s="383" t="s">
        <v>974</v>
      </c>
      <c r="AH110" s="363">
        <v>810774.0</v>
      </c>
      <c r="AI110" s="407" t="s">
        <v>55</v>
      </c>
      <c r="AJ110" s="363">
        <v>1745244.0</v>
      </c>
      <c r="AK110" s="383" t="s">
        <v>975</v>
      </c>
      <c r="AL110" s="363">
        <v>200000.0</v>
      </c>
      <c r="AM110" s="383" t="s">
        <v>56</v>
      </c>
      <c r="AN110" s="363">
        <v>338906.0</v>
      </c>
      <c r="AO110" s="383" t="s">
        <v>415</v>
      </c>
      <c r="AP110" s="363">
        <v>170000.0</v>
      </c>
      <c r="AQ110" s="383"/>
      <c r="AR110" s="322"/>
      <c r="AS110" s="383"/>
      <c r="AT110" s="322"/>
      <c r="AU110" s="383"/>
      <c r="AV110" s="322"/>
      <c r="AW110" s="383"/>
      <c r="AX110" s="322"/>
      <c r="AY110" s="383"/>
      <c r="AZ110" s="322"/>
      <c r="BA110" s="383"/>
      <c r="BB110" s="322"/>
      <c r="BC110" s="383"/>
      <c r="BD110" s="322"/>
      <c r="BE110" s="383"/>
      <c r="BF110" s="322"/>
      <c r="BG110" s="383"/>
      <c r="BH110" s="322"/>
      <c r="BI110" s="383"/>
      <c r="BJ110" s="322"/>
      <c r="BK110" s="383"/>
      <c r="BL110" s="322"/>
      <c r="BM110" s="383"/>
      <c r="BN110" s="322"/>
      <c r="BO110" s="383"/>
      <c r="BP110" s="322"/>
      <c r="BQ110" s="322"/>
      <c r="BR110" s="322"/>
      <c r="BS110" s="383"/>
      <c r="BT110" s="322"/>
      <c r="BU110" s="383"/>
      <c r="BV110" s="322"/>
      <c r="BW110" s="383"/>
      <c r="BX110" s="322"/>
      <c r="BY110" s="383"/>
      <c r="BZ110" s="322"/>
      <c r="CA110" s="383"/>
      <c r="CB110" s="322"/>
      <c r="CC110" s="322"/>
      <c r="CD110" s="480"/>
      <c r="CE110" s="623"/>
      <c r="CF110" s="623"/>
      <c r="CG110" s="623"/>
      <c r="CH110" s="623"/>
      <c r="CI110" s="222"/>
      <c r="CJ110" s="222"/>
    </row>
    <row r="111" ht="13.5" customHeight="1">
      <c r="A111" s="222"/>
      <c r="B111" s="446">
        <v>44450.0</v>
      </c>
      <c r="C111" s="99">
        <f t="shared" si="16"/>
        <v>0</v>
      </c>
      <c r="D111" s="260">
        <f t="shared" si="17"/>
        <v>0</v>
      </c>
      <c r="E111" s="321"/>
      <c r="F111" s="322"/>
      <c r="G111" s="322"/>
      <c r="H111" s="322"/>
      <c r="I111" s="583"/>
      <c r="J111" s="583"/>
      <c r="K111" s="583"/>
      <c r="L111" s="584"/>
      <c r="M111" s="577">
        <f t="shared" si="18"/>
        <v>0</v>
      </c>
      <c r="N111" s="582"/>
      <c r="O111" s="583"/>
      <c r="P111" s="583"/>
      <c r="Q111" s="583"/>
      <c r="R111" s="583"/>
      <c r="S111" s="583"/>
      <c r="T111" s="583"/>
      <c r="U111" s="583"/>
      <c r="V111" s="583"/>
      <c r="W111" s="583"/>
      <c r="X111" s="583"/>
      <c r="Y111" s="583"/>
      <c r="Z111" s="583"/>
      <c r="AA111" s="583"/>
      <c r="AB111" s="583"/>
      <c r="AC111" s="584"/>
      <c r="AD111" s="260">
        <f t="shared" si="19"/>
        <v>0</v>
      </c>
      <c r="AE111" s="383"/>
      <c r="AF111" s="322"/>
      <c r="AG111" s="407"/>
      <c r="AH111" s="322"/>
      <c r="AI111" s="383"/>
      <c r="AJ111" s="322"/>
      <c r="AK111" s="383"/>
      <c r="AL111" s="322"/>
      <c r="AM111" s="383"/>
      <c r="AN111" s="322"/>
      <c r="AO111" s="383"/>
      <c r="AP111" s="322"/>
      <c r="AQ111" s="383"/>
      <c r="AR111" s="322"/>
      <c r="AS111" s="383"/>
      <c r="AT111" s="322"/>
      <c r="AU111" s="383"/>
      <c r="AV111" s="322"/>
      <c r="AW111" s="383"/>
      <c r="AX111" s="322"/>
      <c r="AY111" s="383"/>
      <c r="AZ111" s="322"/>
      <c r="BA111" s="383"/>
      <c r="BB111" s="322"/>
      <c r="BC111" s="383"/>
      <c r="BD111" s="322"/>
      <c r="BE111" s="383"/>
      <c r="BF111" s="322"/>
      <c r="BG111" s="383"/>
      <c r="BH111" s="322"/>
      <c r="BI111" s="322"/>
      <c r="BJ111" s="322"/>
      <c r="BK111" s="383"/>
      <c r="BL111" s="322"/>
      <c r="BM111" s="383"/>
      <c r="BN111" s="322"/>
      <c r="BO111" s="383"/>
      <c r="BP111" s="322"/>
      <c r="BQ111" s="383"/>
      <c r="BR111" s="322"/>
      <c r="BS111" s="383"/>
      <c r="BT111" s="322"/>
      <c r="BU111" s="383"/>
      <c r="BV111" s="322"/>
      <c r="BW111" s="383"/>
      <c r="BX111" s="322"/>
      <c r="BY111" s="383"/>
      <c r="BZ111" s="322"/>
      <c r="CA111" s="383"/>
      <c r="CB111" s="322"/>
      <c r="CC111" s="322"/>
      <c r="CD111" s="480"/>
      <c r="CE111" s="623"/>
      <c r="CF111" s="623"/>
      <c r="CG111" s="623"/>
      <c r="CH111" s="623"/>
      <c r="CI111" s="222"/>
      <c r="CJ111" s="222"/>
    </row>
    <row r="112" ht="13.5" customHeight="1">
      <c r="A112" s="222"/>
      <c r="B112" s="446">
        <v>44451.0</v>
      </c>
      <c r="C112" s="99">
        <f t="shared" si="16"/>
        <v>2453395</v>
      </c>
      <c r="D112" s="260">
        <f t="shared" si="17"/>
        <v>0</v>
      </c>
      <c r="E112" s="544"/>
      <c r="F112" s="322"/>
      <c r="G112" s="322"/>
      <c r="H112" s="322"/>
      <c r="I112" s="322"/>
      <c r="J112" s="322"/>
      <c r="K112" s="322"/>
      <c r="L112" s="480"/>
      <c r="M112" s="577">
        <f t="shared" si="18"/>
        <v>2411770</v>
      </c>
      <c r="N112" s="544" t="s">
        <v>1065</v>
      </c>
      <c r="O112" s="363">
        <v>2411770.0</v>
      </c>
      <c r="P112" s="383"/>
      <c r="Q112" s="322"/>
      <c r="R112" s="383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6"/>
      <c r="AD112" s="260">
        <f t="shared" si="19"/>
        <v>41625</v>
      </c>
      <c r="AE112" s="407" t="s">
        <v>403</v>
      </c>
      <c r="AF112" s="363">
        <v>41625.0</v>
      </c>
      <c r="AG112" s="383"/>
      <c r="AH112" s="322"/>
      <c r="AI112" s="322"/>
      <c r="AJ112" s="322"/>
      <c r="AK112" s="322"/>
      <c r="AL112" s="322"/>
      <c r="AM112" s="322"/>
      <c r="AN112" s="322"/>
      <c r="AO112" s="322"/>
      <c r="AP112" s="322"/>
      <c r="AQ112" s="383"/>
      <c r="AR112" s="322"/>
      <c r="AS112" s="322"/>
      <c r="AT112" s="322"/>
      <c r="AU112" s="322"/>
      <c r="AV112" s="322"/>
      <c r="AW112" s="322"/>
      <c r="AX112" s="322"/>
      <c r="AY112" s="322"/>
      <c r="AZ112" s="322"/>
      <c r="BA112" s="322"/>
      <c r="BB112" s="322"/>
      <c r="BC112" s="383"/>
      <c r="BD112" s="322"/>
      <c r="BE112" s="322"/>
      <c r="BF112" s="322"/>
      <c r="BG112" s="322"/>
      <c r="BH112" s="322"/>
      <c r="BI112" s="322"/>
      <c r="BJ112" s="322"/>
      <c r="BK112" s="322"/>
      <c r="BL112" s="322"/>
      <c r="BM112" s="322"/>
      <c r="BN112" s="322"/>
      <c r="BO112" s="383"/>
      <c r="BP112" s="383"/>
      <c r="BQ112" s="383"/>
      <c r="BR112" s="322"/>
      <c r="BS112" s="383"/>
      <c r="BT112" s="383"/>
      <c r="BU112" s="383"/>
      <c r="BV112" s="383"/>
      <c r="BW112" s="383"/>
      <c r="BX112" s="322"/>
      <c r="BY112" s="383"/>
      <c r="BZ112" s="322"/>
      <c r="CA112" s="383"/>
      <c r="CB112" s="383"/>
      <c r="CC112" s="417"/>
      <c r="CD112" s="587"/>
      <c r="CE112" s="623"/>
      <c r="CF112" s="623"/>
      <c r="CG112" s="623"/>
      <c r="CH112" s="623"/>
      <c r="CI112" s="222"/>
      <c r="CJ112" s="222"/>
    </row>
    <row r="113" ht="13.5" customHeight="1">
      <c r="A113" s="222"/>
      <c r="B113" s="446">
        <v>44452.0</v>
      </c>
      <c r="C113" s="99">
        <f t="shared" si="16"/>
        <v>3910</v>
      </c>
      <c r="D113" s="260">
        <f t="shared" si="17"/>
        <v>0</v>
      </c>
      <c r="E113" s="321"/>
      <c r="F113" s="322"/>
      <c r="G113" s="322"/>
      <c r="H113" s="322"/>
      <c r="I113" s="322"/>
      <c r="J113" s="322"/>
      <c r="K113" s="322"/>
      <c r="L113" s="480"/>
      <c r="M113" s="577">
        <f t="shared" si="18"/>
        <v>0</v>
      </c>
      <c r="N113" s="544"/>
      <c r="O113" s="322"/>
      <c r="P113" s="580"/>
      <c r="Q113" s="589"/>
      <c r="R113" s="580"/>
      <c r="S113" s="580"/>
      <c r="T113" s="580"/>
      <c r="U113" s="580"/>
      <c r="V113" s="580"/>
      <c r="W113" s="580"/>
      <c r="X113" s="580"/>
      <c r="Y113" s="580"/>
      <c r="Z113" s="580"/>
      <c r="AA113" s="580"/>
      <c r="AB113" s="580"/>
      <c r="AC113" s="586"/>
      <c r="AD113" s="260">
        <f t="shared" si="19"/>
        <v>3910</v>
      </c>
      <c r="AE113" s="407" t="s">
        <v>1066</v>
      </c>
      <c r="AF113" s="363">
        <v>3910.0</v>
      </c>
      <c r="AG113" s="383"/>
      <c r="AH113" s="322"/>
      <c r="AI113" s="383"/>
      <c r="AJ113" s="322"/>
      <c r="AK113" s="383"/>
      <c r="AL113" s="322"/>
      <c r="AM113" s="383"/>
      <c r="AN113" s="322"/>
      <c r="AO113" s="383"/>
      <c r="AP113" s="322"/>
      <c r="AQ113" s="383"/>
      <c r="AR113" s="322"/>
      <c r="AS113" s="383"/>
      <c r="AT113" s="322"/>
      <c r="AU113" s="383"/>
      <c r="AV113" s="322"/>
      <c r="AW113" s="383"/>
      <c r="AX113" s="383"/>
      <c r="AY113" s="383"/>
      <c r="AZ113" s="322"/>
      <c r="BA113" s="383"/>
      <c r="BB113" s="383"/>
      <c r="BC113" s="383"/>
      <c r="BD113" s="322"/>
      <c r="BE113" s="383"/>
      <c r="BF113" s="383"/>
      <c r="BG113" s="383"/>
      <c r="BH113" s="383"/>
      <c r="BI113" s="383"/>
      <c r="BJ113" s="383"/>
      <c r="BK113" s="383"/>
      <c r="BL113" s="383"/>
      <c r="BM113" s="383"/>
      <c r="BN113" s="383"/>
      <c r="BO113" s="383"/>
      <c r="BP113" s="383"/>
      <c r="BQ113" s="383"/>
      <c r="BR113" s="322"/>
      <c r="BS113" s="383"/>
      <c r="BT113" s="383"/>
      <c r="BU113" s="383"/>
      <c r="BV113" s="322"/>
      <c r="BW113" s="383"/>
      <c r="BX113" s="383"/>
      <c r="BY113" s="383"/>
      <c r="BZ113" s="383"/>
      <c r="CA113" s="383"/>
      <c r="CB113" s="322"/>
      <c r="CC113" s="383"/>
      <c r="CD113" s="480"/>
      <c r="CE113" s="623"/>
      <c r="CF113" s="623"/>
      <c r="CG113" s="623"/>
      <c r="CH113" s="623"/>
      <c r="CI113" s="222"/>
      <c r="CJ113" s="222"/>
    </row>
    <row r="114" ht="13.5" customHeight="1">
      <c r="A114" s="222"/>
      <c r="B114" s="339">
        <v>44453.0</v>
      </c>
      <c r="C114" s="99">
        <f t="shared" si="16"/>
        <v>0</v>
      </c>
      <c r="D114" s="260">
        <f t="shared" si="17"/>
        <v>0</v>
      </c>
      <c r="E114" s="321"/>
      <c r="F114" s="322"/>
      <c r="G114" s="322"/>
      <c r="H114" s="322"/>
      <c r="I114" s="322"/>
      <c r="J114" s="322"/>
      <c r="K114" s="322"/>
      <c r="L114" s="480"/>
      <c r="M114" s="577">
        <f t="shared" si="18"/>
        <v>0</v>
      </c>
      <c r="N114" s="321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  <c r="AA114" s="322"/>
      <c r="AB114" s="322"/>
      <c r="AC114" s="480"/>
      <c r="AD114" s="260">
        <f t="shared" si="19"/>
        <v>0</v>
      </c>
      <c r="AE114" s="407"/>
      <c r="AF114" s="322"/>
      <c r="AG114" s="407"/>
      <c r="AH114" s="322"/>
      <c r="AI114" s="322"/>
      <c r="AJ114" s="322"/>
      <c r="AK114" s="322"/>
      <c r="AL114" s="322"/>
      <c r="AM114" s="322"/>
      <c r="AN114" s="322"/>
      <c r="AO114" s="322"/>
      <c r="AP114" s="322"/>
      <c r="AQ114" s="383"/>
      <c r="AR114" s="322"/>
      <c r="AS114" s="322"/>
      <c r="AT114" s="322"/>
      <c r="AU114" s="322"/>
      <c r="AV114" s="322"/>
      <c r="AW114" s="383"/>
      <c r="AX114" s="383"/>
      <c r="AY114" s="383"/>
      <c r="AZ114" s="322"/>
      <c r="BA114" s="383"/>
      <c r="BB114" s="322"/>
      <c r="BC114" s="383"/>
      <c r="BD114" s="322"/>
      <c r="BE114" s="383"/>
      <c r="BF114" s="383"/>
      <c r="BG114" s="383"/>
      <c r="BH114" s="383"/>
      <c r="BI114" s="383"/>
      <c r="BJ114" s="383"/>
      <c r="BK114" s="383"/>
      <c r="BL114" s="383"/>
      <c r="BM114" s="383"/>
      <c r="BN114" s="383"/>
      <c r="BO114" s="383"/>
      <c r="BP114" s="383"/>
      <c r="BQ114" s="383"/>
      <c r="BR114" s="322"/>
      <c r="BS114" s="383"/>
      <c r="BT114" s="383"/>
      <c r="BU114" s="383"/>
      <c r="BV114" s="322"/>
      <c r="BW114" s="383"/>
      <c r="BX114" s="383"/>
      <c r="BY114" s="383"/>
      <c r="BZ114" s="383"/>
      <c r="CA114" s="383"/>
      <c r="CB114" s="322"/>
      <c r="CC114" s="383"/>
      <c r="CD114" s="480"/>
      <c r="CE114" s="623"/>
      <c r="CF114" s="623"/>
      <c r="CG114" s="623"/>
      <c r="CH114" s="623"/>
      <c r="CI114" s="222"/>
      <c r="CJ114" s="222"/>
    </row>
    <row r="115" ht="13.5" customHeight="1">
      <c r="A115" s="222"/>
      <c r="B115" s="339">
        <v>44454.0</v>
      </c>
      <c r="C115" s="99">
        <f t="shared" si="16"/>
        <v>0</v>
      </c>
      <c r="D115" s="260">
        <f t="shared" si="17"/>
        <v>0</v>
      </c>
      <c r="E115" s="590"/>
      <c r="F115" s="322"/>
      <c r="G115" s="322"/>
      <c r="H115" s="322"/>
      <c r="I115" s="322"/>
      <c r="J115" s="322"/>
      <c r="K115" s="322"/>
      <c r="L115" s="480"/>
      <c r="M115" s="577">
        <f t="shared" si="18"/>
        <v>0</v>
      </c>
      <c r="N115" s="321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  <c r="AA115" s="322"/>
      <c r="AB115" s="322"/>
      <c r="AC115" s="480"/>
      <c r="AD115" s="260">
        <f t="shared" si="19"/>
        <v>0</v>
      </c>
      <c r="AE115" s="407"/>
      <c r="AF115" s="322"/>
      <c r="AG115" s="383"/>
      <c r="AH115" s="322"/>
      <c r="AI115" s="383"/>
      <c r="AJ115" s="322"/>
      <c r="AK115" s="383"/>
      <c r="AL115" s="322"/>
      <c r="AM115" s="383"/>
      <c r="AN115" s="322"/>
      <c r="AO115" s="383"/>
      <c r="AP115" s="322"/>
      <c r="AQ115" s="383"/>
      <c r="AR115" s="322"/>
      <c r="AS115" s="383"/>
      <c r="AT115" s="322"/>
      <c r="AU115" s="383"/>
      <c r="AV115" s="322"/>
      <c r="AW115" s="383"/>
      <c r="AX115" s="383"/>
      <c r="AY115" s="383"/>
      <c r="AZ115" s="322"/>
      <c r="BA115" s="383"/>
      <c r="BB115" s="383"/>
      <c r="BC115" s="383"/>
      <c r="BD115" s="383"/>
      <c r="BE115" s="383"/>
      <c r="BF115" s="383"/>
      <c r="BG115" s="383"/>
      <c r="BH115" s="383"/>
      <c r="BI115" s="383"/>
      <c r="BJ115" s="383"/>
      <c r="BK115" s="383"/>
      <c r="BL115" s="383"/>
      <c r="BM115" s="383"/>
      <c r="BN115" s="322"/>
      <c r="BO115" s="383"/>
      <c r="BP115" s="383"/>
      <c r="BQ115" s="383"/>
      <c r="BR115" s="322"/>
      <c r="BS115" s="383"/>
      <c r="BT115" s="383"/>
      <c r="BU115" s="383"/>
      <c r="BV115" s="383"/>
      <c r="BW115" s="383"/>
      <c r="BX115" s="322"/>
      <c r="BY115" s="383"/>
      <c r="BZ115" s="322"/>
      <c r="CA115" s="383"/>
      <c r="CB115" s="383"/>
      <c r="CC115" s="383"/>
      <c r="CD115" s="480"/>
      <c r="CE115" s="623"/>
      <c r="CF115" s="623"/>
      <c r="CG115" s="623"/>
      <c r="CH115" s="623"/>
      <c r="CI115" s="222"/>
      <c r="CJ115" s="222"/>
    </row>
    <row r="116" ht="13.5" customHeight="1">
      <c r="A116" s="222"/>
      <c r="B116" s="339">
        <v>44455.0</v>
      </c>
      <c r="C116" s="99">
        <f t="shared" si="16"/>
        <v>0</v>
      </c>
      <c r="D116" s="260">
        <f t="shared" si="17"/>
        <v>0</v>
      </c>
      <c r="E116" s="321"/>
      <c r="F116" s="322"/>
      <c r="G116" s="322"/>
      <c r="H116" s="322"/>
      <c r="I116" s="322"/>
      <c r="J116" s="322"/>
      <c r="K116" s="322"/>
      <c r="L116" s="480"/>
      <c r="M116" s="577">
        <f t="shared" si="18"/>
        <v>0</v>
      </c>
      <c r="N116" s="544"/>
      <c r="O116" s="322"/>
      <c r="P116" s="383"/>
      <c r="Q116" s="322"/>
      <c r="R116" s="383"/>
      <c r="S116" s="580"/>
      <c r="T116" s="322"/>
      <c r="U116" s="322"/>
      <c r="V116" s="322"/>
      <c r="W116" s="322"/>
      <c r="X116" s="322"/>
      <c r="Y116" s="322"/>
      <c r="Z116" s="322"/>
      <c r="AA116" s="322"/>
      <c r="AB116" s="322"/>
      <c r="AC116" s="480"/>
      <c r="AD116" s="260">
        <f t="shared" si="19"/>
        <v>0</v>
      </c>
      <c r="AE116" s="407"/>
      <c r="AF116" s="322"/>
      <c r="AG116" s="383"/>
      <c r="AH116" s="322"/>
      <c r="AI116" s="383"/>
      <c r="AJ116" s="322"/>
      <c r="AK116" s="383"/>
      <c r="AL116" s="322"/>
      <c r="AM116" s="383"/>
      <c r="AN116" s="322"/>
      <c r="AO116" s="383"/>
      <c r="AP116" s="322"/>
      <c r="AQ116" s="383"/>
      <c r="AR116" s="322"/>
      <c r="AS116" s="383"/>
      <c r="AT116" s="322"/>
      <c r="AU116" s="383"/>
      <c r="AV116" s="322"/>
      <c r="AW116" s="383"/>
      <c r="AX116" s="383"/>
      <c r="AY116" s="383"/>
      <c r="AZ116" s="322"/>
      <c r="BA116" s="383"/>
      <c r="BB116" s="383"/>
      <c r="BC116" s="383"/>
      <c r="BD116" s="322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22"/>
      <c r="BS116" s="383"/>
      <c r="BT116" s="383"/>
      <c r="BU116" s="383"/>
      <c r="BV116" s="322"/>
      <c r="BW116" s="383"/>
      <c r="BX116" s="383"/>
      <c r="BY116" s="383"/>
      <c r="BZ116" s="383"/>
      <c r="CA116" s="383"/>
      <c r="CB116" s="322"/>
      <c r="CC116" s="383"/>
      <c r="CD116" s="480"/>
      <c r="CE116" s="623"/>
      <c r="CF116" s="623"/>
      <c r="CG116" s="623"/>
      <c r="CH116" s="623"/>
      <c r="CI116" s="222"/>
      <c r="CJ116" s="222"/>
    </row>
    <row r="117" ht="13.5" customHeight="1">
      <c r="A117" s="222"/>
      <c r="B117" s="446">
        <v>44456.0</v>
      </c>
      <c r="C117" s="99">
        <f t="shared" si="16"/>
        <v>0</v>
      </c>
      <c r="D117" s="260">
        <f t="shared" si="17"/>
        <v>0</v>
      </c>
      <c r="E117" s="321"/>
      <c r="F117" s="322"/>
      <c r="G117" s="322"/>
      <c r="H117" s="322"/>
      <c r="I117" s="322"/>
      <c r="J117" s="322"/>
      <c r="K117" s="322"/>
      <c r="L117" s="480"/>
      <c r="M117" s="577">
        <f t="shared" si="18"/>
        <v>0</v>
      </c>
      <c r="N117" s="321"/>
      <c r="O117" s="322"/>
      <c r="P117" s="322"/>
      <c r="Q117" s="322"/>
      <c r="R117" s="322"/>
      <c r="S117" s="322"/>
      <c r="T117" s="322"/>
      <c r="U117" s="322"/>
      <c r="V117" s="322"/>
      <c r="W117" s="322"/>
      <c r="X117" s="583"/>
      <c r="Y117" s="583"/>
      <c r="Z117" s="583"/>
      <c r="AA117" s="583"/>
      <c r="AB117" s="583"/>
      <c r="AC117" s="584"/>
      <c r="AD117" s="260">
        <f t="shared" si="19"/>
        <v>0</v>
      </c>
      <c r="AE117" s="407"/>
      <c r="AF117" s="322"/>
      <c r="AG117" s="383"/>
      <c r="AH117" s="322"/>
      <c r="AI117" s="383"/>
      <c r="AJ117" s="322"/>
      <c r="AK117" s="383"/>
      <c r="AL117" s="322"/>
      <c r="AM117" s="383"/>
      <c r="AN117" s="322"/>
      <c r="AO117" s="383"/>
      <c r="AP117" s="322"/>
      <c r="AQ117" s="383"/>
      <c r="AR117" s="322"/>
      <c r="AS117" s="383"/>
      <c r="AT117" s="322"/>
      <c r="AU117" s="383"/>
      <c r="AV117" s="322"/>
      <c r="AW117" s="383"/>
      <c r="AX117" s="383"/>
      <c r="AY117" s="383"/>
      <c r="AZ117" s="322"/>
      <c r="BA117" s="383"/>
      <c r="BB117" s="383"/>
      <c r="BC117" s="383"/>
      <c r="BD117" s="322"/>
      <c r="BE117" s="383"/>
      <c r="BF117" s="383"/>
      <c r="BG117" s="383"/>
      <c r="BH117" s="383"/>
      <c r="BI117" s="383"/>
      <c r="BJ117" s="383"/>
      <c r="BK117" s="383"/>
      <c r="BL117" s="383"/>
      <c r="BM117" s="383"/>
      <c r="BN117" s="383"/>
      <c r="BO117" s="383"/>
      <c r="BP117" s="383"/>
      <c r="BQ117" s="383"/>
      <c r="BR117" s="322"/>
      <c r="BS117" s="383"/>
      <c r="BT117" s="383"/>
      <c r="BU117" s="383"/>
      <c r="BV117" s="322"/>
      <c r="BW117" s="383"/>
      <c r="BX117" s="383"/>
      <c r="BY117" s="383"/>
      <c r="BZ117" s="383"/>
      <c r="CA117" s="383"/>
      <c r="CB117" s="322"/>
      <c r="CC117" s="383"/>
      <c r="CD117" s="480"/>
      <c r="CE117" s="623"/>
      <c r="CF117" s="623"/>
      <c r="CG117" s="623"/>
      <c r="CH117" s="623"/>
      <c r="CI117" s="222"/>
      <c r="CJ117" s="222"/>
    </row>
    <row r="118" ht="13.5" customHeight="1">
      <c r="A118" s="222"/>
      <c r="B118" s="446">
        <v>44457.0</v>
      </c>
      <c r="C118" s="99">
        <f t="shared" si="16"/>
        <v>9011184</v>
      </c>
      <c r="D118" s="260">
        <f t="shared" si="17"/>
        <v>1100</v>
      </c>
      <c r="E118" s="322" t="s">
        <v>640</v>
      </c>
      <c r="F118" s="363">
        <v>1100.0</v>
      </c>
      <c r="G118" s="322"/>
      <c r="H118" s="322"/>
      <c r="I118" s="322"/>
      <c r="J118" s="322"/>
      <c r="K118" s="322"/>
      <c r="L118" s="480"/>
      <c r="M118" s="577">
        <f t="shared" si="18"/>
        <v>9010084</v>
      </c>
      <c r="N118" s="321" t="s">
        <v>1067</v>
      </c>
      <c r="O118" s="363">
        <v>9010084.0</v>
      </c>
      <c r="P118" s="322"/>
      <c r="Q118" s="322"/>
      <c r="R118" s="322"/>
      <c r="S118" s="322"/>
      <c r="T118" s="322"/>
      <c r="U118" s="322"/>
      <c r="V118" s="322"/>
      <c r="W118" s="322"/>
      <c r="X118" s="583"/>
      <c r="Y118" s="583"/>
      <c r="Z118" s="583"/>
      <c r="AA118" s="583"/>
      <c r="AB118" s="583"/>
      <c r="AC118" s="584"/>
      <c r="AD118" s="260">
        <f t="shared" si="19"/>
        <v>0</v>
      </c>
      <c r="AE118" s="407"/>
      <c r="AF118" s="322"/>
      <c r="AG118" s="383"/>
      <c r="AH118" s="322"/>
      <c r="AI118" s="383"/>
      <c r="AJ118" s="322"/>
      <c r="AK118" s="383"/>
      <c r="AL118" s="322"/>
      <c r="AM118" s="383"/>
      <c r="AN118" s="322"/>
      <c r="AO118" s="383"/>
      <c r="AP118" s="322"/>
      <c r="AQ118" s="383"/>
      <c r="AR118" s="322"/>
      <c r="AS118" s="383"/>
      <c r="AT118" s="322"/>
      <c r="AU118" s="383"/>
      <c r="AV118" s="322"/>
      <c r="AW118" s="383"/>
      <c r="AX118" s="383"/>
      <c r="AY118" s="383"/>
      <c r="AZ118" s="322"/>
      <c r="BA118" s="383"/>
      <c r="BB118" s="383"/>
      <c r="BC118" s="383"/>
      <c r="BD118" s="322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22"/>
      <c r="BS118" s="383"/>
      <c r="BT118" s="383"/>
      <c r="BU118" s="383"/>
      <c r="BV118" s="322"/>
      <c r="BW118" s="383"/>
      <c r="BX118" s="383"/>
      <c r="BY118" s="383"/>
      <c r="BZ118" s="383"/>
      <c r="CA118" s="383"/>
      <c r="CB118" s="322"/>
      <c r="CC118" s="383"/>
      <c r="CD118" s="480"/>
      <c r="CE118" s="623"/>
      <c r="CF118" s="623"/>
      <c r="CG118" s="623"/>
      <c r="CH118" s="623"/>
      <c r="CI118" s="222"/>
      <c r="CJ118" s="222"/>
    </row>
    <row r="119" ht="13.5" customHeight="1">
      <c r="A119" s="222"/>
      <c r="B119" s="446">
        <v>44458.0</v>
      </c>
      <c r="C119" s="99">
        <f t="shared" si="16"/>
        <v>21571</v>
      </c>
      <c r="D119" s="260">
        <f t="shared" si="17"/>
        <v>330</v>
      </c>
      <c r="E119" s="322" t="s">
        <v>640</v>
      </c>
      <c r="F119" s="363">
        <v>330.0</v>
      </c>
      <c r="G119" s="322"/>
      <c r="H119" s="322"/>
      <c r="I119" s="322"/>
      <c r="J119" s="322"/>
      <c r="K119" s="322"/>
      <c r="L119" s="480"/>
      <c r="M119" s="577">
        <f t="shared" si="18"/>
        <v>0</v>
      </c>
      <c r="N119" s="321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  <c r="AA119" s="322"/>
      <c r="AB119" s="322"/>
      <c r="AC119" s="480"/>
      <c r="AD119" s="260">
        <f t="shared" si="19"/>
        <v>21241</v>
      </c>
      <c r="AE119" s="407" t="s">
        <v>403</v>
      </c>
      <c r="AF119" s="363">
        <v>9765.0</v>
      </c>
      <c r="AG119" s="407" t="s">
        <v>1068</v>
      </c>
      <c r="AH119" s="363">
        <v>3800.0</v>
      </c>
      <c r="AI119" s="383" t="s">
        <v>417</v>
      </c>
      <c r="AJ119" s="363">
        <v>3236.0</v>
      </c>
      <c r="AK119" s="383" t="s">
        <v>1069</v>
      </c>
      <c r="AL119" s="363">
        <v>4440.0</v>
      </c>
      <c r="AM119" s="383"/>
      <c r="AN119" s="322"/>
      <c r="AO119" s="383"/>
      <c r="AP119" s="322"/>
      <c r="AQ119" s="383"/>
      <c r="AR119" s="322"/>
      <c r="AS119" s="383"/>
      <c r="AT119" s="322"/>
      <c r="AU119" s="383"/>
      <c r="AV119" s="322"/>
      <c r="AW119" s="383"/>
      <c r="AX119" s="322"/>
      <c r="AY119" s="383"/>
      <c r="AZ119" s="383"/>
      <c r="BA119" s="383"/>
      <c r="BB119" s="322"/>
      <c r="BC119" s="383"/>
      <c r="BD119" s="383"/>
      <c r="BE119" s="383"/>
      <c r="BF119" s="383"/>
      <c r="BG119" s="383"/>
      <c r="BH119" s="383"/>
      <c r="BI119" s="383"/>
      <c r="BJ119" s="383"/>
      <c r="BK119" s="383"/>
      <c r="BL119" s="383"/>
      <c r="BM119" s="383"/>
      <c r="BN119" s="383"/>
      <c r="BO119" s="383"/>
      <c r="BP119" s="322"/>
      <c r="BQ119" s="383"/>
      <c r="BR119" s="383"/>
      <c r="BS119" s="383"/>
      <c r="BT119" s="322"/>
      <c r="BU119" s="383"/>
      <c r="BV119" s="383"/>
      <c r="BW119" s="383"/>
      <c r="BX119" s="383"/>
      <c r="BY119" s="383"/>
      <c r="BZ119" s="322"/>
      <c r="CA119" s="383"/>
      <c r="CB119" s="322"/>
      <c r="CC119" s="383"/>
      <c r="CD119" s="585"/>
      <c r="CE119" s="623"/>
      <c r="CF119" s="623"/>
      <c r="CG119" s="623"/>
      <c r="CH119" s="623"/>
      <c r="CI119" s="222"/>
      <c r="CJ119" s="222"/>
    </row>
    <row r="120" ht="13.5" customHeight="1">
      <c r="A120" s="222"/>
      <c r="B120" s="446">
        <v>44459.0</v>
      </c>
      <c r="C120" s="99">
        <f t="shared" si="16"/>
        <v>365020</v>
      </c>
      <c r="D120" s="260">
        <f t="shared" si="17"/>
        <v>300220</v>
      </c>
      <c r="E120" s="321" t="s">
        <v>873</v>
      </c>
      <c r="F120" s="363">
        <v>200000.0</v>
      </c>
      <c r="G120" s="322" t="s">
        <v>676</v>
      </c>
      <c r="H120" s="363">
        <v>110.0</v>
      </c>
      <c r="I120" s="321" t="s">
        <v>1047</v>
      </c>
      <c r="J120" s="363">
        <v>100000.0</v>
      </c>
      <c r="K120" s="322" t="s">
        <v>973</v>
      </c>
      <c r="L120" s="385">
        <v>110.0</v>
      </c>
      <c r="M120" s="577">
        <f t="shared" si="18"/>
        <v>0</v>
      </c>
      <c r="N120" s="321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480"/>
      <c r="AD120" s="260">
        <f t="shared" si="19"/>
        <v>64800</v>
      </c>
      <c r="AE120" s="407" t="s">
        <v>1070</v>
      </c>
      <c r="AF120" s="363">
        <v>64800.0</v>
      </c>
      <c r="AG120" s="383"/>
      <c r="AH120" s="322"/>
      <c r="AI120" s="383"/>
      <c r="AJ120" s="322"/>
      <c r="AK120" s="383"/>
      <c r="AL120" s="322"/>
      <c r="AM120" s="383"/>
      <c r="AN120" s="322"/>
      <c r="AO120" s="383"/>
      <c r="AP120" s="322"/>
      <c r="AQ120" s="383"/>
      <c r="AR120" s="322"/>
      <c r="AS120" s="383"/>
      <c r="AT120" s="322"/>
      <c r="AU120" s="383"/>
      <c r="AV120" s="322"/>
      <c r="AW120" s="383"/>
      <c r="AX120" s="383"/>
      <c r="AY120" s="383"/>
      <c r="AZ120" s="322"/>
      <c r="BA120" s="383"/>
      <c r="BB120" s="383"/>
      <c r="BC120" s="383"/>
      <c r="BD120" s="322"/>
      <c r="BE120" s="383"/>
      <c r="BF120" s="383"/>
      <c r="BG120" s="383"/>
      <c r="BH120" s="383"/>
      <c r="BI120" s="383"/>
      <c r="BJ120" s="383"/>
      <c r="BK120" s="383"/>
      <c r="BL120" s="383"/>
      <c r="BM120" s="383"/>
      <c r="BN120" s="383"/>
      <c r="BO120" s="383"/>
      <c r="BP120" s="383"/>
      <c r="BQ120" s="383"/>
      <c r="BR120" s="322"/>
      <c r="BS120" s="383"/>
      <c r="BT120" s="383"/>
      <c r="BU120" s="383"/>
      <c r="BV120" s="322"/>
      <c r="BW120" s="383"/>
      <c r="BX120" s="383"/>
      <c r="BY120" s="383"/>
      <c r="BZ120" s="383"/>
      <c r="CA120" s="383"/>
      <c r="CB120" s="322"/>
      <c r="CC120" s="383"/>
      <c r="CD120" s="480"/>
      <c r="CE120" s="623"/>
      <c r="CF120" s="623"/>
      <c r="CG120" s="623"/>
      <c r="CH120" s="623"/>
      <c r="CI120" s="222"/>
      <c r="CJ120" s="222"/>
    </row>
    <row r="121" ht="13.5" customHeight="1">
      <c r="A121" s="222"/>
      <c r="B121" s="339">
        <v>44460.0</v>
      </c>
      <c r="C121" s="99">
        <f t="shared" si="16"/>
        <v>0</v>
      </c>
      <c r="D121" s="260">
        <f t="shared" si="17"/>
        <v>0</v>
      </c>
      <c r="E121" s="321"/>
      <c r="F121" s="322"/>
      <c r="G121" s="322"/>
      <c r="H121" s="322"/>
      <c r="I121" s="322"/>
      <c r="J121" s="322"/>
      <c r="K121" s="322"/>
      <c r="L121" s="480"/>
      <c r="M121" s="577">
        <f t="shared" si="18"/>
        <v>0</v>
      </c>
      <c r="N121" s="321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  <c r="AA121" s="322"/>
      <c r="AB121" s="322"/>
      <c r="AC121" s="480"/>
      <c r="AD121" s="260">
        <f t="shared" si="19"/>
        <v>0</v>
      </c>
      <c r="AE121" s="407"/>
      <c r="AF121" s="322"/>
      <c r="AG121" s="322"/>
      <c r="AH121" s="322"/>
      <c r="AI121" s="383"/>
      <c r="AJ121" s="322"/>
      <c r="AK121" s="383"/>
      <c r="AL121" s="322"/>
      <c r="AM121" s="383"/>
      <c r="AN121" s="322"/>
      <c r="AO121" s="383"/>
      <c r="AP121" s="322"/>
      <c r="AQ121" s="383"/>
      <c r="AR121" s="322"/>
      <c r="AS121" s="150"/>
      <c r="AT121" s="322"/>
      <c r="AU121" s="383"/>
      <c r="AV121" s="322"/>
      <c r="AW121" s="383"/>
      <c r="AX121" s="383"/>
      <c r="AY121" s="383"/>
      <c r="AZ121" s="322"/>
      <c r="BA121" s="383"/>
      <c r="BB121" s="383"/>
      <c r="BC121" s="383"/>
      <c r="BD121" s="322"/>
      <c r="BE121" s="383"/>
      <c r="BF121" s="383"/>
      <c r="BG121" s="383"/>
      <c r="BH121" s="383"/>
      <c r="BI121" s="383"/>
      <c r="BJ121" s="383"/>
      <c r="BK121" s="383"/>
      <c r="BL121" s="383"/>
      <c r="BM121" s="383"/>
      <c r="BN121" s="383"/>
      <c r="BO121" s="383"/>
      <c r="BP121" s="383"/>
      <c r="BQ121" s="383"/>
      <c r="BR121" s="322"/>
      <c r="BS121" s="383"/>
      <c r="BT121" s="383"/>
      <c r="BU121" s="383"/>
      <c r="BV121" s="322"/>
      <c r="BW121" s="383"/>
      <c r="BX121" s="383"/>
      <c r="BY121" s="383"/>
      <c r="BZ121" s="383"/>
      <c r="CA121" s="383"/>
      <c r="CB121" s="322"/>
      <c r="CC121" s="383"/>
      <c r="CD121" s="480"/>
      <c r="CE121" s="623"/>
      <c r="CF121" s="623"/>
      <c r="CG121" s="623"/>
      <c r="CH121" s="623"/>
      <c r="CI121" s="222"/>
      <c r="CJ121" s="222"/>
    </row>
    <row r="122" ht="13.5" customHeight="1">
      <c r="A122" s="222"/>
      <c r="B122" s="339">
        <v>44461.0</v>
      </c>
      <c r="C122" s="99">
        <f t="shared" si="16"/>
        <v>0</v>
      </c>
      <c r="D122" s="260">
        <f t="shared" si="17"/>
        <v>0</v>
      </c>
      <c r="E122" s="321"/>
      <c r="F122" s="322"/>
      <c r="G122" s="322"/>
      <c r="H122" s="322"/>
      <c r="I122" s="322"/>
      <c r="J122" s="322"/>
      <c r="K122" s="322"/>
      <c r="L122" s="480"/>
      <c r="M122" s="577">
        <f t="shared" si="18"/>
        <v>0</v>
      </c>
      <c r="N122" s="321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  <c r="AA122" s="322"/>
      <c r="AB122" s="322"/>
      <c r="AC122" s="480"/>
      <c r="AD122" s="260">
        <f t="shared" si="19"/>
        <v>0</v>
      </c>
      <c r="AE122" s="407"/>
      <c r="AF122" s="322"/>
      <c r="AG122" s="322"/>
      <c r="AH122" s="322"/>
      <c r="AI122" s="383"/>
      <c r="AJ122" s="322"/>
      <c r="AK122" s="383"/>
      <c r="AL122" s="322"/>
      <c r="AM122" s="383"/>
      <c r="AN122" s="322"/>
      <c r="AO122" s="383"/>
      <c r="AP122" s="322"/>
      <c r="AQ122" s="383"/>
      <c r="AR122" s="322"/>
      <c r="AS122" s="150"/>
      <c r="AT122" s="322"/>
      <c r="AU122" s="383"/>
      <c r="AV122" s="322"/>
      <c r="AW122" s="383"/>
      <c r="AX122" s="383"/>
      <c r="AY122" s="383"/>
      <c r="AZ122" s="322"/>
      <c r="BA122" s="383"/>
      <c r="BB122" s="383"/>
      <c r="BC122" s="383"/>
      <c r="BD122" s="322"/>
      <c r="BE122" s="383"/>
      <c r="BF122" s="383"/>
      <c r="BG122" s="383"/>
      <c r="BH122" s="383"/>
      <c r="BI122" s="383"/>
      <c r="BJ122" s="383"/>
      <c r="BK122" s="383"/>
      <c r="BL122" s="383"/>
      <c r="BM122" s="383"/>
      <c r="BN122" s="383"/>
      <c r="BO122" s="383"/>
      <c r="BP122" s="383"/>
      <c r="BQ122" s="383"/>
      <c r="BR122" s="322"/>
      <c r="BS122" s="383"/>
      <c r="BT122" s="383"/>
      <c r="BU122" s="383"/>
      <c r="BV122" s="322"/>
      <c r="BW122" s="383"/>
      <c r="BX122" s="383"/>
      <c r="BY122" s="383"/>
      <c r="BZ122" s="383"/>
      <c r="CA122" s="383"/>
      <c r="CB122" s="322"/>
      <c r="CC122" s="383"/>
      <c r="CD122" s="480"/>
      <c r="CE122" s="623"/>
      <c r="CF122" s="623"/>
      <c r="CG122" s="623"/>
      <c r="CH122" s="623"/>
      <c r="CI122" s="222"/>
      <c r="CJ122" s="222"/>
    </row>
    <row r="123" ht="13.5" customHeight="1">
      <c r="A123" s="222"/>
      <c r="B123" s="339">
        <v>44462.0</v>
      </c>
      <c r="C123" s="99">
        <f t="shared" si="16"/>
        <v>200220</v>
      </c>
      <c r="D123" s="260">
        <f t="shared" si="17"/>
        <v>200220</v>
      </c>
      <c r="E123" s="321" t="s">
        <v>1047</v>
      </c>
      <c r="F123" s="363">
        <v>200000.0</v>
      </c>
      <c r="G123" s="322" t="s">
        <v>973</v>
      </c>
      <c r="H123" s="363">
        <v>220.0</v>
      </c>
      <c r="I123" s="322"/>
      <c r="J123" s="322"/>
      <c r="K123" s="322"/>
      <c r="L123" s="624"/>
      <c r="M123" s="577">
        <f t="shared" si="18"/>
        <v>0</v>
      </c>
      <c r="N123" s="544"/>
      <c r="O123" s="322"/>
      <c r="P123" s="383"/>
      <c r="Q123" s="322"/>
      <c r="R123" s="383"/>
      <c r="S123" s="580"/>
      <c r="T123" s="322"/>
      <c r="U123" s="322"/>
      <c r="V123" s="322"/>
      <c r="W123" s="322"/>
      <c r="X123" s="322"/>
      <c r="Y123" s="322"/>
      <c r="Z123" s="322"/>
      <c r="AA123" s="322"/>
      <c r="AB123" s="322"/>
      <c r="AC123" s="480"/>
      <c r="AD123" s="260">
        <f t="shared" si="19"/>
        <v>0</v>
      </c>
      <c r="AE123" s="407"/>
      <c r="AF123" s="322"/>
      <c r="AG123" s="383"/>
      <c r="AH123" s="322"/>
      <c r="AI123" s="383"/>
      <c r="AJ123" s="322"/>
      <c r="AK123" s="383"/>
      <c r="AL123" s="322"/>
      <c r="AM123" s="383"/>
      <c r="AN123" s="322"/>
      <c r="AO123" s="383"/>
      <c r="AP123" s="322"/>
      <c r="AQ123" s="383"/>
      <c r="AR123" s="322"/>
      <c r="AS123" s="150"/>
      <c r="AT123" s="322"/>
      <c r="AU123" s="383"/>
      <c r="AV123" s="322"/>
      <c r="AW123" s="383"/>
      <c r="AX123" s="322"/>
      <c r="AY123" s="383"/>
      <c r="AZ123" s="383"/>
      <c r="BA123" s="383"/>
      <c r="BB123" s="322"/>
      <c r="BC123" s="383"/>
      <c r="BD123" s="383"/>
      <c r="BE123" s="383"/>
      <c r="BF123" s="383"/>
      <c r="BG123" s="383"/>
      <c r="BH123" s="322"/>
      <c r="BI123" s="383"/>
      <c r="BJ123" s="383"/>
      <c r="BK123" s="383"/>
      <c r="BL123" s="383"/>
      <c r="BM123" s="383"/>
      <c r="BN123" s="383"/>
      <c r="BO123" s="383"/>
      <c r="BP123" s="322"/>
      <c r="BQ123" s="383"/>
      <c r="BR123" s="383"/>
      <c r="BS123" s="383"/>
      <c r="BT123" s="322"/>
      <c r="BU123" s="383"/>
      <c r="BV123" s="383"/>
      <c r="BW123" s="383"/>
      <c r="BX123" s="383"/>
      <c r="BY123" s="383"/>
      <c r="BZ123" s="322"/>
      <c r="CA123" s="383"/>
      <c r="CB123" s="322"/>
      <c r="CC123" s="383"/>
      <c r="CD123" s="585"/>
      <c r="CE123" s="623"/>
      <c r="CF123" s="623"/>
      <c r="CG123" s="623"/>
      <c r="CH123" s="623"/>
      <c r="CI123" s="222"/>
      <c r="CJ123" s="222"/>
    </row>
    <row r="124" ht="13.5" customHeight="1">
      <c r="A124" s="222"/>
      <c r="B124" s="446">
        <v>44463.0</v>
      </c>
      <c r="C124" s="99">
        <f t="shared" si="16"/>
        <v>47580</v>
      </c>
      <c r="D124" s="260">
        <f t="shared" si="17"/>
        <v>4000</v>
      </c>
      <c r="E124" s="321" t="s">
        <v>1071</v>
      </c>
      <c r="F124" s="363">
        <v>4000.0</v>
      </c>
      <c r="G124" s="322"/>
      <c r="H124" s="322"/>
      <c r="I124" s="322"/>
      <c r="J124" s="322"/>
      <c r="K124" s="322"/>
      <c r="L124" s="514"/>
      <c r="M124" s="577">
        <f t="shared" si="18"/>
        <v>0</v>
      </c>
      <c r="N124" s="582"/>
      <c r="O124" s="583"/>
      <c r="P124" s="583"/>
      <c r="Q124" s="583"/>
      <c r="R124" s="583"/>
      <c r="S124" s="583"/>
      <c r="T124" s="583"/>
      <c r="U124" s="583"/>
      <c r="V124" s="583"/>
      <c r="W124" s="583"/>
      <c r="X124" s="583"/>
      <c r="Y124" s="583"/>
      <c r="Z124" s="583"/>
      <c r="AA124" s="583"/>
      <c r="AB124" s="583"/>
      <c r="AC124" s="584"/>
      <c r="AD124" s="260">
        <f t="shared" si="19"/>
        <v>43580</v>
      </c>
      <c r="AE124" s="383" t="s">
        <v>423</v>
      </c>
      <c r="AF124" s="363">
        <v>10580.0</v>
      </c>
      <c r="AG124" s="383" t="s">
        <v>986</v>
      </c>
      <c r="AH124" s="363">
        <v>33000.0</v>
      </c>
      <c r="AI124" s="383"/>
      <c r="AJ124" s="322"/>
      <c r="AK124" s="383"/>
      <c r="AL124" s="322"/>
      <c r="AM124" s="383"/>
      <c r="AN124" s="322"/>
      <c r="AO124" s="383"/>
      <c r="AP124" s="322"/>
      <c r="AQ124" s="383"/>
      <c r="AR124" s="322"/>
      <c r="AS124" s="150"/>
      <c r="AT124" s="322"/>
      <c r="AU124" s="383"/>
      <c r="AV124" s="322"/>
      <c r="AW124" s="383"/>
      <c r="AX124" s="383"/>
      <c r="AY124" s="383"/>
      <c r="AZ124" s="322"/>
      <c r="BA124" s="383"/>
      <c r="BB124" s="383"/>
      <c r="BC124" s="383"/>
      <c r="BD124" s="322"/>
      <c r="BE124" s="383"/>
      <c r="BF124" s="383"/>
      <c r="BG124" s="383"/>
      <c r="BH124" s="383"/>
      <c r="BI124" s="383"/>
      <c r="BJ124" s="383"/>
      <c r="BK124" s="383"/>
      <c r="BL124" s="383"/>
      <c r="BM124" s="383"/>
      <c r="BN124" s="383"/>
      <c r="BO124" s="383"/>
      <c r="BP124" s="383"/>
      <c r="BQ124" s="383"/>
      <c r="BR124" s="322"/>
      <c r="BS124" s="383"/>
      <c r="BT124" s="383"/>
      <c r="BU124" s="383"/>
      <c r="BV124" s="322"/>
      <c r="BW124" s="383"/>
      <c r="BX124" s="383"/>
      <c r="BY124" s="383"/>
      <c r="BZ124" s="383"/>
      <c r="CA124" s="383"/>
      <c r="CB124" s="322"/>
      <c r="CC124" s="383"/>
      <c r="CD124" s="480"/>
      <c r="CE124" s="623"/>
      <c r="CF124" s="623"/>
      <c r="CG124" s="623"/>
      <c r="CH124" s="623"/>
      <c r="CI124" s="222"/>
      <c r="CJ124" s="222"/>
    </row>
    <row r="125" ht="13.5" customHeight="1">
      <c r="A125" s="222"/>
      <c r="B125" s="446">
        <v>44464.0</v>
      </c>
      <c r="C125" s="99">
        <f t="shared" si="16"/>
        <v>36000814</v>
      </c>
      <c r="D125" s="260">
        <f t="shared" si="17"/>
        <v>18000660</v>
      </c>
      <c r="E125" s="322" t="s">
        <v>640</v>
      </c>
      <c r="F125" s="363">
        <v>330.0</v>
      </c>
      <c r="G125" s="322" t="s">
        <v>197</v>
      </c>
      <c r="H125" s="363">
        <v>8000000.0</v>
      </c>
      <c r="I125" s="322" t="s">
        <v>640</v>
      </c>
      <c r="J125" s="363">
        <v>330.0</v>
      </c>
      <c r="K125" s="322" t="s">
        <v>197</v>
      </c>
      <c r="L125" s="363">
        <v>1.0E7</v>
      </c>
      <c r="M125" s="577">
        <f t="shared" si="18"/>
        <v>17780154</v>
      </c>
      <c r="N125" s="321" t="s">
        <v>1072</v>
      </c>
      <c r="O125" s="363">
        <v>1.7780154E7</v>
      </c>
      <c r="P125" s="583"/>
      <c r="Q125" s="583"/>
      <c r="R125" s="583"/>
      <c r="S125" s="583"/>
      <c r="T125" s="583"/>
      <c r="U125" s="583"/>
      <c r="V125" s="583"/>
      <c r="W125" s="583"/>
      <c r="X125" s="583"/>
      <c r="Y125" s="583"/>
      <c r="Z125" s="583"/>
      <c r="AA125" s="583"/>
      <c r="AB125" s="583"/>
      <c r="AC125" s="584"/>
      <c r="AD125" s="260">
        <f t="shared" si="19"/>
        <v>220000</v>
      </c>
      <c r="AE125" s="322" t="s">
        <v>65</v>
      </c>
      <c r="AF125" s="363">
        <v>220000.0</v>
      </c>
      <c r="AG125" s="322"/>
      <c r="AH125" s="322"/>
      <c r="AI125" s="383"/>
      <c r="AJ125" s="322"/>
      <c r="AK125" s="383"/>
      <c r="AL125" s="322"/>
      <c r="AM125" s="383"/>
      <c r="AN125" s="322"/>
      <c r="AO125" s="383"/>
      <c r="AP125" s="322"/>
      <c r="AQ125" s="383"/>
      <c r="AR125" s="322"/>
      <c r="AS125" s="150"/>
      <c r="AT125" s="322"/>
      <c r="AU125" s="383"/>
      <c r="AV125" s="322"/>
      <c r="AW125" s="383"/>
      <c r="AX125" s="383"/>
      <c r="AY125" s="383"/>
      <c r="AZ125" s="322"/>
      <c r="BA125" s="383"/>
      <c r="BB125" s="383"/>
      <c r="BC125" s="383"/>
      <c r="BD125" s="322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22"/>
      <c r="BS125" s="383"/>
      <c r="BT125" s="383"/>
      <c r="BU125" s="383"/>
      <c r="BV125" s="322"/>
      <c r="BW125" s="383"/>
      <c r="BX125" s="383"/>
      <c r="BY125" s="383"/>
      <c r="BZ125" s="383"/>
      <c r="CA125" s="383"/>
      <c r="CB125" s="322"/>
      <c r="CC125" s="383"/>
      <c r="CD125" s="480"/>
      <c r="CE125" s="623"/>
      <c r="CF125" s="623"/>
      <c r="CG125" s="623"/>
      <c r="CH125" s="623"/>
      <c r="CI125" s="222"/>
      <c r="CJ125" s="222"/>
    </row>
    <row r="126" ht="13.5" customHeight="1">
      <c r="A126" s="222"/>
      <c r="B126" s="446">
        <v>44465.0</v>
      </c>
      <c r="C126" s="99">
        <f t="shared" si="16"/>
        <v>3659405</v>
      </c>
      <c r="D126" s="260">
        <f t="shared" si="17"/>
        <v>2400550</v>
      </c>
      <c r="E126" s="544" t="s">
        <v>1073</v>
      </c>
      <c r="F126" s="363">
        <v>1000550.0</v>
      </c>
      <c r="G126" s="322" t="s">
        <v>1074</v>
      </c>
      <c r="H126" s="363">
        <v>1400000.0</v>
      </c>
      <c r="I126" s="322"/>
      <c r="J126" s="322"/>
      <c r="K126" s="322"/>
      <c r="L126" s="480"/>
      <c r="M126" s="577">
        <f t="shared" si="18"/>
        <v>480267</v>
      </c>
      <c r="N126" s="321" t="s">
        <v>1053</v>
      </c>
      <c r="O126" s="363">
        <v>480267.0</v>
      </c>
      <c r="P126" s="409"/>
      <c r="Q126" s="409"/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93"/>
      <c r="AD126" s="260">
        <f t="shared" si="19"/>
        <v>778588</v>
      </c>
      <c r="AE126" s="625" t="s">
        <v>1075</v>
      </c>
      <c r="AF126" s="363">
        <v>16425.0</v>
      </c>
      <c r="AG126" s="383" t="s">
        <v>991</v>
      </c>
      <c r="AH126" s="384">
        <v>1254.0</v>
      </c>
      <c r="AI126" s="383" t="s">
        <v>1076</v>
      </c>
      <c r="AJ126" s="363">
        <v>48605.0</v>
      </c>
      <c r="AK126" s="322" t="s">
        <v>992</v>
      </c>
      <c r="AL126" s="363">
        <v>122610.0</v>
      </c>
      <c r="AM126" s="383" t="s">
        <v>427</v>
      </c>
      <c r="AN126" s="363">
        <v>3900.0</v>
      </c>
      <c r="AO126" s="383" t="s">
        <v>93</v>
      </c>
      <c r="AP126" s="363">
        <v>7794.0</v>
      </c>
      <c r="AQ126" s="383" t="s">
        <v>1036</v>
      </c>
      <c r="AR126" s="363">
        <v>20000.0</v>
      </c>
      <c r="AS126" s="150" t="s">
        <v>1035</v>
      </c>
      <c r="AT126" s="363">
        <v>558000.0</v>
      </c>
      <c r="AU126" s="383"/>
      <c r="AV126" s="322"/>
      <c r="AW126" s="383"/>
      <c r="AX126" s="383"/>
      <c r="AY126" s="383"/>
      <c r="AZ126" s="322"/>
      <c r="BA126" s="383"/>
      <c r="BB126" s="383"/>
      <c r="BC126" s="383"/>
      <c r="BD126" s="322"/>
      <c r="BE126" s="408"/>
      <c r="BF126" s="408"/>
      <c r="BG126" s="408"/>
      <c r="BH126" s="408"/>
      <c r="BI126" s="408"/>
      <c r="BJ126" s="408"/>
      <c r="BK126" s="408"/>
      <c r="BL126" s="408"/>
      <c r="BM126" s="408"/>
      <c r="BN126" s="408"/>
      <c r="BO126" s="408"/>
      <c r="BP126" s="409"/>
      <c r="BQ126" s="408"/>
      <c r="BR126" s="408"/>
      <c r="BS126" s="408"/>
      <c r="BT126" s="409"/>
      <c r="BU126" s="408"/>
      <c r="BV126" s="408"/>
      <c r="BW126" s="408"/>
      <c r="BX126" s="408"/>
      <c r="BY126" s="408"/>
      <c r="BZ126" s="409"/>
      <c r="CA126" s="408"/>
      <c r="CB126" s="409"/>
      <c r="CC126" s="408"/>
      <c r="CD126" s="593"/>
      <c r="CE126" s="623"/>
      <c r="CF126" s="623"/>
      <c r="CG126" s="623"/>
      <c r="CH126" s="623"/>
      <c r="CI126" s="222"/>
      <c r="CJ126" s="222"/>
    </row>
    <row r="127" ht="13.5" customHeight="1">
      <c r="A127" s="222"/>
      <c r="B127" s="446">
        <v>44466.0</v>
      </c>
      <c r="C127" s="99">
        <f t="shared" si="16"/>
        <v>368554</v>
      </c>
      <c r="D127" s="260">
        <f t="shared" si="17"/>
        <v>0</v>
      </c>
      <c r="E127" s="594"/>
      <c r="F127" s="596"/>
      <c r="G127" s="322"/>
      <c r="H127" s="322"/>
      <c r="I127" s="322"/>
      <c r="J127" s="322"/>
      <c r="K127" s="322"/>
      <c r="L127" s="480"/>
      <c r="M127" s="577">
        <f t="shared" si="18"/>
        <v>0</v>
      </c>
      <c r="N127" s="321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  <c r="AA127" s="322"/>
      <c r="AB127" s="322"/>
      <c r="AC127" s="480"/>
      <c r="AD127" s="260">
        <f t="shared" si="19"/>
        <v>368554</v>
      </c>
      <c r="AE127" s="407" t="s">
        <v>434</v>
      </c>
      <c r="AF127" s="363">
        <v>84678.0</v>
      </c>
      <c r="AG127" s="322" t="s">
        <v>994</v>
      </c>
      <c r="AH127" s="363">
        <v>110000.0</v>
      </c>
      <c r="AI127" s="383" t="s">
        <v>75</v>
      </c>
      <c r="AJ127" s="363">
        <v>58201.0</v>
      </c>
      <c r="AK127" s="383" t="s">
        <v>71</v>
      </c>
      <c r="AL127" s="363">
        <v>4400.0</v>
      </c>
      <c r="AM127" s="383" t="s">
        <v>73</v>
      </c>
      <c r="AN127" s="363">
        <v>6015.0</v>
      </c>
      <c r="AO127" s="322" t="s">
        <v>74</v>
      </c>
      <c r="AP127" s="363">
        <v>24840.0</v>
      </c>
      <c r="AQ127" s="407" t="s">
        <v>95</v>
      </c>
      <c r="AR127" s="363">
        <v>12980.0</v>
      </c>
      <c r="AS127" s="383" t="s">
        <v>76</v>
      </c>
      <c r="AT127" s="363">
        <v>67440.0</v>
      </c>
      <c r="AU127" s="383"/>
      <c r="AV127" s="322"/>
      <c r="AW127" s="383"/>
      <c r="AX127" s="322"/>
      <c r="AY127" s="322"/>
      <c r="AZ127" s="322"/>
      <c r="BA127" s="383"/>
      <c r="BB127" s="322"/>
      <c r="BC127" s="383"/>
      <c r="BD127" s="322"/>
      <c r="BE127" s="322"/>
      <c r="BF127" s="322"/>
      <c r="BG127" s="322"/>
      <c r="BH127" s="322"/>
      <c r="BI127" s="383"/>
      <c r="BJ127" s="322"/>
      <c r="BK127" s="322"/>
      <c r="BL127" s="322"/>
      <c r="BM127" s="322"/>
      <c r="BN127" s="322"/>
      <c r="BO127" s="322"/>
      <c r="BP127" s="322"/>
      <c r="BQ127" s="322"/>
      <c r="BR127" s="322"/>
      <c r="BS127" s="322"/>
      <c r="BT127" s="322"/>
      <c r="BU127" s="322"/>
      <c r="BV127" s="322"/>
      <c r="BW127" s="322"/>
      <c r="BX127" s="322"/>
      <c r="BY127" s="383"/>
      <c r="BZ127" s="322"/>
      <c r="CA127" s="383"/>
      <c r="CB127" s="322"/>
      <c r="CC127" s="383"/>
      <c r="CD127" s="480"/>
      <c r="CE127" s="623"/>
      <c r="CF127" s="623"/>
      <c r="CG127" s="623"/>
      <c r="CH127" s="623"/>
      <c r="CI127" s="222"/>
      <c r="CJ127" s="222"/>
    </row>
    <row r="128" ht="13.5" customHeight="1">
      <c r="A128" s="222"/>
      <c r="B128" s="339">
        <v>44467.0</v>
      </c>
      <c r="C128" s="99">
        <f t="shared" si="16"/>
        <v>0</v>
      </c>
      <c r="D128" s="260">
        <f t="shared" si="17"/>
        <v>0</v>
      </c>
      <c r="E128" s="321"/>
      <c r="F128" s="322"/>
      <c r="G128" s="322"/>
      <c r="H128" s="322"/>
      <c r="I128" s="322"/>
      <c r="J128" s="322"/>
      <c r="K128" s="322"/>
      <c r="L128" s="480"/>
      <c r="M128" s="577">
        <f t="shared" si="18"/>
        <v>0</v>
      </c>
      <c r="N128" s="321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  <c r="AA128" s="322"/>
      <c r="AB128" s="322"/>
      <c r="AC128" s="480"/>
      <c r="AD128" s="260">
        <f t="shared" si="19"/>
        <v>0</v>
      </c>
      <c r="AE128" s="407"/>
      <c r="AF128" s="322"/>
      <c r="AG128" s="322"/>
      <c r="AH128" s="322"/>
      <c r="AI128" s="322"/>
      <c r="AJ128" s="322"/>
      <c r="AK128" s="322"/>
      <c r="AL128" s="322"/>
      <c r="AM128" s="383"/>
      <c r="AN128" s="322"/>
      <c r="AO128" s="322"/>
      <c r="AP128" s="322"/>
      <c r="AQ128" s="322"/>
      <c r="AR128" s="322"/>
      <c r="AS128" s="150"/>
      <c r="AT128" s="322"/>
      <c r="AU128" s="383"/>
      <c r="AV128" s="322"/>
      <c r="AW128" s="322"/>
      <c r="AX128" s="322"/>
      <c r="AY128" s="383"/>
      <c r="AZ128" s="322"/>
      <c r="BA128" s="383"/>
      <c r="BB128" s="322"/>
      <c r="BC128" s="322"/>
      <c r="BD128" s="322"/>
      <c r="BE128" s="322"/>
      <c r="BF128" s="322"/>
      <c r="BG128" s="322"/>
      <c r="BH128" s="322"/>
      <c r="BI128" s="383"/>
      <c r="BJ128" s="322"/>
      <c r="BK128" s="383"/>
      <c r="BL128" s="322"/>
      <c r="BM128" s="383"/>
      <c r="BN128" s="322"/>
      <c r="BO128" s="383"/>
      <c r="BP128" s="383"/>
      <c r="BQ128" s="383"/>
      <c r="BR128" s="322"/>
      <c r="BS128" s="383"/>
      <c r="BT128" s="383"/>
      <c r="BU128" s="383"/>
      <c r="BV128" s="322"/>
      <c r="BW128" s="383"/>
      <c r="BX128" s="383"/>
      <c r="BY128" s="383"/>
      <c r="BZ128" s="383"/>
      <c r="CA128" s="383"/>
      <c r="CB128" s="322"/>
      <c r="CC128" s="383"/>
      <c r="CD128" s="480"/>
      <c r="CE128" s="623"/>
      <c r="CF128" s="623"/>
      <c r="CG128" s="623"/>
      <c r="CH128" s="623"/>
      <c r="CI128" s="222"/>
      <c r="CJ128" s="222"/>
    </row>
    <row r="129" ht="13.5" customHeight="1">
      <c r="A129" s="222"/>
      <c r="B129" s="339">
        <v>44468.0</v>
      </c>
      <c r="C129" s="99">
        <f t="shared" si="16"/>
        <v>0</v>
      </c>
      <c r="D129" s="260">
        <f t="shared" si="17"/>
        <v>0</v>
      </c>
      <c r="E129" s="597"/>
      <c r="F129" s="412"/>
      <c r="G129" s="322"/>
      <c r="H129" s="485"/>
      <c r="I129" s="322"/>
      <c r="J129" s="322"/>
      <c r="K129" s="484"/>
      <c r="L129" s="480"/>
      <c r="M129" s="577">
        <f t="shared" si="18"/>
        <v>0</v>
      </c>
      <c r="N129" s="544"/>
      <c r="O129" s="322"/>
      <c r="P129" s="383"/>
      <c r="Q129" s="322"/>
      <c r="R129" s="626"/>
      <c r="S129" s="627"/>
      <c r="T129" s="322"/>
      <c r="U129" s="322"/>
      <c r="V129" s="322"/>
      <c r="W129" s="322"/>
      <c r="X129" s="322"/>
      <c r="Y129" s="322"/>
      <c r="Z129" s="322"/>
      <c r="AA129" s="322"/>
      <c r="AB129" s="322"/>
      <c r="AC129" s="480"/>
      <c r="AD129" s="260">
        <f t="shared" si="19"/>
        <v>0</v>
      </c>
      <c r="AE129" s="407"/>
      <c r="AF129" s="322"/>
      <c r="AG129" s="322"/>
      <c r="AH129" s="322"/>
      <c r="AI129" s="322"/>
      <c r="AJ129" s="322"/>
      <c r="AK129" s="322"/>
      <c r="AL129" s="322"/>
      <c r="AM129" s="322"/>
      <c r="AN129" s="322"/>
      <c r="AO129" s="322"/>
      <c r="AP129" s="322"/>
      <c r="AQ129" s="322"/>
      <c r="AR129" s="322"/>
      <c r="AS129" s="143"/>
      <c r="AT129" s="322"/>
      <c r="AU129" s="383"/>
      <c r="AV129" s="322"/>
      <c r="AW129" s="412"/>
      <c r="AX129" s="412"/>
      <c r="AY129" s="412"/>
      <c r="AZ129" s="412"/>
      <c r="BA129" s="322"/>
      <c r="BB129" s="322"/>
      <c r="BC129" s="383"/>
      <c r="BD129" s="322"/>
      <c r="BE129" s="383"/>
      <c r="BF129" s="322"/>
      <c r="BG129" s="412"/>
      <c r="BH129" s="412"/>
      <c r="BI129" s="413"/>
      <c r="BJ129" s="412"/>
      <c r="BK129" s="383"/>
      <c r="BL129" s="322"/>
      <c r="BM129" s="383"/>
      <c r="BN129" s="322"/>
      <c r="BO129" s="383"/>
      <c r="BP129" s="322"/>
      <c r="BQ129" s="322"/>
      <c r="BR129" s="322"/>
      <c r="BS129" s="383"/>
      <c r="BT129" s="322"/>
      <c r="BU129" s="383"/>
      <c r="BV129" s="322"/>
      <c r="BW129" s="383"/>
      <c r="BX129" s="322"/>
      <c r="BY129" s="383"/>
      <c r="BZ129" s="322"/>
      <c r="CA129" s="322"/>
      <c r="CB129" s="322"/>
      <c r="CC129" s="322"/>
      <c r="CD129" s="480"/>
      <c r="CE129" s="623"/>
      <c r="CF129" s="623"/>
      <c r="CG129" s="623"/>
      <c r="CH129" s="623"/>
      <c r="CI129" s="222"/>
      <c r="CJ129" s="222"/>
    </row>
    <row r="130" ht="13.5" customHeight="1">
      <c r="A130" s="222"/>
      <c r="B130" s="450">
        <v>44469.0</v>
      </c>
      <c r="C130" s="271">
        <f t="shared" si="16"/>
        <v>37932184</v>
      </c>
      <c r="D130" s="272">
        <f t="shared" si="17"/>
        <v>34586673</v>
      </c>
      <c r="E130" s="322" t="s">
        <v>1077</v>
      </c>
      <c r="F130" s="363">
        <v>1100.0</v>
      </c>
      <c r="G130" s="591" t="s">
        <v>1004</v>
      </c>
      <c r="H130" s="367">
        <v>4084328.0</v>
      </c>
      <c r="I130" s="591" t="s">
        <v>1005</v>
      </c>
      <c r="J130" s="367">
        <v>501245.0</v>
      </c>
      <c r="K130" s="222" t="s">
        <v>783</v>
      </c>
      <c r="L130" s="322">
        <v>3.0E7</v>
      </c>
      <c r="M130" s="577">
        <f t="shared" si="18"/>
        <v>1461321</v>
      </c>
      <c r="N130" s="322" t="s">
        <v>449</v>
      </c>
      <c r="O130" s="363">
        <v>1461321.0</v>
      </c>
      <c r="P130" s="484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  <c r="AA130" s="322"/>
      <c r="AB130" s="322"/>
      <c r="AC130" s="480"/>
      <c r="AD130" s="260">
        <f t="shared" si="19"/>
        <v>1884190</v>
      </c>
      <c r="AE130" s="407" t="s">
        <v>1012</v>
      </c>
      <c r="AF130" s="363">
        <v>580059.0</v>
      </c>
      <c r="AG130" s="383" t="s">
        <v>452</v>
      </c>
      <c r="AH130" s="363">
        <v>220897.0</v>
      </c>
      <c r="AI130" s="322" t="s">
        <v>398</v>
      </c>
      <c r="AJ130" s="363">
        <v>1100.0</v>
      </c>
      <c r="AK130" s="322" t="s">
        <v>999</v>
      </c>
      <c r="AL130" s="363">
        <v>337744.0</v>
      </c>
      <c r="AM130" s="407" t="s">
        <v>87</v>
      </c>
      <c r="AN130" s="363">
        <v>165000.0</v>
      </c>
      <c r="AO130" s="322" t="s">
        <v>1078</v>
      </c>
      <c r="AP130" s="363">
        <v>3910.0</v>
      </c>
      <c r="AQ130" s="322" t="s">
        <v>88</v>
      </c>
      <c r="AR130" s="363">
        <v>160000.0</v>
      </c>
      <c r="AS130" s="322" t="s">
        <v>399</v>
      </c>
      <c r="AT130" s="363">
        <v>409280.0</v>
      </c>
      <c r="AU130" s="322" t="s">
        <v>1079</v>
      </c>
      <c r="AV130" s="363">
        <v>6200.0</v>
      </c>
      <c r="AW130" s="322"/>
      <c r="AX130" s="485"/>
      <c r="AY130" s="422"/>
      <c r="AZ130" s="412"/>
      <c r="BA130" s="413"/>
      <c r="BB130" s="412"/>
      <c r="BC130" s="413"/>
      <c r="BD130" s="412"/>
      <c r="BE130" s="413"/>
      <c r="BF130" s="412"/>
      <c r="BG130" s="412"/>
      <c r="BH130" s="412"/>
      <c r="BI130" s="603"/>
      <c r="BJ130" s="412"/>
      <c r="BK130" s="412"/>
      <c r="BL130" s="412"/>
      <c r="BM130" s="413"/>
      <c r="BN130" s="412"/>
      <c r="BO130" s="413"/>
      <c r="BP130" s="412"/>
      <c r="BQ130" s="413"/>
      <c r="BR130" s="412"/>
      <c r="BS130" s="412"/>
      <c r="BT130" s="412"/>
      <c r="BU130" s="412"/>
      <c r="BV130" s="412"/>
      <c r="BW130" s="412"/>
      <c r="BX130" s="412"/>
      <c r="BY130" s="412"/>
      <c r="BZ130" s="412"/>
      <c r="CA130" s="412"/>
      <c r="CB130" s="412"/>
      <c r="CC130" s="413"/>
      <c r="CD130" s="500"/>
      <c r="CE130" s="623"/>
      <c r="CF130" s="623"/>
      <c r="CG130" s="623"/>
      <c r="CH130" s="623"/>
      <c r="CI130" s="222"/>
      <c r="CJ130" s="222"/>
    </row>
    <row r="131" ht="13.5" customHeight="1">
      <c r="A131" s="1"/>
      <c r="B131" s="100" t="s">
        <v>15</v>
      </c>
      <c r="C131" s="105">
        <f t="shared" ref="C131:D131" si="20">SUM(C100:C130)</f>
        <v>158622787</v>
      </c>
      <c r="D131" s="278">
        <f t="shared" si="20"/>
        <v>60362053</v>
      </c>
      <c r="E131" s="573"/>
      <c r="F131" s="251"/>
      <c r="G131" s="251"/>
      <c r="H131" s="251"/>
      <c r="I131" s="251"/>
      <c r="J131" s="251"/>
      <c r="K131" s="251"/>
      <c r="L131" s="574"/>
      <c r="M131" s="575">
        <f>SUM(M100:M130)</f>
        <v>68536015</v>
      </c>
      <c r="N131" s="573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  <c r="AA131" s="251"/>
      <c r="AB131" s="251"/>
      <c r="AC131" s="574"/>
      <c r="AD131" s="278">
        <f>SUM(AD100:AD130)</f>
        <v>29724719</v>
      </c>
      <c r="AE131" s="507"/>
      <c r="AF131" s="251"/>
      <c r="AG131" s="250"/>
      <c r="AH131" s="251"/>
      <c r="AI131" s="250"/>
      <c r="AJ131" s="251"/>
      <c r="AK131" s="251"/>
      <c r="AL131" s="251"/>
      <c r="AM131" s="251"/>
      <c r="AN131" s="251"/>
      <c r="AO131" s="251"/>
      <c r="AP131" s="251"/>
      <c r="AQ131" s="251"/>
      <c r="AR131" s="251"/>
      <c r="AS131" s="250"/>
      <c r="AT131" s="251"/>
      <c r="AU131" s="251"/>
      <c r="AV131" s="251"/>
      <c r="AW131" s="251"/>
      <c r="AX131" s="251"/>
      <c r="AY131" s="251"/>
      <c r="AZ131" s="251"/>
      <c r="BA131" s="251"/>
      <c r="BB131" s="251"/>
      <c r="BC131" s="251"/>
      <c r="BD131" s="251"/>
      <c r="BE131" s="251"/>
      <c r="BF131" s="251"/>
      <c r="BG131" s="250"/>
      <c r="BH131" s="251"/>
      <c r="BI131" s="251"/>
      <c r="BJ131" s="251"/>
      <c r="BK131" s="250"/>
      <c r="BL131" s="251"/>
      <c r="BM131" s="250"/>
      <c r="BN131" s="251"/>
      <c r="BO131" s="250"/>
      <c r="BP131" s="251"/>
      <c r="BQ131" s="250"/>
      <c r="BR131" s="251"/>
      <c r="BS131" s="250"/>
      <c r="BT131" s="251"/>
      <c r="BU131" s="250"/>
      <c r="BV131" s="251"/>
      <c r="BW131" s="250"/>
      <c r="BX131" s="251"/>
      <c r="BY131" s="250"/>
      <c r="BZ131" s="251"/>
      <c r="CA131" s="250"/>
      <c r="CB131" s="251"/>
      <c r="CC131" s="251"/>
      <c r="CD131" s="574"/>
      <c r="CE131" s="623"/>
      <c r="CF131" s="623"/>
      <c r="CG131" s="623"/>
      <c r="CH131" s="623"/>
      <c r="CI131" s="222"/>
      <c r="CJ131" s="222"/>
    </row>
    <row r="132" ht="13.5" customHeight="1">
      <c r="A132" s="1"/>
      <c r="B132" s="100" t="s">
        <v>31</v>
      </c>
      <c r="C132" s="289"/>
      <c r="D132" s="290"/>
      <c r="E132" s="616"/>
      <c r="F132" s="419"/>
      <c r="G132" s="419"/>
      <c r="H132" s="419"/>
      <c r="I132" s="419"/>
      <c r="J132" s="419"/>
      <c r="K132" s="419"/>
      <c r="L132" s="565"/>
      <c r="M132" s="327"/>
      <c r="N132" s="616"/>
      <c r="O132" s="419"/>
      <c r="P132" s="419"/>
      <c r="Q132" s="419"/>
      <c r="R132" s="419"/>
      <c r="S132" s="419"/>
      <c r="T132" s="419"/>
      <c r="U132" s="419"/>
      <c r="V132" s="419"/>
      <c r="W132" s="419"/>
      <c r="X132" s="419"/>
      <c r="Y132" s="419"/>
      <c r="Z132" s="419"/>
      <c r="AA132" s="419"/>
      <c r="AB132" s="419"/>
      <c r="AC132" s="565"/>
      <c r="AD132" s="290"/>
      <c r="AE132" s="617"/>
      <c r="AF132" s="419"/>
      <c r="AG132" s="419"/>
      <c r="AH132" s="419"/>
      <c r="AI132" s="418"/>
      <c r="AJ132" s="419"/>
      <c r="AK132" s="418"/>
      <c r="AL132" s="419"/>
      <c r="AM132" s="418"/>
      <c r="AN132" s="419"/>
      <c r="AO132" s="418"/>
      <c r="AP132" s="419"/>
      <c r="AQ132" s="418"/>
      <c r="AR132" s="419"/>
      <c r="AS132" s="418"/>
      <c r="AT132" s="419"/>
      <c r="AU132" s="418"/>
      <c r="AV132" s="419"/>
      <c r="AW132" s="418"/>
      <c r="AX132" s="418"/>
      <c r="AY132" s="418"/>
      <c r="AZ132" s="419"/>
      <c r="BA132" s="418"/>
      <c r="BB132" s="418"/>
      <c r="BC132" s="418"/>
      <c r="BD132" s="419"/>
      <c r="BE132" s="418"/>
      <c r="BF132" s="418"/>
      <c r="BG132" s="418"/>
      <c r="BH132" s="418"/>
      <c r="BI132" s="418"/>
      <c r="BJ132" s="418"/>
      <c r="BK132" s="418"/>
      <c r="BL132" s="418"/>
      <c r="BM132" s="418"/>
      <c r="BN132" s="418"/>
      <c r="BO132" s="418"/>
      <c r="BP132" s="418"/>
      <c r="BQ132" s="418"/>
      <c r="BR132" s="419"/>
      <c r="BS132" s="418"/>
      <c r="BT132" s="418"/>
      <c r="BU132" s="418"/>
      <c r="BV132" s="419"/>
      <c r="BW132" s="418"/>
      <c r="BX132" s="418"/>
      <c r="BY132" s="418"/>
      <c r="BZ132" s="418"/>
      <c r="CA132" s="418"/>
      <c r="CB132" s="419"/>
      <c r="CC132" s="418"/>
      <c r="CD132" s="565"/>
      <c r="CE132" s="623"/>
      <c r="CF132" s="623"/>
      <c r="CG132" s="623"/>
      <c r="CH132" s="623"/>
      <c r="CI132" s="222"/>
      <c r="CJ132" s="222"/>
    </row>
    <row r="133" ht="13.5" customHeight="1">
      <c r="A133" s="222"/>
      <c r="B133" s="451">
        <v>44470.0</v>
      </c>
      <c r="C133" s="98">
        <f t="shared" ref="C133:C163" si="21">D133+M133+AD133</f>
        <v>86925</v>
      </c>
      <c r="D133" s="253">
        <f t="shared" ref="D133:D163" si="22">F133+H133+J133+L133</f>
        <v>0</v>
      </c>
      <c r="E133" s="222"/>
      <c r="F133" s="322"/>
      <c r="G133" s="322"/>
      <c r="H133" s="322"/>
      <c r="I133" s="322"/>
      <c r="J133" s="322"/>
      <c r="K133" s="322"/>
      <c r="L133" s="480"/>
      <c r="M133" s="577">
        <f t="shared" ref="M133:M163" si="23">O133+Q133+S133+U133</f>
        <v>0</v>
      </c>
      <c r="N133" s="321"/>
      <c r="O133" s="322"/>
      <c r="P133" s="322"/>
      <c r="Q133" s="322"/>
      <c r="R133" s="322"/>
      <c r="S133" s="322"/>
      <c r="T133" s="322"/>
      <c r="U133" s="322"/>
      <c r="V133" s="414"/>
      <c r="W133" s="414"/>
      <c r="X133" s="414"/>
      <c r="Y133" s="414"/>
      <c r="Z133" s="414"/>
      <c r="AA133" s="414"/>
      <c r="AB133" s="414"/>
      <c r="AC133" s="514"/>
      <c r="AD133" s="579">
        <f t="shared" ref="AD133:AD163" si="24">AF133+AH133+AJ133+AL133+AN133+AP133+AR133+AT133+AV133+AX133+AZ133+BB133+BD133+BF133+BH133+BJ133+BL133+BN133+BP133+BR133+BT133+BV133+BX133+BZ133+CB133+CD133</f>
        <v>86925</v>
      </c>
      <c r="AE133" s="407" t="s">
        <v>1080</v>
      </c>
      <c r="AF133" s="363">
        <v>17905.0</v>
      </c>
      <c r="AG133" s="322" t="s">
        <v>1081</v>
      </c>
      <c r="AH133" s="363">
        <v>65000.0</v>
      </c>
      <c r="AI133" s="383" t="s">
        <v>1082</v>
      </c>
      <c r="AJ133" s="363">
        <v>4020.0</v>
      </c>
      <c r="AK133" s="383"/>
      <c r="AL133" s="322"/>
      <c r="AM133" s="383"/>
      <c r="AN133" s="322"/>
      <c r="AO133" s="383"/>
      <c r="AP133" s="322"/>
      <c r="AQ133" s="383"/>
      <c r="AR133" s="322"/>
      <c r="AS133" s="383"/>
      <c r="AT133" s="322"/>
      <c r="AU133" s="383"/>
      <c r="AV133" s="322"/>
      <c r="AW133" s="383"/>
      <c r="AX133" s="383"/>
      <c r="AY133" s="383"/>
      <c r="AZ133" s="322"/>
      <c r="BA133" s="383"/>
      <c r="BB133" s="383"/>
      <c r="BC133" s="383"/>
      <c r="BD133" s="322"/>
      <c r="BE133" s="383"/>
      <c r="BF133" s="383"/>
      <c r="BG133" s="383"/>
      <c r="BH133" s="383"/>
      <c r="BI133" s="383"/>
      <c r="BJ133" s="383"/>
      <c r="BK133" s="383"/>
      <c r="BL133" s="383"/>
      <c r="BM133" s="383"/>
      <c r="BN133" s="383"/>
      <c r="BO133" s="383"/>
      <c r="BP133" s="383"/>
      <c r="BQ133" s="383"/>
      <c r="BR133" s="322"/>
      <c r="BS133" s="383"/>
      <c r="BT133" s="383"/>
      <c r="BU133" s="383"/>
      <c r="BV133" s="322"/>
      <c r="BW133" s="383"/>
      <c r="BX133" s="383"/>
      <c r="BY133" s="383"/>
      <c r="BZ133" s="383"/>
      <c r="CA133" s="383"/>
      <c r="CB133" s="322"/>
      <c r="CC133" s="383"/>
      <c r="CD133" s="480"/>
      <c r="CE133" s="623"/>
      <c r="CF133" s="623"/>
      <c r="CG133" s="623"/>
      <c r="CH133" s="623"/>
      <c r="CI133" s="222"/>
      <c r="CJ133" s="222"/>
    </row>
    <row r="134" ht="13.5" customHeight="1">
      <c r="A134" s="222"/>
      <c r="B134" s="446">
        <v>44471.0</v>
      </c>
      <c r="C134" s="99">
        <f t="shared" si="21"/>
        <v>201948</v>
      </c>
      <c r="D134" s="260">
        <f t="shared" si="22"/>
        <v>0</v>
      </c>
      <c r="E134" s="412"/>
      <c r="F134" s="412"/>
      <c r="G134" s="412"/>
      <c r="H134" s="412"/>
      <c r="I134" s="322"/>
      <c r="J134" s="322"/>
      <c r="K134" s="322"/>
      <c r="L134" s="480"/>
      <c r="M134" s="577">
        <f t="shared" si="23"/>
        <v>0</v>
      </c>
      <c r="N134" s="544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  <c r="AA134" s="322"/>
      <c r="AB134" s="322"/>
      <c r="AC134" s="480"/>
      <c r="AD134" s="260">
        <f t="shared" si="24"/>
        <v>201948</v>
      </c>
      <c r="AE134" s="383" t="s">
        <v>1013</v>
      </c>
      <c r="AF134" s="363">
        <v>201948.0</v>
      </c>
      <c r="AG134" s="383"/>
      <c r="AH134" s="322"/>
      <c r="AI134" s="413"/>
      <c r="AJ134" s="412"/>
      <c r="AK134" s="412"/>
      <c r="AL134" s="412"/>
      <c r="AM134" s="413"/>
      <c r="AN134" s="412"/>
      <c r="AO134" s="412"/>
      <c r="AP134" s="412"/>
      <c r="AQ134" s="383"/>
      <c r="AR134" s="322"/>
      <c r="AS134" s="383"/>
      <c r="AT134" s="322"/>
      <c r="AU134" s="383"/>
      <c r="AV134" s="322"/>
      <c r="AW134" s="383"/>
      <c r="AX134" s="383"/>
      <c r="AY134" s="383"/>
      <c r="AZ134" s="322"/>
      <c r="BA134" s="383"/>
      <c r="BB134" s="383"/>
      <c r="BC134" s="383"/>
      <c r="BD134" s="322"/>
      <c r="BE134" s="383"/>
      <c r="BF134" s="383"/>
      <c r="BG134" s="383"/>
      <c r="BH134" s="383"/>
      <c r="BI134" s="383"/>
      <c r="BJ134" s="383"/>
      <c r="BK134" s="383"/>
      <c r="BL134" s="383"/>
      <c r="BM134" s="383"/>
      <c r="BN134" s="383"/>
      <c r="BO134" s="383"/>
      <c r="BP134" s="383"/>
      <c r="BQ134" s="383"/>
      <c r="BR134" s="322"/>
      <c r="BS134" s="383"/>
      <c r="BT134" s="383"/>
      <c r="BU134" s="383"/>
      <c r="BV134" s="322"/>
      <c r="BW134" s="383"/>
      <c r="BX134" s="383"/>
      <c r="BY134" s="383"/>
      <c r="BZ134" s="383"/>
      <c r="CA134" s="383"/>
      <c r="CB134" s="322"/>
      <c r="CC134" s="383"/>
      <c r="CD134" s="480"/>
      <c r="CE134" s="623"/>
      <c r="CF134" s="623"/>
      <c r="CG134" s="623"/>
      <c r="CH134" s="623"/>
      <c r="CI134" s="222"/>
      <c r="CJ134" s="222"/>
    </row>
    <row r="135" ht="13.5" customHeight="1">
      <c r="A135" s="222"/>
      <c r="B135" s="446">
        <v>44472.0</v>
      </c>
      <c r="C135" s="99">
        <f t="shared" si="21"/>
        <v>31830</v>
      </c>
      <c r="D135" s="260">
        <f t="shared" si="22"/>
        <v>0</v>
      </c>
      <c r="E135" s="321"/>
      <c r="F135" s="322"/>
      <c r="G135" s="322"/>
      <c r="H135" s="322"/>
      <c r="I135" s="322"/>
      <c r="J135" s="322"/>
      <c r="K135" s="322"/>
      <c r="L135" s="480"/>
      <c r="M135" s="577">
        <f t="shared" si="23"/>
        <v>0</v>
      </c>
      <c r="N135" s="321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  <c r="AA135" s="322"/>
      <c r="AB135" s="322"/>
      <c r="AC135" s="480"/>
      <c r="AD135" s="260">
        <f t="shared" si="24"/>
        <v>31830</v>
      </c>
      <c r="AE135" s="407" t="s">
        <v>1083</v>
      </c>
      <c r="AF135" s="363">
        <v>15915.0</v>
      </c>
      <c r="AG135" s="412" t="s">
        <v>1084</v>
      </c>
      <c r="AH135" s="367">
        <v>15915.0</v>
      </c>
      <c r="AI135" s="383"/>
      <c r="AJ135" s="322"/>
      <c r="AK135" s="383"/>
      <c r="AL135" s="322"/>
      <c r="AM135" s="383"/>
      <c r="AN135" s="322"/>
      <c r="AO135" s="383"/>
      <c r="AP135" s="322"/>
      <c r="AQ135" s="383"/>
      <c r="AR135" s="322"/>
      <c r="AS135" s="383"/>
      <c r="AT135" s="322"/>
      <c r="AU135" s="383"/>
      <c r="AV135" s="322"/>
      <c r="AW135" s="383"/>
      <c r="AX135" s="383"/>
      <c r="AY135" s="383"/>
      <c r="AZ135" s="322"/>
      <c r="BA135" s="383"/>
      <c r="BB135" s="383"/>
      <c r="BC135" s="383"/>
      <c r="BD135" s="322"/>
      <c r="BE135" s="383"/>
      <c r="BF135" s="383"/>
      <c r="BG135" s="383"/>
      <c r="BH135" s="383"/>
      <c r="BI135" s="383"/>
      <c r="BJ135" s="383"/>
      <c r="BK135" s="383"/>
      <c r="BL135" s="383"/>
      <c r="BM135" s="383"/>
      <c r="BN135" s="383"/>
      <c r="BO135" s="383"/>
      <c r="BP135" s="383"/>
      <c r="BQ135" s="383"/>
      <c r="BR135" s="322"/>
      <c r="BS135" s="383"/>
      <c r="BT135" s="383"/>
      <c r="BU135" s="383"/>
      <c r="BV135" s="322"/>
      <c r="BW135" s="383"/>
      <c r="BX135" s="383"/>
      <c r="BY135" s="383"/>
      <c r="BZ135" s="383"/>
      <c r="CA135" s="383"/>
      <c r="CB135" s="322"/>
      <c r="CC135" s="383"/>
      <c r="CD135" s="480"/>
      <c r="CE135" s="623"/>
      <c r="CF135" s="623"/>
      <c r="CG135" s="623"/>
      <c r="CH135" s="623"/>
      <c r="CI135" s="222"/>
      <c r="CJ135" s="222"/>
    </row>
    <row r="136" ht="13.5" customHeight="1">
      <c r="A136" s="222"/>
      <c r="B136" s="446">
        <v>44473.0</v>
      </c>
      <c r="C136" s="99">
        <f t="shared" si="21"/>
        <v>574876</v>
      </c>
      <c r="D136" s="260">
        <f t="shared" si="22"/>
        <v>200000</v>
      </c>
      <c r="E136" s="321" t="s">
        <v>1085</v>
      </c>
      <c r="F136" s="363">
        <v>200000.0</v>
      </c>
      <c r="G136" s="322"/>
      <c r="H136" s="322"/>
      <c r="I136" s="484"/>
      <c r="J136" s="322"/>
      <c r="K136" s="322"/>
      <c r="L136" s="480"/>
      <c r="M136" s="577">
        <f t="shared" si="23"/>
        <v>0</v>
      </c>
      <c r="N136" s="321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  <c r="AA136" s="322"/>
      <c r="AB136" s="322"/>
      <c r="AC136" s="480"/>
      <c r="AD136" s="260">
        <f t="shared" si="24"/>
        <v>374876</v>
      </c>
      <c r="AE136" s="407" t="s">
        <v>401</v>
      </c>
      <c r="AF136" s="363">
        <v>88000.0</v>
      </c>
      <c r="AG136" s="383" t="s">
        <v>396</v>
      </c>
      <c r="AH136" s="363">
        <v>264876.0</v>
      </c>
      <c r="AI136" s="383" t="s">
        <v>1086</v>
      </c>
      <c r="AJ136" s="363">
        <v>22000.0</v>
      </c>
      <c r="AK136" s="383"/>
      <c r="AL136" s="322"/>
      <c r="AM136" s="383"/>
      <c r="AN136" s="322"/>
      <c r="AO136" s="545"/>
      <c r="AP136" s="322"/>
      <c r="AQ136" s="383"/>
      <c r="AR136" s="322"/>
      <c r="AS136" s="383"/>
      <c r="AT136" s="322"/>
      <c r="AU136" s="383"/>
      <c r="AV136" s="322"/>
      <c r="AW136" s="383"/>
      <c r="AX136" s="383"/>
      <c r="AY136" s="383"/>
      <c r="AZ136" s="322"/>
      <c r="BA136" s="383"/>
      <c r="BB136" s="383"/>
      <c r="BC136" s="383"/>
      <c r="BD136" s="322"/>
      <c r="BE136" s="383"/>
      <c r="BF136" s="383"/>
      <c r="BG136" s="383"/>
      <c r="BH136" s="383"/>
      <c r="BI136" s="383"/>
      <c r="BJ136" s="383"/>
      <c r="BK136" s="383"/>
      <c r="BL136" s="383"/>
      <c r="BM136" s="383"/>
      <c r="BN136" s="383"/>
      <c r="BO136" s="383"/>
      <c r="BP136" s="383"/>
      <c r="BQ136" s="383"/>
      <c r="BR136" s="322"/>
      <c r="BS136" s="383"/>
      <c r="BT136" s="383"/>
      <c r="BU136" s="383"/>
      <c r="BV136" s="322"/>
      <c r="BW136" s="383"/>
      <c r="BX136" s="383"/>
      <c r="BY136" s="383"/>
      <c r="BZ136" s="383"/>
      <c r="CA136" s="383"/>
      <c r="CB136" s="322"/>
      <c r="CC136" s="383"/>
      <c r="CD136" s="480"/>
      <c r="CE136" s="623"/>
      <c r="CF136" s="623"/>
      <c r="CG136" s="623"/>
      <c r="CH136" s="623"/>
      <c r="CI136" s="222"/>
      <c r="CJ136" s="222"/>
    </row>
    <row r="137" ht="13.5" customHeight="1">
      <c r="A137" s="222"/>
      <c r="B137" s="339">
        <v>44474.0</v>
      </c>
      <c r="C137" s="99">
        <f t="shared" si="21"/>
        <v>0</v>
      </c>
      <c r="D137" s="260">
        <f t="shared" si="22"/>
        <v>0</v>
      </c>
      <c r="E137" s="321"/>
      <c r="F137" s="322"/>
      <c r="G137" s="322"/>
      <c r="H137" s="322"/>
      <c r="I137" s="322"/>
      <c r="J137" s="322"/>
      <c r="K137" s="322"/>
      <c r="L137" s="480"/>
      <c r="M137" s="577">
        <f t="shared" si="23"/>
        <v>0</v>
      </c>
      <c r="N137" s="321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  <c r="AA137" s="322"/>
      <c r="AB137" s="322"/>
      <c r="AC137" s="480"/>
      <c r="AD137" s="260">
        <f t="shared" si="24"/>
        <v>0</v>
      </c>
      <c r="AE137" s="407"/>
      <c r="AF137" s="322"/>
      <c r="AG137" s="383"/>
      <c r="AH137" s="322"/>
      <c r="AI137" s="383"/>
      <c r="AJ137" s="322"/>
      <c r="AK137" s="383"/>
      <c r="AL137" s="322"/>
      <c r="AM137" s="383"/>
      <c r="AN137" s="322"/>
      <c r="AO137" s="383"/>
      <c r="AP137" s="322"/>
      <c r="AQ137" s="383"/>
      <c r="AR137" s="322"/>
      <c r="AS137" s="383"/>
      <c r="AT137" s="322"/>
      <c r="AU137" s="383"/>
      <c r="AV137" s="322"/>
      <c r="AW137" s="383"/>
      <c r="AX137" s="383"/>
      <c r="AY137" s="383"/>
      <c r="AZ137" s="322"/>
      <c r="BA137" s="383"/>
      <c r="BB137" s="383"/>
      <c r="BC137" s="383"/>
      <c r="BD137" s="322"/>
      <c r="BE137" s="383"/>
      <c r="BF137" s="383"/>
      <c r="BG137" s="383"/>
      <c r="BH137" s="383"/>
      <c r="BI137" s="383"/>
      <c r="BJ137" s="383"/>
      <c r="BK137" s="383"/>
      <c r="BL137" s="383"/>
      <c r="BM137" s="383"/>
      <c r="BN137" s="383"/>
      <c r="BO137" s="383"/>
      <c r="BP137" s="383"/>
      <c r="BQ137" s="383"/>
      <c r="BR137" s="322"/>
      <c r="BS137" s="383"/>
      <c r="BT137" s="383"/>
      <c r="BU137" s="383"/>
      <c r="BV137" s="322"/>
      <c r="BW137" s="383"/>
      <c r="BX137" s="383"/>
      <c r="BY137" s="383"/>
      <c r="BZ137" s="383"/>
      <c r="CA137" s="383"/>
      <c r="CB137" s="322"/>
      <c r="CC137" s="383"/>
      <c r="CD137" s="480"/>
      <c r="CE137" s="623"/>
      <c r="CF137" s="623"/>
      <c r="CG137" s="623"/>
      <c r="CH137" s="623"/>
      <c r="CI137" s="222"/>
      <c r="CJ137" s="222"/>
    </row>
    <row r="138" ht="13.5" customHeight="1">
      <c r="A138" s="222"/>
      <c r="B138" s="339">
        <v>44475.0</v>
      </c>
      <c r="C138" s="99">
        <f t="shared" si="21"/>
        <v>200220</v>
      </c>
      <c r="D138" s="260">
        <f t="shared" si="22"/>
        <v>200220</v>
      </c>
      <c r="E138" s="321" t="s">
        <v>1087</v>
      </c>
      <c r="F138" s="363">
        <v>200220.0</v>
      </c>
      <c r="G138" s="322"/>
      <c r="H138" s="322"/>
      <c r="I138" s="322"/>
      <c r="J138" s="322"/>
      <c r="K138" s="322"/>
      <c r="L138" s="480"/>
      <c r="M138" s="577">
        <f t="shared" si="23"/>
        <v>0</v>
      </c>
      <c r="N138" s="321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  <c r="AA138" s="322"/>
      <c r="AB138" s="322"/>
      <c r="AC138" s="480"/>
      <c r="AD138" s="260">
        <f t="shared" si="24"/>
        <v>0</v>
      </c>
      <c r="AE138" s="407"/>
      <c r="AF138" s="322"/>
      <c r="AG138" s="383"/>
      <c r="AH138" s="322"/>
      <c r="AI138" s="383"/>
      <c r="AJ138" s="322"/>
      <c r="AK138" s="383"/>
      <c r="AL138" s="322"/>
      <c r="AM138" s="383"/>
      <c r="AN138" s="322"/>
      <c r="AO138" s="383"/>
      <c r="AP138" s="322"/>
      <c r="AQ138" s="383"/>
      <c r="AR138" s="322"/>
      <c r="AS138" s="383"/>
      <c r="AT138" s="322"/>
      <c r="AU138" s="383"/>
      <c r="AV138" s="322"/>
      <c r="AW138" s="383"/>
      <c r="AX138" s="322"/>
      <c r="AY138" s="383"/>
      <c r="AZ138" s="322"/>
      <c r="BA138" s="383"/>
      <c r="BB138" s="383"/>
      <c r="BC138" s="383"/>
      <c r="BD138" s="322"/>
      <c r="BE138" s="383"/>
      <c r="BF138" s="383"/>
      <c r="BG138" s="383"/>
      <c r="BH138" s="383"/>
      <c r="BI138" s="383"/>
      <c r="BJ138" s="383"/>
      <c r="BK138" s="383"/>
      <c r="BL138" s="383"/>
      <c r="BM138" s="383"/>
      <c r="BN138" s="383"/>
      <c r="BO138" s="383"/>
      <c r="BP138" s="383"/>
      <c r="BQ138" s="383"/>
      <c r="BR138" s="322"/>
      <c r="BS138" s="383"/>
      <c r="BT138" s="383"/>
      <c r="BU138" s="383"/>
      <c r="BV138" s="322"/>
      <c r="BW138" s="383"/>
      <c r="BX138" s="383"/>
      <c r="BY138" s="383"/>
      <c r="BZ138" s="383"/>
      <c r="CA138" s="383"/>
      <c r="CB138" s="322"/>
      <c r="CC138" s="383"/>
      <c r="CD138" s="480"/>
      <c r="CE138" s="623"/>
      <c r="CF138" s="623"/>
      <c r="CG138" s="623"/>
      <c r="CH138" s="623"/>
      <c r="CI138" s="222"/>
      <c r="CJ138" s="222"/>
    </row>
    <row r="139" ht="13.5" customHeight="1">
      <c r="A139" s="222"/>
      <c r="B139" s="446">
        <v>44476.0</v>
      </c>
      <c r="C139" s="99">
        <f t="shared" si="21"/>
        <v>998210</v>
      </c>
      <c r="D139" s="260">
        <f t="shared" si="22"/>
        <v>0</v>
      </c>
      <c r="E139" s="236"/>
      <c r="F139" s="143"/>
      <c r="G139" s="322"/>
      <c r="H139" s="322"/>
      <c r="I139" s="322"/>
      <c r="J139" s="322"/>
      <c r="K139" s="322"/>
      <c r="L139" s="480"/>
      <c r="M139" s="577">
        <f t="shared" si="23"/>
        <v>997000</v>
      </c>
      <c r="N139" s="321" t="s">
        <v>1088</v>
      </c>
      <c r="O139" s="363">
        <v>897000.0</v>
      </c>
      <c r="P139" s="143" t="s">
        <v>1089</v>
      </c>
      <c r="Q139" s="363">
        <v>100000.0</v>
      </c>
      <c r="R139" s="322"/>
      <c r="S139" s="322"/>
      <c r="T139" s="322"/>
      <c r="U139" s="322"/>
      <c r="V139" s="322"/>
      <c r="W139" s="322"/>
      <c r="X139" s="322"/>
      <c r="Y139" s="322"/>
      <c r="Z139" s="322"/>
      <c r="AA139" s="322"/>
      <c r="AB139" s="322"/>
      <c r="AC139" s="480"/>
      <c r="AD139" s="260">
        <f t="shared" si="24"/>
        <v>1210</v>
      </c>
      <c r="AE139" s="407" t="s">
        <v>487</v>
      </c>
      <c r="AF139" s="363">
        <v>1210.0</v>
      </c>
      <c r="AG139" s="383"/>
      <c r="AH139" s="322"/>
      <c r="AI139" s="407"/>
      <c r="AJ139" s="322"/>
      <c r="AK139" s="383"/>
      <c r="AL139" s="322"/>
      <c r="AM139" s="383"/>
      <c r="AN139" s="322"/>
      <c r="AO139" s="322"/>
      <c r="AP139" s="322"/>
      <c r="AQ139" s="383"/>
      <c r="AR139" s="322"/>
      <c r="AS139" s="383"/>
      <c r="AT139" s="322"/>
      <c r="AU139" s="383"/>
      <c r="AV139" s="322"/>
      <c r="AW139" s="383"/>
      <c r="AX139" s="383"/>
      <c r="AY139" s="383"/>
      <c r="AZ139" s="322"/>
      <c r="BA139" s="383"/>
      <c r="BB139" s="383"/>
      <c r="BC139" s="383"/>
      <c r="BD139" s="322"/>
      <c r="BE139" s="383"/>
      <c r="BF139" s="383"/>
      <c r="BG139" s="383"/>
      <c r="BH139" s="383"/>
      <c r="BI139" s="383"/>
      <c r="BJ139" s="383"/>
      <c r="BK139" s="383"/>
      <c r="BL139" s="383"/>
      <c r="BM139" s="383"/>
      <c r="BN139" s="383"/>
      <c r="BO139" s="383"/>
      <c r="BP139" s="383"/>
      <c r="BQ139" s="383"/>
      <c r="BR139" s="322"/>
      <c r="BS139" s="383"/>
      <c r="BT139" s="383"/>
      <c r="BU139" s="383"/>
      <c r="BV139" s="322"/>
      <c r="BW139" s="383"/>
      <c r="BX139" s="383"/>
      <c r="BY139" s="383"/>
      <c r="BZ139" s="383"/>
      <c r="CA139" s="383"/>
      <c r="CB139" s="322"/>
      <c r="CC139" s="383"/>
      <c r="CD139" s="480"/>
      <c r="CE139" s="623"/>
      <c r="CF139" s="623"/>
      <c r="CG139" s="623"/>
      <c r="CH139" s="623"/>
      <c r="CI139" s="222"/>
      <c r="CJ139" s="222"/>
    </row>
    <row r="140" ht="13.5" customHeight="1">
      <c r="A140" s="222"/>
      <c r="B140" s="446">
        <v>44477.0</v>
      </c>
      <c r="C140" s="99">
        <f t="shared" si="21"/>
        <v>0</v>
      </c>
      <c r="D140" s="260">
        <f t="shared" si="22"/>
        <v>0</v>
      </c>
      <c r="E140" s="321"/>
      <c r="F140" s="322"/>
      <c r="G140" s="322"/>
      <c r="H140" s="322"/>
      <c r="I140" s="322"/>
      <c r="J140" s="322"/>
      <c r="K140" s="322"/>
      <c r="L140" s="480"/>
      <c r="M140" s="577">
        <f t="shared" si="23"/>
        <v>0</v>
      </c>
      <c r="N140" s="236"/>
      <c r="O140" s="143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  <c r="AA140" s="322"/>
      <c r="AB140" s="322"/>
      <c r="AC140" s="480"/>
      <c r="AD140" s="260">
        <f t="shared" si="24"/>
        <v>0</v>
      </c>
      <c r="AE140" s="407"/>
      <c r="AF140" s="322"/>
      <c r="AG140" s="383"/>
      <c r="AH140" s="322"/>
      <c r="AI140" s="143"/>
      <c r="AJ140" s="143"/>
      <c r="AK140" s="150"/>
      <c r="AL140" s="143"/>
      <c r="AM140" s="383"/>
      <c r="AN140" s="322"/>
      <c r="AO140" s="383"/>
      <c r="AP140" s="322"/>
      <c r="AQ140" s="383"/>
      <c r="AR140" s="322"/>
      <c r="AS140" s="383"/>
      <c r="AT140" s="322"/>
      <c r="AU140" s="383"/>
      <c r="AV140" s="322"/>
      <c r="AW140" s="383"/>
      <c r="AX140" s="383"/>
      <c r="AY140" s="383"/>
      <c r="AZ140" s="322"/>
      <c r="BA140" s="383"/>
      <c r="BB140" s="383"/>
      <c r="BC140" s="383"/>
      <c r="BD140" s="322"/>
      <c r="BE140" s="383"/>
      <c r="BF140" s="383"/>
      <c r="BG140" s="383"/>
      <c r="BH140" s="383"/>
      <c r="BI140" s="383"/>
      <c r="BJ140" s="383"/>
      <c r="BK140" s="383"/>
      <c r="BL140" s="383"/>
      <c r="BM140" s="383"/>
      <c r="BN140" s="383"/>
      <c r="BO140" s="383"/>
      <c r="BP140" s="383"/>
      <c r="BQ140" s="383"/>
      <c r="BR140" s="322"/>
      <c r="BS140" s="383"/>
      <c r="BT140" s="383"/>
      <c r="BU140" s="383"/>
      <c r="BV140" s="322"/>
      <c r="BW140" s="383"/>
      <c r="BX140" s="383"/>
      <c r="BY140" s="383"/>
      <c r="BZ140" s="383"/>
      <c r="CA140" s="383"/>
      <c r="CB140" s="322"/>
      <c r="CC140" s="383"/>
      <c r="CD140" s="480"/>
      <c r="CE140" s="623"/>
      <c r="CF140" s="623"/>
      <c r="CG140" s="623"/>
      <c r="CH140" s="623"/>
      <c r="CI140" s="222"/>
      <c r="CJ140" s="222"/>
    </row>
    <row r="141" ht="12.75" customHeight="1">
      <c r="A141" s="222"/>
      <c r="B141" s="446">
        <v>44478.0</v>
      </c>
      <c r="C141" s="99">
        <f t="shared" si="21"/>
        <v>0</v>
      </c>
      <c r="D141" s="260">
        <f t="shared" si="22"/>
        <v>0</v>
      </c>
      <c r="E141" s="321"/>
      <c r="F141" s="322"/>
      <c r="G141" s="322"/>
      <c r="H141" s="322"/>
      <c r="I141" s="322"/>
      <c r="J141" s="322"/>
      <c r="K141" s="322"/>
      <c r="L141" s="480"/>
      <c r="M141" s="577">
        <f t="shared" si="23"/>
        <v>0</v>
      </c>
      <c r="N141" s="236"/>
      <c r="O141" s="143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  <c r="AB141" s="322"/>
      <c r="AC141" s="480"/>
      <c r="AD141" s="260">
        <f t="shared" si="24"/>
        <v>0</v>
      </c>
      <c r="AE141" s="383"/>
      <c r="AF141" s="322"/>
      <c r="AG141" s="383"/>
      <c r="AH141" s="322"/>
      <c r="AI141" s="383"/>
      <c r="AJ141" s="322"/>
      <c r="AK141" s="383"/>
      <c r="AL141" s="322"/>
      <c r="AM141" s="383"/>
      <c r="AN141" s="322"/>
      <c r="AO141" s="383"/>
      <c r="AP141" s="322"/>
      <c r="AQ141" s="383"/>
      <c r="AR141" s="322"/>
      <c r="AS141" s="383"/>
      <c r="AT141" s="322"/>
      <c r="AU141" s="383"/>
      <c r="AV141" s="322"/>
      <c r="AW141" s="383"/>
      <c r="AX141" s="383"/>
      <c r="AY141" s="383"/>
      <c r="AZ141" s="322"/>
      <c r="BA141" s="383"/>
      <c r="BB141" s="383"/>
      <c r="BC141" s="383"/>
      <c r="BD141" s="322"/>
      <c r="BE141" s="383"/>
      <c r="BF141" s="383"/>
      <c r="BG141" s="383"/>
      <c r="BH141" s="383"/>
      <c r="BI141" s="383"/>
      <c r="BJ141" s="383"/>
      <c r="BK141" s="383"/>
      <c r="BL141" s="383"/>
      <c r="BM141" s="383"/>
      <c r="BN141" s="383"/>
      <c r="BO141" s="383"/>
      <c r="BP141" s="383"/>
      <c r="BQ141" s="383"/>
      <c r="BR141" s="322"/>
      <c r="BS141" s="383"/>
      <c r="BT141" s="383"/>
      <c r="BU141" s="383"/>
      <c r="BV141" s="322"/>
      <c r="BW141" s="383"/>
      <c r="BX141" s="383"/>
      <c r="BY141" s="383"/>
      <c r="BZ141" s="383"/>
      <c r="CA141" s="383"/>
      <c r="CB141" s="322"/>
      <c r="CC141" s="383"/>
      <c r="CD141" s="480"/>
      <c r="CE141" s="623"/>
      <c r="CF141" s="623"/>
      <c r="CG141" s="623"/>
      <c r="CH141" s="623"/>
      <c r="CI141" s="222"/>
      <c r="CJ141" s="222"/>
    </row>
    <row r="142" ht="13.5" customHeight="1">
      <c r="A142" s="222"/>
      <c r="B142" s="446">
        <v>44479.0</v>
      </c>
      <c r="C142" s="99">
        <f t="shared" si="21"/>
        <v>3861033</v>
      </c>
      <c r="D142" s="260">
        <f t="shared" si="22"/>
        <v>0</v>
      </c>
      <c r="E142" s="321"/>
      <c r="F142" s="322"/>
      <c r="G142" s="322"/>
      <c r="H142" s="322"/>
      <c r="I142" s="322"/>
      <c r="J142" s="322"/>
      <c r="K142" s="322"/>
      <c r="L142" s="480"/>
      <c r="M142" s="577">
        <f t="shared" si="23"/>
        <v>0</v>
      </c>
      <c r="N142" s="321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  <c r="AA142" s="322"/>
      <c r="AB142" s="322"/>
      <c r="AC142" s="480"/>
      <c r="AD142" s="260">
        <f t="shared" si="24"/>
        <v>3861033</v>
      </c>
      <c r="AE142" s="407" t="s">
        <v>54</v>
      </c>
      <c r="AF142" s="363">
        <v>14600.0</v>
      </c>
      <c r="AG142" s="383" t="s">
        <v>1090</v>
      </c>
      <c r="AH142" s="363">
        <v>517078.0</v>
      </c>
      <c r="AI142" s="407" t="s">
        <v>55</v>
      </c>
      <c r="AJ142" s="363">
        <v>1701819.0</v>
      </c>
      <c r="AK142" s="383" t="s">
        <v>975</v>
      </c>
      <c r="AL142" s="363">
        <v>200000.0</v>
      </c>
      <c r="AM142" s="383" t="s">
        <v>56</v>
      </c>
      <c r="AN142" s="363">
        <v>843472.0</v>
      </c>
      <c r="AO142" s="383" t="s">
        <v>415</v>
      </c>
      <c r="AP142" s="363">
        <v>170000.0</v>
      </c>
      <c r="AQ142" s="407" t="s">
        <v>403</v>
      </c>
      <c r="AR142" s="363">
        <v>15915.0</v>
      </c>
      <c r="AS142" s="383" t="s">
        <v>1091</v>
      </c>
      <c r="AT142" s="363">
        <v>292373.0</v>
      </c>
      <c r="AU142" s="322" t="s">
        <v>1092</v>
      </c>
      <c r="AV142" s="363">
        <v>4290.0</v>
      </c>
      <c r="AW142" s="322" t="s">
        <v>1093</v>
      </c>
      <c r="AX142" s="363">
        <v>33000.0</v>
      </c>
      <c r="AY142" s="322" t="s">
        <v>1094</v>
      </c>
      <c r="AZ142" s="363">
        <v>39600.0</v>
      </c>
      <c r="BA142" s="322" t="s">
        <v>1095</v>
      </c>
      <c r="BB142" s="363">
        <v>19316.0</v>
      </c>
      <c r="BC142" s="383" t="s">
        <v>541</v>
      </c>
      <c r="BD142" s="363">
        <v>3850.0</v>
      </c>
      <c r="BE142" s="322" t="s">
        <v>477</v>
      </c>
      <c r="BF142" s="363">
        <v>5720.0</v>
      </c>
      <c r="BG142" s="143"/>
      <c r="BH142" s="143"/>
      <c r="BI142" s="322"/>
      <c r="BJ142" s="322"/>
      <c r="BK142" s="383"/>
      <c r="BL142" s="322"/>
      <c r="BM142" s="383"/>
      <c r="BN142" s="322"/>
      <c r="BO142" s="383"/>
      <c r="BP142" s="322"/>
      <c r="BQ142" s="383"/>
      <c r="BR142" s="322"/>
      <c r="BS142" s="383"/>
      <c r="BT142" s="383"/>
      <c r="BU142" s="383"/>
      <c r="BV142" s="322"/>
      <c r="BW142" s="383"/>
      <c r="BX142" s="383"/>
      <c r="BY142" s="383"/>
      <c r="BZ142" s="383"/>
      <c r="CA142" s="383"/>
      <c r="CB142" s="322"/>
      <c r="CC142" s="383"/>
      <c r="CD142" s="480"/>
      <c r="CE142" s="623"/>
      <c r="CF142" s="623"/>
      <c r="CG142" s="623"/>
      <c r="CH142" s="623"/>
      <c r="CI142" s="222"/>
      <c r="CJ142" s="222"/>
    </row>
    <row r="143" ht="13.5" customHeight="1">
      <c r="A143" s="222"/>
      <c r="B143" s="446">
        <v>44480.0</v>
      </c>
      <c r="C143" s="99">
        <f t="shared" si="21"/>
        <v>1833898</v>
      </c>
      <c r="D143" s="260">
        <f t="shared" si="22"/>
        <v>330</v>
      </c>
      <c r="E143" s="321" t="s">
        <v>400</v>
      </c>
      <c r="F143" s="363">
        <v>330.0</v>
      </c>
      <c r="G143" s="322"/>
      <c r="H143" s="322"/>
      <c r="I143" s="322"/>
      <c r="J143" s="322"/>
      <c r="K143" s="322"/>
      <c r="L143" s="480"/>
      <c r="M143" s="577">
        <f t="shared" si="23"/>
        <v>0</v>
      </c>
      <c r="N143" s="321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  <c r="AA143" s="322"/>
      <c r="AB143" s="322"/>
      <c r="AC143" s="480"/>
      <c r="AD143" s="260">
        <f t="shared" si="24"/>
        <v>1833568</v>
      </c>
      <c r="AE143" s="383" t="s">
        <v>1096</v>
      </c>
      <c r="AF143" s="363">
        <v>1833568.0</v>
      </c>
      <c r="AG143" s="407"/>
      <c r="AH143" s="322"/>
      <c r="AI143" s="383"/>
      <c r="AJ143" s="322"/>
      <c r="AK143" s="383"/>
      <c r="AL143" s="322"/>
      <c r="AM143" s="383"/>
      <c r="AN143" s="322"/>
      <c r="AO143" s="383"/>
      <c r="AP143" s="322"/>
      <c r="AQ143" s="383"/>
      <c r="AR143" s="322"/>
      <c r="AS143" s="383"/>
      <c r="AT143" s="322"/>
      <c r="AU143" s="383"/>
      <c r="AV143" s="322"/>
      <c r="AW143" s="383"/>
      <c r="AX143" s="322"/>
      <c r="AY143" s="383"/>
      <c r="AZ143" s="322"/>
      <c r="BA143" s="383"/>
      <c r="BB143" s="322"/>
      <c r="BC143" s="383"/>
      <c r="BD143" s="322"/>
      <c r="BE143" s="383"/>
      <c r="BF143" s="322"/>
      <c r="BG143" s="383"/>
      <c r="BH143" s="322"/>
      <c r="BI143" s="383"/>
      <c r="BJ143" s="322"/>
      <c r="BK143" s="383"/>
      <c r="BL143" s="322"/>
      <c r="BM143" s="383"/>
      <c r="BN143" s="322"/>
      <c r="BO143" s="383"/>
      <c r="BP143" s="322"/>
      <c r="BQ143" s="322"/>
      <c r="BR143" s="322"/>
      <c r="BS143" s="383"/>
      <c r="BT143" s="322"/>
      <c r="BU143" s="383"/>
      <c r="BV143" s="322"/>
      <c r="BW143" s="383"/>
      <c r="BX143" s="322"/>
      <c r="BY143" s="383"/>
      <c r="BZ143" s="322"/>
      <c r="CA143" s="383"/>
      <c r="CB143" s="322"/>
      <c r="CC143" s="383"/>
      <c r="CD143" s="480"/>
      <c r="CE143" s="623"/>
      <c r="CF143" s="623"/>
      <c r="CG143" s="623"/>
      <c r="CH143" s="623"/>
      <c r="CI143" s="222"/>
      <c r="CJ143" s="222"/>
    </row>
    <row r="144" ht="13.5" customHeight="1">
      <c r="A144" s="222"/>
      <c r="B144" s="339">
        <v>44481.0</v>
      </c>
      <c r="C144" s="99">
        <f t="shared" si="21"/>
        <v>0</v>
      </c>
      <c r="D144" s="260">
        <f t="shared" si="22"/>
        <v>0</v>
      </c>
      <c r="E144" s="321"/>
      <c r="F144" s="322"/>
      <c r="G144" s="322"/>
      <c r="H144" s="322"/>
      <c r="I144" s="322"/>
      <c r="J144" s="322"/>
      <c r="K144" s="322"/>
      <c r="L144" s="480"/>
      <c r="M144" s="577">
        <f t="shared" si="23"/>
        <v>0</v>
      </c>
      <c r="N144" s="321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322"/>
      <c r="AB144" s="322"/>
      <c r="AC144" s="480"/>
      <c r="AD144" s="260">
        <f t="shared" si="24"/>
        <v>0</v>
      </c>
      <c r="AE144" s="407"/>
      <c r="AF144" s="322"/>
      <c r="AG144" s="383"/>
      <c r="AH144" s="322"/>
      <c r="AI144" s="322"/>
      <c r="AJ144" s="322"/>
      <c r="AK144" s="322"/>
      <c r="AL144" s="322"/>
      <c r="AM144" s="322"/>
      <c r="AN144" s="322"/>
      <c r="AO144" s="322"/>
      <c r="AP144" s="322"/>
      <c r="AQ144" s="383"/>
      <c r="AR144" s="322"/>
      <c r="AS144" s="322"/>
      <c r="AT144" s="322"/>
      <c r="AU144" s="322"/>
      <c r="AV144" s="322"/>
      <c r="AW144" s="383"/>
      <c r="AX144" s="383"/>
      <c r="AY144" s="383"/>
      <c r="AZ144" s="322"/>
      <c r="BA144" s="383"/>
      <c r="BB144" s="383"/>
      <c r="BC144" s="383"/>
      <c r="BD144" s="322"/>
      <c r="BE144" s="383"/>
      <c r="BF144" s="383"/>
      <c r="BG144" s="383"/>
      <c r="BH144" s="322"/>
      <c r="BI144" s="383"/>
      <c r="BJ144" s="322"/>
      <c r="BK144" s="383"/>
      <c r="BL144" s="383"/>
      <c r="BM144" s="383"/>
      <c r="BN144" s="383"/>
      <c r="BO144" s="383"/>
      <c r="BP144" s="383"/>
      <c r="BQ144" s="383"/>
      <c r="BR144" s="322"/>
      <c r="BS144" s="383"/>
      <c r="BT144" s="383"/>
      <c r="BU144" s="383"/>
      <c r="BV144" s="322"/>
      <c r="BW144" s="383"/>
      <c r="BX144" s="383"/>
      <c r="BY144" s="383"/>
      <c r="BZ144" s="383"/>
      <c r="CA144" s="383"/>
      <c r="CB144" s="322"/>
      <c r="CC144" s="383"/>
      <c r="CD144" s="480"/>
      <c r="CE144" s="623"/>
      <c r="CF144" s="623"/>
      <c r="CG144" s="623"/>
      <c r="CH144" s="623"/>
      <c r="CI144" s="222"/>
      <c r="CJ144" s="222"/>
    </row>
    <row r="145" ht="13.5" customHeight="1">
      <c r="A145" s="222"/>
      <c r="B145" s="339">
        <v>44482.0</v>
      </c>
      <c r="C145" s="99">
        <f t="shared" si="21"/>
        <v>0</v>
      </c>
      <c r="D145" s="260">
        <f t="shared" si="22"/>
        <v>0</v>
      </c>
      <c r="E145" s="321"/>
      <c r="F145" s="322"/>
      <c r="G145" s="322"/>
      <c r="H145" s="322"/>
      <c r="I145" s="322"/>
      <c r="J145" s="322"/>
      <c r="K145" s="322"/>
      <c r="L145" s="480"/>
      <c r="M145" s="577">
        <f t="shared" si="23"/>
        <v>0</v>
      </c>
      <c r="N145" s="321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  <c r="AA145" s="322"/>
      <c r="AB145" s="322"/>
      <c r="AC145" s="480"/>
      <c r="AD145" s="260">
        <f t="shared" si="24"/>
        <v>0</v>
      </c>
      <c r="AE145" s="142"/>
      <c r="AF145" s="143"/>
      <c r="AG145" s="150"/>
      <c r="AH145" s="143"/>
      <c r="AI145" s="383"/>
      <c r="AJ145" s="322"/>
      <c r="AK145" s="383"/>
      <c r="AL145" s="322"/>
      <c r="AM145" s="383"/>
      <c r="AN145" s="322"/>
      <c r="AO145" s="383"/>
      <c r="AP145" s="322"/>
      <c r="AQ145" s="383"/>
      <c r="AR145" s="322"/>
      <c r="AS145" s="383"/>
      <c r="AT145" s="322"/>
      <c r="AU145" s="383"/>
      <c r="AV145" s="322"/>
      <c r="AW145" s="383"/>
      <c r="AX145" s="322"/>
      <c r="AY145" s="383"/>
      <c r="AZ145" s="322"/>
      <c r="BA145" s="383"/>
      <c r="BB145" s="322"/>
      <c r="BC145" s="383"/>
      <c r="BD145" s="322"/>
      <c r="BE145" s="383"/>
      <c r="BF145" s="322"/>
      <c r="BG145" s="383"/>
      <c r="BH145" s="322"/>
      <c r="BI145" s="383"/>
      <c r="BJ145" s="322"/>
      <c r="BK145" s="383"/>
      <c r="BL145" s="322"/>
      <c r="BM145" s="383"/>
      <c r="BN145" s="322"/>
      <c r="BO145" s="383"/>
      <c r="BP145" s="322"/>
      <c r="BQ145" s="383"/>
      <c r="BR145" s="322"/>
      <c r="BS145" s="383"/>
      <c r="BT145" s="383"/>
      <c r="BU145" s="383"/>
      <c r="BV145" s="322"/>
      <c r="BW145" s="383"/>
      <c r="BX145" s="383"/>
      <c r="BY145" s="383"/>
      <c r="BZ145" s="383"/>
      <c r="CA145" s="383"/>
      <c r="CB145" s="322"/>
      <c r="CC145" s="383"/>
      <c r="CD145" s="480"/>
      <c r="CE145" s="623"/>
      <c r="CF145" s="623"/>
      <c r="CG145" s="623"/>
      <c r="CH145" s="623"/>
      <c r="CI145" s="222"/>
      <c r="CJ145" s="222"/>
    </row>
    <row r="146" ht="13.5" customHeight="1">
      <c r="A146" s="222"/>
      <c r="B146" s="339">
        <v>44483.0</v>
      </c>
      <c r="C146" s="99">
        <f t="shared" si="21"/>
        <v>0</v>
      </c>
      <c r="D146" s="260">
        <f t="shared" si="22"/>
        <v>0</v>
      </c>
      <c r="E146" s="321"/>
      <c r="F146" s="322"/>
      <c r="G146" s="322"/>
      <c r="H146" s="322"/>
      <c r="I146" s="322"/>
      <c r="J146" s="322"/>
      <c r="K146" s="322"/>
      <c r="L146" s="480"/>
      <c r="M146" s="577">
        <f t="shared" si="23"/>
        <v>0</v>
      </c>
      <c r="N146" s="321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  <c r="AA146" s="322"/>
      <c r="AB146" s="322"/>
      <c r="AC146" s="480"/>
      <c r="AD146" s="260">
        <f t="shared" si="24"/>
        <v>0</v>
      </c>
      <c r="AE146" s="407"/>
      <c r="AF146" s="322"/>
      <c r="AG146" s="407"/>
      <c r="AH146" s="322"/>
      <c r="AI146" s="407"/>
      <c r="AJ146" s="143"/>
      <c r="AK146" s="322"/>
      <c r="AL146" s="322"/>
      <c r="AM146" s="322"/>
      <c r="AN146" s="322"/>
      <c r="AO146" s="322"/>
      <c r="AP146" s="322"/>
      <c r="AQ146" s="383"/>
      <c r="AR146" s="322"/>
      <c r="AS146" s="322"/>
      <c r="AT146" s="322"/>
      <c r="AU146" s="322"/>
      <c r="AV146" s="322"/>
      <c r="AW146" s="383"/>
      <c r="AX146" s="383"/>
      <c r="AY146" s="383"/>
      <c r="AZ146" s="322"/>
      <c r="BA146" s="383"/>
      <c r="BB146" s="383"/>
      <c r="BC146" s="383"/>
      <c r="BD146" s="322"/>
      <c r="BE146" s="383"/>
      <c r="BF146" s="383"/>
      <c r="BG146" s="383"/>
      <c r="BH146" s="383"/>
      <c r="BI146" s="383"/>
      <c r="BJ146" s="383"/>
      <c r="BK146" s="383"/>
      <c r="BL146" s="383"/>
      <c r="BM146" s="383"/>
      <c r="BN146" s="383"/>
      <c r="BO146" s="383"/>
      <c r="BP146" s="383"/>
      <c r="BQ146" s="383"/>
      <c r="BR146" s="322"/>
      <c r="BS146" s="383"/>
      <c r="BT146" s="383"/>
      <c r="BU146" s="383"/>
      <c r="BV146" s="322"/>
      <c r="BW146" s="383"/>
      <c r="BX146" s="383"/>
      <c r="BY146" s="383"/>
      <c r="BZ146" s="383"/>
      <c r="CA146" s="383"/>
      <c r="CB146" s="322"/>
      <c r="CC146" s="383"/>
      <c r="CD146" s="480"/>
      <c r="CE146" s="623"/>
      <c r="CF146" s="623"/>
      <c r="CG146" s="623"/>
      <c r="CH146" s="623"/>
      <c r="CI146" s="222"/>
      <c r="CJ146" s="222"/>
    </row>
    <row r="147" ht="13.5" customHeight="1">
      <c r="A147" s="222"/>
      <c r="B147" s="446">
        <v>44484.0</v>
      </c>
      <c r="C147" s="99">
        <f t="shared" si="21"/>
        <v>0</v>
      </c>
      <c r="D147" s="260">
        <f t="shared" si="22"/>
        <v>0</v>
      </c>
      <c r="E147" s="407"/>
      <c r="F147" s="322"/>
      <c r="G147" s="322"/>
      <c r="H147" s="322"/>
      <c r="I147" s="322"/>
      <c r="J147" s="322"/>
      <c r="K147" s="322"/>
      <c r="L147" s="480"/>
      <c r="M147" s="577">
        <f t="shared" si="23"/>
        <v>0</v>
      </c>
      <c r="N147" s="321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  <c r="AA147" s="322"/>
      <c r="AB147" s="322"/>
      <c r="AC147" s="480"/>
      <c r="AD147" s="260">
        <f t="shared" si="24"/>
        <v>0</v>
      </c>
      <c r="AE147" s="407"/>
      <c r="AF147" s="322"/>
      <c r="AG147" s="383"/>
      <c r="AH147" s="322"/>
      <c r="AI147" s="383"/>
      <c r="AJ147" s="322"/>
      <c r="AK147" s="383"/>
      <c r="AL147" s="322"/>
      <c r="AM147" s="383"/>
      <c r="AN147" s="322"/>
      <c r="AO147" s="383"/>
      <c r="AP147" s="322"/>
      <c r="AQ147" s="383"/>
      <c r="AR147" s="322"/>
      <c r="AS147" s="383"/>
      <c r="AT147" s="322"/>
      <c r="AU147" s="383"/>
      <c r="AV147" s="322"/>
      <c r="AW147" s="383"/>
      <c r="AX147" s="383"/>
      <c r="AY147" s="383"/>
      <c r="AZ147" s="322"/>
      <c r="BA147" s="383"/>
      <c r="BB147" s="383"/>
      <c r="BC147" s="383"/>
      <c r="BD147" s="322"/>
      <c r="BE147" s="383"/>
      <c r="BF147" s="383"/>
      <c r="BG147" s="383"/>
      <c r="BH147" s="383"/>
      <c r="BI147" s="383"/>
      <c r="BJ147" s="383"/>
      <c r="BK147" s="383"/>
      <c r="BL147" s="383"/>
      <c r="BM147" s="383"/>
      <c r="BN147" s="383"/>
      <c r="BO147" s="383"/>
      <c r="BP147" s="383"/>
      <c r="BQ147" s="383"/>
      <c r="BR147" s="322"/>
      <c r="BS147" s="383"/>
      <c r="BT147" s="383"/>
      <c r="BU147" s="383"/>
      <c r="BV147" s="322"/>
      <c r="BW147" s="383"/>
      <c r="BX147" s="383"/>
      <c r="BY147" s="383"/>
      <c r="BZ147" s="383"/>
      <c r="CA147" s="383"/>
      <c r="CB147" s="322"/>
      <c r="CC147" s="383"/>
      <c r="CD147" s="480"/>
      <c r="CE147" s="623"/>
      <c r="CF147" s="623"/>
      <c r="CG147" s="623"/>
      <c r="CH147" s="623"/>
      <c r="CI147" s="222"/>
      <c r="CJ147" s="222"/>
    </row>
    <row r="148" ht="13.5" customHeight="1">
      <c r="A148" s="222"/>
      <c r="B148" s="446">
        <v>44485.0</v>
      </c>
      <c r="C148" s="99">
        <f t="shared" si="21"/>
        <v>0</v>
      </c>
      <c r="D148" s="260">
        <f t="shared" si="22"/>
        <v>0</v>
      </c>
      <c r="E148" s="321"/>
      <c r="F148" s="322"/>
      <c r="G148" s="322"/>
      <c r="H148" s="322"/>
      <c r="I148" s="322"/>
      <c r="J148" s="322"/>
      <c r="K148" s="322"/>
      <c r="L148" s="480"/>
      <c r="M148" s="577">
        <f t="shared" si="23"/>
        <v>0</v>
      </c>
      <c r="N148" s="321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  <c r="AA148" s="322"/>
      <c r="AB148" s="322"/>
      <c r="AC148" s="480"/>
      <c r="AD148" s="260">
        <f t="shared" si="24"/>
        <v>0</v>
      </c>
      <c r="AE148" s="407"/>
      <c r="AF148" s="322"/>
      <c r="AG148" s="383"/>
      <c r="AH148" s="322"/>
      <c r="AI148" s="383"/>
      <c r="AJ148" s="322"/>
      <c r="AK148" s="383"/>
      <c r="AL148" s="322"/>
      <c r="AM148" s="383"/>
      <c r="AN148" s="322"/>
      <c r="AO148" s="383"/>
      <c r="AP148" s="322"/>
      <c r="AQ148" s="383"/>
      <c r="AR148" s="322"/>
      <c r="AS148" s="383"/>
      <c r="AT148" s="322"/>
      <c r="AU148" s="383"/>
      <c r="AV148" s="322"/>
      <c r="AW148" s="383"/>
      <c r="AX148" s="383"/>
      <c r="AY148" s="383"/>
      <c r="AZ148" s="322"/>
      <c r="BA148" s="383"/>
      <c r="BB148" s="383"/>
      <c r="BC148" s="383"/>
      <c r="BD148" s="322"/>
      <c r="BE148" s="383"/>
      <c r="BF148" s="383"/>
      <c r="BG148" s="383"/>
      <c r="BH148" s="383"/>
      <c r="BI148" s="383"/>
      <c r="BJ148" s="383"/>
      <c r="BK148" s="383"/>
      <c r="BL148" s="383"/>
      <c r="BM148" s="383"/>
      <c r="BN148" s="383"/>
      <c r="BO148" s="383"/>
      <c r="BP148" s="383"/>
      <c r="BQ148" s="383"/>
      <c r="BR148" s="322"/>
      <c r="BS148" s="383"/>
      <c r="BT148" s="383"/>
      <c r="BU148" s="383"/>
      <c r="BV148" s="322"/>
      <c r="BW148" s="383"/>
      <c r="BX148" s="383"/>
      <c r="BY148" s="383"/>
      <c r="BZ148" s="383"/>
      <c r="CA148" s="383"/>
      <c r="CB148" s="322"/>
      <c r="CC148" s="383"/>
      <c r="CD148" s="480"/>
      <c r="CE148" s="623"/>
      <c r="CF148" s="623"/>
      <c r="CG148" s="623"/>
      <c r="CH148" s="623"/>
      <c r="CI148" s="222"/>
      <c r="CJ148" s="222"/>
    </row>
    <row r="149" ht="13.5" customHeight="1">
      <c r="A149" s="222"/>
      <c r="B149" s="446">
        <v>44486.0</v>
      </c>
      <c r="C149" s="99">
        <f t="shared" si="21"/>
        <v>118305</v>
      </c>
      <c r="D149" s="260">
        <f t="shared" si="22"/>
        <v>0</v>
      </c>
      <c r="E149" s="236"/>
      <c r="F149" s="143"/>
      <c r="G149" s="322"/>
      <c r="H149" s="322"/>
      <c r="I149" s="322"/>
      <c r="J149" s="322"/>
      <c r="K149" s="322"/>
      <c r="L149" s="480"/>
      <c r="M149" s="577">
        <f t="shared" si="23"/>
        <v>0</v>
      </c>
      <c r="N149" s="321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  <c r="AA149" s="322"/>
      <c r="AB149" s="322"/>
      <c r="AC149" s="480"/>
      <c r="AD149" s="260">
        <f t="shared" si="24"/>
        <v>118305</v>
      </c>
      <c r="AE149" s="407" t="s">
        <v>403</v>
      </c>
      <c r="AF149" s="363">
        <v>15915.0</v>
      </c>
      <c r="AG149" s="383" t="s">
        <v>1016</v>
      </c>
      <c r="AH149" s="363">
        <v>97004.0</v>
      </c>
      <c r="AI149" s="383" t="s">
        <v>417</v>
      </c>
      <c r="AJ149" s="363">
        <v>5386.0</v>
      </c>
      <c r="AK149" s="383"/>
      <c r="AL149" s="322"/>
      <c r="AM149" s="383"/>
      <c r="AN149" s="322"/>
      <c r="AO149" s="383"/>
      <c r="AP149" s="322"/>
      <c r="AQ149" s="383"/>
      <c r="AR149" s="322"/>
      <c r="AS149" s="383"/>
      <c r="AT149" s="322"/>
      <c r="AU149" s="383"/>
      <c r="AV149" s="322"/>
      <c r="AW149" s="383"/>
      <c r="AX149" s="383"/>
      <c r="AY149" s="383"/>
      <c r="AZ149" s="322"/>
      <c r="BA149" s="383"/>
      <c r="BB149" s="383"/>
      <c r="BC149" s="383"/>
      <c r="BD149" s="322"/>
      <c r="BE149" s="383"/>
      <c r="BF149" s="383"/>
      <c r="BG149" s="383"/>
      <c r="BH149" s="383"/>
      <c r="BI149" s="383"/>
      <c r="BJ149" s="383"/>
      <c r="BK149" s="383"/>
      <c r="BL149" s="383"/>
      <c r="BM149" s="383"/>
      <c r="BN149" s="383"/>
      <c r="BO149" s="383"/>
      <c r="BP149" s="383"/>
      <c r="BQ149" s="383"/>
      <c r="BR149" s="322"/>
      <c r="BS149" s="383"/>
      <c r="BT149" s="383"/>
      <c r="BU149" s="383"/>
      <c r="BV149" s="322"/>
      <c r="BW149" s="383"/>
      <c r="BX149" s="383"/>
      <c r="BY149" s="383"/>
      <c r="BZ149" s="383"/>
      <c r="CA149" s="383"/>
      <c r="CB149" s="322"/>
      <c r="CC149" s="383"/>
      <c r="CD149" s="480"/>
      <c r="CE149" s="623"/>
      <c r="CF149" s="623"/>
      <c r="CG149" s="623"/>
      <c r="CH149" s="623"/>
      <c r="CI149" s="222"/>
      <c r="CJ149" s="222"/>
    </row>
    <row r="150" ht="13.5" customHeight="1">
      <c r="A150" s="222"/>
      <c r="B150" s="446">
        <v>44487.0</v>
      </c>
      <c r="C150" s="99">
        <f t="shared" si="21"/>
        <v>1100</v>
      </c>
      <c r="D150" s="260">
        <f t="shared" si="22"/>
        <v>1100</v>
      </c>
      <c r="E150" s="321" t="s">
        <v>400</v>
      </c>
      <c r="F150" s="363">
        <v>1100.0</v>
      </c>
      <c r="G150" s="322"/>
      <c r="H150" s="322"/>
      <c r="I150" s="322"/>
      <c r="J150" s="322"/>
      <c r="K150" s="322"/>
      <c r="L150" s="480"/>
      <c r="M150" s="577">
        <f t="shared" si="23"/>
        <v>0</v>
      </c>
      <c r="N150" s="321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322"/>
      <c r="AB150" s="322"/>
      <c r="AC150" s="480"/>
      <c r="AD150" s="260">
        <f t="shared" si="24"/>
        <v>0</v>
      </c>
      <c r="AE150" s="407"/>
      <c r="AF150" s="322"/>
      <c r="AG150" s="383"/>
      <c r="AH150" s="322"/>
      <c r="AI150" s="383"/>
      <c r="AJ150" s="322"/>
      <c r="AK150" s="383"/>
      <c r="AL150" s="322"/>
      <c r="AM150" s="383"/>
      <c r="AN150" s="322"/>
      <c r="AO150" s="383"/>
      <c r="AP150" s="322"/>
      <c r="AQ150" s="383"/>
      <c r="AR150" s="322"/>
      <c r="AS150" s="383"/>
      <c r="AT150" s="322"/>
      <c r="AU150" s="383"/>
      <c r="AV150" s="322"/>
      <c r="AW150" s="383"/>
      <c r="AX150" s="383"/>
      <c r="AY150" s="383"/>
      <c r="AZ150" s="322"/>
      <c r="BA150" s="383"/>
      <c r="BB150" s="383"/>
      <c r="BC150" s="383"/>
      <c r="BD150" s="322"/>
      <c r="BE150" s="383"/>
      <c r="BF150" s="383"/>
      <c r="BG150" s="383"/>
      <c r="BH150" s="383"/>
      <c r="BI150" s="383"/>
      <c r="BJ150" s="383"/>
      <c r="BK150" s="383"/>
      <c r="BL150" s="383"/>
      <c r="BM150" s="383"/>
      <c r="BN150" s="383"/>
      <c r="BO150" s="383"/>
      <c r="BP150" s="383"/>
      <c r="BQ150" s="383"/>
      <c r="BR150" s="322"/>
      <c r="BS150" s="383"/>
      <c r="BT150" s="383"/>
      <c r="BU150" s="383"/>
      <c r="BV150" s="322"/>
      <c r="BW150" s="383"/>
      <c r="BX150" s="383"/>
      <c r="BY150" s="383"/>
      <c r="BZ150" s="383"/>
      <c r="CA150" s="383"/>
      <c r="CB150" s="322"/>
      <c r="CC150" s="383"/>
      <c r="CD150" s="480"/>
      <c r="CE150" s="623"/>
      <c r="CF150" s="623"/>
      <c r="CG150" s="623"/>
      <c r="CH150" s="623"/>
      <c r="CI150" s="222"/>
      <c r="CJ150" s="222"/>
    </row>
    <row r="151" ht="13.5" customHeight="1">
      <c r="A151" s="222"/>
      <c r="B151" s="339">
        <v>44488.0</v>
      </c>
      <c r="C151" s="99">
        <f t="shared" si="21"/>
        <v>0</v>
      </c>
      <c r="D151" s="260">
        <f t="shared" si="22"/>
        <v>0</v>
      </c>
      <c r="E151" s="321"/>
      <c r="F151" s="322"/>
      <c r="G151" s="322"/>
      <c r="H151" s="322"/>
      <c r="I151" s="322"/>
      <c r="J151" s="322"/>
      <c r="K151" s="322"/>
      <c r="L151" s="480"/>
      <c r="M151" s="577">
        <f t="shared" si="23"/>
        <v>0</v>
      </c>
      <c r="N151" s="321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  <c r="AA151" s="322"/>
      <c r="AB151" s="322"/>
      <c r="AC151" s="480"/>
      <c r="AD151" s="260">
        <f t="shared" si="24"/>
        <v>0</v>
      </c>
      <c r="AE151" s="407"/>
      <c r="AF151" s="322"/>
      <c r="AG151" s="383"/>
      <c r="AH151" s="322"/>
      <c r="AI151" s="383"/>
      <c r="AJ151" s="322"/>
      <c r="AK151" s="383"/>
      <c r="AL151" s="322"/>
      <c r="AM151" s="383"/>
      <c r="AN151" s="322"/>
      <c r="AO151" s="383"/>
      <c r="AP151" s="322"/>
      <c r="AQ151" s="383"/>
      <c r="AR151" s="322"/>
      <c r="AS151" s="383"/>
      <c r="AT151" s="322"/>
      <c r="AU151" s="383"/>
      <c r="AV151" s="322"/>
      <c r="AW151" s="383"/>
      <c r="AX151" s="383"/>
      <c r="AY151" s="383"/>
      <c r="AZ151" s="322"/>
      <c r="BA151" s="383"/>
      <c r="BB151" s="383"/>
      <c r="BC151" s="383"/>
      <c r="BD151" s="322"/>
      <c r="BE151" s="383"/>
      <c r="BF151" s="383"/>
      <c r="BG151" s="383"/>
      <c r="BH151" s="383"/>
      <c r="BI151" s="383"/>
      <c r="BJ151" s="383"/>
      <c r="BK151" s="383"/>
      <c r="BL151" s="383"/>
      <c r="BM151" s="383"/>
      <c r="BN151" s="383"/>
      <c r="BO151" s="383"/>
      <c r="BP151" s="383"/>
      <c r="BQ151" s="383"/>
      <c r="BR151" s="322"/>
      <c r="BS151" s="383"/>
      <c r="BT151" s="383"/>
      <c r="BU151" s="383"/>
      <c r="BV151" s="322"/>
      <c r="BW151" s="383"/>
      <c r="BX151" s="383"/>
      <c r="BY151" s="383"/>
      <c r="BZ151" s="383"/>
      <c r="CA151" s="383"/>
      <c r="CB151" s="322"/>
      <c r="CC151" s="383"/>
      <c r="CD151" s="480"/>
      <c r="CE151" s="623"/>
      <c r="CF151" s="623"/>
      <c r="CG151" s="623"/>
      <c r="CH151" s="623"/>
      <c r="CI151" s="222"/>
      <c r="CJ151" s="222"/>
    </row>
    <row r="152" ht="13.5" customHeight="1">
      <c r="A152" s="222"/>
      <c r="B152" s="339">
        <v>44489.0</v>
      </c>
      <c r="C152" s="99">
        <f t="shared" si="21"/>
        <v>0</v>
      </c>
      <c r="D152" s="260">
        <f t="shared" si="22"/>
        <v>0</v>
      </c>
      <c r="E152" s="321"/>
      <c r="F152" s="322"/>
      <c r="G152" s="322"/>
      <c r="H152" s="322"/>
      <c r="I152" s="322"/>
      <c r="J152" s="322"/>
      <c r="K152" s="322"/>
      <c r="L152" s="480"/>
      <c r="M152" s="577">
        <f t="shared" si="23"/>
        <v>0</v>
      </c>
      <c r="N152" s="321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  <c r="AA152" s="322"/>
      <c r="AB152" s="322"/>
      <c r="AC152" s="480"/>
      <c r="AD152" s="260">
        <f t="shared" si="24"/>
        <v>0</v>
      </c>
      <c r="AE152" s="407"/>
      <c r="AF152" s="322"/>
      <c r="AG152" s="383"/>
      <c r="AH152" s="322"/>
      <c r="AI152" s="383"/>
      <c r="AJ152" s="322"/>
      <c r="AK152" s="383"/>
      <c r="AL152" s="322"/>
      <c r="AM152" s="383"/>
      <c r="AN152" s="322"/>
      <c r="AO152" s="383"/>
      <c r="AP152" s="322"/>
      <c r="AQ152" s="383"/>
      <c r="AR152" s="322"/>
      <c r="AS152" s="383"/>
      <c r="AT152" s="322"/>
      <c r="AU152" s="383"/>
      <c r="AV152" s="322"/>
      <c r="AW152" s="383"/>
      <c r="AX152" s="383"/>
      <c r="AY152" s="383"/>
      <c r="AZ152" s="322"/>
      <c r="BA152" s="383"/>
      <c r="BB152" s="383"/>
      <c r="BC152" s="383"/>
      <c r="BD152" s="322"/>
      <c r="BE152" s="383"/>
      <c r="BF152" s="383"/>
      <c r="BG152" s="383"/>
      <c r="BH152" s="383"/>
      <c r="BI152" s="383"/>
      <c r="BJ152" s="383"/>
      <c r="BK152" s="383"/>
      <c r="BL152" s="383"/>
      <c r="BM152" s="383"/>
      <c r="BN152" s="383"/>
      <c r="BO152" s="383"/>
      <c r="BP152" s="383"/>
      <c r="BQ152" s="383"/>
      <c r="BR152" s="322"/>
      <c r="BS152" s="383"/>
      <c r="BT152" s="383"/>
      <c r="BU152" s="383"/>
      <c r="BV152" s="322"/>
      <c r="BW152" s="383"/>
      <c r="BX152" s="383"/>
      <c r="BY152" s="383"/>
      <c r="BZ152" s="383"/>
      <c r="CA152" s="383"/>
      <c r="CB152" s="322"/>
      <c r="CC152" s="383"/>
      <c r="CD152" s="480"/>
      <c r="CE152" s="623"/>
      <c r="CF152" s="623"/>
      <c r="CG152" s="623"/>
      <c r="CH152" s="623"/>
      <c r="CI152" s="222"/>
      <c r="CJ152" s="222"/>
    </row>
    <row r="153" ht="13.5" customHeight="1">
      <c r="A153" s="222"/>
      <c r="B153" s="446">
        <v>44490.0</v>
      </c>
      <c r="C153" s="99">
        <f t="shared" si="21"/>
        <v>91553</v>
      </c>
      <c r="D153" s="260">
        <f t="shared" si="22"/>
        <v>220</v>
      </c>
      <c r="E153" s="321" t="s">
        <v>1097</v>
      </c>
      <c r="F153" s="363">
        <v>220.0</v>
      </c>
      <c r="G153" s="322"/>
      <c r="H153" s="322"/>
      <c r="I153" s="322"/>
      <c r="J153" s="322"/>
      <c r="K153" s="322"/>
      <c r="L153" s="480"/>
      <c r="M153" s="577">
        <f t="shared" si="23"/>
        <v>0</v>
      </c>
      <c r="N153" s="321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  <c r="AA153" s="322"/>
      <c r="AB153" s="322"/>
      <c r="AC153" s="480"/>
      <c r="AD153" s="260">
        <f t="shared" si="24"/>
        <v>91333</v>
      </c>
      <c r="AE153" s="407" t="s">
        <v>1098</v>
      </c>
      <c r="AF153" s="363">
        <v>16269.0</v>
      </c>
      <c r="AG153" s="322" t="s">
        <v>421</v>
      </c>
      <c r="AH153" s="363">
        <v>3982.0</v>
      </c>
      <c r="AI153" s="383" t="s">
        <v>402</v>
      </c>
      <c r="AJ153" s="363">
        <v>67100.0</v>
      </c>
      <c r="AK153" s="383" t="s">
        <v>1099</v>
      </c>
      <c r="AL153" s="363">
        <v>3982.0</v>
      </c>
      <c r="AM153" s="383"/>
      <c r="AN153" s="322"/>
      <c r="AO153" s="383"/>
      <c r="AP153" s="322"/>
      <c r="AQ153" s="383"/>
      <c r="AR153" s="322"/>
      <c r="AS153" s="383"/>
      <c r="AT153" s="322"/>
      <c r="AU153" s="383"/>
      <c r="AV153" s="322"/>
      <c r="AW153" s="383"/>
      <c r="AX153" s="383"/>
      <c r="AY153" s="383"/>
      <c r="AZ153" s="322"/>
      <c r="BA153" s="383"/>
      <c r="BB153" s="383"/>
      <c r="BC153" s="383"/>
      <c r="BD153" s="322"/>
      <c r="BE153" s="383"/>
      <c r="BF153" s="383"/>
      <c r="BG153" s="383"/>
      <c r="BH153" s="383"/>
      <c r="BI153" s="383"/>
      <c r="BJ153" s="383"/>
      <c r="BK153" s="383"/>
      <c r="BL153" s="383"/>
      <c r="BM153" s="383"/>
      <c r="BN153" s="383"/>
      <c r="BO153" s="383"/>
      <c r="BP153" s="383"/>
      <c r="BQ153" s="383"/>
      <c r="BR153" s="322"/>
      <c r="BS153" s="383"/>
      <c r="BT153" s="383"/>
      <c r="BU153" s="383"/>
      <c r="BV153" s="322"/>
      <c r="BW153" s="383"/>
      <c r="BX153" s="383"/>
      <c r="BY153" s="383"/>
      <c r="BZ153" s="383"/>
      <c r="CA153" s="383"/>
      <c r="CB153" s="322"/>
      <c r="CC153" s="383"/>
      <c r="CD153" s="480"/>
      <c r="CE153" s="623"/>
      <c r="CF153" s="623"/>
      <c r="CG153" s="623"/>
      <c r="CH153" s="623"/>
      <c r="CI153" s="222"/>
      <c r="CJ153" s="222"/>
    </row>
    <row r="154" ht="13.5" customHeight="1">
      <c r="A154" s="222"/>
      <c r="B154" s="446">
        <v>44491.0</v>
      </c>
      <c r="C154" s="99">
        <f t="shared" si="21"/>
        <v>18004000</v>
      </c>
      <c r="D154" s="260">
        <f t="shared" si="22"/>
        <v>18004000</v>
      </c>
      <c r="E154" s="321" t="s">
        <v>1100</v>
      </c>
      <c r="F154" s="363">
        <v>1.8E7</v>
      </c>
      <c r="G154" s="322" t="s">
        <v>867</v>
      </c>
      <c r="H154" s="363">
        <v>4000.0</v>
      </c>
      <c r="I154" s="322"/>
      <c r="J154" s="322"/>
      <c r="K154" s="322"/>
      <c r="L154" s="480"/>
      <c r="M154" s="577">
        <f t="shared" si="23"/>
        <v>0</v>
      </c>
      <c r="N154" s="321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  <c r="AA154" s="322"/>
      <c r="AB154" s="322"/>
      <c r="AC154" s="480"/>
      <c r="AD154" s="260">
        <f t="shared" si="24"/>
        <v>0</v>
      </c>
      <c r="AE154" s="407"/>
      <c r="AF154" s="322"/>
      <c r="AG154" s="322"/>
      <c r="AH154" s="322"/>
      <c r="AI154" s="383"/>
      <c r="AJ154" s="322"/>
      <c r="AK154" s="383"/>
      <c r="AL154" s="322"/>
      <c r="AM154" s="383"/>
      <c r="AN154" s="322"/>
      <c r="AO154" s="383"/>
      <c r="AP154" s="322"/>
      <c r="AQ154" s="383"/>
      <c r="AR154" s="322"/>
      <c r="AS154" s="383"/>
      <c r="AT154" s="322"/>
      <c r="AU154" s="383"/>
      <c r="AV154" s="322"/>
      <c r="AW154" s="383"/>
      <c r="AX154" s="383"/>
      <c r="AY154" s="383"/>
      <c r="AZ154" s="322"/>
      <c r="BA154" s="383"/>
      <c r="BB154" s="383"/>
      <c r="BC154" s="383"/>
      <c r="BD154" s="322"/>
      <c r="BE154" s="383"/>
      <c r="BF154" s="383"/>
      <c r="BG154" s="383"/>
      <c r="BH154" s="383"/>
      <c r="BI154" s="383"/>
      <c r="BJ154" s="383"/>
      <c r="BK154" s="383"/>
      <c r="BL154" s="383"/>
      <c r="BM154" s="383"/>
      <c r="BN154" s="383"/>
      <c r="BO154" s="383"/>
      <c r="BP154" s="383"/>
      <c r="BQ154" s="383"/>
      <c r="BR154" s="322"/>
      <c r="BS154" s="383"/>
      <c r="BT154" s="383"/>
      <c r="BU154" s="383"/>
      <c r="BV154" s="322"/>
      <c r="BW154" s="383"/>
      <c r="BX154" s="383"/>
      <c r="BY154" s="383"/>
      <c r="BZ154" s="383"/>
      <c r="CA154" s="383"/>
      <c r="CB154" s="322"/>
      <c r="CC154" s="383"/>
      <c r="CD154" s="480"/>
      <c r="CE154" s="623"/>
      <c r="CF154" s="623"/>
      <c r="CG154" s="623"/>
      <c r="CH154" s="623"/>
      <c r="CI154" s="222"/>
      <c r="CJ154" s="222"/>
    </row>
    <row r="155" ht="13.5" customHeight="1">
      <c r="A155" s="222"/>
      <c r="B155" s="446">
        <v>44492.0</v>
      </c>
      <c r="C155" s="99">
        <f t="shared" si="21"/>
        <v>42809</v>
      </c>
      <c r="D155" s="260">
        <f t="shared" si="22"/>
        <v>0</v>
      </c>
      <c r="E155" s="321"/>
      <c r="F155" s="322"/>
      <c r="G155" s="322"/>
      <c r="H155" s="322"/>
      <c r="I155" s="322"/>
      <c r="J155" s="322"/>
      <c r="K155" s="322"/>
      <c r="L155" s="480"/>
      <c r="M155" s="577">
        <f t="shared" si="23"/>
        <v>0</v>
      </c>
      <c r="N155" s="321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  <c r="AA155" s="322"/>
      <c r="AB155" s="322"/>
      <c r="AC155" s="480"/>
      <c r="AD155" s="260">
        <f t="shared" si="24"/>
        <v>42809</v>
      </c>
      <c r="AE155" s="383" t="s">
        <v>423</v>
      </c>
      <c r="AF155" s="363">
        <v>9809.0</v>
      </c>
      <c r="AG155" s="383" t="s">
        <v>986</v>
      </c>
      <c r="AH155" s="363">
        <v>33000.0</v>
      </c>
      <c r="AI155" s="383"/>
      <c r="AJ155" s="322"/>
      <c r="AK155" s="383"/>
      <c r="AL155" s="322"/>
      <c r="AM155" s="383"/>
      <c r="AN155" s="322"/>
      <c r="AO155" s="383"/>
      <c r="AP155" s="322"/>
      <c r="AQ155" s="383"/>
      <c r="AR155" s="322"/>
      <c r="AS155" s="383"/>
      <c r="AT155" s="322"/>
      <c r="AU155" s="383"/>
      <c r="AV155" s="322"/>
      <c r="AW155" s="383"/>
      <c r="AX155" s="383"/>
      <c r="AY155" s="383"/>
      <c r="AZ155" s="322"/>
      <c r="BA155" s="383"/>
      <c r="BB155" s="383"/>
      <c r="BC155" s="383"/>
      <c r="BD155" s="322"/>
      <c r="BE155" s="383"/>
      <c r="BF155" s="383"/>
      <c r="BG155" s="383"/>
      <c r="BH155" s="383"/>
      <c r="BI155" s="383"/>
      <c r="BJ155" s="383"/>
      <c r="BK155" s="383"/>
      <c r="BL155" s="383"/>
      <c r="BM155" s="383"/>
      <c r="BN155" s="383"/>
      <c r="BO155" s="383"/>
      <c r="BP155" s="383"/>
      <c r="BQ155" s="383"/>
      <c r="BR155" s="322"/>
      <c r="BS155" s="383"/>
      <c r="BT155" s="383"/>
      <c r="BU155" s="383"/>
      <c r="BV155" s="322"/>
      <c r="BW155" s="383"/>
      <c r="BX155" s="383"/>
      <c r="BY155" s="383"/>
      <c r="BZ155" s="383"/>
      <c r="CA155" s="383"/>
      <c r="CB155" s="322"/>
      <c r="CC155" s="383"/>
      <c r="CD155" s="480"/>
      <c r="CE155" s="623"/>
      <c r="CF155" s="623"/>
      <c r="CG155" s="623"/>
      <c r="CH155" s="623"/>
      <c r="CI155" s="222"/>
      <c r="CJ155" s="222"/>
    </row>
    <row r="156" ht="13.5" customHeight="1">
      <c r="A156" s="222"/>
      <c r="B156" s="446">
        <v>44493.0</v>
      </c>
      <c r="C156" s="99">
        <f t="shared" si="21"/>
        <v>2017905</v>
      </c>
      <c r="D156" s="260">
        <f t="shared" si="22"/>
        <v>2000385</v>
      </c>
      <c r="E156" s="321" t="s">
        <v>662</v>
      </c>
      <c r="F156" s="363">
        <v>2000000.0</v>
      </c>
      <c r="G156" s="322" t="s">
        <v>1101</v>
      </c>
      <c r="H156" s="363">
        <v>385.0</v>
      </c>
      <c r="I156" s="322"/>
      <c r="J156" s="322"/>
      <c r="K156" s="322"/>
      <c r="L156" s="480"/>
      <c r="M156" s="577">
        <f t="shared" si="23"/>
        <v>0</v>
      </c>
      <c r="N156" s="321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322"/>
      <c r="AB156" s="322"/>
      <c r="AC156" s="480"/>
      <c r="AD156" s="260">
        <f t="shared" si="24"/>
        <v>17520</v>
      </c>
      <c r="AE156" s="407" t="s">
        <v>403</v>
      </c>
      <c r="AF156" s="367">
        <v>0.0</v>
      </c>
      <c r="AG156" s="383" t="s">
        <v>1102</v>
      </c>
      <c r="AH156" s="363">
        <v>17520.0</v>
      </c>
      <c r="AI156" s="383"/>
      <c r="AJ156" s="322"/>
      <c r="AK156" s="383"/>
      <c r="AL156" s="322"/>
      <c r="AM156" s="383"/>
      <c r="AN156" s="322"/>
      <c r="AO156" s="383"/>
      <c r="AP156" s="322"/>
      <c r="AQ156" s="383"/>
      <c r="AR156" s="322"/>
      <c r="AS156" s="383"/>
      <c r="AT156" s="322"/>
      <c r="AU156" s="383"/>
      <c r="AV156" s="322"/>
      <c r="AW156" s="383"/>
      <c r="AX156" s="383"/>
      <c r="AY156" s="383"/>
      <c r="AZ156" s="322"/>
      <c r="BA156" s="383"/>
      <c r="BB156" s="383"/>
      <c r="BC156" s="383"/>
      <c r="BD156" s="322"/>
      <c r="BE156" s="383"/>
      <c r="BF156" s="383"/>
      <c r="BG156" s="383"/>
      <c r="BH156" s="383"/>
      <c r="BI156" s="383"/>
      <c r="BJ156" s="383"/>
      <c r="BK156" s="383"/>
      <c r="BL156" s="383"/>
      <c r="BM156" s="383"/>
      <c r="BN156" s="383"/>
      <c r="BO156" s="383"/>
      <c r="BP156" s="383"/>
      <c r="BQ156" s="383"/>
      <c r="BR156" s="322"/>
      <c r="BS156" s="383"/>
      <c r="BT156" s="383"/>
      <c r="BU156" s="383"/>
      <c r="BV156" s="322"/>
      <c r="BW156" s="383"/>
      <c r="BX156" s="383"/>
      <c r="BY156" s="383"/>
      <c r="BZ156" s="383"/>
      <c r="CA156" s="383"/>
      <c r="CB156" s="322"/>
      <c r="CC156" s="383"/>
      <c r="CD156" s="480"/>
      <c r="CE156" s="623"/>
      <c r="CF156" s="623"/>
      <c r="CG156" s="623"/>
      <c r="CH156" s="623"/>
      <c r="CI156" s="222"/>
      <c r="CJ156" s="222"/>
    </row>
    <row r="157" ht="13.5" customHeight="1">
      <c r="A157" s="222"/>
      <c r="B157" s="446">
        <v>44494.0</v>
      </c>
      <c r="C157" s="99">
        <f t="shared" si="21"/>
        <v>4956878</v>
      </c>
      <c r="D157" s="260">
        <f t="shared" si="22"/>
        <v>0</v>
      </c>
      <c r="E157" s="321"/>
      <c r="F157" s="322"/>
      <c r="G157" s="322"/>
      <c r="H157" s="322"/>
      <c r="I157" s="322"/>
      <c r="J157" s="322"/>
      <c r="K157" s="322"/>
      <c r="L157" s="480"/>
      <c r="M157" s="577">
        <f t="shared" si="23"/>
        <v>4736878</v>
      </c>
      <c r="N157" s="322" t="s">
        <v>1103</v>
      </c>
      <c r="O157" s="363">
        <v>4736878.0</v>
      </c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  <c r="AA157" s="322"/>
      <c r="AB157" s="322"/>
      <c r="AC157" s="480"/>
      <c r="AD157" s="260">
        <f t="shared" si="24"/>
        <v>220000</v>
      </c>
      <c r="AE157" s="322" t="s">
        <v>65</v>
      </c>
      <c r="AF157" s="363">
        <v>220000.0</v>
      </c>
      <c r="AG157" s="383"/>
      <c r="AH157" s="485"/>
      <c r="AI157" s="322"/>
      <c r="AJ157" s="322"/>
      <c r="AK157" s="322"/>
      <c r="AL157" s="322"/>
      <c r="AM157" s="383"/>
      <c r="AN157" s="322"/>
      <c r="AO157" s="383"/>
      <c r="AP157" s="322"/>
      <c r="AQ157" s="383"/>
      <c r="AR157" s="322"/>
      <c r="AS157" s="383"/>
      <c r="AT157" s="322"/>
      <c r="AU157" s="383"/>
      <c r="AV157" s="322"/>
      <c r="AW157" s="383"/>
      <c r="AX157" s="383"/>
      <c r="AY157" s="383"/>
      <c r="AZ157" s="322"/>
      <c r="BA157" s="383"/>
      <c r="BB157" s="383"/>
      <c r="BC157" s="383"/>
      <c r="BD157" s="322"/>
      <c r="BE157" s="383"/>
      <c r="BF157" s="383"/>
      <c r="BG157" s="383"/>
      <c r="BH157" s="383"/>
      <c r="BI157" s="383"/>
      <c r="BJ157" s="383"/>
      <c r="BK157" s="383"/>
      <c r="BL157" s="383"/>
      <c r="BM157" s="383"/>
      <c r="BN157" s="383"/>
      <c r="BO157" s="383"/>
      <c r="BP157" s="383"/>
      <c r="BQ157" s="383"/>
      <c r="BR157" s="322"/>
      <c r="BS157" s="383"/>
      <c r="BT157" s="383"/>
      <c r="BU157" s="383"/>
      <c r="BV157" s="322"/>
      <c r="BW157" s="383"/>
      <c r="BX157" s="383"/>
      <c r="BY157" s="383"/>
      <c r="BZ157" s="383"/>
      <c r="CA157" s="383"/>
      <c r="CB157" s="322"/>
      <c r="CC157" s="383"/>
      <c r="CD157" s="480"/>
      <c r="CE157" s="623"/>
      <c r="CF157" s="623"/>
      <c r="CG157" s="623"/>
      <c r="CH157" s="623"/>
      <c r="CI157" s="222"/>
      <c r="CJ157" s="222"/>
    </row>
    <row r="158" ht="13.5" customHeight="1">
      <c r="A158" s="222"/>
      <c r="B158" s="339">
        <v>44495.0</v>
      </c>
      <c r="C158" s="99">
        <f t="shared" si="21"/>
        <v>0</v>
      </c>
      <c r="D158" s="260">
        <f t="shared" si="22"/>
        <v>0</v>
      </c>
      <c r="E158" s="321"/>
      <c r="F158" s="322"/>
      <c r="G158" s="322"/>
      <c r="H158" s="322"/>
      <c r="I158" s="322"/>
      <c r="J158" s="322"/>
      <c r="K158" s="322"/>
      <c r="L158" s="480"/>
      <c r="M158" s="577">
        <f t="shared" si="23"/>
        <v>0</v>
      </c>
      <c r="N158" s="321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322"/>
      <c r="AB158" s="322"/>
      <c r="AC158" s="480"/>
      <c r="AD158" s="260">
        <f t="shared" si="24"/>
        <v>0</v>
      </c>
      <c r="AE158" s="383"/>
      <c r="AF158" s="322"/>
      <c r="AG158" s="383"/>
      <c r="AH158" s="383"/>
      <c r="AI158" s="383"/>
      <c r="AJ158" s="322"/>
      <c r="AK158" s="322"/>
      <c r="AL158" s="322"/>
      <c r="AM158" s="383"/>
      <c r="AN158" s="322"/>
      <c r="AO158" s="383"/>
      <c r="AP158" s="322"/>
      <c r="AQ158" s="383"/>
      <c r="AR158" s="322"/>
      <c r="AS158" s="383"/>
      <c r="AT158" s="322"/>
      <c r="AU158" s="383"/>
      <c r="AV158" s="322"/>
      <c r="AW158" s="383"/>
      <c r="AX158" s="322"/>
      <c r="AY158" s="383"/>
      <c r="AZ158" s="322"/>
      <c r="BA158" s="383"/>
      <c r="BB158" s="383"/>
      <c r="BC158" s="383"/>
      <c r="BD158" s="322"/>
      <c r="BE158" s="383"/>
      <c r="BF158" s="383"/>
      <c r="BG158" s="383"/>
      <c r="BH158" s="383"/>
      <c r="BI158" s="383"/>
      <c r="BJ158" s="383"/>
      <c r="BK158" s="383"/>
      <c r="BL158" s="383"/>
      <c r="BM158" s="383"/>
      <c r="BN158" s="383"/>
      <c r="BO158" s="383"/>
      <c r="BP158" s="383"/>
      <c r="BQ158" s="383"/>
      <c r="BR158" s="322"/>
      <c r="BS158" s="383"/>
      <c r="BT158" s="383"/>
      <c r="BU158" s="383"/>
      <c r="BV158" s="322"/>
      <c r="BW158" s="383"/>
      <c r="BX158" s="383"/>
      <c r="BY158" s="383"/>
      <c r="BZ158" s="383"/>
      <c r="CA158" s="383"/>
      <c r="CB158" s="322"/>
      <c r="CC158" s="383"/>
      <c r="CD158" s="480"/>
      <c r="CE158" s="623"/>
      <c r="CF158" s="623"/>
      <c r="CG158" s="623"/>
      <c r="CH158" s="623"/>
      <c r="CI158" s="222"/>
      <c r="CJ158" s="222"/>
    </row>
    <row r="159" ht="13.5" customHeight="1">
      <c r="A159" s="222"/>
      <c r="B159" s="339">
        <v>44496.0</v>
      </c>
      <c r="C159" s="99">
        <f t="shared" si="21"/>
        <v>0</v>
      </c>
      <c r="D159" s="260">
        <f t="shared" si="22"/>
        <v>0</v>
      </c>
      <c r="E159" s="321"/>
      <c r="F159" s="322"/>
      <c r="G159" s="322"/>
      <c r="H159" s="322"/>
      <c r="I159" s="322"/>
      <c r="J159" s="322"/>
      <c r="K159" s="322"/>
      <c r="L159" s="480"/>
      <c r="M159" s="577">
        <f t="shared" si="23"/>
        <v>0</v>
      </c>
      <c r="N159" s="321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  <c r="AA159" s="322"/>
      <c r="AB159" s="322"/>
      <c r="AC159" s="480"/>
      <c r="AD159" s="260">
        <f t="shared" si="24"/>
        <v>0</v>
      </c>
      <c r="AE159" s="407"/>
      <c r="AF159" s="322"/>
      <c r="AG159" s="322"/>
      <c r="AH159" s="322"/>
      <c r="AI159" s="407"/>
      <c r="AJ159" s="322"/>
      <c r="AK159" s="383"/>
      <c r="AL159" s="322"/>
      <c r="AM159" s="383"/>
      <c r="AN159" s="322"/>
      <c r="AO159" s="383"/>
      <c r="AP159" s="322"/>
      <c r="AQ159" s="322"/>
      <c r="AR159" s="322"/>
      <c r="AS159" s="383"/>
      <c r="AT159" s="322"/>
      <c r="AU159" s="383"/>
      <c r="AV159" s="322"/>
      <c r="AW159" s="322"/>
      <c r="AX159" s="322"/>
      <c r="AY159" s="322"/>
      <c r="AZ159" s="322"/>
      <c r="BA159" s="383"/>
      <c r="BB159" s="322"/>
      <c r="BC159" s="383"/>
      <c r="BD159" s="322"/>
      <c r="BE159" s="322"/>
      <c r="BF159" s="322"/>
      <c r="BG159" s="383"/>
      <c r="BH159" s="322"/>
      <c r="BI159" s="383"/>
      <c r="BJ159" s="322"/>
      <c r="BK159" s="322"/>
      <c r="BL159" s="322"/>
      <c r="BM159" s="322"/>
      <c r="BN159" s="322"/>
      <c r="BO159" s="383"/>
      <c r="BP159" s="322"/>
      <c r="BQ159" s="383"/>
      <c r="BR159" s="322"/>
      <c r="BS159" s="383"/>
      <c r="BT159" s="383"/>
      <c r="BU159" s="383"/>
      <c r="BV159" s="322"/>
      <c r="BW159" s="383"/>
      <c r="BX159" s="383"/>
      <c r="BY159" s="383"/>
      <c r="BZ159" s="383"/>
      <c r="CA159" s="383"/>
      <c r="CB159" s="322"/>
      <c r="CC159" s="383"/>
      <c r="CD159" s="480"/>
      <c r="CE159" s="623"/>
      <c r="CF159" s="623"/>
      <c r="CG159" s="623"/>
      <c r="CH159" s="623"/>
      <c r="CI159" s="222"/>
      <c r="CJ159" s="222"/>
    </row>
    <row r="160" ht="13.5" customHeight="1">
      <c r="A160" s="222"/>
      <c r="B160" s="446">
        <v>44497.0</v>
      </c>
      <c r="C160" s="99">
        <f t="shared" si="21"/>
        <v>659552</v>
      </c>
      <c r="D160" s="260">
        <f t="shared" si="22"/>
        <v>0</v>
      </c>
      <c r="E160" s="321"/>
      <c r="F160" s="322"/>
      <c r="G160" s="322"/>
      <c r="H160" s="322"/>
      <c r="I160" s="322"/>
      <c r="J160" s="322"/>
      <c r="K160" s="322"/>
      <c r="L160" s="480"/>
      <c r="M160" s="577">
        <f t="shared" si="23"/>
        <v>125817</v>
      </c>
      <c r="N160" s="321" t="s">
        <v>1053</v>
      </c>
      <c r="O160" s="363">
        <v>125817.0</v>
      </c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  <c r="AA160" s="322"/>
      <c r="AB160" s="322"/>
      <c r="AC160" s="480"/>
      <c r="AD160" s="260">
        <f t="shared" si="24"/>
        <v>533735</v>
      </c>
      <c r="AE160" s="383" t="s">
        <v>1104</v>
      </c>
      <c r="AF160" s="363">
        <v>4400.0</v>
      </c>
      <c r="AG160" s="383" t="s">
        <v>991</v>
      </c>
      <c r="AH160" s="384">
        <v>572.0</v>
      </c>
      <c r="AI160" s="383" t="s">
        <v>1105</v>
      </c>
      <c r="AJ160" s="363">
        <v>43882.0</v>
      </c>
      <c r="AK160" s="150" t="s">
        <v>427</v>
      </c>
      <c r="AL160" s="363">
        <v>3900.0</v>
      </c>
      <c r="AM160" s="150" t="s">
        <v>93</v>
      </c>
      <c r="AN160" s="363">
        <v>5327.0</v>
      </c>
      <c r="AO160" s="383" t="s">
        <v>434</v>
      </c>
      <c r="AP160" s="380">
        <v>84678.0</v>
      </c>
      <c r="AQ160" s="383" t="s">
        <v>1106</v>
      </c>
      <c r="AR160" s="363">
        <v>107100.0</v>
      </c>
      <c r="AS160" s="407" t="s">
        <v>95</v>
      </c>
      <c r="AT160" s="363">
        <v>12980.0</v>
      </c>
      <c r="AU160" s="383" t="s">
        <v>71</v>
      </c>
      <c r="AV160" s="424">
        <v>4400.0</v>
      </c>
      <c r="AW160" s="383" t="s">
        <v>73</v>
      </c>
      <c r="AX160" s="363">
        <v>6015.0</v>
      </c>
      <c r="AY160" s="383" t="s">
        <v>74</v>
      </c>
      <c r="AZ160" s="363">
        <v>24840.0</v>
      </c>
      <c r="BA160" s="322" t="s">
        <v>75</v>
      </c>
      <c r="BB160" s="363">
        <v>58201.0</v>
      </c>
      <c r="BC160" s="322" t="s">
        <v>76</v>
      </c>
      <c r="BD160" s="363">
        <v>67440.0</v>
      </c>
      <c r="BE160" s="322" t="s">
        <v>994</v>
      </c>
      <c r="BF160" s="363">
        <v>110000.0</v>
      </c>
      <c r="BG160" s="150"/>
      <c r="BH160" s="143"/>
      <c r="BI160" s="383"/>
      <c r="BJ160" s="143"/>
      <c r="BK160" s="383"/>
      <c r="BL160" s="322"/>
      <c r="BM160" s="383"/>
      <c r="BN160" s="322"/>
      <c r="BO160" s="322"/>
      <c r="BP160" s="322"/>
      <c r="BQ160" s="383"/>
      <c r="BR160" s="322"/>
      <c r="BS160" s="383"/>
      <c r="BT160" s="322"/>
      <c r="BU160" s="322"/>
      <c r="BV160" s="322"/>
      <c r="BW160" s="383"/>
      <c r="BX160" s="322"/>
      <c r="BY160" s="322"/>
      <c r="BZ160" s="322"/>
      <c r="CA160" s="322"/>
      <c r="CB160" s="322"/>
      <c r="CC160" s="383"/>
      <c r="CD160" s="480"/>
      <c r="CE160" s="623"/>
      <c r="CF160" s="623"/>
      <c r="CG160" s="623"/>
      <c r="CH160" s="623"/>
      <c r="CI160" s="222"/>
      <c r="CJ160" s="222"/>
    </row>
    <row r="161" ht="13.5" customHeight="1">
      <c r="A161" s="222"/>
      <c r="B161" s="446">
        <v>44498.0</v>
      </c>
      <c r="C161" s="99">
        <f t="shared" si="21"/>
        <v>3168459</v>
      </c>
      <c r="D161" s="260">
        <f t="shared" si="22"/>
        <v>198859</v>
      </c>
      <c r="E161" s="321" t="s">
        <v>1107</v>
      </c>
      <c r="F161" s="363">
        <v>198859.0</v>
      </c>
      <c r="G161" s="143"/>
      <c r="H161" s="143"/>
      <c r="I161" s="143"/>
      <c r="J161" s="143"/>
      <c r="K161" s="143"/>
      <c r="L161" s="225"/>
      <c r="M161" s="577">
        <f t="shared" si="23"/>
        <v>0</v>
      </c>
      <c r="N161" s="321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  <c r="AA161" s="322"/>
      <c r="AB161" s="322"/>
      <c r="AC161" s="480"/>
      <c r="AD161" s="260">
        <f t="shared" si="24"/>
        <v>2969600</v>
      </c>
      <c r="AE161" s="407" t="s">
        <v>47</v>
      </c>
      <c r="AF161" s="363">
        <v>2969600.0</v>
      </c>
      <c r="AG161" s="322"/>
      <c r="AH161" s="322"/>
      <c r="AI161" s="150"/>
      <c r="AJ161" s="143"/>
      <c r="AK161" s="383"/>
      <c r="AL161" s="322"/>
      <c r="AM161" s="383"/>
      <c r="AN161" s="322"/>
      <c r="AO161" s="383"/>
      <c r="AP161" s="322"/>
      <c r="AQ161" s="322"/>
      <c r="AR161" s="143"/>
      <c r="AS161" s="150"/>
      <c r="AT161" s="143"/>
      <c r="AU161" s="383"/>
      <c r="AV161" s="322"/>
      <c r="AW161" s="322"/>
      <c r="AX161" s="322"/>
      <c r="AY161" s="322"/>
      <c r="AZ161" s="322"/>
      <c r="BA161" s="383"/>
      <c r="BB161" s="322"/>
      <c r="BC161" s="322"/>
      <c r="BD161" s="322"/>
      <c r="BE161" s="322"/>
      <c r="BF161" s="322"/>
      <c r="BG161" s="143"/>
      <c r="BH161" s="143"/>
      <c r="BI161" s="383"/>
      <c r="BJ161" s="322"/>
      <c r="BK161" s="383"/>
      <c r="BL161" s="322"/>
      <c r="BM161" s="383"/>
      <c r="BN161" s="322"/>
      <c r="BO161" s="383"/>
      <c r="BP161" s="383"/>
      <c r="BQ161" s="383"/>
      <c r="BR161" s="322"/>
      <c r="BS161" s="383"/>
      <c r="BT161" s="383"/>
      <c r="BU161" s="383"/>
      <c r="BV161" s="322"/>
      <c r="BW161" s="383"/>
      <c r="BX161" s="383"/>
      <c r="BY161" s="383"/>
      <c r="BZ161" s="383"/>
      <c r="CA161" s="383"/>
      <c r="CB161" s="322"/>
      <c r="CC161" s="383"/>
      <c r="CD161" s="480"/>
      <c r="CE161" s="623"/>
      <c r="CF161" s="623"/>
      <c r="CG161" s="623"/>
      <c r="CH161" s="623"/>
      <c r="CI161" s="222"/>
      <c r="CJ161" s="222"/>
    </row>
    <row r="162" ht="13.5" customHeight="1">
      <c r="A162" s="222"/>
      <c r="B162" s="446">
        <v>44499.0</v>
      </c>
      <c r="C162" s="271">
        <f t="shared" si="21"/>
        <v>3046211</v>
      </c>
      <c r="D162" s="272">
        <f t="shared" si="22"/>
        <v>3046211</v>
      </c>
      <c r="E162" s="143" t="s">
        <v>1108</v>
      </c>
      <c r="F162" s="363">
        <v>245407.0</v>
      </c>
      <c r="G162" s="322" t="s">
        <v>566</v>
      </c>
      <c r="H162" s="363">
        <v>223594.0</v>
      </c>
      <c r="I162" s="322" t="s">
        <v>1109</v>
      </c>
      <c r="J162" s="363">
        <v>404000.0</v>
      </c>
      <c r="K162" s="322" t="s">
        <v>83</v>
      </c>
      <c r="L162" s="385">
        <v>2173210.0</v>
      </c>
      <c r="M162" s="577">
        <f t="shared" si="23"/>
        <v>0</v>
      </c>
      <c r="N162" s="321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  <c r="AB162" s="322"/>
      <c r="AC162" s="480"/>
      <c r="AD162" s="260">
        <f t="shared" si="24"/>
        <v>0</v>
      </c>
      <c r="AE162" s="484"/>
      <c r="AF162" s="322"/>
      <c r="AG162" s="322"/>
      <c r="AH162" s="322"/>
      <c r="AI162" s="143"/>
      <c r="AJ162" s="143"/>
      <c r="AK162" s="383"/>
      <c r="AL162" s="322"/>
      <c r="AM162" s="383"/>
      <c r="AN162" s="322"/>
      <c r="AO162" s="383"/>
      <c r="AP162" s="322"/>
      <c r="AQ162" s="322"/>
      <c r="AR162" s="322"/>
      <c r="AS162" s="322"/>
      <c r="AT162" s="322"/>
      <c r="AU162" s="322"/>
      <c r="AV162" s="322"/>
      <c r="AW162" s="322"/>
      <c r="AX162" s="322"/>
      <c r="AY162" s="383"/>
      <c r="AZ162" s="322"/>
      <c r="BA162" s="383"/>
      <c r="BB162" s="322"/>
      <c r="BC162" s="322"/>
      <c r="BD162" s="322"/>
      <c r="BE162" s="322"/>
      <c r="BF162" s="322"/>
      <c r="BG162" s="322"/>
      <c r="BH162" s="322"/>
      <c r="BI162" s="383"/>
      <c r="BJ162" s="322"/>
      <c r="BK162" s="383"/>
      <c r="BL162" s="322"/>
      <c r="BM162" s="383"/>
      <c r="BN162" s="322"/>
      <c r="BO162" s="383"/>
      <c r="BP162" s="383"/>
      <c r="BQ162" s="383"/>
      <c r="BR162" s="322"/>
      <c r="BS162" s="383"/>
      <c r="BT162" s="383"/>
      <c r="BU162" s="383"/>
      <c r="BV162" s="322"/>
      <c r="BW162" s="383"/>
      <c r="BX162" s="383"/>
      <c r="BY162" s="383"/>
      <c r="BZ162" s="383"/>
      <c r="CA162" s="383"/>
      <c r="CB162" s="322"/>
      <c r="CC162" s="383"/>
      <c r="CD162" s="480"/>
      <c r="CE162" s="623"/>
      <c r="CF162" s="623"/>
      <c r="CG162" s="623"/>
      <c r="CH162" s="623"/>
      <c r="CI162" s="222"/>
      <c r="CJ162" s="222"/>
    </row>
    <row r="163" ht="13.5" customHeight="1">
      <c r="A163" s="222"/>
      <c r="B163" s="452">
        <v>44500.0</v>
      </c>
      <c r="C163" s="271">
        <f t="shared" si="21"/>
        <v>4426519</v>
      </c>
      <c r="D163" s="272">
        <f t="shared" si="22"/>
        <v>1173651</v>
      </c>
      <c r="E163" s="322" t="s">
        <v>1110</v>
      </c>
      <c r="F163" s="363">
        <v>181404.0</v>
      </c>
      <c r="G163" s="591" t="s">
        <v>541</v>
      </c>
      <c r="H163" s="367">
        <v>330.0</v>
      </c>
      <c r="I163" s="268" t="s">
        <v>1109</v>
      </c>
      <c r="J163" s="367">
        <v>890000.0</v>
      </c>
      <c r="K163" s="149" t="s">
        <v>1111</v>
      </c>
      <c r="L163" s="421">
        <v>101917.0</v>
      </c>
      <c r="M163" s="577">
        <f t="shared" si="23"/>
        <v>790118</v>
      </c>
      <c r="N163" s="599" t="s">
        <v>449</v>
      </c>
      <c r="O163" s="363">
        <v>748718.0</v>
      </c>
      <c r="P163" s="484" t="s">
        <v>1112</v>
      </c>
      <c r="Q163" s="367">
        <v>41400.0</v>
      </c>
      <c r="R163" s="412"/>
      <c r="S163" s="167"/>
      <c r="T163" s="167"/>
      <c r="U163" s="167"/>
      <c r="V163" s="412"/>
      <c r="W163" s="412"/>
      <c r="X163" s="412"/>
      <c r="Y163" s="412"/>
      <c r="Z163" s="412"/>
      <c r="AA163" s="412"/>
      <c r="AB163" s="412"/>
      <c r="AC163" s="500"/>
      <c r="AD163" s="260">
        <f t="shared" si="24"/>
        <v>2462750</v>
      </c>
      <c r="AE163" s="407" t="s">
        <v>1012</v>
      </c>
      <c r="AF163" s="363">
        <v>892038.0</v>
      </c>
      <c r="AG163" s="322" t="s">
        <v>88</v>
      </c>
      <c r="AH163" s="363">
        <v>160000.0</v>
      </c>
      <c r="AI163" s="322" t="s">
        <v>89</v>
      </c>
      <c r="AJ163" s="363">
        <v>418174.0</v>
      </c>
      <c r="AK163" s="322" t="s">
        <v>398</v>
      </c>
      <c r="AL163" s="363">
        <v>1100.0</v>
      </c>
      <c r="AM163" s="407" t="s">
        <v>999</v>
      </c>
      <c r="AN163" s="363">
        <v>337414.0</v>
      </c>
      <c r="AO163" s="322" t="s">
        <v>87</v>
      </c>
      <c r="AP163" s="363">
        <v>165000.0</v>
      </c>
      <c r="AQ163" s="407" t="s">
        <v>403</v>
      </c>
      <c r="AR163" s="363">
        <v>0.0</v>
      </c>
      <c r="AS163" s="143" t="s">
        <v>1113</v>
      </c>
      <c r="AT163" s="363">
        <v>1100.0</v>
      </c>
      <c r="AU163" s="407" t="s">
        <v>1060</v>
      </c>
      <c r="AV163" s="367">
        <v>65000.0</v>
      </c>
      <c r="AW163" s="412" t="s">
        <v>399</v>
      </c>
      <c r="AX163" s="367">
        <v>422924.0</v>
      </c>
      <c r="AY163" s="422"/>
      <c r="AZ163" s="422"/>
      <c r="BA163" s="422"/>
      <c r="BB163" s="422"/>
      <c r="BC163" s="422"/>
      <c r="BD163" s="422"/>
      <c r="BE163" s="422"/>
      <c r="BF163" s="422"/>
      <c r="BG163" s="416"/>
      <c r="BH163" s="422"/>
      <c r="BI163" s="422"/>
      <c r="BJ163" s="422"/>
      <c r="BK163" s="416"/>
      <c r="BL163" s="422"/>
      <c r="BM163" s="416"/>
      <c r="BN163" s="422"/>
      <c r="BO163" s="416"/>
      <c r="BP163" s="422"/>
      <c r="BQ163" s="416"/>
      <c r="BR163" s="422"/>
      <c r="BS163" s="416"/>
      <c r="BT163" s="422"/>
      <c r="BU163" s="416"/>
      <c r="BV163" s="422"/>
      <c r="BW163" s="416"/>
      <c r="BX163" s="422"/>
      <c r="BY163" s="416"/>
      <c r="BZ163" s="422"/>
      <c r="CA163" s="416"/>
      <c r="CB163" s="422"/>
      <c r="CC163" s="422"/>
      <c r="CD163" s="552"/>
      <c r="CE163" s="623"/>
      <c r="CF163" s="623"/>
      <c r="CG163" s="623"/>
      <c r="CH163" s="623"/>
      <c r="CI163" s="222"/>
      <c r="CJ163" s="222"/>
    </row>
    <row r="164" ht="13.5" customHeight="1">
      <c r="A164" s="1"/>
      <c r="B164" s="100" t="s">
        <v>16</v>
      </c>
      <c r="C164" s="105">
        <f t="shared" ref="C164:D164" si="25">SUM(C133:C163)</f>
        <v>44322231</v>
      </c>
      <c r="D164" s="278">
        <f t="shared" si="25"/>
        <v>24824976</v>
      </c>
      <c r="E164" s="573"/>
      <c r="F164" s="251"/>
      <c r="G164" s="251"/>
      <c r="H164" s="251"/>
      <c r="I164" s="183"/>
      <c r="J164" s="183"/>
      <c r="K164" s="183"/>
      <c r="L164" s="574"/>
      <c r="M164" s="575">
        <f>SUM(M133:M163)</f>
        <v>6649813</v>
      </c>
      <c r="N164" s="573"/>
      <c r="O164" s="251"/>
      <c r="P164" s="251"/>
      <c r="Q164" s="251"/>
      <c r="R164" s="251"/>
      <c r="S164" s="183"/>
      <c r="T164" s="183"/>
      <c r="U164" s="183"/>
      <c r="V164" s="251"/>
      <c r="W164" s="251"/>
      <c r="X164" s="251"/>
      <c r="Y164" s="251"/>
      <c r="Z164" s="251"/>
      <c r="AA164" s="251"/>
      <c r="AB164" s="251"/>
      <c r="AC164" s="574"/>
      <c r="AD164" s="278">
        <f>SUM(AD133:AD163)</f>
        <v>12847442</v>
      </c>
      <c r="AE164" s="507"/>
      <c r="AF164" s="251"/>
      <c r="AG164" s="250"/>
      <c r="AH164" s="251"/>
      <c r="AI164" s="250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184"/>
      <c r="AT164" s="183"/>
      <c r="AU164" s="251"/>
      <c r="AV164" s="251"/>
      <c r="AW164" s="251"/>
      <c r="AX164" s="251"/>
      <c r="AY164" s="251"/>
      <c r="AZ164" s="251"/>
      <c r="BA164" s="251"/>
      <c r="BB164" s="251"/>
      <c r="BC164" s="251"/>
      <c r="BD164" s="251"/>
      <c r="BE164" s="251"/>
      <c r="BF164" s="251"/>
      <c r="BG164" s="250"/>
      <c r="BH164" s="251"/>
      <c r="BI164" s="251"/>
      <c r="BJ164" s="251"/>
      <c r="BK164" s="250"/>
      <c r="BL164" s="251"/>
      <c r="BM164" s="250"/>
      <c r="BN164" s="251"/>
      <c r="BO164" s="250"/>
      <c r="BP164" s="251"/>
      <c r="BQ164" s="250"/>
      <c r="BR164" s="251"/>
      <c r="BS164" s="250"/>
      <c r="BT164" s="251"/>
      <c r="BU164" s="250"/>
      <c r="BV164" s="251"/>
      <c r="BW164" s="250"/>
      <c r="BX164" s="251"/>
      <c r="BY164" s="250"/>
      <c r="BZ164" s="251"/>
      <c r="CA164" s="250"/>
      <c r="CB164" s="251"/>
      <c r="CC164" s="251"/>
      <c r="CD164" s="574"/>
      <c r="CE164" s="623"/>
      <c r="CF164" s="623"/>
      <c r="CG164" s="623"/>
      <c r="CH164" s="623"/>
      <c r="CI164" s="222"/>
      <c r="CJ164" s="222"/>
    </row>
    <row r="165" ht="13.5" customHeight="1">
      <c r="A165" s="222"/>
      <c r="B165" s="451">
        <v>44501.0</v>
      </c>
      <c r="C165" s="98">
        <f t="shared" ref="C165:C384" si="26">D165+M165+AD165</f>
        <v>330</v>
      </c>
      <c r="D165" s="253">
        <f t="shared" ref="D165:D194" si="27">F165+H165+J165+L165</f>
        <v>330</v>
      </c>
      <c r="E165" s="478" t="s">
        <v>1061</v>
      </c>
      <c r="F165" s="420">
        <v>330.0</v>
      </c>
      <c r="G165" s="484"/>
      <c r="H165" s="322"/>
      <c r="I165" s="322"/>
      <c r="J165" s="322"/>
      <c r="K165" s="322"/>
      <c r="L165" s="480"/>
      <c r="M165" s="628">
        <f t="shared" ref="M165:M194" si="28">O165+Q165+S165+U165+W165+Y165+AA165+AC165</f>
        <v>0</v>
      </c>
      <c r="N165" s="321"/>
      <c r="O165" s="322"/>
      <c r="P165" s="322"/>
      <c r="Q165" s="322"/>
      <c r="R165" s="322"/>
      <c r="S165" s="322"/>
      <c r="T165" s="322"/>
      <c r="U165" s="322"/>
      <c r="V165" s="414"/>
      <c r="W165" s="414"/>
      <c r="X165" s="414"/>
      <c r="Y165" s="414"/>
      <c r="Z165" s="414"/>
      <c r="AA165" s="414"/>
      <c r="AB165" s="414"/>
      <c r="AC165" s="514"/>
      <c r="AD165" s="579">
        <f t="shared" ref="AD165:AD194" si="29">AF165+AH165+AJ165+AL165+AN165+AP165+AR165+AT165+AV165+AX165+AZ165+BB165+BD165+BF165+BH165+BJ165+BL165+BN165+BP165+BR165+BT165+BV165+BX165+BZ165+CB165+CD165</f>
        <v>0</v>
      </c>
      <c r="AE165" s="151"/>
      <c r="AF165" s="143"/>
      <c r="AG165" s="150"/>
      <c r="AH165" s="143"/>
      <c r="AI165" s="143"/>
      <c r="AJ165" s="322"/>
      <c r="AK165" s="322"/>
      <c r="AL165" s="322"/>
      <c r="AM165" s="322"/>
      <c r="AN165" s="322"/>
      <c r="AO165" s="383"/>
      <c r="AP165" s="322"/>
      <c r="AQ165" s="383"/>
      <c r="AR165" s="322"/>
      <c r="AS165" s="383"/>
      <c r="AT165" s="322"/>
      <c r="AU165" s="322"/>
      <c r="AV165" s="322"/>
      <c r="AW165" s="322"/>
      <c r="AX165" s="322"/>
      <c r="AY165" s="383"/>
      <c r="AZ165" s="322"/>
      <c r="BA165" s="383"/>
      <c r="BB165" s="322"/>
      <c r="BC165" s="322"/>
      <c r="BD165" s="322"/>
      <c r="BE165" s="383"/>
      <c r="BF165" s="322"/>
      <c r="BG165" s="383"/>
      <c r="BH165" s="322"/>
      <c r="BI165" s="322"/>
      <c r="BJ165" s="322"/>
      <c r="BK165" s="383"/>
      <c r="BL165" s="322"/>
      <c r="BM165" s="383"/>
      <c r="BN165" s="322"/>
      <c r="BO165" s="383"/>
      <c r="BP165" s="322"/>
      <c r="BQ165" s="322"/>
      <c r="BR165" s="322"/>
      <c r="BS165" s="322"/>
      <c r="BT165" s="322"/>
      <c r="BU165" s="383"/>
      <c r="BV165" s="322"/>
      <c r="BW165" s="383"/>
      <c r="BX165" s="383"/>
      <c r="BY165" s="383"/>
      <c r="BZ165" s="383"/>
      <c r="CA165" s="383"/>
      <c r="CB165" s="322"/>
      <c r="CC165" s="383"/>
      <c r="CD165" s="480"/>
      <c r="CE165" s="623"/>
      <c r="CF165" s="623"/>
      <c r="CG165" s="623"/>
      <c r="CH165" s="623"/>
      <c r="CI165" s="222"/>
      <c r="CJ165" s="222"/>
    </row>
    <row r="166" ht="13.5" customHeight="1">
      <c r="A166" s="222"/>
      <c r="B166" s="339">
        <v>44502.0</v>
      </c>
      <c r="C166" s="99">
        <f t="shared" si="26"/>
        <v>0</v>
      </c>
      <c r="D166" s="260">
        <f t="shared" si="27"/>
        <v>0</v>
      </c>
      <c r="E166" s="321"/>
      <c r="F166" s="414"/>
      <c r="G166" s="322"/>
      <c r="H166" s="322"/>
      <c r="I166" s="322"/>
      <c r="J166" s="322"/>
      <c r="K166" s="322"/>
      <c r="L166" s="480"/>
      <c r="M166" s="577">
        <f t="shared" si="28"/>
        <v>0</v>
      </c>
      <c r="N166" s="321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  <c r="AA166" s="322"/>
      <c r="AB166" s="322"/>
      <c r="AC166" s="480"/>
      <c r="AD166" s="260">
        <f t="shared" si="29"/>
        <v>0</v>
      </c>
      <c r="AE166" s="407"/>
      <c r="AF166" s="322"/>
      <c r="AG166" s="383"/>
      <c r="AH166" s="322"/>
      <c r="AI166" s="383"/>
      <c r="AJ166" s="322"/>
      <c r="AK166" s="383"/>
      <c r="AL166" s="322"/>
      <c r="AM166" s="383"/>
      <c r="AN166" s="322"/>
      <c r="AO166" s="383"/>
      <c r="AP166" s="322"/>
      <c r="AQ166" s="383"/>
      <c r="AR166" s="322"/>
      <c r="AS166" s="383"/>
      <c r="AT166" s="322"/>
      <c r="AU166" s="383"/>
      <c r="AV166" s="322"/>
      <c r="AW166" s="383"/>
      <c r="AX166" s="383"/>
      <c r="AY166" s="383"/>
      <c r="AZ166" s="322"/>
      <c r="BA166" s="383"/>
      <c r="BB166" s="383"/>
      <c r="BC166" s="383"/>
      <c r="BD166" s="322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22"/>
      <c r="BS166" s="383"/>
      <c r="BT166" s="383"/>
      <c r="BU166" s="383"/>
      <c r="BV166" s="322"/>
      <c r="BW166" s="383"/>
      <c r="BX166" s="383"/>
      <c r="BY166" s="383"/>
      <c r="BZ166" s="383"/>
      <c r="CA166" s="383"/>
      <c r="CB166" s="322"/>
      <c r="CC166" s="383"/>
      <c r="CD166" s="480"/>
      <c r="CE166" s="623"/>
      <c r="CF166" s="623"/>
      <c r="CG166" s="623"/>
      <c r="CH166" s="623"/>
      <c r="CI166" s="222"/>
      <c r="CJ166" s="222"/>
    </row>
    <row r="167" ht="13.5" customHeight="1">
      <c r="A167" s="222"/>
      <c r="B167" s="339">
        <v>44503.0</v>
      </c>
      <c r="C167" s="99">
        <f t="shared" si="26"/>
        <v>0</v>
      </c>
      <c r="D167" s="260">
        <f t="shared" si="27"/>
        <v>0</v>
      </c>
      <c r="E167" s="321"/>
      <c r="F167" s="322"/>
      <c r="G167" s="322"/>
      <c r="H167" s="322"/>
      <c r="I167" s="322"/>
      <c r="J167" s="322"/>
      <c r="K167" s="322"/>
      <c r="L167" s="480"/>
      <c r="M167" s="577">
        <f t="shared" si="28"/>
        <v>0</v>
      </c>
      <c r="N167" s="321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322"/>
      <c r="AB167" s="322"/>
      <c r="AC167" s="480"/>
      <c r="AD167" s="260">
        <f t="shared" si="29"/>
        <v>0</v>
      </c>
      <c r="AE167" s="407"/>
      <c r="AF167" s="322"/>
      <c r="AG167" s="383"/>
      <c r="AH167" s="322"/>
      <c r="AI167" s="383"/>
      <c r="AJ167" s="322"/>
      <c r="AK167" s="150"/>
      <c r="AL167" s="322"/>
      <c r="AM167" s="383"/>
      <c r="AN167" s="322"/>
      <c r="AO167" s="383"/>
      <c r="AP167" s="322"/>
      <c r="AQ167" s="383"/>
      <c r="AR167" s="322"/>
      <c r="AS167" s="383"/>
      <c r="AT167" s="322"/>
      <c r="AU167" s="383"/>
      <c r="AV167" s="322"/>
      <c r="AW167" s="383"/>
      <c r="AX167" s="383"/>
      <c r="AY167" s="383"/>
      <c r="AZ167" s="322"/>
      <c r="BA167" s="383"/>
      <c r="BB167" s="383"/>
      <c r="BC167" s="383"/>
      <c r="BD167" s="322"/>
      <c r="BE167" s="383"/>
      <c r="BF167" s="383"/>
      <c r="BG167" s="383"/>
      <c r="BH167" s="383"/>
      <c r="BI167" s="383"/>
      <c r="BJ167" s="383"/>
      <c r="BK167" s="383"/>
      <c r="BL167" s="383"/>
      <c r="BM167" s="383"/>
      <c r="BN167" s="383"/>
      <c r="BO167" s="383"/>
      <c r="BP167" s="383"/>
      <c r="BQ167" s="383"/>
      <c r="BR167" s="322"/>
      <c r="BS167" s="383"/>
      <c r="BT167" s="383"/>
      <c r="BU167" s="383"/>
      <c r="BV167" s="322"/>
      <c r="BW167" s="383"/>
      <c r="BX167" s="383"/>
      <c r="BY167" s="383"/>
      <c r="BZ167" s="383"/>
      <c r="CA167" s="383"/>
      <c r="CB167" s="322"/>
      <c r="CC167" s="383"/>
      <c r="CD167" s="480"/>
      <c r="CE167" s="623"/>
      <c r="CF167" s="623"/>
      <c r="CG167" s="623"/>
      <c r="CH167" s="623"/>
      <c r="CI167" s="222"/>
      <c r="CJ167" s="222"/>
    </row>
    <row r="168" ht="13.5" customHeight="1">
      <c r="A168" s="222"/>
      <c r="B168" s="339">
        <v>44504.0</v>
      </c>
      <c r="C168" s="99">
        <f t="shared" si="26"/>
        <v>0</v>
      </c>
      <c r="D168" s="260">
        <f t="shared" si="27"/>
        <v>0</v>
      </c>
      <c r="E168" s="321"/>
      <c r="F168" s="322"/>
      <c r="G168" s="322"/>
      <c r="H168" s="322"/>
      <c r="I168" s="322"/>
      <c r="J168" s="322"/>
      <c r="K168" s="143"/>
      <c r="L168" s="225"/>
      <c r="M168" s="577">
        <f t="shared" si="28"/>
        <v>0</v>
      </c>
      <c r="N168" s="321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  <c r="AA168" s="322"/>
      <c r="AB168" s="322"/>
      <c r="AC168" s="480"/>
      <c r="AD168" s="260">
        <f t="shared" si="29"/>
        <v>0</v>
      </c>
      <c r="AE168" s="407"/>
      <c r="AF168" s="322"/>
      <c r="AG168" s="383"/>
      <c r="AH168" s="322"/>
      <c r="AI168" s="407"/>
      <c r="AJ168" s="322"/>
      <c r="AK168" s="150"/>
      <c r="AL168" s="322"/>
      <c r="AM168" s="383"/>
      <c r="AN168" s="322"/>
      <c r="AO168" s="383"/>
      <c r="AP168" s="322"/>
      <c r="AQ168" s="383"/>
      <c r="AR168" s="322"/>
      <c r="AS168" s="383"/>
      <c r="AT168" s="322"/>
      <c r="AU168" s="383"/>
      <c r="AV168" s="322"/>
      <c r="AW168" s="383"/>
      <c r="AX168" s="383"/>
      <c r="AY168" s="383"/>
      <c r="AZ168" s="322"/>
      <c r="BA168" s="383"/>
      <c r="BB168" s="383"/>
      <c r="BC168" s="383"/>
      <c r="BD168" s="322"/>
      <c r="BE168" s="383"/>
      <c r="BF168" s="383"/>
      <c r="BG168" s="383"/>
      <c r="BH168" s="383"/>
      <c r="BI168" s="383"/>
      <c r="BJ168" s="383"/>
      <c r="BK168" s="383"/>
      <c r="BL168" s="383"/>
      <c r="BM168" s="383"/>
      <c r="BN168" s="383"/>
      <c r="BO168" s="383"/>
      <c r="BP168" s="383"/>
      <c r="BQ168" s="383"/>
      <c r="BR168" s="322"/>
      <c r="BS168" s="383"/>
      <c r="BT168" s="383"/>
      <c r="BU168" s="383"/>
      <c r="BV168" s="322"/>
      <c r="BW168" s="383"/>
      <c r="BX168" s="383"/>
      <c r="BY168" s="383"/>
      <c r="BZ168" s="383"/>
      <c r="CA168" s="383"/>
      <c r="CB168" s="322"/>
      <c r="CC168" s="383"/>
      <c r="CD168" s="480"/>
      <c r="CE168" s="623"/>
      <c r="CF168" s="623"/>
      <c r="CG168" s="623"/>
      <c r="CH168" s="623"/>
      <c r="CI168" s="222"/>
      <c r="CJ168" s="222"/>
    </row>
    <row r="169" ht="13.5" customHeight="1">
      <c r="A169" s="222"/>
      <c r="B169" s="446">
        <v>44505.0</v>
      </c>
      <c r="C169" s="99">
        <f t="shared" si="26"/>
        <v>8797686</v>
      </c>
      <c r="D169" s="260">
        <f t="shared" si="27"/>
        <v>8250000</v>
      </c>
      <c r="E169" s="143" t="s">
        <v>1114</v>
      </c>
      <c r="F169" s="363">
        <v>8050000.0</v>
      </c>
      <c r="G169" s="143" t="s">
        <v>1115</v>
      </c>
      <c r="H169" s="363">
        <v>200000.0</v>
      </c>
      <c r="I169" s="322"/>
      <c r="J169" s="143"/>
      <c r="K169" s="143"/>
      <c r="L169" s="225"/>
      <c r="M169" s="577">
        <f t="shared" si="28"/>
        <v>0</v>
      </c>
      <c r="N169" s="321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  <c r="AA169" s="322"/>
      <c r="AB169" s="322"/>
      <c r="AC169" s="480"/>
      <c r="AD169" s="260">
        <f t="shared" si="29"/>
        <v>547686</v>
      </c>
      <c r="AE169" s="407" t="s">
        <v>1016</v>
      </c>
      <c r="AF169" s="363">
        <v>95904.0</v>
      </c>
      <c r="AG169" s="383" t="s">
        <v>1013</v>
      </c>
      <c r="AH169" s="363">
        <v>109972.0</v>
      </c>
      <c r="AI169" s="407" t="s">
        <v>402</v>
      </c>
      <c r="AJ169" s="363">
        <v>67100.0</v>
      </c>
      <c r="AK169" s="150" t="s">
        <v>396</v>
      </c>
      <c r="AL169" s="363">
        <v>166710.0</v>
      </c>
      <c r="AM169" s="383" t="s">
        <v>401</v>
      </c>
      <c r="AN169" s="363">
        <v>88000.0</v>
      </c>
      <c r="AO169" s="407" t="s">
        <v>1116</v>
      </c>
      <c r="AP169" s="363">
        <v>20000.0</v>
      </c>
      <c r="AQ169" s="383"/>
      <c r="AR169" s="322"/>
      <c r="AS169" s="383"/>
      <c r="AT169" s="143"/>
      <c r="AU169" s="383"/>
      <c r="AV169" s="322"/>
      <c r="AW169" s="383"/>
      <c r="AX169" s="383"/>
      <c r="AY169" s="383"/>
      <c r="AZ169" s="322"/>
      <c r="BA169" s="383"/>
      <c r="BB169" s="383"/>
      <c r="BC169" s="383"/>
      <c r="BD169" s="322"/>
      <c r="BE169" s="383"/>
      <c r="BF169" s="383"/>
      <c r="BG169" s="383"/>
      <c r="BH169" s="383"/>
      <c r="BI169" s="383"/>
      <c r="BJ169" s="383"/>
      <c r="BK169" s="383"/>
      <c r="BL169" s="383"/>
      <c r="BM169" s="383"/>
      <c r="BN169" s="383"/>
      <c r="BO169" s="383"/>
      <c r="BP169" s="383"/>
      <c r="BQ169" s="383"/>
      <c r="BR169" s="322"/>
      <c r="BS169" s="383"/>
      <c r="BT169" s="383"/>
      <c r="BU169" s="383"/>
      <c r="BV169" s="322"/>
      <c r="BW169" s="383"/>
      <c r="BX169" s="383"/>
      <c r="BY169" s="383"/>
      <c r="BZ169" s="383"/>
      <c r="CA169" s="383"/>
      <c r="CB169" s="322"/>
      <c r="CC169" s="383"/>
      <c r="CD169" s="480"/>
      <c r="CE169" s="623"/>
      <c r="CF169" s="623"/>
      <c r="CG169" s="623"/>
      <c r="CH169" s="623"/>
      <c r="CI169" s="222"/>
      <c r="CJ169" s="222"/>
    </row>
    <row r="170" ht="13.5" customHeight="1">
      <c r="A170" s="222"/>
      <c r="B170" s="446">
        <v>44506.0</v>
      </c>
      <c r="C170" s="99">
        <f t="shared" si="26"/>
        <v>0</v>
      </c>
      <c r="D170" s="260">
        <f t="shared" si="27"/>
        <v>0</v>
      </c>
      <c r="E170" s="321"/>
      <c r="F170" s="322"/>
      <c r="G170" s="322"/>
      <c r="H170" s="322"/>
      <c r="I170" s="322"/>
      <c r="J170" s="322"/>
      <c r="K170" s="322"/>
      <c r="L170" s="480"/>
      <c r="M170" s="577">
        <f t="shared" si="28"/>
        <v>0</v>
      </c>
      <c r="N170" s="321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  <c r="AA170" s="322"/>
      <c r="AB170" s="322"/>
      <c r="AC170" s="480"/>
      <c r="AD170" s="260">
        <f t="shared" si="29"/>
        <v>0</v>
      </c>
      <c r="AE170" s="407"/>
      <c r="AF170" s="322"/>
      <c r="AG170" s="383"/>
      <c r="AH170" s="322"/>
      <c r="AI170" s="383"/>
      <c r="AJ170" s="322"/>
      <c r="AK170" s="150"/>
      <c r="AL170" s="322"/>
      <c r="AM170" s="383"/>
      <c r="AN170" s="322"/>
      <c r="AO170" s="383"/>
      <c r="AP170" s="322"/>
      <c r="AQ170" s="383"/>
      <c r="AR170" s="322"/>
      <c r="AS170" s="383"/>
      <c r="AT170" s="322"/>
      <c r="AU170" s="383"/>
      <c r="AV170" s="322"/>
      <c r="AW170" s="383"/>
      <c r="AX170" s="383"/>
      <c r="AY170" s="383"/>
      <c r="AZ170" s="322"/>
      <c r="BA170" s="383"/>
      <c r="BB170" s="383"/>
      <c r="BC170" s="383"/>
      <c r="BD170" s="322"/>
      <c r="BE170" s="383"/>
      <c r="BF170" s="383"/>
      <c r="BG170" s="383"/>
      <c r="BH170" s="383"/>
      <c r="BI170" s="383"/>
      <c r="BJ170" s="383"/>
      <c r="BK170" s="383"/>
      <c r="BL170" s="383"/>
      <c r="BM170" s="383"/>
      <c r="BN170" s="383"/>
      <c r="BO170" s="383"/>
      <c r="BP170" s="383"/>
      <c r="BQ170" s="383"/>
      <c r="BR170" s="322"/>
      <c r="BS170" s="383"/>
      <c r="BT170" s="383"/>
      <c r="BU170" s="383"/>
      <c r="BV170" s="322"/>
      <c r="BW170" s="383"/>
      <c r="BX170" s="383"/>
      <c r="BY170" s="383"/>
      <c r="BZ170" s="383"/>
      <c r="CA170" s="383"/>
      <c r="CB170" s="322"/>
      <c r="CC170" s="383"/>
      <c r="CD170" s="480"/>
      <c r="CE170" s="623"/>
      <c r="CF170" s="623"/>
      <c r="CG170" s="623"/>
      <c r="CH170" s="623"/>
      <c r="CI170" s="222"/>
      <c r="CJ170" s="222"/>
    </row>
    <row r="171" ht="13.5" customHeight="1">
      <c r="A171" s="222"/>
      <c r="B171" s="446">
        <v>44507.0</v>
      </c>
      <c r="C171" s="99">
        <f t="shared" si="26"/>
        <v>48955</v>
      </c>
      <c r="D171" s="260">
        <f t="shared" si="27"/>
        <v>1210</v>
      </c>
      <c r="E171" s="321" t="s">
        <v>487</v>
      </c>
      <c r="F171" s="363">
        <v>1210.0</v>
      </c>
      <c r="G171" s="322"/>
      <c r="H171" s="322"/>
      <c r="I171" s="322"/>
      <c r="J171" s="322"/>
      <c r="K171" s="322"/>
      <c r="L171" s="480"/>
      <c r="M171" s="577">
        <f t="shared" si="28"/>
        <v>0</v>
      </c>
      <c r="N171" s="321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  <c r="AA171" s="322"/>
      <c r="AB171" s="322"/>
      <c r="AC171" s="480"/>
      <c r="AD171" s="260">
        <f t="shared" si="29"/>
        <v>47745</v>
      </c>
      <c r="AE171" s="407" t="s">
        <v>403</v>
      </c>
      <c r="AF171" s="363">
        <v>47745.0</v>
      </c>
      <c r="AG171" s="383"/>
      <c r="AH171" s="322"/>
      <c r="AI171" s="383"/>
      <c r="AJ171" s="322"/>
      <c r="AK171" s="383"/>
      <c r="AL171" s="322"/>
      <c r="AM171" s="383"/>
      <c r="AN171" s="322"/>
      <c r="AO171" s="322"/>
      <c r="AP171" s="322"/>
      <c r="AQ171" s="383"/>
      <c r="AR171" s="322"/>
      <c r="AS171" s="383"/>
      <c r="AT171" s="322"/>
      <c r="AU171" s="383"/>
      <c r="AV171" s="322"/>
      <c r="AW171" s="383"/>
      <c r="AX171" s="322"/>
      <c r="AY171" s="383"/>
      <c r="AZ171" s="322"/>
      <c r="BA171" s="383"/>
      <c r="BB171" s="322"/>
      <c r="BC171" s="383"/>
      <c r="BD171" s="322"/>
      <c r="BE171" s="383"/>
      <c r="BF171" s="383"/>
      <c r="BG171" s="383"/>
      <c r="BH171" s="383"/>
      <c r="BI171" s="383"/>
      <c r="BJ171" s="383"/>
      <c r="BK171" s="383"/>
      <c r="BL171" s="383"/>
      <c r="BM171" s="383"/>
      <c r="BN171" s="383"/>
      <c r="BO171" s="383"/>
      <c r="BP171" s="383"/>
      <c r="BQ171" s="383"/>
      <c r="BR171" s="322"/>
      <c r="BS171" s="383"/>
      <c r="BT171" s="383"/>
      <c r="BU171" s="383"/>
      <c r="BV171" s="322"/>
      <c r="BW171" s="383"/>
      <c r="BX171" s="383"/>
      <c r="BY171" s="383"/>
      <c r="BZ171" s="383"/>
      <c r="CA171" s="383"/>
      <c r="CB171" s="322"/>
      <c r="CC171" s="383"/>
      <c r="CD171" s="480"/>
      <c r="CE171" s="623"/>
      <c r="CF171" s="623"/>
      <c r="CG171" s="623"/>
      <c r="CH171" s="623"/>
      <c r="CI171" s="222"/>
      <c r="CJ171" s="222"/>
    </row>
    <row r="172" ht="13.5" customHeight="1">
      <c r="A172" s="222"/>
      <c r="B172" s="446">
        <v>44508.0</v>
      </c>
      <c r="C172" s="99">
        <f t="shared" si="26"/>
        <v>550</v>
      </c>
      <c r="D172" s="260">
        <f t="shared" si="27"/>
        <v>550</v>
      </c>
      <c r="E172" s="321" t="s">
        <v>1095</v>
      </c>
      <c r="F172" s="363">
        <v>550.0</v>
      </c>
      <c r="G172" s="322"/>
      <c r="H172" s="322"/>
      <c r="I172" s="322"/>
      <c r="J172" s="322"/>
      <c r="K172" s="322"/>
      <c r="L172" s="480"/>
      <c r="M172" s="577">
        <f t="shared" si="28"/>
        <v>0</v>
      </c>
      <c r="N172" s="321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322"/>
      <c r="AB172" s="322"/>
      <c r="AC172" s="480"/>
      <c r="AD172" s="260">
        <f t="shared" si="29"/>
        <v>0</v>
      </c>
      <c r="AE172" s="407"/>
      <c r="AF172" s="322"/>
      <c r="AG172" s="383"/>
      <c r="AH172" s="322"/>
      <c r="AI172" s="322"/>
      <c r="AJ172" s="322"/>
      <c r="AK172" s="383"/>
      <c r="AL172" s="322"/>
      <c r="AM172" s="383"/>
      <c r="AN172" s="322"/>
      <c r="AO172" s="383"/>
      <c r="AP172" s="322"/>
      <c r="AQ172" s="383"/>
      <c r="AR172" s="322"/>
      <c r="AS172" s="383"/>
      <c r="AT172" s="322"/>
      <c r="AU172" s="383"/>
      <c r="AV172" s="322"/>
      <c r="AW172" s="383"/>
      <c r="AX172" s="383"/>
      <c r="AY172" s="383"/>
      <c r="AZ172" s="322"/>
      <c r="BA172" s="383"/>
      <c r="BB172" s="383"/>
      <c r="BC172" s="383"/>
      <c r="BD172" s="322"/>
      <c r="BE172" s="383"/>
      <c r="BF172" s="383"/>
      <c r="BG172" s="383"/>
      <c r="BH172" s="383"/>
      <c r="BI172" s="383"/>
      <c r="BJ172" s="383"/>
      <c r="BK172" s="383"/>
      <c r="BL172" s="383"/>
      <c r="BM172" s="383"/>
      <c r="BN172" s="383"/>
      <c r="BO172" s="383"/>
      <c r="BP172" s="383"/>
      <c r="BQ172" s="383"/>
      <c r="BR172" s="322"/>
      <c r="BS172" s="383"/>
      <c r="BT172" s="383"/>
      <c r="BU172" s="383"/>
      <c r="BV172" s="322"/>
      <c r="BW172" s="383"/>
      <c r="BX172" s="383"/>
      <c r="BY172" s="383"/>
      <c r="BZ172" s="383"/>
      <c r="CA172" s="383"/>
      <c r="CB172" s="322"/>
      <c r="CC172" s="383"/>
      <c r="CD172" s="480"/>
      <c r="CE172" s="623"/>
      <c r="CF172" s="623"/>
      <c r="CG172" s="623"/>
      <c r="CH172" s="623"/>
      <c r="CI172" s="222"/>
      <c r="CJ172" s="222"/>
    </row>
    <row r="173" ht="12.75" customHeight="1">
      <c r="A173" s="222"/>
      <c r="B173" s="339">
        <v>44509.0</v>
      </c>
      <c r="C173" s="99">
        <f t="shared" si="26"/>
        <v>0</v>
      </c>
      <c r="D173" s="260">
        <f t="shared" si="27"/>
        <v>0</v>
      </c>
      <c r="E173" s="321"/>
      <c r="F173" s="485"/>
      <c r="G173" s="322"/>
      <c r="H173" s="322"/>
      <c r="I173" s="322"/>
      <c r="J173" s="322"/>
      <c r="K173" s="322"/>
      <c r="L173" s="480"/>
      <c r="M173" s="577">
        <f t="shared" si="28"/>
        <v>0</v>
      </c>
      <c r="N173" s="321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  <c r="AA173" s="322"/>
      <c r="AB173" s="322"/>
      <c r="AC173" s="480"/>
      <c r="AD173" s="260">
        <f t="shared" si="29"/>
        <v>0</v>
      </c>
      <c r="AE173" s="383"/>
      <c r="AF173" s="322"/>
      <c r="AG173" s="383"/>
      <c r="AH173" s="322"/>
      <c r="AI173" s="383"/>
      <c r="AJ173" s="322"/>
      <c r="AK173" s="383"/>
      <c r="AL173" s="322"/>
      <c r="AM173" s="383"/>
      <c r="AN173" s="322"/>
      <c r="AO173" s="383"/>
      <c r="AP173" s="322"/>
      <c r="AQ173" s="383"/>
      <c r="AR173" s="322"/>
      <c r="AS173" s="383"/>
      <c r="AT173" s="322"/>
      <c r="AU173" s="383"/>
      <c r="AV173" s="322"/>
      <c r="AW173" s="383"/>
      <c r="AX173" s="322"/>
      <c r="AY173" s="383"/>
      <c r="AZ173" s="322"/>
      <c r="BA173" s="383"/>
      <c r="BB173" s="322"/>
      <c r="BC173" s="383"/>
      <c r="BD173" s="322"/>
      <c r="BE173" s="383"/>
      <c r="BF173" s="322"/>
      <c r="BG173" s="383"/>
      <c r="BH173" s="322"/>
      <c r="BI173" s="383"/>
      <c r="BJ173" s="322"/>
      <c r="BK173" s="383"/>
      <c r="BL173" s="322"/>
      <c r="BM173" s="383"/>
      <c r="BN173" s="322"/>
      <c r="BO173" s="383"/>
      <c r="BP173" s="322"/>
      <c r="BQ173" s="383"/>
      <c r="BR173" s="322"/>
      <c r="BS173" s="383"/>
      <c r="BT173" s="383"/>
      <c r="BU173" s="383"/>
      <c r="BV173" s="322"/>
      <c r="BW173" s="383"/>
      <c r="BX173" s="383"/>
      <c r="BY173" s="383"/>
      <c r="BZ173" s="383"/>
      <c r="CA173" s="383"/>
      <c r="CB173" s="322"/>
      <c r="CC173" s="383"/>
      <c r="CD173" s="480"/>
      <c r="CE173" s="623"/>
      <c r="CF173" s="623"/>
      <c r="CG173" s="623"/>
      <c r="CH173" s="623"/>
      <c r="CI173" s="222"/>
      <c r="CJ173" s="222"/>
    </row>
    <row r="174" ht="13.5" customHeight="1">
      <c r="A174" s="222"/>
      <c r="B174" s="339">
        <v>44510.0</v>
      </c>
      <c r="C174" s="99">
        <f t="shared" si="26"/>
        <v>0</v>
      </c>
      <c r="D174" s="260">
        <f t="shared" si="27"/>
        <v>0</v>
      </c>
      <c r="E174" s="322"/>
      <c r="F174" s="485"/>
      <c r="G174" s="322"/>
      <c r="H174" s="485"/>
      <c r="I174" s="322"/>
      <c r="J174" s="322"/>
      <c r="K174" s="322"/>
      <c r="L174" s="480"/>
      <c r="M174" s="577">
        <f t="shared" si="28"/>
        <v>0</v>
      </c>
      <c r="N174" s="321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  <c r="AA174" s="322"/>
      <c r="AB174" s="322"/>
      <c r="AC174" s="480"/>
      <c r="AD174" s="260">
        <f t="shared" si="29"/>
        <v>0</v>
      </c>
      <c r="AE174" s="407"/>
      <c r="AF174" s="322"/>
      <c r="AG174" s="383"/>
      <c r="AH174" s="322"/>
      <c r="AI174" s="407"/>
      <c r="AJ174" s="322"/>
      <c r="AK174" s="383"/>
      <c r="AL174" s="322"/>
      <c r="AM174" s="383"/>
      <c r="AN174" s="322"/>
      <c r="AO174" s="383"/>
      <c r="AP174" s="322"/>
      <c r="AQ174" s="383"/>
      <c r="AR174" s="322"/>
      <c r="AS174" s="383"/>
      <c r="AT174" s="322"/>
      <c r="AU174" s="383"/>
      <c r="AV174" s="322"/>
      <c r="AW174" s="322"/>
      <c r="AX174" s="322"/>
      <c r="AY174" s="322"/>
      <c r="AZ174" s="322"/>
      <c r="BA174" s="322"/>
      <c r="BB174" s="322"/>
      <c r="BC174" s="322"/>
      <c r="BD174" s="322"/>
      <c r="BE174" s="383"/>
      <c r="BF174" s="322"/>
      <c r="BG174" s="322"/>
      <c r="BH174" s="322"/>
      <c r="BI174" s="322"/>
      <c r="BJ174" s="322"/>
      <c r="BK174" s="383"/>
      <c r="BL174" s="322"/>
      <c r="BM174" s="383"/>
      <c r="BN174" s="322"/>
      <c r="BO174" s="383"/>
      <c r="BP174" s="322"/>
      <c r="BQ174" s="383"/>
      <c r="BR174" s="322"/>
      <c r="BS174" s="383"/>
      <c r="BT174" s="322"/>
      <c r="BU174" s="383"/>
      <c r="BV174" s="322"/>
      <c r="BW174" s="383"/>
      <c r="BX174" s="423"/>
      <c r="BY174" s="383"/>
      <c r="BZ174" s="322"/>
      <c r="CA174" s="383"/>
      <c r="CB174" s="322"/>
      <c r="CC174" s="383"/>
      <c r="CD174" s="480"/>
      <c r="CE174" s="623"/>
      <c r="CF174" s="623"/>
      <c r="CG174" s="623"/>
      <c r="CH174" s="623"/>
      <c r="CI174" s="222"/>
      <c r="CJ174" s="222"/>
    </row>
    <row r="175" ht="13.5" customHeight="1">
      <c r="A175" s="222"/>
      <c r="B175" s="446">
        <v>44511.0</v>
      </c>
      <c r="C175" s="99">
        <f t="shared" si="26"/>
        <v>3502963</v>
      </c>
      <c r="D175" s="260">
        <f t="shared" si="27"/>
        <v>24695</v>
      </c>
      <c r="E175" s="322" t="s">
        <v>1117</v>
      </c>
      <c r="F175" s="380">
        <v>16005.0</v>
      </c>
      <c r="G175" s="322" t="s">
        <v>1118</v>
      </c>
      <c r="H175" s="363">
        <v>3850.0</v>
      </c>
      <c r="I175" s="322" t="s">
        <v>477</v>
      </c>
      <c r="J175" s="363">
        <v>4840.0</v>
      </c>
      <c r="K175" s="322"/>
      <c r="L175" s="225"/>
      <c r="M175" s="577">
        <f t="shared" si="28"/>
        <v>0</v>
      </c>
      <c r="N175" s="321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  <c r="AA175" s="322"/>
      <c r="AB175" s="322"/>
      <c r="AC175" s="480"/>
      <c r="AD175" s="260">
        <f t="shared" si="29"/>
        <v>3478268</v>
      </c>
      <c r="AE175" s="383" t="s">
        <v>974</v>
      </c>
      <c r="AF175" s="363">
        <v>506428.0</v>
      </c>
      <c r="AG175" s="407" t="s">
        <v>55</v>
      </c>
      <c r="AH175" s="363">
        <v>1828256.0</v>
      </c>
      <c r="AI175" s="383" t="s">
        <v>975</v>
      </c>
      <c r="AJ175" s="363">
        <v>200000.0</v>
      </c>
      <c r="AK175" s="383" t="s">
        <v>56</v>
      </c>
      <c r="AL175" s="363">
        <v>594926.0</v>
      </c>
      <c r="AM175" s="383" t="s">
        <v>415</v>
      </c>
      <c r="AN175" s="363">
        <v>170000.0</v>
      </c>
      <c r="AO175" s="383" t="s">
        <v>54</v>
      </c>
      <c r="AP175" s="363">
        <v>14600.0</v>
      </c>
      <c r="AQ175" s="383" t="s">
        <v>1119</v>
      </c>
      <c r="AR175" s="363">
        <v>164058.0</v>
      </c>
      <c r="AS175" s="150"/>
      <c r="AT175" s="143"/>
      <c r="AU175" s="150"/>
      <c r="AV175" s="143"/>
      <c r="AW175" s="150"/>
      <c r="AX175" s="150"/>
      <c r="AY175" s="383"/>
      <c r="AZ175" s="322"/>
      <c r="BA175" s="383"/>
      <c r="BB175" s="383"/>
      <c r="BC175" s="383"/>
      <c r="BD175" s="322"/>
      <c r="BE175" s="383"/>
      <c r="BF175" s="383"/>
      <c r="BG175" s="383"/>
      <c r="BH175" s="383"/>
      <c r="BI175" s="383"/>
      <c r="BJ175" s="383"/>
      <c r="BK175" s="383"/>
      <c r="BL175" s="383"/>
      <c r="BM175" s="383"/>
      <c r="BN175" s="322"/>
      <c r="BO175" s="383"/>
      <c r="BP175" s="383"/>
      <c r="BQ175" s="383"/>
      <c r="BR175" s="322"/>
      <c r="BS175" s="383"/>
      <c r="BT175" s="383"/>
      <c r="BU175" s="383"/>
      <c r="BV175" s="322"/>
      <c r="BW175" s="383"/>
      <c r="BX175" s="383"/>
      <c r="BY175" s="383"/>
      <c r="BZ175" s="383"/>
      <c r="CA175" s="383"/>
      <c r="CB175" s="322"/>
      <c r="CC175" s="383"/>
      <c r="CD175" s="480"/>
      <c r="CE175" s="623"/>
      <c r="CF175" s="623"/>
      <c r="CG175" s="623"/>
      <c r="CH175" s="623"/>
      <c r="CI175" s="222"/>
      <c r="CJ175" s="222"/>
    </row>
    <row r="176" ht="13.5" customHeight="1">
      <c r="A176" s="222"/>
      <c r="B176" s="446">
        <v>44512.0</v>
      </c>
      <c r="C176" s="99">
        <f t="shared" si="26"/>
        <v>200000</v>
      </c>
      <c r="D176" s="260">
        <f t="shared" si="27"/>
        <v>0</v>
      </c>
      <c r="E176" s="321"/>
      <c r="F176" s="322"/>
      <c r="G176" s="322"/>
      <c r="H176" s="322"/>
      <c r="I176" s="322"/>
      <c r="J176" s="322"/>
      <c r="K176" s="322"/>
      <c r="L176" s="480"/>
      <c r="M176" s="577">
        <f t="shared" si="28"/>
        <v>0</v>
      </c>
      <c r="N176" s="321"/>
      <c r="O176" s="322"/>
      <c r="P176" s="322"/>
      <c r="Q176" s="412"/>
      <c r="R176" s="412"/>
      <c r="S176" s="412"/>
      <c r="T176" s="412"/>
      <c r="U176" s="412"/>
      <c r="V176" s="412"/>
      <c r="W176" s="412"/>
      <c r="X176" s="412"/>
      <c r="Y176" s="412"/>
      <c r="Z176" s="412"/>
      <c r="AA176" s="412"/>
      <c r="AB176" s="412"/>
      <c r="AC176" s="500"/>
      <c r="AD176" s="260">
        <f t="shared" si="29"/>
        <v>200000</v>
      </c>
      <c r="AE176" s="407" t="s">
        <v>1120</v>
      </c>
      <c r="AF176" s="363">
        <v>200000.0</v>
      </c>
      <c r="AG176" s="383"/>
      <c r="AH176" s="322"/>
      <c r="AI176" s="143"/>
      <c r="AJ176" s="143"/>
      <c r="AK176" s="143"/>
      <c r="AL176" s="322"/>
      <c r="AM176" s="322"/>
      <c r="AN176" s="322"/>
      <c r="AO176" s="322"/>
      <c r="AP176" s="322"/>
      <c r="AQ176" s="383"/>
      <c r="AR176" s="322"/>
      <c r="AS176" s="322"/>
      <c r="AT176" s="322"/>
      <c r="AU176" s="322"/>
      <c r="AV176" s="322"/>
      <c r="AW176" s="383"/>
      <c r="AX176" s="322"/>
      <c r="AY176" s="383"/>
      <c r="AZ176" s="322"/>
      <c r="BA176" s="383"/>
      <c r="BB176" s="322"/>
      <c r="BC176" s="383"/>
      <c r="BD176" s="322"/>
      <c r="BE176" s="383"/>
      <c r="BF176" s="322"/>
      <c r="BG176" s="383"/>
      <c r="BH176" s="322"/>
      <c r="BI176" s="383"/>
      <c r="BJ176" s="322"/>
      <c r="BK176" s="383"/>
      <c r="BL176" s="322"/>
      <c r="BM176" s="383"/>
      <c r="BN176" s="322"/>
      <c r="BO176" s="383"/>
      <c r="BP176" s="322"/>
      <c r="BQ176" s="383"/>
      <c r="BR176" s="322"/>
      <c r="BS176" s="383"/>
      <c r="BT176" s="383"/>
      <c r="BU176" s="383"/>
      <c r="BV176" s="322"/>
      <c r="BW176" s="383"/>
      <c r="BX176" s="383"/>
      <c r="BY176" s="383"/>
      <c r="BZ176" s="383"/>
      <c r="CA176" s="383"/>
      <c r="CB176" s="322"/>
      <c r="CC176" s="383"/>
      <c r="CD176" s="480"/>
      <c r="CE176" s="623"/>
      <c r="CF176" s="623"/>
      <c r="CG176" s="623"/>
      <c r="CH176" s="623"/>
      <c r="CI176" s="222"/>
      <c r="CJ176" s="222"/>
    </row>
    <row r="177" ht="13.5" customHeight="1">
      <c r="A177" s="222"/>
      <c r="B177" s="446">
        <v>44513.0</v>
      </c>
      <c r="C177" s="99">
        <f t="shared" si="26"/>
        <v>0</v>
      </c>
      <c r="D177" s="260">
        <f t="shared" si="27"/>
        <v>0</v>
      </c>
      <c r="E177" s="321"/>
      <c r="F177" s="485"/>
      <c r="G177" s="322"/>
      <c r="H177" s="322"/>
      <c r="I177" s="322"/>
      <c r="J177" s="322"/>
      <c r="K177" s="322"/>
      <c r="L177" s="480"/>
      <c r="M177" s="577">
        <f t="shared" si="28"/>
        <v>0</v>
      </c>
      <c r="N177" s="321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322"/>
      <c r="AB177" s="322"/>
      <c r="AC177" s="480"/>
      <c r="AD177" s="260">
        <f t="shared" si="29"/>
        <v>0</v>
      </c>
      <c r="AE177" s="407"/>
      <c r="AF177" s="322"/>
      <c r="AG177" s="383"/>
      <c r="AH177" s="322"/>
      <c r="AI177" s="150"/>
      <c r="AJ177" s="143"/>
      <c r="AK177" s="150"/>
      <c r="AL177" s="322"/>
      <c r="AM177" s="383"/>
      <c r="AN177" s="322"/>
      <c r="AO177" s="383"/>
      <c r="AP177" s="322"/>
      <c r="AQ177" s="383"/>
      <c r="AR177" s="322"/>
      <c r="AS177" s="383"/>
      <c r="AT177" s="322"/>
      <c r="AU177" s="383"/>
      <c r="AV177" s="322"/>
      <c r="AW177" s="383"/>
      <c r="AX177" s="383"/>
      <c r="AY177" s="383"/>
      <c r="AZ177" s="322"/>
      <c r="BA177" s="383"/>
      <c r="BB177" s="383"/>
      <c r="BC177" s="383"/>
      <c r="BD177" s="322"/>
      <c r="BE177" s="383"/>
      <c r="BF177" s="383"/>
      <c r="BG177" s="383"/>
      <c r="BH177" s="383"/>
      <c r="BI177" s="383"/>
      <c r="BJ177" s="383"/>
      <c r="BK177" s="383"/>
      <c r="BL177" s="383"/>
      <c r="BM177" s="383"/>
      <c r="BN177" s="383"/>
      <c r="BO177" s="383"/>
      <c r="BP177" s="383"/>
      <c r="BQ177" s="383"/>
      <c r="BR177" s="322"/>
      <c r="BS177" s="383"/>
      <c r="BT177" s="383"/>
      <c r="BU177" s="383"/>
      <c r="BV177" s="322"/>
      <c r="BW177" s="383"/>
      <c r="BX177" s="383"/>
      <c r="BY177" s="383"/>
      <c r="BZ177" s="383"/>
      <c r="CA177" s="383"/>
      <c r="CB177" s="322"/>
      <c r="CC177" s="383"/>
      <c r="CD177" s="480"/>
      <c r="CE177" s="623"/>
      <c r="CF177" s="623"/>
      <c r="CG177" s="623"/>
      <c r="CH177" s="623"/>
      <c r="CI177" s="222"/>
      <c r="CJ177" s="222"/>
    </row>
    <row r="178" ht="13.5" customHeight="1">
      <c r="A178" s="222"/>
      <c r="B178" s="446">
        <v>44514.0</v>
      </c>
      <c r="C178" s="99">
        <f t="shared" si="26"/>
        <v>0</v>
      </c>
      <c r="D178" s="260">
        <f t="shared" si="27"/>
        <v>0</v>
      </c>
      <c r="E178" s="321"/>
      <c r="F178" s="322"/>
      <c r="G178" s="322"/>
      <c r="H178" s="322"/>
      <c r="I178" s="322"/>
      <c r="J178" s="322"/>
      <c r="K178" s="322"/>
      <c r="L178" s="480"/>
      <c r="M178" s="577">
        <f t="shared" si="28"/>
        <v>0</v>
      </c>
      <c r="N178" s="321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322"/>
      <c r="AB178" s="322"/>
      <c r="AC178" s="480"/>
      <c r="AD178" s="260">
        <f t="shared" si="29"/>
        <v>0</v>
      </c>
      <c r="AE178" s="407" t="s">
        <v>403</v>
      </c>
      <c r="AF178" s="363">
        <v>0.0</v>
      </c>
      <c r="AG178" s="407"/>
      <c r="AH178" s="322"/>
      <c r="AI178" s="322"/>
      <c r="AJ178" s="322"/>
      <c r="AK178" s="322"/>
      <c r="AL178" s="322"/>
      <c r="AM178" s="322"/>
      <c r="AN178" s="322"/>
      <c r="AO178" s="322"/>
      <c r="AP178" s="322"/>
      <c r="AQ178" s="383"/>
      <c r="AR178" s="322"/>
      <c r="AS178" s="322"/>
      <c r="AT178" s="322"/>
      <c r="AU178" s="322"/>
      <c r="AV178" s="322"/>
      <c r="AW178" s="383"/>
      <c r="AX178" s="383"/>
      <c r="AY178" s="383"/>
      <c r="AZ178" s="322"/>
      <c r="BA178" s="383"/>
      <c r="BB178" s="383"/>
      <c r="BC178" s="383"/>
      <c r="BD178" s="322"/>
      <c r="BE178" s="383"/>
      <c r="BF178" s="383"/>
      <c r="BG178" s="383"/>
      <c r="BH178" s="383"/>
      <c r="BI178" s="383"/>
      <c r="BJ178" s="383"/>
      <c r="BK178" s="383"/>
      <c r="BL178" s="383"/>
      <c r="BM178" s="383"/>
      <c r="BN178" s="383"/>
      <c r="BO178" s="383"/>
      <c r="BP178" s="383"/>
      <c r="BQ178" s="383"/>
      <c r="BR178" s="322"/>
      <c r="BS178" s="383"/>
      <c r="BT178" s="383"/>
      <c r="BU178" s="383"/>
      <c r="BV178" s="322"/>
      <c r="BW178" s="383"/>
      <c r="BX178" s="383"/>
      <c r="BY178" s="383"/>
      <c r="BZ178" s="383"/>
      <c r="CA178" s="383"/>
      <c r="CB178" s="322"/>
      <c r="CC178" s="383"/>
      <c r="CD178" s="480"/>
      <c r="CE178" s="623"/>
      <c r="CF178" s="623"/>
      <c r="CG178" s="623"/>
      <c r="CH178" s="623"/>
      <c r="CI178" s="222"/>
      <c r="CJ178" s="222"/>
    </row>
    <row r="179" ht="13.5" customHeight="1">
      <c r="A179" s="222"/>
      <c r="B179" s="446">
        <v>44515.0</v>
      </c>
      <c r="C179" s="99">
        <f t="shared" si="26"/>
        <v>4991</v>
      </c>
      <c r="D179" s="260">
        <f t="shared" si="27"/>
        <v>0</v>
      </c>
      <c r="E179" s="321"/>
      <c r="F179" s="322"/>
      <c r="G179" s="322"/>
      <c r="H179" s="322"/>
      <c r="I179" s="322"/>
      <c r="J179" s="322"/>
      <c r="K179" s="322"/>
      <c r="L179" s="480"/>
      <c r="M179" s="577">
        <f t="shared" si="28"/>
        <v>0</v>
      </c>
      <c r="N179" s="321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  <c r="AA179" s="322"/>
      <c r="AB179" s="322"/>
      <c r="AC179" s="480"/>
      <c r="AD179" s="260">
        <f t="shared" si="29"/>
        <v>4991</v>
      </c>
      <c r="AE179" s="407" t="s">
        <v>417</v>
      </c>
      <c r="AF179" s="363">
        <v>4991.0</v>
      </c>
      <c r="AG179" s="407"/>
      <c r="AH179" s="322"/>
      <c r="AI179" s="383"/>
      <c r="AJ179" s="322"/>
      <c r="AK179" s="383"/>
      <c r="AL179" s="322"/>
      <c r="AM179" s="383"/>
      <c r="AN179" s="322"/>
      <c r="AO179" s="383"/>
      <c r="AP179" s="322"/>
      <c r="AQ179" s="383"/>
      <c r="AR179" s="322"/>
      <c r="AS179" s="383"/>
      <c r="AT179" s="322"/>
      <c r="AU179" s="383"/>
      <c r="AV179" s="322"/>
      <c r="AW179" s="383"/>
      <c r="AX179" s="383"/>
      <c r="AY179" s="383"/>
      <c r="AZ179" s="322"/>
      <c r="BA179" s="383"/>
      <c r="BB179" s="383"/>
      <c r="BC179" s="383"/>
      <c r="BD179" s="322"/>
      <c r="BE179" s="383"/>
      <c r="BF179" s="383"/>
      <c r="BG179" s="383"/>
      <c r="BH179" s="383"/>
      <c r="BI179" s="383"/>
      <c r="BJ179" s="383"/>
      <c r="BK179" s="383"/>
      <c r="BL179" s="383"/>
      <c r="BM179" s="383"/>
      <c r="BN179" s="383"/>
      <c r="BO179" s="383"/>
      <c r="BP179" s="383"/>
      <c r="BQ179" s="383"/>
      <c r="BR179" s="322"/>
      <c r="BS179" s="383"/>
      <c r="BT179" s="383"/>
      <c r="BU179" s="383"/>
      <c r="BV179" s="322"/>
      <c r="BW179" s="383"/>
      <c r="BX179" s="383"/>
      <c r="BY179" s="383"/>
      <c r="BZ179" s="383"/>
      <c r="CA179" s="383"/>
      <c r="CB179" s="322"/>
      <c r="CC179" s="383"/>
      <c r="CD179" s="480"/>
      <c r="CE179" s="623"/>
      <c r="CF179" s="623"/>
      <c r="CG179" s="623"/>
      <c r="CH179" s="623"/>
      <c r="CI179" s="222"/>
      <c r="CJ179" s="222"/>
    </row>
    <row r="180" ht="13.5" customHeight="1">
      <c r="A180" s="222"/>
      <c r="B180" s="339">
        <v>44516.0</v>
      </c>
      <c r="C180" s="99">
        <f t="shared" si="26"/>
        <v>0</v>
      </c>
      <c r="D180" s="260">
        <f t="shared" si="27"/>
        <v>0</v>
      </c>
      <c r="E180" s="321"/>
      <c r="F180" s="322"/>
      <c r="G180" s="322"/>
      <c r="H180" s="322"/>
      <c r="I180" s="322"/>
      <c r="J180" s="322"/>
      <c r="K180" s="322"/>
      <c r="L180" s="480"/>
      <c r="M180" s="577">
        <f t="shared" si="28"/>
        <v>0</v>
      </c>
      <c r="N180" s="321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322"/>
      <c r="AB180" s="322"/>
      <c r="AC180" s="480"/>
      <c r="AD180" s="260">
        <f t="shared" si="29"/>
        <v>0</v>
      </c>
      <c r="AE180" s="407"/>
      <c r="AF180" s="322"/>
      <c r="AG180" s="383"/>
      <c r="AH180" s="322"/>
      <c r="AI180" s="383"/>
      <c r="AJ180" s="322"/>
      <c r="AK180" s="383"/>
      <c r="AL180" s="322"/>
      <c r="AM180" s="383"/>
      <c r="AN180" s="322"/>
      <c r="AO180" s="383"/>
      <c r="AP180" s="322"/>
      <c r="AQ180" s="383"/>
      <c r="AR180" s="322"/>
      <c r="AS180" s="383"/>
      <c r="AT180" s="322"/>
      <c r="AU180" s="383"/>
      <c r="AV180" s="322"/>
      <c r="AW180" s="383"/>
      <c r="AX180" s="383"/>
      <c r="AY180" s="383"/>
      <c r="AZ180" s="322"/>
      <c r="BA180" s="383"/>
      <c r="BB180" s="383"/>
      <c r="BC180" s="383"/>
      <c r="BD180" s="322"/>
      <c r="BE180" s="383"/>
      <c r="BF180" s="383"/>
      <c r="BG180" s="383"/>
      <c r="BH180" s="383"/>
      <c r="BI180" s="383"/>
      <c r="BJ180" s="383"/>
      <c r="BK180" s="383"/>
      <c r="BL180" s="383"/>
      <c r="BM180" s="383"/>
      <c r="BN180" s="383"/>
      <c r="BO180" s="383"/>
      <c r="BP180" s="383"/>
      <c r="BQ180" s="383"/>
      <c r="BR180" s="322"/>
      <c r="BS180" s="383"/>
      <c r="BT180" s="383"/>
      <c r="BU180" s="383"/>
      <c r="BV180" s="322"/>
      <c r="BW180" s="383"/>
      <c r="BX180" s="383"/>
      <c r="BY180" s="383"/>
      <c r="BZ180" s="383"/>
      <c r="CA180" s="383"/>
      <c r="CB180" s="322"/>
      <c r="CC180" s="383"/>
      <c r="CD180" s="480"/>
      <c r="CE180" s="623"/>
      <c r="CF180" s="623"/>
      <c r="CG180" s="623"/>
      <c r="CH180" s="623"/>
      <c r="CI180" s="222"/>
      <c r="CJ180" s="222"/>
    </row>
    <row r="181" ht="13.5" customHeight="1">
      <c r="A181" s="222"/>
      <c r="B181" s="339">
        <v>44517.0</v>
      </c>
      <c r="C181" s="99">
        <f t="shared" si="26"/>
        <v>0</v>
      </c>
      <c r="D181" s="260">
        <f t="shared" si="27"/>
        <v>0</v>
      </c>
      <c r="E181" s="321"/>
      <c r="F181" s="322"/>
      <c r="G181" s="322"/>
      <c r="H181" s="322"/>
      <c r="I181" s="322"/>
      <c r="J181" s="322"/>
      <c r="K181" s="322"/>
      <c r="L181" s="480"/>
      <c r="M181" s="577">
        <f t="shared" si="28"/>
        <v>0</v>
      </c>
      <c r="N181" s="321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  <c r="AA181" s="322"/>
      <c r="AB181" s="322"/>
      <c r="AC181" s="480"/>
      <c r="AD181" s="260">
        <f t="shared" si="29"/>
        <v>0</v>
      </c>
      <c r="AE181" s="407"/>
      <c r="AF181" s="322"/>
      <c r="AG181" s="383"/>
      <c r="AH181" s="322"/>
      <c r="AI181" s="383"/>
      <c r="AJ181" s="322"/>
      <c r="AK181" s="383"/>
      <c r="AL181" s="322"/>
      <c r="AM181" s="383"/>
      <c r="AN181" s="322"/>
      <c r="AO181" s="383"/>
      <c r="AP181" s="322"/>
      <c r="AQ181" s="383"/>
      <c r="AR181" s="322"/>
      <c r="AS181" s="383"/>
      <c r="AT181" s="322"/>
      <c r="AU181" s="383"/>
      <c r="AV181" s="322"/>
      <c r="AW181" s="383"/>
      <c r="AX181" s="383"/>
      <c r="AY181" s="383"/>
      <c r="AZ181" s="322"/>
      <c r="BA181" s="383"/>
      <c r="BB181" s="383"/>
      <c r="BC181" s="383"/>
      <c r="BD181" s="322"/>
      <c r="BE181" s="383"/>
      <c r="BF181" s="383"/>
      <c r="BG181" s="383"/>
      <c r="BH181" s="383"/>
      <c r="BI181" s="383"/>
      <c r="BJ181" s="383"/>
      <c r="BK181" s="383"/>
      <c r="BL181" s="383"/>
      <c r="BM181" s="383"/>
      <c r="BN181" s="383"/>
      <c r="BO181" s="383"/>
      <c r="BP181" s="383"/>
      <c r="BQ181" s="383"/>
      <c r="BR181" s="322"/>
      <c r="BS181" s="383"/>
      <c r="BT181" s="383"/>
      <c r="BU181" s="383"/>
      <c r="BV181" s="322"/>
      <c r="BW181" s="383"/>
      <c r="BX181" s="383"/>
      <c r="BY181" s="383"/>
      <c r="BZ181" s="383"/>
      <c r="CA181" s="383"/>
      <c r="CB181" s="322"/>
      <c r="CC181" s="383"/>
      <c r="CD181" s="480"/>
      <c r="CE181" s="623"/>
      <c r="CF181" s="623"/>
      <c r="CG181" s="623"/>
      <c r="CH181" s="623"/>
      <c r="CI181" s="222"/>
      <c r="CJ181" s="222"/>
    </row>
    <row r="182" ht="13.5" customHeight="1">
      <c r="A182" s="222"/>
      <c r="B182" s="446">
        <v>44518.0</v>
      </c>
      <c r="C182" s="99">
        <f t="shared" si="26"/>
        <v>1100</v>
      </c>
      <c r="D182" s="260">
        <f t="shared" si="27"/>
        <v>1100</v>
      </c>
      <c r="E182" s="321" t="s">
        <v>400</v>
      </c>
      <c r="F182" s="363">
        <v>1100.0</v>
      </c>
      <c r="G182" s="322"/>
      <c r="H182" s="322"/>
      <c r="I182" s="322"/>
      <c r="J182" s="322"/>
      <c r="K182" s="322"/>
      <c r="L182" s="480"/>
      <c r="M182" s="577">
        <f t="shared" si="28"/>
        <v>0</v>
      </c>
      <c r="N182" s="321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  <c r="AA182" s="322"/>
      <c r="AB182" s="322"/>
      <c r="AC182" s="480"/>
      <c r="AD182" s="260">
        <f t="shared" si="29"/>
        <v>0</v>
      </c>
      <c r="AE182" s="407"/>
      <c r="AF182" s="322"/>
      <c r="AG182" s="383"/>
      <c r="AH182" s="322"/>
      <c r="AI182" s="383"/>
      <c r="AJ182" s="322"/>
      <c r="AK182" s="383"/>
      <c r="AL182" s="322"/>
      <c r="AM182" s="383"/>
      <c r="AN182" s="322"/>
      <c r="AO182" s="383"/>
      <c r="AP182" s="322"/>
      <c r="AQ182" s="383"/>
      <c r="AR182" s="322"/>
      <c r="AS182" s="383"/>
      <c r="AT182" s="322"/>
      <c r="AU182" s="383"/>
      <c r="AV182" s="322"/>
      <c r="AW182" s="383"/>
      <c r="AX182" s="383"/>
      <c r="AY182" s="383"/>
      <c r="AZ182" s="322"/>
      <c r="BA182" s="383"/>
      <c r="BB182" s="383"/>
      <c r="BC182" s="383"/>
      <c r="BD182" s="322"/>
      <c r="BE182" s="383"/>
      <c r="BF182" s="383"/>
      <c r="BG182" s="383"/>
      <c r="BH182" s="383"/>
      <c r="BI182" s="383"/>
      <c r="BJ182" s="383"/>
      <c r="BK182" s="383"/>
      <c r="BL182" s="383"/>
      <c r="BM182" s="383"/>
      <c r="BN182" s="383"/>
      <c r="BO182" s="383"/>
      <c r="BP182" s="383"/>
      <c r="BQ182" s="383"/>
      <c r="BR182" s="322"/>
      <c r="BS182" s="383"/>
      <c r="BT182" s="383"/>
      <c r="BU182" s="383"/>
      <c r="BV182" s="322"/>
      <c r="BW182" s="383"/>
      <c r="BX182" s="383"/>
      <c r="BY182" s="383"/>
      <c r="BZ182" s="383"/>
      <c r="CA182" s="383"/>
      <c r="CB182" s="322"/>
      <c r="CC182" s="383"/>
      <c r="CD182" s="480"/>
      <c r="CE182" s="623"/>
      <c r="CF182" s="623"/>
      <c r="CG182" s="623"/>
      <c r="CH182" s="623"/>
      <c r="CI182" s="222"/>
      <c r="CJ182" s="222"/>
    </row>
    <row r="183" ht="13.5" customHeight="1">
      <c r="A183" s="222"/>
      <c r="B183" s="446">
        <v>44519.0</v>
      </c>
      <c r="C183" s="99">
        <f t="shared" si="26"/>
        <v>0</v>
      </c>
      <c r="D183" s="260">
        <f t="shared" si="27"/>
        <v>0</v>
      </c>
      <c r="E183" s="321"/>
      <c r="F183" s="322"/>
      <c r="G183" s="322"/>
      <c r="H183" s="322"/>
      <c r="I183" s="322"/>
      <c r="J183" s="322"/>
      <c r="K183" s="322"/>
      <c r="L183" s="480"/>
      <c r="M183" s="577">
        <f t="shared" si="28"/>
        <v>0</v>
      </c>
      <c r="N183" s="321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  <c r="AA183" s="322"/>
      <c r="AB183" s="322"/>
      <c r="AC183" s="480"/>
      <c r="AD183" s="260">
        <f t="shared" si="29"/>
        <v>0</v>
      </c>
      <c r="AE183" s="407"/>
      <c r="AF183" s="322"/>
      <c r="AG183" s="383"/>
      <c r="AH183" s="322"/>
      <c r="AI183" s="383"/>
      <c r="AJ183" s="322"/>
      <c r="AK183" s="383"/>
      <c r="AL183" s="322"/>
      <c r="AM183" s="383"/>
      <c r="AN183" s="322"/>
      <c r="AO183" s="383"/>
      <c r="AP183" s="322"/>
      <c r="AQ183" s="383"/>
      <c r="AR183" s="322"/>
      <c r="AS183" s="383"/>
      <c r="AT183" s="322"/>
      <c r="AU183" s="383"/>
      <c r="AV183" s="322"/>
      <c r="AW183" s="383"/>
      <c r="AX183" s="383"/>
      <c r="AY183" s="383"/>
      <c r="AZ183" s="322"/>
      <c r="BA183" s="383"/>
      <c r="BB183" s="383"/>
      <c r="BC183" s="383"/>
      <c r="BD183" s="322"/>
      <c r="BE183" s="383"/>
      <c r="BF183" s="383"/>
      <c r="BG183" s="383"/>
      <c r="BH183" s="383"/>
      <c r="BI183" s="383"/>
      <c r="BJ183" s="383"/>
      <c r="BK183" s="383"/>
      <c r="BL183" s="383"/>
      <c r="BM183" s="383"/>
      <c r="BN183" s="383"/>
      <c r="BO183" s="383"/>
      <c r="BP183" s="383"/>
      <c r="BQ183" s="383"/>
      <c r="BR183" s="322"/>
      <c r="BS183" s="383"/>
      <c r="BT183" s="383"/>
      <c r="BU183" s="383"/>
      <c r="BV183" s="322"/>
      <c r="BW183" s="383"/>
      <c r="BX183" s="383"/>
      <c r="BY183" s="383"/>
      <c r="BZ183" s="383"/>
      <c r="CA183" s="383"/>
      <c r="CB183" s="322"/>
      <c r="CC183" s="383"/>
      <c r="CD183" s="480"/>
      <c r="CE183" s="623"/>
      <c r="CF183" s="623"/>
      <c r="CG183" s="623"/>
      <c r="CH183" s="623"/>
      <c r="CI183" s="222"/>
      <c r="CJ183" s="222"/>
    </row>
    <row r="184" ht="13.5" customHeight="1">
      <c r="A184" s="222"/>
      <c r="B184" s="446">
        <v>44520.0</v>
      </c>
      <c r="C184" s="99">
        <f t="shared" si="26"/>
        <v>0</v>
      </c>
      <c r="D184" s="260">
        <f t="shared" si="27"/>
        <v>0</v>
      </c>
      <c r="E184" s="321"/>
      <c r="F184" s="322"/>
      <c r="G184" s="322"/>
      <c r="H184" s="322"/>
      <c r="I184" s="322"/>
      <c r="J184" s="322"/>
      <c r="K184" s="322"/>
      <c r="L184" s="480"/>
      <c r="M184" s="577">
        <f t="shared" si="28"/>
        <v>0</v>
      </c>
      <c r="N184" s="321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  <c r="AA184" s="322"/>
      <c r="AB184" s="322"/>
      <c r="AC184" s="480"/>
      <c r="AD184" s="260">
        <f t="shared" si="29"/>
        <v>0</v>
      </c>
      <c r="AE184" s="407"/>
      <c r="AF184" s="322"/>
      <c r="AG184" s="383"/>
      <c r="AH184" s="322"/>
      <c r="AI184" s="383"/>
      <c r="AJ184" s="322"/>
      <c r="AK184" s="383"/>
      <c r="AL184" s="322"/>
      <c r="AM184" s="383"/>
      <c r="AN184" s="322"/>
      <c r="AO184" s="383"/>
      <c r="AP184" s="322"/>
      <c r="AQ184" s="383"/>
      <c r="AR184" s="322"/>
      <c r="AS184" s="383"/>
      <c r="AT184" s="322"/>
      <c r="AU184" s="383"/>
      <c r="AV184" s="322"/>
      <c r="AW184" s="383"/>
      <c r="AX184" s="383"/>
      <c r="AY184" s="383"/>
      <c r="AZ184" s="322"/>
      <c r="BA184" s="383"/>
      <c r="BB184" s="383"/>
      <c r="BC184" s="383"/>
      <c r="BD184" s="322"/>
      <c r="BE184" s="383"/>
      <c r="BF184" s="383"/>
      <c r="BG184" s="383"/>
      <c r="BH184" s="383"/>
      <c r="BI184" s="383"/>
      <c r="BJ184" s="383"/>
      <c r="BK184" s="383"/>
      <c r="BL184" s="383"/>
      <c r="BM184" s="383"/>
      <c r="BN184" s="383"/>
      <c r="BO184" s="383"/>
      <c r="BP184" s="383"/>
      <c r="BQ184" s="383"/>
      <c r="BR184" s="322"/>
      <c r="BS184" s="383"/>
      <c r="BT184" s="383"/>
      <c r="BU184" s="383"/>
      <c r="BV184" s="322"/>
      <c r="BW184" s="383"/>
      <c r="BX184" s="383"/>
      <c r="BY184" s="383"/>
      <c r="BZ184" s="383"/>
      <c r="CA184" s="383"/>
      <c r="CB184" s="322"/>
      <c r="CC184" s="383"/>
      <c r="CD184" s="480"/>
      <c r="CE184" s="623"/>
      <c r="CF184" s="623"/>
      <c r="CG184" s="623"/>
      <c r="CH184" s="623"/>
      <c r="CI184" s="222"/>
      <c r="CJ184" s="222"/>
    </row>
    <row r="185" ht="13.5" customHeight="1">
      <c r="A185" s="222"/>
      <c r="B185" s="446">
        <v>44521.0</v>
      </c>
      <c r="C185" s="99">
        <f t="shared" si="26"/>
        <v>15915</v>
      </c>
      <c r="D185" s="260">
        <f t="shared" si="27"/>
        <v>0</v>
      </c>
      <c r="E185" s="321"/>
      <c r="F185" s="322"/>
      <c r="G185" s="322"/>
      <c r="H185" s="322"/>
      <c r="I185" s="322"/>
      <c r="J185" s="322"/>
      <c r="K185" s="322"/>
      <c r="L185" s="480"/>
      <c r="M185" s="577">
        <f t="shared" si="28"/>
        <v>0</v>
      </c>
      <c r="N185" s="321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  <c r="AA185" s="322"/>
      <c r="AB185" s="322"/>
      <c r="AC185" s="480"/>
      <c r="AD185" s="260">
        <f t="shared" si="29"/>
        <v>15915</v>
      </c>
      <c r="AE185" s="407" t="s">
        <v>403</v>
      </c>
      <c r="AF185" s="363">
        <v>15915.0</v>
      </c>
      <c r="AG185" s="322"/>
      <c r="AH185" s="322"/>
      <c r="AI185" s="383"/>
      <c r="AJ185" s="322"/>
      <c r="AK185" s="383"/>
      <c r="AL185" s="322"/>
      <c r="AM185" s="383"/>
      <c r="AN185" s="322"/>
      <c r="AO185" s="383"/>
      <c r="AP185" s="322"/>
      <c r="AQ185" s="383"/>
      <c r="AR185" s="322"/>
      <c r="AS185" s="383"/>
      <c r="AT185" s="322"/>
      <c r="AU185" s="383"/>
      <c r="AV185" s="322"/>
      <c r="AW185" s="383"/>
      <c r="AX185" s="383"/>
      <c r="AY185" s="383"/>
      <c r="AZ185" s="322"/>
      <c r="BA185" s="383"/>
      <c r="BB185" s="383"/>
      <c r="BC185" s="383"/>
      <c r="BD185" s="322"/>
      <c r="BE185" s="383"/>
      <c r="BF185" s="383"/>
      <c r="BG185" s="383"/>
      <c r="BH185" s="383"/>
      <c r="BI185" s="383"/>
      <c r="BJ185" s="383"/>
      <c r="BK185" s="383"/>
      <c r="BL185" s="383"/>
      <c r="BM185" s="383"/>
      <c r="BN185" s="383"/>
      <c r="BO185" s="383"/>
      <c r="BP185" s="383"/>
      <c r="BQ185" s="383"/>
      <c r="BR185" s="322"/>
      <c r="BS185" s="383"/>
      <c r="BT185" s="383"/>
      <c r="BU185" s="383"/>
      <c r="BV185" s="322"/>
      <c r="BW185" s="383"/>
      <c r="BX185" s="383"/>
      <c r="BY185" s="383"/>
      <c r="BZ185" s="383"/>
      <c r="CA185" s="383"/>
      <c r="CB185" s="322"/>
      <c r="CC185" s="383"/>
      <c r="CD185" s="480"/>
      <c r="CE185" s="623"/>
      <c r="CF185" s="623"/>
      <c r="CG185" s="623"/>
      <c r="CH185" s="623"/>
      <c r="CI185" s="222"/>
      <c r="CJ185" s="222"/>
    </row>
    <row r="186" ht="13.5" customHeight="1">
      <c r="A186" s="222"/>
      <c r="B186" s="446">
        <v>44522.0</v>
      </c>
      <c r="C186" s="99">
        <f t="shared" si="26"/>
        <v>5800000</v>
      </c>
      <c r="D186" s="260">
        <f t="shared" si="27"/>
        <v>5800000</v>
      </c>
      <c r="E186" s="321" t="s">
        <v>1121</v>
      </c>
      <c r="F186" s="363">
        <v>5800000.0</v>
      </c>
      <c r="G186" s="322"/>
      <c r="H186" s="322"/>
      <c r="I186" s="322"/>
      <c r="J186" s="322"/>
      <c r="K186" s="322"/>
      <c r="L186" s="480"/>
      <c r="M186" s="577">
        <f t="shared" si="28"/>
        <v>0</v>
      </c>
      <c r="N186" s="321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  <c r="AA186" s="322"/>
      <c r="AB186" s="322"/>
      <c r="AC186" s="480"/>
      <c r="AD186" s="260">
        <f t="shared" si="29"/>
        <v>0</v>
      </c>
      <c r="AE186" s="407"/>
      <c r="AF186" s="322"/>
      <c r="AG186" s="322"/>
      <c r="AH186" s="322"/>
      <c r="AI186" s="383"/>
      <c r="AJ186" s="322"/>
      <c r="AK186" s="383"/>
      <c r="AL186" s="322"/>
      <c r="AM186" s="383"/>
      <c r="AN186" s="322"/>
      <c r="AO186" s="383"/>
      <c r="AP186" s="322"/>
      <c r="AQ186" s="383"/>
      <c r="AR186" s="322"/>
      <c r="AS186" s="383"/>
      <c r="AT186" s="322"/>
      <c r="AU186" s="383"/>
      <c r="AV186" s="322"/>
      <c r="AW186" s="383"/>
      <c r="AX186" s="383"/>
      <c r="AY186" s="383"/>
      <c r="AZ186" s="322"/>
      <c r="BA186" s="383"/>
      <c r="BB186" s="383"/>
      <c r="BC186" s="383"/>
      <c r="BD186" s="322"/>
      <c r="BE186" s="383"/>
      <c r="BF186" s="383"/>
      <c r="BG186" s="383"/>
      <c r="BH186" s="383"/>
      <c r="BI186" s="383"/>
      <c r="BJ186" s="383"/>
      <c r="BK186" s="383"/>
      <c r="BL186" s="383"/>
      <c r="BM186" s="383"/>
      <c r="BN186" s="383"/>
      <c r="BO186" s="383"/>
      <c r="BP186" s="383"/>
      <c r="BQ186" s="383"/>
      <c r="BR186" s="322"/>
      <c r="BS186" s="383"/>
      <c r="BT186" s="383"/>
      <c r="BU186" s="383"/>
      <c r="BV186" s="322"/>
      <c r="BW186" s="383"/>
      <c r="BX186" s="383"/>
      <c r="BY186" s="383"/>
      <c r="BZ186" s="383"/>
      <c r="CA186" s="383"/>
      <c r="CB186" s="322"/>
      <c r="CC186" s="383"/>
      <c r="CD186" s="480"/>
      <c r="CE186" s="623"/>
      <c r="CF186" s="623"/>
      <c r="CG186" s="623"/>
      <c r="CH186" s="623"/>
      <c r="CI186" s="222"/>
      <c r="CJ186" s="222"/>
    </row>
    <row r="187" ht="13.5" customHeight="1">
      <c r="A187" s="222"/>
      <c r="B187" s="339">
        <v>44523.0</v>
      </c>
      <c r="C187" s="99">
        <f t="shared" si="26"/>
        <v>0</v>
      </c>
      <c r="D187" s="260">
        <f t="shared" si="27"/>
        <v>0</v>
      </c>
      <c r="E187" s="321"/>
      <c r="F187" s="322"/>
      <c r="G187" s="322"/>
      <c r="H187" s="322"/>
      <c r="I187" s="322"/>
      <c r="J187" s="322"/>
      <c r="K187" s="322"/>
      <c r="L187" s="480"/>
      <c r="M187" s="577">
        <f t="shared" si="28"/>
        <v>0</v>
      </c>
      <c r="N187" s="321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322"/>
      <c r="AB187" s="322"/>
      <c r="AC187" s="480"/>
      <c r="AD187" s="260">
        <f t="shared" si="29"/>
        <v>0</v>
      </c>
      <c r="AE187" s="407"/>
      <c r="AF187" s="322"/>
      <c r="AG187" s="383"/>
      <c r="AH187" s="322"/>
      <c r="AI187" s="383"/>
      <c r="AJ187" s="322"/>
      <c r="AK187" s="150"/>
      <c r="AL187" s="322"/>
      <c r="AM187" s="383"/>
      <c r="AN187" s="322"/>
      <c r="AO187" s="383"/>
      <c r="AP187" s="322"/>
      <c r="AQ187" s="383"/>
      <c r="AR187" s="322"/>
      <c r="AS187" s="383"/>
      <c r="AT187" s="322"/>
      <c r="AU187" s="383"/>
      <c r="AV187" s="322"/>
      <c r="AW187" s="383"/>
      <c r="AX187" s="383"/>
      <c r="AY187" s="383"/>
      <c r="AZ187" s="322"/>
      <c r="BA187" s="383"/>
      <c r="BB187" s="383"/>
      <c r="BC187" s="383"/>
      <c r="BD187" s="322"/>
      <c r="BE187" s="383"/>
      <c r="BF187" s="383"/>
      <c r="BG187" s="383"/>
      <c r="BH187" s="383"/>
      <c r="BI187" s="383"/>
      <c r="BJ187" s="383"/>
      <c r="BK187" s="383"/>
      <c r="BL187" s="383"/>
      <c r="BM187" s="383"/>
      <c r="BN187" s="383"/>
      <c r="BO187" s="383"/>
      <c r="BP187" s="383"/>
      <c r="BQ187" s="383"/>
      <c r="BR187" s="322"/>
      <c r="BS187" s="383"/>
      <c r="BT187" s="383"/>
      <c r="BU187" s="383"/>
      <c r="BV187" s="322"/>
      <c r="BW187" s="383"/>
      <c r="BX187" s="383"/>
      <c r="BY187" s="383"/>
      <c r="BZ187" s="383"/>
      <c r="CA187" s="383"/>
      <c r="CB187" s="322"/>
      <c r="CC187" s="383"/>
      <c r="CD187" s="480"/>
      <c r="CE187" s="623"/>
      <c r="CF187" s="623"/>
      <c r="CG187" s="623"/>
      <c r="CH187" s="623"/>
      <c r="CI187" s="222"/>
      <c r="CJ187" s="222"/>
    </row>
    <row r="188" ht="13.5" customHeight="1">
      <c r="A188" s="222"/>
      <c r="B188" s="339">
        <v>44524.0</v>
      </c>
      <c r="C188" s="99">
        <f t="shared" si="26"/>
        <v>0</v>
      </c>
      <c r="D188" s="260">
        <f t="shared" si="27"/>
        <v>0</v>
      </c>
      <c r="E188" s="321"/>
      <c r="F188" s="322"/>
      <c r="G188" s="322"/>
      <c r="H188" s="322"/>
      <c r="I188" s="322"/>
      <c r="J188" s="322"/>
      <c r="K188" s="322"/>
      <c r="L188" s="480"/>
      <c r="M188" s="577">
        <f t="shared" si="28"/>
        <v>0</v>
      </c>
      <c r="N188" s="321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322"/>
      <c r="AB188" s="322"/>
      <c r="AC188" s="480"/>
      <c r="AD188" s="260">
        <f t="shared" si="29"/>
        <v>0</v>
      </c>
      <c r="AE188" s="412"/>
      <c r="AF188" s="412"/>
      <c r="AG188" s="383"/>
      <c r="AH188" s="322"/>
      <c r="AI188" s="383"/>
      <c r="AJ188" s="322"/>
      <c r="AK188" s="150"/>
      <c r="AL188" s="322"/>
      <c r="AM188" s="383"/>
      <c r="AN188" s="322"/>
      <c r="AO188" s="383"/>
      <c r="AP188" s="322"/>
      <c r="AQ188" s="383"/>
      <c r="AR188" s="322"/>
      <c r="AS188" s="383"/>
      <c r="AT188" s="322"/>
      <c r="AU188" s="383"/>
      <c r="AV188" s="322"/>
      <c r="AW188" s="383"/>
      <c r="AX188" s="383"/>
      <c r="AY188" s="383"/>
      <c r="AZ188" s="322"/>
      <c r="BA188" s="383"/>
      <c r="BB188" s="383"/>
      <c r="BC188" s="383"/>
      <c r="BD188" s="322"/>
      <c r="BE188" s="383"/>
      <c r="BF188" s="383"/>
      <c r="BG188" s="383"/>
      <c r="BH188" s="383"/>
      <c r="BI188" s="383"/>
      <c r="BJ188" s="383"/>
      <c r="BK188" s="383"/>
      <c r="BL188" s="383"/>
      <c r="BM188" s="383"/>
      <c r="BN188" s="383"/>
      <c r="BO188" s="383"/>
      <c r="BP188" s="383"/>
      <c r="BQ188" s="383"/>
      <c r="BR188" s="322"/>
      <c r="BS188" s="383"/>
      <c r="BT188" s="383"/>
      <c r="BU188" s="383"/>
      <c r="BV188" s="322"/>
      <c r="BW188" s="383"/>
      <c r="BX188" s="383"/>
      <c r="BY188" s="383"/>
      <c r="BZ188" s="383"/>
      <c r="CA188" s="383"/>
      <c r="CB188" s="322"/>
      <c r="CC188" s="383"/>
      <c r="CD188" s="480"/>
      <c r="CE188" s="623"/>
      <c r="CF188" s="623"/>
      <c r="CG188" s="623"/>
      <c r="CH188" s="623"/>
      <c r="CI188" s="222"/>
      <c r="CJ188" s="222"/>
    </row>
    <row r="189" ht="13.5" customHeight="1">
      <c r="A189" s="222"/>
      <c r="B189" s="446">
        <v>44525.0</v>
      </c>
      <c r="C189" s="99">
        <f t="shared" si="26"/>
        <v>298368</v>
      </c>
      <c r="D189" s="260">
        <f t="shared" si="27"/>
        <v>0</v>
      </c>
      <c r="E189" s="321"/>
      <c r="F189" s="322"/>
      <c r="G189" s="322"/>
      <c r="H189" s="322"/>
      <c r="I189" s="322"/>
      <c r="J189" s="322"/>
      <c r="K189" s="322"/>
      <c r="L189" s="480"/>
      <c r="M189" s="577">
        <f t="shared" si="28"/>
        <v>0</v>
      </c>
      <c r="N189" s="321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  <c r="AA189" s="322"/>
      <c r="AB189" s="322"/>
      <c r="AC189" s="480"/>
      <c r="AD189" s="260">
        <f t="shared" si="29"/>
        <v>298368</v>
      </c>
      <c r="AE189" s="321" t="s">
        <v>986</v>
      </c>
      <c r="AF189" s="363">
        <v>33000.0</v>
      </c>
      <c r="AG189" s="383" t="s">
        <v>423</v>
      </c>
      <c r="AH189" s="363">
        <v>15368.0</v>
      </c>
      <c r="AI189" s="322" t="s">
        <v>1122</v>
      </c>
      <c r="AJ189" s="363">
        <v>30000.0</v>
      </c>
      <c r="AK189" s="150" t="s">
        <v>65</v>
      </c>
      <c r="AL189" s="363">
        <v>220000.0</v>
      </c>
      <c r="AM189" s="383"/>
      <c r="AN189" s="322"/>
      <c r="AO189" s="150"/>
      <c r="AP189" s="322"/>
      <c r="AQ189" s="383"/>
      <c r="AR189" s="322"/>
      <c r="AS189" s="383"/>
      <c r="AT189" s="322"/>
      <c r="AU189" s="383"/>
      <c r="AV189" s="322"/>
      <c r="AW189" s="383"/>
      <c r="AX189" s="383"/>
      <c r="AY189" s="383"/>
      <c r="AZ189" s="322"/>
      <c r="BA189" s="383"/>
      <c r="BB189" s="383"/>
      <c r="BC189" s="383"/>
      <c r="BD189" s="322"/>
      <c r="BE189" s="383"/>
      <c r="BF189" s="383"/>
      <c r="BG189" s="383"/>
      <c r="BH189" s="383"/>
      <c r="BI189" s="383"/>
      <c r="BJ189" s="383"/>
      <c r="BK189" s="383"/>
      <c r="BL189" s="383"/>
      <c r="BM189" s="383"/>
      <c r="BN189" s="383"/>
      <c r="BO189" s="383"/>
      <c r="BP189" s="383"/>
      <c r="BQ189" s="383"/>
      <c r="BR189" s="322"/>
      <c r="BS189" s="383"/>
      <c r="BT189" s="383"/>
      <c r="BU189" s="383"/>
      <c r="BV189" s="322"/>
      <c r="BW189" s="383"/>
      <c r="BX189" s="383"/>
      <c r="BY189" s="383"/>
      <c r="BZ189" s="383"/>
      <c r="CA189" s="383"/>
      <c r="CB189" s="322"/>
      <c r="CC189" s="383"/>
      <c r="CD189" s="480"/>
      <c r="CE189" s="623"/>
      <c r="CF189" s="623"/>
      <c r="CG189" s="623"/>
      <c r="CH189" s="623"/>
      <c r="CI189" s="222"/>
      <c r="CJ189" s="222"/>
    </row>
    <row r="190" ht="13.5" customHeight="1">
      <c r="A190" s="222"/>
      <c r="B190" s="446">
        <v>44526.0</v>
      </c>
      <c r="C190" s="99">
        <f t="shared" si="26"/>
        <v>208386</v>
      </c>
      <c r="D190" s="260">
        <f t="shared" si="27"/>
        <v>0</v>
      </c>
      <c r="E190" s="321"/>
      <c r="F190" s="322"/>
      <c r="G190" s="322"/>
      <c r="H190" s="322"/>
      <c r="I190" s="322"/>
      <c r="J190" s="322"/>
      <c r="K190" s="322"/>
      <c r="L190" s="480"/>
      <c r="M190" s="577">
        <f t="shared" si="28"/>
        <v>0</v>
      </c>
      <c r="N190" s="321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  <c r="AA190" s="322"/>
      <c r="AB190" s="322"/>
      <c r="AC190" s="480"/>
      <c r="AD190" s="260">
        <f t="shared" si="29"/>
        <v>208386</v>
      </c>
      <c r="AE190" s="150" t="s">
        <v>93</v>
      </c>
      <c r="AF190" s="363">
        <v>3985.0</v>
      </c>
      <c r="AG190" s="383" t="s">
        <v>991</v>
      </c>
      <c r="AH190" s="384">
        <v>1969.0</v>
      </c>
      <c r="AI190" s="383" t="s">
        <v>1105</v>
      </c>
      <c r="AJ190" s="363">
        <v>43732.0</v>
      </c>
      <c r="AK190" s="143" t="s">
        <v>992</v>
      </c>
      <c r="AL190" s="363">
        <v>150800.0</v>
      </c>
      <c r="AM190" s="150" t="s">
        <v>427</v>
      </c>
      <c r="AN190" s="363">
        <v>3900.0</v>
      </c>
      <c r="AO190" s="383" t="s">
        <v>1123</v>
      </c>
      <c r="AP190" s="363">
        <v>4000.0</v>
      </c>
      <c r="AQ190" s="150"/>
      <c r="AR190" s="143"/>
      <c r="AS190" s="383"/>
      <c r="AT190" s="322"/>
      <c r="AU190" s="383"/>
      <c r="AV190" s="322"/>
      <c r="AW190" s="322"/>
      <c r="AX190" s="322"/>
      <c r="AY190" s="383"/>
      <c r="AZ190" s="322"/>
      <c r="BA190" s="383"/>
      <c r="BB190" s="322"/>
      <c r="BC190" s="322"/>
      <c r="BD190" s="322"/>
      <c r="BE190" s="322"/>
      <c r="BF190" s="322"/>
      <c r="BG190" s="322"/>
      <c r="BH190" s="322"/>
      <c r="BI190" s="383"/>
      <c r="BJ190" s="322"/>
      <c r="BK190" s="383"/>
      <c r="BL190" s="322"/>
      <c r="BM190" s="383"/>
      <c r="BN190" s="322"/>
      <c r="BO190" s="383"/>
      <c r="BP190" s="322"/>
      <c r="BQ190" s="383"/>
      <c r="BR190" s="322"/>
      <c r="BS190" s="383"/>
      <c r="BT190" s="383"/>
      <c r="BU190" s="383"/>
      <c r="BV190" s="322"/>
      <c r="BW190" s="383"/>
      <c r="BX190" s="383"/>
      <c r="BY190" s="383"/>
      <c r="BZ190" s="383"/>
      <c r="CA190" s="383"/>
      <c r="CB190" s="322"/>
      <c r="CC190" s="383"/>
      <c r="CD190" s="480"/>
      <c r="CE190" s="623"/>
      <c r="CF190" s="623"/>
      <c r="CG190" s="623"/>
      <c r="CH190" s="623"/>
      <c r="CI190" s="222"/>
      <c r="CJ190" s="222"/>
    </row>
    <row r="191" ht="13.5" customHeight="1">
      <c r="A191" s="222"/>
      <c r="B191" s="446">
        <v>44527.0</v>
      </c>
      <c r="C191" s="99">
        <f t="shared" si="26"/>
        <v>368554</v>
      </c>
      <c r="D191" s="260">
        <f t="shared" si="27"/>
        <v>0</v>
      </c>
      <c r="E191" s="321"/>
      <c r="F191" s="322"/>
      <c r="G191" s="322"/>
      <c r="H191" s="322"/>
      <c r="I191" s="322"/>
      <c r="J191" s="322"/>
      <c r="K191" s="322"/>
      <c r="L191" s="480"/>
      <c r="M191" s="577">
        <f t="shared" si="28"/>
        <v>0</v>
      </c>
      <c r="N191" s="321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  <c r="AA191" s="322"/>
      <c r="AB191" s="322"/>
      <c r="AC191" s="480"/>
      <c r="AD191" s="260">
        <f t="shared" si="29"/>
        <v>368554</v>
      </c>
      <c r="AE191" s="407" t="s">
        <v>434</v>
      </c>
      <c r="AF191" s="363">
        <v>84678.0</v>
      </c>
      <c r="AG191" s="322" t="s">
        <v>1124</v>
      </c>
      <c r="AH191" s="363">
        <v>110000.0</v>
      </c>
      <c r="AI191" s="407" t="s">
        <v>95</v>
      </c>
      <c r="AJ191" s="363">
        <v>12980.0</v>
      </c>
      <c r="AK191" s="150" t="s">
        <v>75</v>
      </c>
      <c r="AL191" s="363">
        <v>58201.0</v>
      </c>
      <c r="AM191" s="383" t="s">
        <v>71</v>
      </c>
      <c r="AN191" s="363">
        <v>4400.0</v>
      </c>
      <c r="AO191" s="150" t="s">
        <v>73</v>
      </c>
      <c r="AP191" s="363">
        <v>6015.0</v>
      </c>
      <c r="AQ191" s="322" t="s">
        <v>74</v>
      </c>
      <c r="AR191" s="363">
        <v>24840.0</v>
      </c>
      <c r="AS191" s="383" t="s">
        <v>76</v>
      </c>
      <c r="AT191" s="363">
        <v>67440.0</v>
      </c>
      <c r="AU191" s="150"/>
      <c r="AV191" s="143"/>
      <c r="AW191" s="383"/>
      <c r="AX191" s="383"/>
      <c r="AY191" s="383"/>
      <c r="AZ191" s="322"/>
      <c r="BA191" s="383"/>
      <c r="BB191" s="322"/>
      <c r="BC191" s="383"/>
      <c r="BD191" s="322"/>
      <c r="BE191" s="322"/>
      <c r="BF191" s="322"/>
      <c r="BG191" s="322"/>
      <c r="BH191" s="322"/>
      <c r="BI191" s="383"/>
      <c r="BJ191" s="322"/>
      <c r="BK191" s="383"/>
      <c r="BL191" s="322"/>
      <c r="BM191" s="383"/>
      <c r="BN191" s="322"/>
      <c r="BO191" s="322"/>
      <c r="BP191" s="322"/>
      <c r="BQ191" s="383"/>
      <c r="BR191" s="322"/>
      <c r="BS191" s="383"/>
      <c r="BT191" s="322"/>
      <c r="BU191" s="322"/>
      <c r="BV191" s="322"/>
      <c r="BW191" s="383"/>
      <c r="BX191" s="322"/>
      <c r="BY191" s="322"/>
      <c r="BZ191" s="322"/>
      <c r="CA191" s="322"/>
      <c r="CB191" s="322"/>
      <c r="CC191" s="383"/>
      <c r="CD191" s="480"/>
      <c r="CE191" s="623"/>
      <c r="CF191" s="623"/>
      <c r="CG191" s="623"/>
      <c r="CH191" s="623"/>
      <c r="CI191" s="222"/>
      <c r="CJ191" s="222"/>
    </row>
    <row r="192" ht="13.5" customHeight="1">
      <c r="A192" s="222"/>
      <c r="B192" s="446">
        <v>44528.0</v>
      </c>
      <c r="C192" s="99">
        <f t="shared" si="26"/>
        <v>86115</v>
      </c>
      <c r="D192" s="260">
        <f t="shared" si="27"/>
        <v>0</v>
      </c>
      <c r="E192" s="321"/>
      <c r="F192" s="322"/>
      <c r="G192" s="322"/>
      <c r="H192" s="322"/>
      <c r="I192" s="322"/>
      <c r="J192" s="322"/>
      <c r="K192" s="322"/>
      <c r="L192" s="480"/>
      <c r="M192" s="577">
        <f t="shared" si="28"/>
        <v>0</v>
      </c>
      <c r="N192" s="321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  <c r="AA192" s="322"/>
      <c r="AB192" s="322"/>
      <c r="AC192" s="480"/>
      <c r="AD192" s="260">
        <f t="shared" si="29"/>
        <v>86115</v>
      </c>
      <c r="AE192" s="407" t="s">
        <v>403</v>
      </c>
      <c r="AF192" s="363">
        <v>86115.0</v>
      </c>
      <c r="AG192" s="143"/>
      <c r="AH192" s="143"/>
      <c r="AI192" s="143"/>
      <c r="AJ192" s="143"/>
      <c r="AK192" s="143"/>
      <c r="AL192" s="322"/>
      <c r="AM192" s="383"/>
      <c r="AN192" s="322"/>
      <c r="AO192" s="322"/>
      <c r="AP192" s="322"/>
      <c r="AQ192" s="322"/>
      <c r="AR192" s="322"/>
      <c r="AS192" s="383"/>
      <c r="AT192" s="322"/>
      <c r="AU192" s="383"/>
      <c r="AV192" s="322"/>
      <c r="AW192" s="383"/>
      <c r="AX192" s="322"/>
      <c r="AY192" s="322"/>
      <c r="AZ192" s="322"/>
      <c r="BA192" s="383"/>
      <c r="BB192" s="322"/>
      <c r="BC192" s="322"/>
      <c r="BD192" s="322"/>
      <c r="BE192" s="383"/>
      <c r="BF192" s="322"/>
      <c r="BG192" s="322"/>
      <c r="BH192" s="322"/>
      <c r="BI192" s="322"/>
      <c r="BJ192" s="322"/>
      <c r="BK192" s="322"/>
      <c r="BL192" s="322"/>
      <c r="BM192" s="322"/>
      <c r="BN192" s="322"/>
      <c r="BO192" s="322"/>
      <c r="BP192" s="322"/>
      <c r="BQ192" s="383"/>
      <c r="BR192" s="322"/>
      <c r="BS192" s="629"/>
      <c r="BT192" s="322"/>
      <c r="BU192" s="629"/>
      <c r="BV192" s="322"/>
      <c r="BW192" s="383"/>
      <c r="BX192" s="383"/>
      <c r="BY192" s="383"/>
      <c r="BZ192" s="383"/>
      <c r="CA192" s="383"/>
      <c r="CB192" s="322"/>
      <c r="CC192" s="383"/>
      <c r="CD192" s="480"/>
      <c r="CE192" s="623"/>
      <c r="CF192" s="623"/>
      <c r="CG192" s="623"/>
      <c r="CH192" s="623"/>
      <c r="CI192" s="222"/>
      <c r="CJ192" s="222"/>
    </row>
    <row r="193" ht="13.5" customHeight="1">
      <c r="A193" s="222"/>
      <c r="B193" s="446">
        <v>44529.0</v>
      </c>
      <c r="C193" s="99">
        <f t="shared" si="26"/>
        <v>3157721</v>
      </c>
      <c r="D193" s="260">
        <f t="shared" si="27"/>
        <v>0</v>
      </c>
      <c r="E193" s="268"/>
      <c r="F193" s="167"/>
      <c r="G193" s="268"/>
      <c r="H193" s="167"/>
      <c r="I193" s="268"/>
      <c r="J193" s="412"/>
      <c r="K193" s="322"/>
      <c r="L193" s="480"/>
      <c r="M193" s="577">
        <f t="shared" si="28"/>
        <v>1736228</v>
      </c>
      <c r="N193" s="321" t="s">
        <v>449</v>
      </c>
      <c r="O193" s="367">
        <v>1736228.0</v>
      </c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  <c r="AA193" s="322"/>
      <c r="AB193" s="322"/>
      <c r="AC193" s="480"/>
      <c r="AD193" s="260">
        <f t="shared" si="29"/>
        <v>1421493</v>
      </c>
      <c r="AE193" s="407" t="s">
        <v>999</v>
      </c>
      <c r="AF193" s="363">
        <v>337414.0</v>
      </c>
      <c r="AG193" s="322" t="s">
        <v>87</v>
      </c>
      <c r="AH193" s="363">
        <v>165000.0</v>
      </c>
      <c r="AI193" s="322" t="s">
        <v>1125</v>
      </c>
      <c r="AJ193" s="363">
        <v>97469.0</v>
      </c>
      <c r="AK193" s="143" t="s">
        <v>88</v>
      </c>
      <c r="AL193" s="363">
        <v>160000.0</v>
      </c>
      <c r="AM193" s="383" t="s">
        <v>1060</v>
      </c>
      <c r="AN193" s="363">
        <v>65000.0</v>
      </c>
      <c r="AO193" s="322" t="s">
        <v>1126</v>
      </c>
      <c r="AP193" s="363">
        <v>594300.0</v>
      </c>
      <c r="AQ193" s="322" t="s">
        <v>1127</v>
      </c>
      <c r="AR193" s="363">
        <v>2310.0</v>
      </c>
      <c r="AS193" s="407"/>
      <c r="AT193" s="167"/>
      <c r="AU193" s="383"/>
      <c r="AV193" s="322"/>
      <c r="AW193" s="322"/>
      <c r="AX193" s="322"/>
      <c r="AY193" s="383"/>
      <c r="AZ193" s="322"/>
      <c r="BA193" s="383"/>
      <c r="BB193" s="322"/>
      <c r="BC193" s="322"/>
      <c r="BD193" s="322"/>
      <c r="BE193" s="322"/>
      <c r="BF193" s="322"/>
      <c r="BG193" s="322"/>
      <c r="BH193" s="322"/>
      <c r="BI193" s="383"/>
      <c r="BJ193" s="322"/>
      <c r="BK193" s="383"/>
      <c r="BL193" s="322"/>
      <c r="BM193" s="383"/>
      <c r="BN193" s="322"/>
      <c r="BO193" s="383"/>
      <c r="BP193" s="383"/>
      <c r="BQ193" s="383"/>
      <c r="BR193" s="322"/>
      <c r="BS193" s="383"/>
      <c r="BT193" s="383"/>
      <c r="BU193" s="383"/>
      <c r="BV193" s="322"/>
      <c r="BW193" s="383"/>
      <c r="BX193" s="383"/>
      <c r="BY193" s="383"/>
      <c r="BZ193" s="383"/>
      <c r="CA193" s="383"/>
      <c r="CB193" s="322"/>
      <c r="CC193" s="383"/>
      <c r="CD193" s="480"/>
      <c r="CE193" s="623"/>
      <c r="CF193" s="623"/>
      <c r="CG193" s="623"/>
      <c r="CH193" s="623"/>
      <c r="CI193" s="222"/>
      <c r="CJ193" s="222"/>
    </row>
    <row r="194" ht="13.5" customHeight="1">
      <c r="A194" s="222"/>
      <c r="B194" s="341">
        <v>44530.0</v>
      </c>
      <c r="C194" s="271">
        <f t="shared" si="26"/>
        <v>0</v>
      </c>
      <c r="D194" s="272">
        <f t="shared" si="27"/>
        <v>0</v>
      </c>
      <c r="E194" s="597"/>
      <c r="F194" s="412"/>
      <c r="G194" s="412"/>
      <c r="H194" s="412"/>
      <c r="I194" s="412"/>
      <c r="J194" s="412"/>
      <c r="K194" s="478"/>
      <c r="L194" s="552"/>
      <c r="M194" s="577">
        <f t="shared" si="28"/>
        <v>0</v>
      </c>
      <c r="N194" s="597"/>
      <c r="O194" s="412"/>
      <c r="P194" s="322"/>
      <c r="Q194" s="322"/>
      <c r="R194" s="412"/>
      <c r="S194" s="412"/>
      <c r="T194" s="412"/>
      <c r="U194" s="412"/>
      <c r="V194" s="412"/>
      <c r="W194" s="412"/>
      <c r="X194" s="412"/>
      <c r="Y194" s="412"/>
      <c r="Z194" s="412"/>
      <c r="AA194" s="412"/>
      <c r="AB194" s="412"/>
      <c r="AC194" s="500"/>
      <c r="AD194" s="260">
        <f t="shared" si="29"/>
        <v>0</v>
      </c>
      <c r="AE194" s="630"/>
      <c r="AF194" s="167"/>
      <c r="AG194" s="413"/>
      <c r="AH194" s="412"/>
      <c r="AI194" s="412"/>
      <c r="AJ194" s="412"/>
      <c r="AK194" s="412"/>
      <c r="AL194" s="412"/>
      <c r="AM194" s="412"/>
      <c r="AN194" s="412"/>
      <c r="AO194" s="412"/>
      <c r="AP194" s="412"/>
      <c r="AQ194" s="383"/>
      <c r="AR194" s="412"/>
      <c r="AS194" s="412"/>
      <c r="AT194" s="412"/>
      <c r="AU194" s="412"/>
      <c r="AV194" s="412"/>
      <c r="AW194" s="383"/>
      <c r="AX194" s="412"/>
      <c r="AY194" s="412"/>
      <c r="AZ194" s="412"/>
      <c r="BA194" s="422"/>
      <c r="BB194" s="422"/>
      <c r="BC194" s="422"/>
      <c r="BD194" s="422"/>
      <c r="BE194" s="422"/>
      <c r="BF194" s="422"/>
      <c r="BG194" s="416"/>
      <c r="BH194" s="422"/>
      <c r="BI194" s="422"/>
      <c r="BJ194" s="422"/>
      <c r="BK194" s="416"/>
      <c r="BL194" s="422"/>
      <c r="BM194" s="416"/>
      <c r="BN194" s="422"/>
      <c r="BO194" s="416"/>
      <c r="BP194" s="422"/>
      <c r="BQ194" s="416"/>
      <c r="BR194" s="422"/>
      <c r="BS194" s="416"/>
      <c r="BT194" s="422"/>
      <c r="BU194" s="416"/>
      <c r="BV194" s="422"/>
      <c r="BW194" s="416"/>
      <c r="BX194" s="422"/>
      <c r="BY194" s="416"/>
      <c r="BZ194" s="422"/>
      <c r="CA194" s="416"/>
      <c r="CB194" s="422"/>
      <c r="CC194" s="422"/>
      <c r="CD194" s="552"/>
      <c r="CE194" s="623"/>
      <c r="CF194" s="623"/>
      <c r="CG194" s="623"/>
      <c r="CH194" s="623"/>
      <c r="CI194" s="222"/>
      <c r="CJ194" s="222"/>
    </row>
    <row r="195" ht="13.5" customHeight="1">
      <c r="A195" s="1"/>
      <c r="B195" s="100" t="s">
        <v>35</v>
      </c>
      <c r="C195" s="105">
        <f t="shared" si="26"/>
        <v>22491634</v>
      </c>
      <c r="D195" s="278">
        <f>SUM(D165:D194)</f>
        <v>14077885</v>
      </c>
      <c r="E195" s="573"/>
      <c r="F195" s="251"/>
      <c r="G195" s="251"/>
      <c r="H195" s="251"/>
      <c r="I195" s="251"/>
      <c r="J195" s="251"/>
      <c r="K195" s="251"/>
      <c r="L195" s="574"/>
      <c r="M195" s="631">
        <f>SUM(M165:M194)</f>
        <v>1736228</v>
      </c>
      <c r="N195" s="573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574"/>
      <c r="AD195" s="278">
        <f>SUM(AD165:AD194)</f>
        <v>6677521</v>
      </c>
      <c r="AE195" s="507"/>
      <c r="AF195" s="251"/>
      <c r="AG195" s="250"/>
      <c r="AH195" s="251"/>
      <c r="AI195" s="250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0"/>
      <c r="AT195" s="251"/>
      <c r="AU195" s="251"/>
      <c r="AV195" s="251"/>
      <c r="AW195" s="251"/>
      <c r="AX195" s="251"/>
      <c r="AY195" s="251"/>
      <c r="AZ195" s="251"/>
      <c r="BA195" s="251"/>
      <c r="BB195" s="251"/>
      <c r="BC195" s="251"/>
      <c r="BD195" s="251"/>
      <c r="BE195" s="251"/>
      <c r="BF195" s="251"/>
      <c r="BG195" s="250"/>
      <c r="BH195" s="251"/>
      <c r="BI195" s="251"/>
      <c r="BJ195" s="251"/>
      <c r="BK195" s="250"/>
      <c r="BL195" s="251"/>
      <c r="BM195" s="250"/>
      <c r="BN195" s="251"/>
      <c r="BO195" s="250"/>
      <c r="BP195" s="251"/>
      <c r="BQ195" s="250"/>
      <c r="BR195" s="251"/>
      <c r="BS195" s="250"/>
      <c r="BT195" s="251"/>
      <c r="BU195" s="250"/>
      <c r="BV195" s="251"/>
      <c r="BW195" s="250"/>
      <c r="BX195" s="251"/>
      <c r="BY195" s="250"/>
      <c r="BZ195" s="251"/>
      <c r="CA195" s="250"/>
      <c r="CB195" s="251"/>
      <c r="CC195" s="251"/>
      <c r="CD195" s="574"/>
      <c r="CE195" s="623"/>
      <c r="CF195" s="623"/>
      <c r="CG195" s="623"/>
      <c r="CH195" s="623"/>
      <c r="CI195" s="222"/>
      <c r="CJ195" s="222"/>
    </row>
    <row r="196" ht="13.5" customHeight="1">
      <c r="A196" s="222"/>
      <c r="B196" s="329">
        <v>44531.0</v>
      </c>
      <c r="C196" s="307">
        <f t="shared" si="26"/>
        <v>2440368</v>
      </c>
      <c r="D196" s="253">
        <f t="shared" ref="D196:D226" si="30">F196+H196+J196+L196</f>
        <v>1917833</v>
      </c>
      <c r="E196" s="576" t="s">
        <v>1128</v>
      </c>
      <c r="F196" s="366">
        <v>1294000.0</v>
      </c>
      <c r="G196" s="414" t="s">
        <v>1129</v>
      </c>
      <c r="H196" s="366">
        <v>199986.0</v>
      </c>
      <c r="I196" s="414" t="s">
        <v>1130</v>
      </c>
      <c r="J196" s="366">
        <v>182410.0</v>
      </c>
      <c r="K196" s="414" t="s">
        <v>1131</v>
      </c>
      <c r="L196" s="404">
        <v>241437.0</v>
      </c>
      <c r="M196" s="577">
        <f>O196+Q196+S196+U196</f>
        <v>521875</v>
      </c>
      <c r="N196" s="576" t="s">
        <v>1132</v>
      </c>
      <c r="O196" s="366">
        <v>521875.0</v>
      </c>
      <c r="P196" s="414"/>
      <c r="Q196" s="414"/>
      <c r="R196" s="414"/>
      <c r="S196" s="414"/>
      <c r="T196" s="414"/>
      <c r="U196" s="414"/>
      <c r="V196" s="414"/>
      <c r="W196" s="414"/>
      <c r="X196" s="414"/>
      <c r="Y196" s="414"/>
      <c r="Z196" s="414"/>
      <c r="AA196" s="414"/>
      <c r="AB196" s="414"/>
      <c r="AC196" s="514"/>
      <c r="AD196" s="253">
        <f t="shared" ref="AD196:AD226" si="31">AF196+AH196+AJ196+AL196+AN196+AP196+AR196+AT196+AV196+AX196+AZ196+BB196+BD196+BF196+BH196+BJ196+BL196+BN196+BP196+BR196+BT196+BV196+BX196+BZ196+CB196+CD196</f>
        <v>660</v>
      </c>
      <c r="AE196" s="550" t="s">
        <v>1133</v>
      </c>
      <c r="AF196" s="366">
        <v>660.0</v>
      </c>
      <c r="AG196" s="415"/>
      <c r="AH196" s="414"/>
      <c r="AI196" s="415"/>
      <c r="AJ196" s="414"/>
      <c r="AK196" s="415"/>
      <c r="AL196" s="414"/>
      <c r="AM196" s="415"/>
      <c r="AN196" s="414"/>
      <c r="AO196" s="415"/>
      <c r="AP196" s="414"/>
      <c r="AQ196" s="415"/>
      <c r="AR196" s="414"/>
      <c r="AS196" s="415"/>
      <c r="AT196" s="414"/>
      <c r="AU196" s="415"/>
      <c r="AV196" s="414"/>
      <c r="AW196" s="415"/>
      <c r="AX196" s="415"/>
      <c r="AY196" s="415"/>
      <c r="AZ196" s="414"/>
      <c r="BA196" s="415"/>
      <c r="BB196" s="415"/>
      <c r="BC196" s="415"/>
      <c r="BD196" s="414"/>
      <c r="BE196" s="415"/>
      <c r="BF196" s="415"/>
      <c r="BG196" s="415"/>
      <c r="BH196" s="415"/>
      <c r="BI196" s="415"/>
      <c r="BJ196" s="415"/>
      <c r="BK196" s="415"/>
      <c r="BL196" s="415"/>
      <c r="BM196" s="415"/>
      <c r="BN196" s="415"/>
      <c r="BO196" s="415"/>
      <c r="BP196" s="415"/>
      <c r="BQ196" s="415"/>
      <c r="BR196" s="414"/>
      <c r="BS196" s="415"/>
      <c r="BT196" s="415"/>
      <c r="BU196" s="415"/>
      <c r="BV196" s="414"/>
      <c r="BW196" s="415"/>
      <c r="BX196" s="415"/>
      <c r="BY196" s="415"/>
      <c r="BZ196" s="415"/>
      <c r="CA196" s="415"/>
      <c r="CB196" s="414"/>
      <c r="CC196" s="415"/>
      <c r="CD196" s="414"/>
      <c r="CE196" s="623"/>
      <c r="CF196" s="623"/>
      <c r="CG196" s="623"/>
      <c r="CH196" s="623"/>
      <c r="CI196" s="222"/>
      <c r="CJ196" s="222"/>
    </row>
    <row r="197" ht="13.5" customHeight="1">
      <c r="A197" s="222"/>
      <c r="B197" s="440">
        <v>44532.0</v>
      </c>
      <c r="C197" s="271">
        <f t="shared" si="26"/>
        <v>31837692</v>
      </c>
      <c r="D197" s="260">
        <f t="shared" si="30"/>
        <v>5315566</v>
      </c>
      <c r="E197" s="322" t="s">
        <v>1134</v>
      </c>
      <c r="F197" s="363">
        <v>2800000.0</v>
      </c>
      <c r="G197" s="143" t="s">
        <v>1135</v>
      </c>
      <c r="H197" s="363">
        <v>245428.0</v>
      </c>
      <c r="I197" s="322" t="s">
        <v>1136</v>
      </c>
      <c r="J197" s="363">
        <v>2171508.0</v>
      </c>
      <c r="K197" s="322" t="s">
        <v>84</v>
      </c>
      <c r="L197" s="385">
        <v>98630.0</v>
      </c>
      <c r="M197" s="577">
        <f t="shared" ref="M197:M226" si="32">O197+Q197+S197+U197+W197+Y197+AA197+AC197</f>
        <v>25345602</v>
      </c>
      <c r="N197" s="597" t="s">
        <v>1137</v>
      </c>
      <c r="O197" s="381">
        <v>6669066.0</v>
      </c>
      <c r="P197" s="322" t="s">
        <v>1059</v>
      </c>
      <c r="Q197" s="363">
        <v>33000.0</v>
      </c>
      <c r="R197" s="484" t="s">
        <v>573</v>
      </c>
      <c r="S197" s="381">
        <v>947289.0</v>
      </c>
      <c r="T197" s="322" t="s">
        <v>1138</v>
      </c>
      <c r="U197" s="366">
        <v>500000.0</v>
      </c>
      <c r="V197" s="322" t="s">
        <v>1139</v>
      </c>
      <c r="W197" s="363">
        <v>250000.0</v>
      </c>
      <c r="X197" s="322" t="s">
        <v>169</v>
      </c>
      <c r="Y197" s="363">
        <v>1.2E7</v>
      </c>
      <c r="Z197" s="322" t="s">
        <v>250</v>
      </c>
      <c r="AA197" s="363">
        <v>196247.0</v>
      </c>
      <c r="AB197" s="322" t="s">
        <v>1140</v>
      </c>
      <c r="AC197" s="385">
        <v>4750000.0</v>
      </c>
      <c r="AD197" s="260">
        <f t="shared" si="31"/>
        <v>1176524</v>
      </c>
      <c r="AE197" s="407" t="s">
        <v>1012</v>
      </c>
      <c r="AF197" s="363">
        <v>691196.0</v>
      </c>
      <c r="AG197" s="322" t="s">
        <v>398</v>
      </c>
      <c r="AH197" s="363">
        <v>1100.0</v>
      </c>
      <c r="AI197" s="322" t="s">
        <v>399</v>
      </c>
      <c r="AJ197" s="363">
        <v>426951.0</v>
      </c>
      <c r="AK197" s="322" t="s">
        <v>1013</v>
      </c>
      <c r="AL197" s="363">
        <v>57277.0</v>
      </c>
      <c r="AM197" s="383"/>
      <c r="AN197" s="322"/>
      <c r="AO197" s="383"/>
      <c r="AP197" s="322"/>
      <c r="AQ197" s="383"/>
      <c r="AR197" s="322"/>
      <c r="AS197" s="383"/>
      <c r="AT197" s="322"/>
      <c r="AU197" s="383"/>
      <c r="AV197" s="322"/>
      <c r="AW197" s="383"/>
      <c r="AX197" s="383"/>
      <c r="AY197" s="383"/>
      <c r="AZ197" s="322"/>
      <c r="BA197" s="383"/>
      <c r="BB197" s="383"/>
      <c r="BC197" s="383"/>
      <c r="BD197" s="322"/>
      <c r="BE197" s="383"/>
      <c r="BF197" s="383"/>
      <c r="BG197" s="383"/>
      <c r="BH197" s="383"/>
      <c r="BI197" s="383"/>
      <c r="BJ197" s="383"/>
      <c r="BK197" s="383"/>
      <c r="BL197" s="383"/>
      <c r="BM197" s="383"/>
      <c r="BN197" s="383"/>
      <c r="BO197" s="383"/>
      <c r="BP197" s="383"/>
      <c r="BQ197" s="383"/>
      <c r="BR197" s="322"/>
      <c r="BS197" s="383"/>
      <c r="BT197" s="383"/>
      <c r="BU197" s="383"/>
      <c r="BV197" s="322"/>
      <c r="BW197" s="383"/>
      <c r="BX197" s="383"/>
      <c r="BY197" s="383"/>
      <c r="BZ197" s="383"/>
      <c r="CA197" s="383"/>
      <c r="CB197" s="322"/>
      <c r="CC197" s="383"/>
      <c r="CD197" s="322"/>
      <c r="CE197" s="623"/>
      <c r="CF197" s="623"/>
      <c r="CG197" s="623"/>
      <c r="CH197" s="623"/>
      <c r="CI197" s="222"/>
      <c r="CJ197" s="222"/>
    </row>
    <row r="198" ht="13.5" customHeight="1">
      <c r="A198" s="222"/>
      <c r="B198" s="440">
        <v>44533.0</v>
      </c>
      <c r="C198" s="271">
        <f t="shared" si="26"/>
        <v>8150</v>
      </c>
      <c r="D198" s="260">
        <f t="shared" si="30"/>
        <v>0</v>
      </c>
      <c r="E198" s="321"/>
      <c r="F198" s="322"/>
      <c r="G198" s="322"/>
      <c r="H198" s="322"/>
      <c r="I198" s="322"/>
      <c r="J198" s="322"/>
      <c r="K198" s="322"/>
      <c r="L198" s="480"/>
      <c r="M198" s="577">
        <f t="shared" si="32"/>
        <v>0</v>
      </c>
      <c r="N198" s="321"/>
      <c r="O198" s="322"/>
      <c r="P198" s="414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  <c r="AA198" s="322"/>
      <c r="AB198" s="322"/>
      <c r="AC198" s="480"/>
      <c r="AD198" s="260">
        <f t="shared" si="31"/>
        <v>8150</v>
      </c>
      <c r="AE198" s="142" t="s">
        <v>1141</v>
      </c>
      <c r="AF198" s="363">
        <v>4240.0</v>
      </c>
      <c r="AG198" s="150" t="s">
        <v>1142</v>
      </c>
      <c r="AH198" s="363">
        <v>3910.0</v>
      </c>
      <c r="AI198" s="383"/>
      <c r="AJ198" s="322"/>
      <c r="AK198" s="383"/>
      <c r="AL198" s="322"/>
      <c r="AM198" s="383"/>
      <c r="AN198" s="322"/>
      <c r="AO198" s="383"/>
      <c r="AP198" s="322"/>
      <c r="AQ198" s="383"/>
      <c r="AR198" s="322"/>
      <c r="AS198" s="383"/>
      <c r="AT198" s="322"/>
      <c r="AU198" s="383"/>
      <c r="AV198" s="322"/>
      <c r="AW198" s="383"/>
      <c r="AX198" s="383"/>
      <c r="AY198" s="383"/>
      <c r="AZ198" s="322"/>
      <c r="BA198" s="383"/>
      <c r="BB198" s="383"/>
      <c r="BC198" s="383"/>
      <c r="BD198" s="322"/>
      <c r="BE198" s="383"/>
      <c r="BF198" s="383"/>
      <c r="BG198" s="383"/>
      <c r="BH198" s="383"/>
      <c r="BI198" s="383"/>
      <c r="BJ198" s="383"/>
      <c r="BK198" s="383"/>
      <c r="BL198" s="383"/>
      <c r="BM198" s="383"/>
      <c r="BN198" s="383"/>
      <c r="BO198" s="383"/>
      <c r="BP198" s="383"/>
      <c r="BQ198" s="383"/>
      <c r="BR198" s="322"/>
      <c r="BS198" s="383"/>
      <c r="BT198" s="383"/>
      <c r="BU198" s="383"/>
      <c r="BV198" s="322"/>
      <c r="BW198" s="383"/>
      <c r="BX198" s="383"/>
      <c r="BY198" s="383"/>
      <c r="BZ198" s="383"/>
      <c r="CA198" s="383"/>
      <c r="CB198" s="322"/>
      <c r="CC198" s="383"/>
      <c r="CD198" s="322"/>
      <c r="CE198" s="623"/>
      <c r="CF198" s="623"/>
      <c r="CG198" s="623"/>
      <c r="CH198" s="623"/>
      <c r="CI198" s="222"/>
      <c r="CJ198" s="222"/>
    </row>
    <row r="199" ht="13.5" customHeight="1">
      <c r="A199" s="222"/>
      <c r="B199" s="440">
        <v>44534.0</v>
      </c>
      <c r="C199" s="271">
        <f t="shared" si="26"/>
        <v>237144</v>
      </c>
      <c r="D199" s="260">
        <f t="shared" si="30"/>
        <v>0</v>
      </c>
      <c r="E199" s="321"/>
      <c r="F199" s="322"/>
      <c r="G199" s="322"/>
      <c r="H199" s="322"/>
      <c r="I199" s="322"/>
      <c r="J199" s="322"/>
      <c r="K199" s="322"/>
      <c r="L199" s="480"/>
      <c r="M199" s="577">
        <f t="shared" si="32"/>
        <v>0</v>
      </c>
      <c r="N199" s="321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322"/>
      <c r="AB199" s="322"/>
      <c r="AC199" s="480"/>
      <c r="AD199" s="260">
        <f t="shared" si="31"/>
        <v>237144</v>
      </c>
      <c r="AE199" s="407" t="s">
        <v>1016</v>
      </c>
      <c r="AF199" s="363">
        <v>95904.0</v>
      </c>
      <c r="AG199" s="383" t="s">
        <v>401</v>
      </c>
      <c r="AH199" s="363">
        <v>88000.0</v>
      </c>
      <c r="AI199" s="407" t="s">
        <v>402</v>
      </c>
      <c r="AJ199" s="363">
        <v>53240.0</v>
      </c>
      <c r="AK199" s="150"/>
      <c r="AL199" s="143"/>
      <c r="AM199" s="150"/>
      <c r="AN199" s="322"/>
      <c r="AO199" s="383"/>
      <c r="AP199" s="322"/>
      <c r="AQ199" s="383"/>
      <c r="AR199" s="322"/>
      <c r="AS199" s="383"/>
      <c r="AT199" s="322"/>
      <c r="AU199" s="383"/>
      <c r="AV199" s="322"/>
      <c r="AW199" s="383"/>
      <c r="AX199" s="383"/>
      <c r="AY199" s="383"/>
      <c r="AZ199" s="322"/>
      <c r="BA199" s="383"/>
      <c r="BB199" s="383"/>
      <c r="BC199" s="383"/>
      <c r="BD199" s="322"/>
      <c r="BE199" s="383"/>
      <c r="BF199" s="383"/>
      <c r="BG199" s="383"/>
      <c r="BH199" s="383"/>
      <c r="BI199" s="383"/>
      <c r="BJ199" s="383"/>
      <c r="BK199" s="383"/>
      <c r="BL199" s="383"/>
      <c r="BM199" s="383"/>
      <c r="BN199" s="383"/>
      <c r="BO199" s="383"/>
      <c r="BP199" s="383"/>
      <c r="BQ199" s="383"/>
      <c r="BR199" s="322"/>
      <c r="BS199" s="383"/>
      <c r="BT199" s="383"/>
      <c r="BU199" s="383"/>
      <c r="BV199" s="322"/>
      <c r="BW199" s="383"/>
      <c r="BX199" s="383"/>
      <c r="BY199" s="383"/>
      <c r="BZ199" s="383"/>
      <c r="CA199" s="383"/>
      <c r="CB199" s="322"/>
      <c r="CC199" s="383"/>
      <c r="CD199" s="322"/>
      <c r="CE199" s="623"/>
      <c r="CF199" s="623"/>
      <c r="CG199" s="623"/>
      <c r="CH199" s="623"/>
      <c r="CI199" s="222"/>
      <c r="CJ199" s="222"/>
    </row>
    <row r="200" ht="13.5" customHeight="1">
      <c r="A200" s="222"/>
      <c r="B200" s="440">
        <v>44535.0</v>
      </c>
      <c r="C200" s="271">
        <f t="shared" si="26"/>
        <v>0</v>
      </c>
      <c r="D200" s="260">
        <f t="shared" si="30"/>
        <v>0</v>
      </c>
      <c r="E200" s="321"/>
      <c r="F200" s="322"/>
      <c r="G200" s="322"/>
      <c r="H200" s="322"/>
      <c r="I200" s="322"/>
      <c r="J200" s="322"/>
      <c r="K200" s="322"/>
      <c r="L200" s="480"/>
      <c r="M200" s="577">
        <f t="shared" si="32"/>
        <v>0</v>
      </c>
      <c r="N200" s="321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  <c r="AA200" s="322"/>
      <c r="AB200" s="322"/>
      <c r="AC200" s="480"/>
      <c r="AD200" s="260">
        <f t="shared" si="31"/>
        <v>0</v>
      </c>
      <c r="AE200" s="407" t="s">
        <v>403</v>
      </c>
      <c r="AF200" s="363">
        <v>0.0</v>
      </c>
      <c r="AG200" s="383"/>
      <c r="AH200" s="322"/>
      <c r="AI200" s="383"/>
      <c r="AJ200" s="322"/>
      <c r="AK200" s="150"/>
      <c r="AL200" s="143"/>
      <c r="AM200" s="150"/>
      <c r="AN200" s="322"/>
      <c r="AO200" s="383"/>
      <c r="AP200" s="322"/>
      <c r="AQ200" s="383"/>
      <c r="AR200" s="322"/>
      <c r="AS200" s="383"/>
      <c r="AT200" s="322"/>
      <c r="AU200" s="383"/>
      <c r="AV200" s="322"/>
      <c r="AW200" s="383"/>
      <c r="AX200" s="383"/>
      <c r="AY200" s="383"/>
      <c r="AZ200" s="322"/>
      <c r="BA200" s="383"/>
      <c r="BB200" s="383"/>
      <c r="BC200" s="383"/>
      <c r="BD200" s="322"/>
      <c r="BE200" s="383"/>
      <c r="BF200" s="383"/>
      <c r="BG200" s="383"/>
      <c r="BH200" s="383"/>
      <c r="BI200" s="383"/>
      <c r="BJ200" s="383"/>
      <c r="BK200" s="383"/>
      <c r="BL200" s="383"/>
      <c r="BM200" s="383"/>
      <c r="BN200" s="383"/>
      <c r="BO200" s="383"/>
      <c r="BP200" s="383"/>
      <c r="BQ200" s="383"/>
      <c r="BR200" s="322"/>
      <c r="BS200" s="383"/>
      <c r="BT200" s="383"/>
      <c r="BU200" s="383"/>
      <c r="BV200" s="322"/>
      <c r="BW200" s="383"/>
      <c r="BX200" s="383"/>
      <c r="BY200" s="383"/>
      <c r="BZ200" s="383"/>
      <c r="CA200" s="383"/>
      <c r="CB200" s="322"/>
      <c r="CC200" s="383"/>
      <c r="CD200" s="322"/>
      <c r="CE200" s="623"/>
      <c r="CF200" s="623"/>
      <c r="CG200" s="623"/>
      <c r="CH200" s="623"/>
      <c r="CI200" s="222"/>
      <c r="CJ200" s="222"/>
    </row>
    <row r="201" ht="13.5" customHeight="1">
      <c r="A201" s="222"/>
      <c r="B201" s="440">
        <v>44536.0</v>
      </c>
      <c r="C201" s="271">
        <f t="shared" si="26"/>
        <v>173870</v>
      </c>
      <c r="D201" s="260">
        <f t="shared" si="30"/>
        <v>0</v>
      </c>
      <c r="E201" s="321"/>
      <c r="F201" s="322"/>
      <c r="G201" s="322"/>
      <c r="H201" s="322"/>
      <c r="I201" s="322"/>
      <c r="J201" s="322"/>
      <c r="K201" s="322"/>
      <c r="L201" s="480"/>
      <c r="M201" s="577">
        <f t="shared" si="32"/>
        <v>0</v>
      </c>
      <c r="N201" s="321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322"/>
      <c r="AB201" s="322"/>
      <c r="AC201" s="480"/>
      <c r="AD201" s="260">
        <f t="shared" si="31"/>
        <v>173870</v>
      </c>
      <c r="AE201" s="142" t="s">
        <v>396</v>
      </c>
      <c r="AF201" s="363">
        <v>173870.0</v>
      </c>
      <c r="AG201" s="383"/>
      <c r="AH201" s="322"/>
      <c r="AI201" s="383"/>
      <c r="AJ201" s="322"/>
      <c r="AK201" s="383"/>
      <c r="AL201" s="322"/>
      <c r="AM201" s="383"/>
      <c r="AN201" s="322"/>
      <c r="AO201" s="383"/>
      <c r="AP201" s="322"/>
      <c r="AQ201" s="383"/>
      <c r="AR201" s="322"/>
      <c r="AS201" s="383"/>
      <c r="AT201" s="322"/>
      <c r="AU201" s="383"/>
      <c r="AV201" s="322"/>
      <c r="AW201" s="383"/>
      <c r="AX201" s="383"/>
      <c r="AY201" s="383"/>
      <c r="AZ201" s="322"/>
      <c r="BA201" s="383"/>
      <c r="BB201" s="383"/>
      <c r="BC201" s="383"/>
      <c r="BD201" s="322"/>
      <c r="BE201" s="383"/>
      <c r="BF201" s="383"/>
      <c r="BG201" s="383"/>
      <c r="BH201" s="383"/>
      <c r="BI201" s="383"/>
      <c r="BJ201" s="383"/>
      <c r="BK201" s="383"/>
      <c r="BL201" s="383"/>
      <c r="BM201" s="383"/>
      <c r="BN201" s="383"/>
      <c r="BO201" s="383"/>
      <c r="BP201" s="383"/>
      <c r="BQ201" s="383"/>
      <c r="BR201" s="322"/>
      <c r="BS201" s="383"/>
      <c r="BT201" s="383"/>
      <c r="BU201" s="383"/>
      <c r="BV201" s="322"/>
      <c r="BW201" s="383"/>
      <c r="BX201" s="383"/>
      <c r="BY201" s="383"/>
      <c r="BZ201" s="383"/>
      <c r="CA201" s="383"/>
      <c r="CB201" s="322"/>
      <c r="CC201" s="383"/>
      <c r="CD201" s="322"/>
      <c r="CE201" s="623"/>
      <c r="CF201" s="623"/>
      <c r="CG201" s="623"/>
      <c r="CH201" s="623"/>
      <c r="CI201" s="222"/>
      <c r="CJ201" s="222"/>
    </row>
    <row r="202" ht="13.5" customHeight="1">
      <c r="A202" s="222"/>
      <c r="B202" s="35">
        <v>44537.0</v>
      </c>
      <c r="C202" s="271">
        <f t="shared" si="26"/>
        <v>0</v>
      </c>
      <c r="D202" s="260">
        <f t="shared" si="30"/>
        <v>0</v>
      </c>
      <c r="E202" s="321"/>
      <c r="F202" s="322"/>
      <c r="G202" s="322"/>
      <c r="H202" s="322"/>
      <c r="I202" s="322"/>
      <c r="J202" s="322"/>
      <c r="K202" s="322"/>
      <c r="L202" s="480"/>
      <c r="M202" s="577">
        <f t="shared" si="32"/>
        <v>0</v>
      </c>
      <c r="N202" s="321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  <c r="AA202" s="322"/>
      <c r="AB202" s="322"/>
      <c r="AC202" s="480"/>
      <c r="AD202" s="260">
        <f t="shared" si="31"/>
        <v>0</v>
      </c>
      <c r="AE202" s="142"/>
      <c r="AF202" s="143"/>
      <c r="AG202" s="383"/>
      <c r="AH202" s="322"/>
      <c r="AI202" s="383"/>
      <c r="AJ202" s="322"/>
      <c r="AK202" s="383"/>
      <c r="AL202" s="322"/>
      <c r="AM202" s="383"/>
      <c r="AN202" s="322"/>
      <c r="AO202" s="322"/>
      <c r="AP202" s="322"/>
      <c r="AQ202" s="383"/>
      <c r="AR202" s="322"/>
      <c r="AS202" s="383"/>
      <c r="AT202" s="322"/>
      <c r="AU202" s="383"/>
      <c r="AV202" s="322"/>
      <c r="AW202" s="383"/>
      <c r="AX202" s="383"/>
      <c r="AY202" s="383"/>
      <c r="AZ202" s="322"/>
      <c r="BA202" s="383"/>
      <c r="BB202" s="383"/>
      <c r="BC202" s="383"/>
      <c r="BD202" s="322"/>
      <c r="BE202" s="383"/>
      <c r="BF202" s="383"/>
      <c r="BG202" s="383"/>
      <c r="BH202" s="383"/>
      <c r="BI202" s="383"/>
      <c r="BJ202" s="383"/>
      <c r="BK202" s="383"/>
      <c r="BL202" s="383"/>
      <c r="BM202" s="383"/>
      <c r="BN202" s="383"/>
      <c r="BO202" s="383"/>
      <c r="BP202" s="383"/>
      <c r="BQ202" s="383"/>
      <c r="BR202" s="322"/>
      <c r="BS202" s="383"/>
      <c r="BT202" s="383"/>
      <c r="BU202" s="383"/>
      <c r="BV202" s="322"/>
      <c r="BW202" s="383"/>
      <c r="BX202" s="383"/>
      <c r="BY202" s="383"/>
      <c r="BZ202" s="383"/>
      <c r="CA202" s="383"/>
      <c r="CB202" s="322"/>
      <c r="CC202" s="383"/>
      <c r="CD202" s="322"/>
      <c r="CE202" s="623"/>
      <c r="CF202" s="623"/>
      <c r="CG202" s="623"/>
      <c r="CH202" s="623"/>
      <c r="CI202" s="222"/>
      <c r="CJ202" s="222"/>
    </row>
    <row r="203" ht="13.5" customHeight="1">
      <c r="A203" s="222"/>
      <c r="B203" s="35">
        <v>44538.0</v>
      </c>
      <c r="C203" s="271">
        <f t="shared" si="26"/>
        <v>0</v>
      </c>
      <c r="D203" s="260">
        <f t="shared" si="30"/>
        <v>0</v>
      </c>
      <c r="E203" s="236"/>
      <c r="F203" s="143"/>
      <c r="G203" s="143"/>
      <c r="H203" s="143"/>
      <c r="I203" s="322"/>
      <c r="J203" s="322"/>
      <c r="K203" s="322"/>
      <c r="L203" s="480"/>
      <c r="M203" s="577">
        <f t="shared" si="32"/>
        <v>0</v>
      </c>
      <c r="N203" s="321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  <c r="AA203" s="322"/>
      <c r="AB203" s="322"/>
      <c r="AC203" s="480"/>
      <c r="AD203" s="260">
        <f t="shared" si="31"/>
        <v>0</v>
      </c>
      <c r="AE203" s="142"/>
      <c r="AF203" s="143"/>
      <c r="AG203" s="383"/>
      <c r="AH203" s="322"/>
      <c r="AI203" s="322"/>
      <c r="AJ203" s="322"/>
      <c r="AK203" s="383"/>
      <c r="AL203" s="322"/>
      <c r="AM203" s="383"/>
      <c r="AN203" s="322"/>
      <c r="AO203" s="383"/>
      <c r="AP203" s="322"/>
      <c r="AQ203" s="383"/>
      <c r="AR203" s="322"/>
      <c r="AS203" s="383"/>
      <c r="AT203" s="322"/>
      <c r="AU203" s="383"/>
      <c r="AV203" s="322"/>
      <c r="AW203" s="383"/>
      <c r="AX203" s="383"/>
      <c r="AY203" s="383"/>
      <c r="AZ203" s="322"/>
      <c r="BA203" s="383"/>
      <c r="BB203" s="383"/>
      <c r="BC203" s="383"/>
      <c r="BD203" s="322"/>
      <c r="BE203" s="383"/>
      <c r="BF203" s="383"/>
      <c r="BG203" s="383"/>
      <c r="BH203" s="383"/>
      <c r="BI203" s="383"/>
      <c r="BJ203" s="383"/>
      <c r="BK203" s="383"/>
      <c r="BL203" s="383"/>
      <c r="BM203" s="383"/>
      <c r="BN203" s="383"/>
      <c r="BO203" s="383"/>
      <c r="BP203" s="383"/>
      <c r="BQ203" s="383"/>
      <c r="BR203" s="322"/>
      <c r="BS203" s="383"/>
      <c r="BT203" s="383"/>
      <c r="BU203" s="383"/>
      <c r="BV203" s="322"/>
      <c r="BW203" s="383"/>
      <c r="BX203" s="383"/>
      <c r="BY203" s="383"/>
      <c r="BZ203" s="383"/>
      <c r="CA203" s="383"/>
      <c r="CB203" s="322"/>
      <c r="CC203" s="383"/>
      <c r="CD203" s="322"/>
      <c r="CE203" s="623"/>
      <c r="CF203" s="623"/>
      <c r="CG203" s="623"/>
      <c r="CH203" s="623"/>
      <c r="CI203" s="222"/>
      <c r="CJ203" s="222"/>
    </row>
    <row r="204" ht="13.5" customHeight="1">
      <c r="A204" s="222"/>
      <c r="B204" s="440">
        <v>44539.0</v>
      </c>
      <c r="C204" s="271">
        <f t="shared" si="26"/>
        <v>1210</v>
      </c>
      <c r="D204" s="260">
        <f t="shared" si="30"/>
        <v>0</v>
      </c>
      <c r="E204" s="236"/>
      <c r="F204" s="143"/>
      <c r="G204" s="143"/>
      <c r="H204" s="143"/>
      <c r="I204" s="322"/>
      <c r="J204" s="322"/>
      <c r="K204" s="322"/>
      <c r="L204" s="480"/>
      <c r="M204" s="577">
        <f t="shared" si="32"/>
        <v>0</v>
      </c>
      <c r="N204" s="321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  <c r="AA204" s="322"/>
      <c r="AB204" s="322"/>
      <c r="AC204" s="480"/>
      <c r="AD204" s="260">
        <f t="shared" si="31"/>
        <v>1210</v>
      </c>
      <c r="AE204" s="383" t="s">
        <v>487</v>
      </c>
      <c r="AF204" s="363">
        <v>1210.0</v>
      </c>
      <c r="AG204" s="383"/>
      <c r="AH204" s="322"/>
      <c r="AI204" s="383"/>
      <c r="AJ204" s="322"/>
      <c r="AK204" s="383"/>
      <c r="AL204" s="322"/>
      <c r="AM204" s="383"/>
      <c r="AN204" s="322"/>
      <c r="AO204" s="383"/>
      <c r="AP204" s="322"/>
      <c r="AQ204" s="383"/>
      <c r="AR204" s="322"/>
      <c r="AS204" s="383"/>
      <c r="AT204" s="322"/>
      <c r="AU204" s="383"/>
      <c r="AV204" s="322"/>
      <c r="AW204" s="383"/>
      <c r="AX204" s="322"/>
      <c r="AY204" s="383"/>
      <c r="AZ204" s="322"/>
      <c r="BA204" s="383"/>
      <c r="BB204" s="322"/>
      <c r="BC204" s="383"/>
      <c r="BD204" s="322"/>
      <c r="BE204" s="383"/>
      <c r="BF204" s="322"/>
      <c r="BG204" s="383"/>
      <c r="BH204" s="322"/>
      <c r="BI204" s="383"/>
      <c r="BJ204" s="322"/>
      <c r="BK204" s="383"/>
      <c r="BL204" s="322"/>
      <c r="BM204" s="383"/>
      <c r="BN204" s="322"/>
      <c r="BO204" s="383"/>
      <c r="BP204" s="322"/>
      <c r="BQ204" s="383"/>
      <c r="BR204" s="322"/>
      <c r="BS204" s="383"/>
      <c r="BT204" s="383"/>
      <c r="BU204" s="383"/>
      <c r="BV204" s="322"/>
      <c r="BW204" s="383"/>
      <c r="BX204" s="383"/>
      <c r="BY204" s="383"/>
      <c r="BZ204" s="383"/>
      <c r="CA204" s="383"/>
      <c r="CB204" s="322"/>
      <c r="CC204" s="383"/>
      <c r="CD204" s="322"/>
      <c r="CE204" s="623"/>
      <c r="CF204" s="623"/>
      <c r="CG204" s="623"/>
      <c r="CH204" s="623"/>
      <c r="CI204" s="222"/>
      <c r="CJ204" s="222"/>
    </row>
    <row r="205" ht="13.5" customHeight="1">
      <c r="A205" s="222"/>
      <c r="B205" s="440">
        <v>44540.0</v>
      </c>
      <c r="C205" s="271">
        <f t="shared" si="26"/>
        <v>3418131</v>
      </c>
      <c r="D205" s="260">
        <f t="shared" si="30"/>
        <v>0</v>
      </c>
      <c r="E205" s="321"/>
      <c r="F205" s="322"/>
      <c r="G205" s="322"/>
      <c r="H205" s="322"/>
      <c r="I205" s="322"/>
      <c r="J205" s="322"/>
      <c r="K205" s="322"/>
      <c r="L205" s="480"/>
      <c r="M205" s="577">
        <f t="shared" si="32"/>
        <v>0</v>
      </c>
      <c r="N205" s="321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  <c r="AA205" s="322"/>
      <c r="AB205" s="322"/>
      <c r="AC205" s="480"/>
      <c r="AD205" s="260">
        <f t="shared" si="31"/>
        <v>3418131</v>
      </c>
      <c r="AE205" s="407" t="s">
        <v>54</v>
      </c>
      <c r="AF205" s="363">
        <v>14600.0</v>
      </c>
      <c r="AG205" s="383" t="s">
        <v>974</v>
      </c>
      <c r="AH205" s="363">
        <v>507117.0</v>
      </c>
      <c r="AI205" s="407" t="s">
        <v>55</v>
      </c>
      <c r="AJ205" s="363">
        <v>2032051.0</v>
      </c>
      <c r="AK205" s="383" t="s">
        <v>975</v>
      </c>
      <c r="AL205" s="363">
        <v>200000.0</v>
      </c>
      <c r="AM205" s="383" t="s">
        <v>56</v>
      </c>
      <c r="AN205" s="363">
        <v>431426.0</v>
      </c>
      <c r="AO205" s="383" t="s">
        <v>415</v>
      </c>
      <c r="AP205" s="363">
        <v>170000.0</v>
      </c>
      <c r="AQ205" s="383" t="s">
        <v>1143</v>
      </c>
      <c r="AR205" s="363">
        <v>40112.0</v>
      </c>
      <c r="AS205" s="383" t="s">
        <v>676</v>
      </c>
      <c r="AT205" s="363">
        <v>15235.0</v>
      </c>
      <c r="AU205" s="383" t="s">
        <v>541</v>
      </c>
      <c r="AV205" s="363">
        <v>3850.0</v>
      </c>
      <c r="AW205" s="383" t="s">
        <v>973</v>
      </c>
      <c r="AX205" s="363">
        <v>3740.0</v>
      </c>
      <c r="AY205" s="383"/>
      <c r="AZ205" s="322"/>
      <c r="BA205" s="383"/>
      <c r="BB205" s="322"/>
      <c r="BC205" s="383"/>
      <c r="BD205" s="322"/>
      <c r="BE205" s="383"/>
      <c r="BF205" s="322"/>
      <c r="BG205" s="383"/>
      <c r="BH205" s="322"/>
      <c r="BI205" s="383"/>
      <c r="BJ205" s="322"/>
      <c r="BK205" s="383"/>
      <c r="BL205" s="322"/>
      <c r="BM205" s="383"/>
      <c r="BN205" s="322"/>
      <c r="BO205" s="383"/>
      <c r="BP205" s="322"/>
      <c r="BQ205" s="383"/>
      <c r="BR205" s="322"/>
      <c r="BS205" s="383"/>
      <c r="BT205" s="322"/>
      <c r="BU205" s="383"/>
      <c r="BV205" s="322"/>
      <c r="BW205" s="383"/>
      <c r="BX205" s="322"/>
      <c r="BY205" s="383"/>
      <c r="BZ205" s="322"/>
      <c r="CA205" s="383"/>
      <c r="CB205" s="322"/>
      <c r="CC205" s="383"/>
      <c r="CD205" s="322"/>
      <c r="CE205" s="623"/>
      <c r="CF205" s="623"/>
      <c r="CG205" s="623"/>
      <c r="CH205" s="623"/>
      <c r="CI205" s="222"/>
      <c r="CJ205" s="222"/>
    </row>
    <row r="206" ht="13.5" customHeight="1">
      <c r="A206" s="222"/>
      <c r="B206" s="440">
        <v>44541.0</v>
      </c>
      <c r="C206" s="271">
        <f t="shared" si="26"/>
        <v>0</v>
      </c>
      <c r="D206" s="260">
        <f t="shared" si="30"/>
        <v>0</v>
      </c>
      <c r="E206" s="321"/>
      <c r="F206" s="485"/>
      <c r="G206" s="322"/>
      <c r="H206" s="322"/>
      <c r="I206" s="322"/>
      <c r="J206" s="322"/>
      <c r="K206" s="322"/>
      <c r="L206" s="480"/>
      <c r="M206" s="577">
        <f t="shared" si="32"/>
        <v>0</v>
      </c>
      <c r="N206" s="321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  <c r="AA206" s="322"/>
      <c r="AB206" s="322"/>
      <c r="AC206" s="480"/>
      <c r="AD206" s="260">
        <f t="shared" si="31"/>
        <v>0</v>
      </c>
      <c r="AE206" s="383"/>
      <c r="AF206" s="322"/>
      <c r="AG206" s="407"/>
      <c r="AH206" s="322"/>
      <c r="AI206" s="383"/>
      <c r="AJ206" s="322"/>
      <c r="AK206" s="383"/>
      <c r="AL206" s="322"/>
      <c r="AM206" s="383"/>
      <c r="AN206" s="322"/>
      <c r="AO206" s="383"/>
      <c r="AP206" s="322"/>
      <c r="AQ206" s="383"/>
      <c r="AR206" s="322"/>
      <c r="AS206" s="383"/>
      <c r="AT206" s="322"/>
      <c r="AU206" s="383"/>
      <c r="AV206" s="322"/>
      <c r="AW206" s="322"/>
      <c r="AX206" s="322"/>
      <c r="AY206" s="322"/>
      <c r="AZ206" s="322"/>
      <c r="BA206" s="322"/>
      <c r="BB206" s="322"/>
      <c r="BC206" s="322"/>
      <c r="BD206" s="322"/>
      <c r="BE206" s="383"/>
      <c r="BF206" s="322"/>
      <c r="BG206" s="322"/>
      <c r="BH206" s="322"/>
      <c r="BI206" s="322"/>
      <c r="BJ206" s="322"/>
      <c r="BK206" s="383"/>
      <c r="BL206" s="383"/>
      <c r="BM206" s="383"/>
      <c r="BN206" s="383"/>
      <c r="BO206" s="383"/>
      <c r="BP206" s="383"/>
      <c r="BQ206" s="383"/>
      <c r="BR206" s="322"/>
      <c r="BS206" s="383"/>
      <c r="BT206" s="383"/>
      <c r="BU206" s="383"/>
      <c r="BV206" s="322"/>
      <c r="BW206" s="383"/>
      <c r="BX206" s="383"/>
      <c r="BY206" s="383"/>
      <c r="BZ206" s="383"/>
      <c r="CA206" s="383"/>
      <c r="CB206" s="322"/>
      <c r="CC206" s="383"/>
      <c r="CD206" s="322"/>
      <c r="CE206" s="623"/>
      <c r="CF206" s="623"/>
      <c r="CG206" s="623"/>
      <c r="CH206" s="623"/>
      <c r="CI206" s="222"/>
      <c r="CJ206" s="222"/>
    </row>
    <row r="207" ht="13.5" customHeight="1">
      <c r="A207" s="222"/>
      <c r="B207" s="440">
        <v>44542.0</v>
      </c>
      <c r="C207" s="271">
        <f t="shared" si="26"/>
        <v>54285</v>
      </c>
      <c r="D207" s="260">
        <f t="shared" si="30"/>
        <v>0</v>
      </c>
      <c r="E207" s="321"/>
      <c r="F207" s="322"/>
      <c r="G207" s="322"/>
      <c r="H207" s="322"/>
      <c r="I207" s="322"/>
      <c r="J207" s="322"/>
      <c r="K207" s="322"/>
      <c r="L207" s="480"/>
      <c r="M207" s="577">
        <f t="shared" si="32"/>
        <v>0</v>
      </c>
      <c r="N207" s="321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  <c r="AA207" s="322"/>
      <c r="AB207" s="322"/>
      <c r="AC207" s="480"/>
      <c r="AD207" s="260">
        <f t="shared" si="31"/>
        <v>54285</v>
      </c>
      <c r="AE207" s="407" t="s">
        <v>403</v>
      </c>
      <c r="AF207" s="363">
        <v>54285.0</v>
      </c>
      <c r="AG207" s="383"/>
      <c r="AH207" s="322"/>
      <c r="AI207" s="322"/>
      <c r="AJ207" s="322"/>
      <c r="AK207" s="322"/>
      <c r="AL207" s="322"/>
      <c r="AM207" s="322"/>
      <c r="AN207" s="322"/>
      <c r="AO207" s="322"/>
      <c r="AP207" s="322"/>
      <c r="AQ207" s="383"/>
      <c r="AR207" s="322"/>
      <c r="AS207" s="322"/>
      <c r="AT207" s="322"/>
      <c r="AU207" s="322"/>
      <c r="AV207" s="322"/>
      <c r="AW207" s="383"/>
      <c r="AX207" s="322"/>
      <c r="AY207" s="383"/>
      <c r="AZ207" s="322"/>
      <c r="BA207" s="383"/>
      <c r="BB207" s="322"/>
      <c r="BC207" s="383"/>
      <c r="BD207" s="322"/>
      <c r="BE207" s="383"/>
      <c r="BF207" s="322"/>
      <c r="BG207" s="322"/>
      <c r="BH207" s="322"/>
      <c r="BI207" s="383"/>
      <c r="BJ207" s="322"/>
      <c r="BK207" s="383"/>
      <c r="BL207" s="322"/>
      <c r="BM207" s="383"/>
      <c r="BN207" s="322"/>
      <c r="BO207" s="383"/>
      <c r="BP207" s="322"/>
      <c r="BQ207" s="383"/>
      <c r="BR207" s="322"/>
      <c r="BS207" s="383"/>
      <c r="BT207" s="322"/>
      <c r="BU207" s="383"/>
      <c r="BV207" s="322"/>
      <c r="BW207" s="383"/>
      <c r="BX207" s="632"/>
      <c r="BY207" s="383"/>
      <c r="BZ207" s="383"/>
      <c r="CA207" s="383"/>
      <c r="CB207" s="322"/>
      <c r="CC207" s="383"/>
      <c r="CD207" s="322"/>
      <c r="CE207" s="623"/>
      <c r="CF207" s="623"/>
      <c r="CG207" s="623"/>
      <c r="CH207" s="623"/>
      <c r="CI207" s="222"/>
      <c r="CJ207" s="222"/>
    </row>
    <row r="208" ht="13.5" customHeight="1">
      <c r="A208" s="222"/>
      <c r="B208" s="440">
        <v>44543.0</v>
      </c>
      <c r="C208" s="271">
        <f t="shared" si="26"/>
        <v>1000000</v>
      </c>
      <c r="D208" s="260">
        <f t="shared" si="30"/>
        <v>1000000</v>
      </c>
      <c r="E208" s="321" t="s">
        <v>645</v>
      </c>
      <c r="F208" s="363">
        <v>1000000.0</v>
      </c>
      <c r="G208" s="322"/>
      <c r="H208" s="322"/>
      <c r="I208" s="322"/>
      <c r="J208" s="322"/>
      <c r="K208" s="322"/>
      <c r="L208" s="480"/>
      <c r="M208" s="577">
        <f t="shared" si="32"/>
        <v>0</v>
      </c>
      <c r="N208" s="321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322"/>
      <c r="AB208" s="322"/>
      <c r="AC208" s="480"/>
      <c r="AD208" s="260">
        <f t="shared" si="31"/>
        <v>0</v>
      </c>
      <c r="AE208" s="407"/>
      <c r="AF208" s="322"/>
      <c r="AG208" s="383"/>
      <c r="AH208" s="322"/>
      <c r="AI208" s="383"/>
      <c r="AJ208" s="322"/>
      <c r="AK208" s="383"/>
      <c r="AL208" s="322"/>
      <c r="AM208" s="383"/>
      <c r="AN208" s="322"/>
      <c r="AO208" s="383"/>
      <c r="AP208" s="322"/>
      <c r="AQ208" s="383"/>
      <c r="AR208" s="322"/>
      <c r="AS208" s="383"/>
      <c r="AT208" s="322"/>
      <c r="AU208" s="383"/>
      <c r="AV208" s="322"/>
      <c r="AW208" s="383"/>
      <c r="AX208" s="383"/>
      <c r="AY208" s="383"/>
      <c r="AZ208" s="322"/>
      <c r="BA208" s="383"/>
      <c r="BB208" s="383"/>
      <c r="BC208" s="383"/>
      <c r="BD208" s="322"/>
      <c r="BE208" s="383"/>
      <c r="BF208" s="383"/>
      <c r="BG208" s="383"/>
      <c r="BH208" s="383"/>
      <c r="BI208" s="383"/>
      <c r="BJ208" s="383"/>
      <c r="BK208" s="383"/>
      <c r="BL208" s="383"/>
      <c r="BM208" s="383"/>
      <c r="BN208" s="383"/>
      <c r="BO208" s="383"/>
      <c r="BP208" s="383"/>
      <c r="BQ208" s="383"/>
      <c r="BR208" s="322"/>
      <c r="BS208" s="383"/>
      <c r="BT208" s="383"/>
      <c r="BU208" s="383"/>
      <c r="BV208" s="322"/>
      <c r="BW208" s="383"/>
      <c r="BX208" s="383"/>
      <c r="BY208" s="383"/>
      <c r="BZ208" s="383"/>
      <c r="CA208" s="383"/>
      <c r="CB208" s="322"/>
      <c r="CC208" s="383"/>
      <c r="CD208" s="322"/>
      <c r="CE208" s="623"/>
      <c r="CF208" s="623"/>
      <c r="CG208" s="623"/>
      <c r="CH208" s="623"/>
      <c r="CI208" s="222"/>
      <c r="CJ208" s="222"/>
    </row>
    <row r="209" ht="13.5" customHeight="1">
      <c r="A209" s="222"/>
      <c r="B209" s="35">
        <v>44544.0</v>
      </c>
      <c r="C209" s="271">
        <f t="shared" si="26"/>
        <v>0</v>
      </c>
      <c r="D209" s="260">
        <f t="shared" si="30"/>
        <v>0</v>
      </c>
      <c r="E209" s="321"/>
      <c r="F209" s="485"/>
      <c r="G209" s="322"/>
      <c r="H209" s="322"/>
      <c r="I209" s="322"/>
      <c r="J209" s="322"/>
      <c r="K209" s="322"/>
      <c r="L209" s="480"/>
      <c r="M209" s="577">
        <f t="shared" si="32"/>
        <v>0</v>
      </c>
      <c r="N209" s="544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  <c r="AA209" s="322"/>
      <c r="AB209" s="322"/>
      <c r="AC209" s="480"/>
      <c r="AD209" s="260">
        <f t="shared" si="31"/>
        <v>0</v>
      </c>
      <c r="AE209" s="407"/>
      <c r="AF209" s="322"/>
      <c r="AG209" s="407"/>
      <c r="AH209" s="322"/>
      <c r="AI209" s="322"/>
      <c r="AJ209" s="322"/>
      <c r="AK209" s="322"/>
      <c r="AL209" s="322"/>
      <c r="AM209" s="322"/>
      <c r="AN209" s="322"/>
      <c r="AO209" s="322"/>
      <c r="AP209" s="322"/>
      <c r="AQ209" s="383"/>
      <c r="AR209" s="322"/>
      <c r="AS209" s="322"/>
      <c r="AT209" s="322"/>
      <c r="AU209" s="322"/>
      <c r="AV209" s="322"/>
      <c r="AW209" s="383"/>
      <c r="AX209" s="383"/>
      <c r="AY209" s="383"/>
      <c r="AZ209" s="322"/>
      <c r="BA209" s="383"/>
      <c r="BB209" s="383"/>
      <c r="BC209" s="383"/>
      <c r="BD209" s="322"/>
      <c r="BE209" s="383"/>
      <c r="BF209" s="383"/>
      <c r="BG209" s="383"/>
      <c r="BH209" s="383"/>
      <c r="BI209" s="383"/>
      <c r="BJ209" s="383"/>
      <c r="BK209" s="383"/>
      <c r="BL209" s="383"/>
      <c r="BM209" s="383"/>
      <c r="BN209" s="383"/>
      <c r="BO209" s="383"/>
      <c r="BP209" s="383"/>
      <c r="BQ209" s="383"/>
      <c r="BR209" s="322"/>
      <c r="BS209" s="383"/>
      <c r="BT209" s="383"/>
      <c r="BU209" s="383"/>
      <c r="BV209" s="322"/>
      <c r="BW209" s="383"/>
      <c r="BX209" s="383"/>
      <c r="BY209" s="383"/>
      <c r="BZ209" s="383"/>
      <c r="CA209" s="383"/>
      <c r="CB209" s="322"/>
      <c r="CC209" s="383"/>
      <c r="CD209" s="322"/>
      <c r="CE209" s="623"/>
      <c r="CF209" s="623"/>
      <c r="CG209" s="623"/>
      <c r="CH209" s="623"/>
      <c r="CI209" s="222"/>
      <c r="CJ209" s="222"/>
    </row>
    <row r="210" ht="13.5" customHeight="1">
      <c r="A210" s="222"/>
      <c r="B210" s="35">
        <v>44545.0</v>
      </c>
      <c r="C210" s="271">
        <f t="shared" si="26"/>
        <v>0</v>
      </c>
      <c r="D210" s="260">
        <f t="shared" si="30"/>
        <v>0</v>
      </c>
      <c r="E210" s="321"/>
      <c r="F210" s="322"/>
      <c r="G210" s="322"/>
      <c r="H210" s="322"/>
      <c r="I210" s="322"/>
      <c r="J210" s="322"/>
      <c r="K210" s="322"/>
      <c r="L210" s="480"/>
      <c r="M210" s="577">
        <f t="shared" si="32"/>
        <v>0</v>
      </c>
      <c r="N210" s="321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  <c r="AA210" s="322"/>
      <c r="AB210" s="322"/>
      <c r="AC210" s="480"/>
      <c r="AD210" s="260">
        <f t="shared" si="31"/>
        <v>0</v>
      </c>
      <c r="AE210" s="407"/>
      <c r="AF210" s="322"/>
      <c r="AG210" s="383"/>
      <c r="AH210" s="322"/>
      <c r="AI210" s="383"/>
      <c r="AJ210" s="322"/>
      <c r="AK210" s="383"/>
      <c r="AL210" s="322"/>
      <c r="AM210" s="383"/>
      <c r="AN210" s="322"/>
      <c r="AO210" s="383"/>
      <c r="AP210" s="322"/>
      <c r="AQ210" s="383"/>
      <c r="AR210" s="322"/>
      <c r="AS210" s="383"/>
      <c r="AT210" s="322"/>
      <c r="AU210" s="383"/>
      <c r="AV210" s="322"/>
      <c r="AW210" s="383"/>
      <c r="AX210" s="383"/>
      <c r="AY210" s="383"/>
      <c r="AZ210" s="322"/>
      <c r="BA210" s="383"/>
      <c r="BB210" s="383"/>
      <c r="BC210" s="383"/>
      <c r="BD210" s="322"/>
      <c r="BE210" s="383"/>
      <c r="BF210" s="383"/>
      <c r="BG210" s="383"/>
      <c r="BH210" s="383"/>
      <c r="BI210" s="383"/>
      <c r="BJ210" s="383"/>
      <c r="BK210" s="383"/>
      <c r="BL210" s="383"/>
      <c r="BM210" s="383"/>
      <c r="BN210" s="383"/>
      <c r="BO210" s="383"/>
      <c r="BP210" s="383"/>
      <c r="BQ210" s="383"/>
      <c r="BR210" s="322"/>
      <c r="BS210" s="383"/>
      <c r="BT210" s="383"/>
      <c r="BU210" s="383"/>
      <c r="BV210" s="322"/>
      <c r="BW210" s="383"/>
      <c r="BX210" s="383"/>
      <c r="BY210" s="383"/>
      <c r="BZ210" s="383"/>
      <c r="CA210" s="383"/>
      <c r="CB210" s="322"/>
      <c r="CC210" s="383"/>
      <c r="CD210" s="322"/>
      <c r="CE210" s="623"/>
      <c r="CF210" s="623"/>
      <c r="CG210" s="623"/>
      <c r="CH210" s="623"/>
      <c r="CI210" s="222"/>
      <c r="CJ210" s="222"/>
    </row>
    <row r="211" ht="13.5" customHeight="1">
      <c r="A211" s="222"/>
      <c r="B211" s="440">
        <v>44546.0</v>
      </c>
      <c r="C211" s="271">
        <f t="shared" si="26"/>
        <v>6730</v>
      </c>
      <c r="D211" s="260">
        <f t="shared" si="30"/>
        <v>0</v>
      </c>
      <c r="E211" s="321"/>
      <c r="F211" s="322"/>
      <c r="G211" s="322"/>
      <c r="H211" s="322"/>
      <c r="I211" s="322"/>
      <c r="J211" s="322"/>
      <c r="K211" s="322"/>
      <c r="L211" s="480"/>
      <c r="M211" s="577">
        <f t="shared" si="32"/>
        <v>0</v>
      </c>
      <c r="N211" s="321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  <c r="AA211" s="322"/>
      <c r="AB211" s="322"/>
      <c r="AC211" s="480"/>
      <c r="AD211" s="260">
        <f t="shared" si="31"/>
        <v>6730</v>
      </c>
      <c r="AE211" s="407" t="s">
        <v>417</v>
      </c>
      <c r="AF211" s="363">
        <v>6730.0</v>
      </c>
      <c r="AG211" s="383"/>
      <c r="AH211" s="322"/>
      <c r="AI211" s="383"/>
      <c r="AJ211" s="322"/>
      <c r="AK211" s="383"/>
      <c r="AL211" s="322"/>
      <c r="AM211" s="383"/>
      <c r="AN211" s="322"/>
      <c r="AO211" s="383"/>
      <c r="AP211" s="322"/>
      <c r="AQ211" s="383"/>
      <c r="AR211" s="322"/>
      <c r="AS211" s="383"/>
      <c r="AT211" s="322"/>
      <c r="AU211" s="383"/>
      <c r="AV211" s="322"/>
      <c r="AW211" s="383"/>
      <c r="AX211" s="383"/>
      <c r="AY211" s="383"/>
      <c r="AZ211" s="322"/>
      <c r="BA211" s="383"/>
      <c r="BB211" s="383"/>
      <c r="BC211" s="383"/>
      <c r="BD211" s="322"/>
      <c r="BE211" s="383"/>
      <c r="BF211" s="383"/>
      <c r="BG211" s="383"/>
      <c r="BH211" s="383"/>
      <c r="BI211" s="383"/>
      <c r="BJ211" s="383"/>
      <c r="BK211" s="383"/>
      <c r="BL211" s="383"/>
      <c r="BM211" s="383"/>
      <c r="BN211" s="383"/>
      <c r="BO211" s="383"/>
      <c r="BP211" s="383"/>
      <c r="BQ211" s="383"/>
      <c r="BR211" s="322"/>
      <c r="BS211" s="383"/>
      <c r="BT211" s="383"/>
      <c r="BU211" s="383"/>
      <c r="BV211" s="322"/>
      <c r="BW211" s="383"/>
      <c r="BX211" s="383"/>
      <c r="BY211" s="383"/>
      <c r="BZ211" s="383"/>
      <c r="CA211" s="383"/>
      <c r="CB211" s="322"/>
      <c r="CC211" s="383"/>
      <c r="CD211" s="322"/>
      <c r="CE211" s="623"/>
      <c r="CF211" s="623"/>
      <c r="CG211" s="623"/>
      <c r="CH211" s="623"/>
      <c r="CI211" s="222"/>
      <c r="CJ211" s="222"/>
    </row>
    <row r="212" ht="13.5" customHeight="1">
      <c r="A212" s="222"/>
      <c r="B212" s="440">
        <v>44547.0</v>
      </c>
      <c r="C212" s="271">
        <f t="shared" si="26"/>
        <v>0</v>
      </c>
      <c r="D212" s="260">
        <f t="shared" si="30"/>
        <v>0</v>
      </c>
      <c r="E212" s="321"/>
      <c r="F212" s="322"/>
      <c r="G212" s="322"/>
      <c r="H212" s="322"/>
      <c r="I212" s="322"/>
      <c r="J212" s="322"/>
      <c r="K212" s="322"/>
      <c r="L212" s="480"/>
      <c r="M212" s="577">
        <f t="shared" si="32"/>
        <v>0</v>
      </c>
      <c r="N212" s="321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  <c r="AA212" s="322"/>
      <c r="AB212" s="322"/>
      <c r="AC212" s="480"/>
      <c r="AD212" s="260">
        <f t="shared" si="31"/>
        <v>0</v>
      </c>
      <c r="AE212" s="407"/>
      <c r="AF212" s="322"/>
      <c r="AG212" s="383"/>
      <c r="AH212" s="322"/>
      <c r="AI212" s="383"/>
      <c r="AJ212" s="322"/>
      <c r="AK212" s="383"/>
      <c r="AL212" s="322"/>
      <c r="AM212" s="383"/>
      <c r="AN212" s="322"/>
      <c r="AO212" s="383"/>
      <c r="AP212" s="322"/>
      <c r="AQ212" s="383"/>
      <c r="AR212" s="322"/>
      <c r="AS212" s="383"/>
      <c r="AT212" s="322"/>
      <c r="AU212" s="383"/>
      <c r="AV212" s="322"/>
      <c r="AW212" s="383"/>
      <c r="AX212" s="383"/>
      <c r="AY212" s="383"/>
      <c r="AZ212" s="322"/>
      <c r="BA212" s="383"/>
      <c r="BB212" s="383"/>
      <c r="BC212" s="383"/>
      <c r="BD212" s="322"/>
      <c r="BE212" s="383"/>
      <c r="BF212" s="383"/>
      <c r="BG212" s="383"/>
      <c r="BH212" s="383"/>
      <c r="BI212" s="383"/>
      <c r="BJ212" s="383"/>
      <c r="BK212" s="383"/>
      <c r="BL212" s="383"/>
      <c r="BM212" s="383"/>
      <c r="BN212" s="383"/>
      <c r="BO212" s="383"/>
      <c r="BP212" s="383"/>
      <c r="BQ212" s="383"/>
      <c r="BR212" s="322"/>
      <c r="BS212" s="383"/>
      <c r="BT212" s="383"/>
      <c r="BU212" s="383"/>
      <c r="BV212" s="322"/>
      <c r="BW212" s="383"/>
      <c r="BX212" s="383"/>
      <c r="BY212" s="383"/>
      <c r="BZ212" s="383"/>
      <c r="CA212" s="383"/>
      <c r="CB212" s="322"/>
      <c r="CC212" s="383"/>
      <c r="CD212" s="322"/>
      <c r="CE212" s="623"/>
      <c r="CF212" s="623"/>
      <c r="CG212" s="623"/>
      <c r="CH212" s="623"/>
      <c r="CI212" s="222"/>
      <c r="CJ212" s="222"/>
    </row>
    <row r="213" ht="13.5" customHeight="1">
      <c r="A213" s="222"/>
      <c r="B213" s="440">
        <v>44548.0</v>
      </c>
      <c r="C213" s="271">
        <f t="shared" si="26"/>
        <v>1100</v>
      </c>
      <c r="D213" s="260">
        <f t="shared" si="30"/>
        <v>1100</v>
      </c>
      <c r="E213" s="321" t="s">
        <v>1144</v>
      </c>
      <c r="F213" s="363">
        <v>1100.0</v>
      </c>
      <c r="G213" s="322"/>
      <c r="H213" s="322"/>
      <c r="I213" s="322"/>
      <c r="J213" s="322"/>
      <c r="K213" s="322"/>
      <c r="L213" s="480"/>
      <c r="M213" s="577">
        <f t="shared" si="32"/>
        <v>0</v>
      </c>
      <c r="N213" s="321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  <c r="AA213" s="322"/>
      <c r="AB213" s="322"/>
      <c r="AC213" s="480"/>
      <c r="AD213" s="260">
        <f t="shared" si="31"/>
        <v>0</v>
      </c>
      <c r="AE213" s="407"/>
      <c r="AF213" s="322"/>
      <c r="AG213" s="383"/>
      <c r="AH213" s="322"/>
      <c r="AI213" s="383"/>
      <c r="AJ213" s="322"/>
      <c r="AK213" s="383"/>
      <c r="AL213" s="322"/>
      <c r="AM213" s="383"/>
      <c r="AN213" s="322"/>
      <c r="AO213" s="383"/>
      <c r="AP213" s="322"/>
      <c r="AQ213" s="383"/>
      <c r="AR213" s="322"/>
      <c r="AS213" s="383"/>
      <c r="AT213" s="322"/>
      <c r="AU213" s="383"/>
      <c r="AV213" s="322"/>
      <c r="AW213" s="383"/>
      <c r="AX213" s="383"/>
      <c r="AY213" s="383"/>
      <c r="AZ213" s="322"/>
      <c r="BA213" s="383"/>
      <c r="BB213" s="383"/>
      <c r="BC213" s="383"/>
      <c r="BD213" s="322"/>
      <c r="BE213" s="383"/>
      <c r="BF213" s="383"/>
      <c r="BG213" s="383"/>
      <c r="BH213" s="383"/>
      <c r="BI213" s="383"/>
      <c r="BJ213" s="383"/>
      <c r="BK213" s="383"/>
      <c r="BL213" s="383"/>
      <c r="BM213" s="383"/>
      <c r="BN213" s="383"/>
      <c r="BO213" s="383"/>
      <c r="BP213" s="383"/>
      <c r="BQ213" s="383"/>
      <c r="BR213" s="322"/>
      <c r="BS213" s="383"/>
      <c r="BT213" s="383"/>
      <c r="BU213" s="383"/>
      <c r="BV213" s="322"/>
      <c r="BW213" s="383"/>
      <c r="BX213" s="383"/>
      <c r="BY213" s="383"/>
      <c r="BZ213" s="383"/>
      <c r="CA213" s="383"/>
      <c r="CB213" s="322"/>
      <c r="CC213" s="383"/>
      <c r="CD213" s="322"/>
      <c r="CE213" s="623"/>
      <c r="CF213" s="623"/>
      <c r="CG213" s="623"/>
      <c r="CH213" s="623"/>
      <c r="CI213" s="222"/>
      <c r="CJ213" s="222"/>
    </row>
    <row r="214" ht="13.5" customHeight="1">
      <c r="A214" s="222"/>
      <c r="B214" s="440">
        <v>44549.0</v>
      </c>
      <c r="C214" s="271">
        <f t="shared" si="26"/>
        <v>648710</v>
      </c>
      <c r="D214" s="260">
        <f t="shared" si="30"/>
        <v>0</v>
      </c>
      <c r="E214" s="321"/>
      <c r="F214" s="322"/>
      <c r="G214" s="322"/>
      <c r="H214" s="322"/>
      <c r="I214" s="322"/>
      <c r="J214" s="322"/>
      <c r="K214" s="322"/>
      <c r="L214" s="480"/>
      <c r="M214" s="577">
        <f t="shared" si="32"/>
        <v>0</v>
      </c>
      <c r="N214" s="321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  <c r="AA214" s="322"/>
      <c r="AB214" s="322"/>
      <c r="AC214" s="480"/>
      <c r="AD214" s="260">
        <f t="shared" si="31"/>
        <v>648710</v>
      </c>
      <c r="AE214" s="407" t="s">
        <v>403</v>
      </c>
      <c r="AF214" s="363">
        <v>70710.0</v>
      </c>
      <c r="AG214" s="150" t="s">
        <v>1036</v>
      </c>
      <c r="AH214" s="363">
        <v>20000.0</v>
      </c>
      <c r="AI214" s="150" t="s">
        <v>1035</v>
      </c>
      <c r="AJ214" s="363">
        <v>558000.0</v>
      </c>
      <c r="AK214" s="383"/>
      <c r="AL214" s="322"/>
      <c r="AM214" s="383"/>
      <c r="AN214" s="322"/>
      <c r="AO214" s="383"/>
      <c r="AP214" s="322"/>
      <c r="AQ214" s="383"/>
      <c r="AR214" s="322"/>
      <c r="AS214" s="383"/>
      <c r="AT214" s="322"/>
      <c r="AU214" s="383"/>
      <c r="AV214" s="322"/>
      <c r="AW214" s="383"/>
      <c r="AX214" s="383"/>
      <c r="AY214" s="383"/>
      <c r="AZ214" s="322"/>
      <c r="BA214" s="383"/>
      <c r="BB214" s="383"/>
      <c r="BC214" s="383"/>
      <c r="BD214" s="322"/>
      <c r="BE214" s="383"/>
      <c r="BF214" s="383"/>
      <c r="BG214" s="383"/>
      <c r="BH214" s="383"/>
      <c r="BI214" s="383"/>
      <c r="BJ214" s="383"/>
      <c r="BK214" s="383"/>
      <c r="BL214" s="383"/>
      <c r="BM214" s="383"/>
      <c r="BN214" s="383"/>
      <c r="BO214" s="383"/>
      <c r="BP214" s="383"/>
      <c r="BQ214" s="383"/>
      <c r="BR214" s="322"/>
      <c r="BS214" s="383"/>
      <c r="BT214" s="383"/>
      <c r="BU214" s="383"/>
      <c r="BV214" s="322"/>
      <c r="BW214" s="383"/>
      <c r="BX214" s="383"/>
      <c r="BY214" s="383"/>
      <c r="BZ214" s="383"/>
      <c r="CA214" s="383"/>
      <c r="CB214" s="322"/>
      <c r="CC214" s="383"/>
      <c r="CD214" s="322"/>
      <c r="CE214" s="623"/>
      <c r="CF214" s="623"/>
      <c r="CG214" s="623"/>
      <c r="CH214" s="623"/>
      <c r="CI214" s="222"/>
      <c r="CJ214" s="222"/>
    </row>
    <row r="215" ht="13.5" customHeight="1">
      <c r="A215" s="222"/>
      <c r="B215" s="440">
        <v>44550.0</v>
      </c>
      <c r="C215" s="271">
        <f t="shared" si="26"/>
        <v>5652167</v>
      </c>
      <c r="D215" s="260">
        <f t="shared" si="30"/>
        <v>0</v>
      </c>
      <c r="E215" s="321"/>
      <c r="F215" s="322"/>
      <c r="G215" s="322"/>
      <c r="H215" s="322"/>
      <c r="I215" s="322"/>
      <c r="J215" s="322"/>
      <c r="K215" s="322"/>
      <c r="L215" s="480"/>
      <c r="M215" s="577">
        <f t="shared" si="32"/>
        <v>0</v>
      </c>
      <c r="N215" s="321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  <c r="AA215" s="322"/>
      <c r="AB215" s="322"/>
      <c r="AC215" s="480"/>
      <c r="AD215" s="260">
        <f t="shared" si="31"/>
        <v>5652167</v>
      </c>
      <c r="AE215" s="407" t="s">
        <v>420</v>
      </c>
      <c r="AF215" s="363">
        <v>18226.0</v>
      </c>
      <c r="AG215" s="383" t="s">
        <v>421</v>
      </c>
      <c r="AH215" s="363">
        <v>3718.0</v>
      </c>
      <c r="AI215" s="407" t="s">
        <v>420</v>
      </c>
      <c r="AJ215" s="363">
        <v>4070.0</v>
      </c>
      <c r="AK215" s="407" t="s">
        <v>1145</v>
      </c>
      <c r="AL215" s="363">
        <v>5626153.0</v>
      </c>
      <c r="AM215" s="383"/>
      <c r="AN215" s="322"/>
      <c r="AO215" s="383"/>
      <c r="AP215" s="322"/>
      <c r="AQ215" s="383"/>
      <c r="AR215" s="322"/>
      <c r="AS215" s="383"/>
      <c r="AT215" s="322"/>
      <c r="AU215" s="383"/>
      <c r="AV215" s="322"/>
      <c r="AW215" s="383"/>
      <c r="AX215" s="383"/>
      <c r="AY215" s="383"/>
      <c r="AZ215" s="322"/>
      <c r="BA215" s="383"/>
      <c r="BB215" s="383"/>
      <c r="BC215" s="383"/>
      <c r="BD215" s="322"/>
      <c r="BE215" s="383"/>
      <c r="BF215" s="383"/>
      <c r="BG215" s="383"/>
      <c r="BH215" s="383"/>
      <c r="BI215" s="383"/>
      <c r="BJ215" s="383"/>
      <c r="BK215" s="383"/>
      <c r="BL215" s="383"/>
      <c r="BM215" s="383"/>
      <c r="BN215" s="383"/>
      <c r="BO215" s="383"/>
      <c r="BP215" s="383"/>
      <c r="BQ215" s="383"/>
      <c r="BR215" s="322"/>
      <c r="BS215" s="383"/>
      <c r="BT215" s="383"/>
      <c r="BU215" s="383"/>
      <c r="BV215" s="322"/>
      <c r="BW215" s="383"/>
      <c r="BX215" s="383"/>
      <c r="BY215" s="383"/>
      <c r="BZ215" s="383"/>
      <c r="CA215" s="383"/>
      <c r="CB215" s="322"/>
      <c r="CC215" s="383"/>
      <c r="CD215" s="322"/>
      <c r="CE215" s="623"/>
      <c r="CF215" s="623"/>
      <c r="CG215" s="623"/>
      <c r="CH215" s="623"/>
      <c r="CI215" s="222"/>
      <c r="CJ215" s="222"/>
    </row>
    <row r="216" ht="13.5" customHeight="1">
      <c r="A216" s="222"/>
      <c r="B216" s="35">
        <v>44551.0</v>
      </c>
      <c r="C216" s="271">
        <f t="shared" si="26"/>
        <v>0</v>
      </c>
      <c r="D216" s="260">
        <f t="shared" si="30"/>
        <v>0</v>
      </c>
      <c r="E216" s="321"/>
      <c r="F216" s="322"/>
      <c r="G216" s="322"/>
      <c r="H216" s="322"/>
      <c r="I216" s="322"/>
      <c r="J216" s="322"/>
      <c r="K216" s="322"/>
      <c r="L216" s="480"/>
      <c r="M216" s="577">
        <f t="shared" si="32"/>
        <v>0</v>
      </c>
      <c r="N216" s="321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  <c r="AA216" s="322"/>
      <c r="AB216" s="322"/>
      <c r="AC216" s="480"/>
      <c r="AD216" s="260">
        <f t="shared" si="31"/>
        <v>0</v>
      </c>
      <c r="AE216" s="407"/>
      <c r="AF216" s="322"/>
      <c r="AG216" s="322"/>
      <c r="AH216" s="322"/>
      <c r="AI216" s="383"/>
      <c r="AJ216" s="322"/>
      <c r="AK216" s="383"/>
      <c r="AL216" s="322"/>
      <c r="AM216" s="383"/>
      <c r="AN216" s="322"/>
      <c r="AO216" s="383"/>
      <c r="AP216" s="322"/>
      <c r="AQ216" s="383"/>
      <c r="AR216" s="322"/>
      <c r="AS216" s="383"/>
      <c r="AT216" s="322"/>
      <c r="AU216" s="383"/>
      <c r="AV216" s="322"/>
      <c r="AW216" s="383"/>
      <c r="AX216" s="383"/>
      <c r="AY216" s="383"/>
      <c r="AZ216" s="322"/>
      <c r="BA216" s="383"/>
      <c r="BB216" s="383"/>
      <c r="BC216" s="383"/>
      <c r="BD216" s="322"/>
      <c r="BE216" s="383"/>
      <c r="BF216" s="383"/>
      <c r="BG216" s="383"/>
      <c r="BH216" s="383"/>
      <c r="BI216" s="383"/>
      <c r="BJ216" s="383"/>
      <c r="BK216" s="383"/>
      <c r="BL216" s="383"/>
      <c r="BM216" s="383"/>
      <c r="BN216" s="383"/>
      <c r="BO216" s="383"/>
      <c r="BP216" s="383"/>
      <c r="BQ216" s="383"/>
      <c r="BR216" s="322"/>
      <c r="BS216" s="383"/>
      <c r="BT216" s="383"/>
      <c r="BU216" s="383"/>
      <c r="BV216" s="322"/>
      <c r="BW216" s="383"/>
      <c r="BX216" s="383"/>
      <c r="BY216" s="383"/>
      <c r="BZ216" s="383"/>
      <c r="CA216" s="383"/>
      <c r="CB216" s="322"/>
      <c r="CC216" s="383"/>
      <c r="CD216" s="322"/>
      <c r="CE216" s="623"/>
      <c r="CF216" s="623"/>
      <c r="CG216" s="623"/>
      <c r="CH216" s="623"/>
      <c r="CI216" s="222"/>
      <c r="CJ216" s="222"/>
    </row>
    <row r="217" ht="13.5" customHeight="1">
      <c r="A217" s="222"/>
      <c r="B217" s="35">
        <v>44552.0</v>
      </c>
      <c r="C217" s="271">
        <f t="shared" si="26"/>
        <v>0</v>
      </c>
      <c r="D217" s="260">
        <f t="shared" si="30"/>
        <v>0</v>
      </c>
      <c r="E217" s="321"/>
      <c r="F217" s="322"/>
      <c r="G217" s="322"/>
      <c r="H217" s="322"/>
      <c r="I217" s="322"/>
      <c r="J217" s="322"/>
      <c r="K217" s="322"/>
      <c r="L217" s="480"/>
      <c r="M217" s="577">
        <f t="shared" si="32"/>
        <v>0</v>
      </c>
      <c r="N217" s="321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  <c r="AA217" s="322"/>
      <c r="AB217" s="322"/>
      <c r="AC217" s="480"/>
      <c r="AD217" s="260">
        <f t="shared" si="31"/>
        <v>0</v>
      </c>
      <c r="AE217" s="407"/>
      <c r="AF217" s="322"/>
      <c r="AG217" s="322"/>
      <c r="AH217" s="322"/>
      <c r="AI217" s="383"/>
      <c r="AJ217" s="322"/>
      <c r="AK217" s="383"/>
      <c r="AL217" s="322"/>
      <c r="AM217" s="383"/>
      <c r="AN217" s="322"/>
      <c r="AO217" s="383"/>
      <c r="AP217" s="322"/>
      <c r="AQ217" s="383"/>
      <c r="AR217" s="322"/>
      <c r="AS217" s="383"/>
      <c r="AT217" s="322"/>
      <c r="AU217" s="383"/>
      <c r="AV217" s="322"/>
      <c r="AW217" s="383"/>
      <c r="AX217" s="383"/>
      <c r="AY217" s="383"/>
      <c r="AZ217" s="322"/>
      <c r="BA217" s="383"/>
      <c r="BB217" s="383"/>
      <c r="BC217" s="383"/>
      <c r="BD217" s="322"/>
      <c r="BE217" s="383"/>
      <c r="BF217" s="383"/>
      <c r="BG217" s="383"/>
      <c r="BH217" s="383"/>
      <c r="BI217" s="383"/>
      <c r="BJ217" s="383"/>
      <c r="BK217" s="383"/>
      <c r="BL217" s="383"/>
      <c r="BM217" s="383"/>
      <c r="BN217" s="383"/>
      <c r="BO217" s="383"/>
      <c r="BP217" s="383"/>
      <c r="BQ217" s="383"/>
      <c r="BR217" s="322"/>
      <c r="BS217" s="383"/>
      <c r="BT217" s="383"/>
      <c r="BU217" s="383"/>
      <c r="BV217" s="322"/>
      <c r="BW217" s="383"/>
      <c r="BX217" s="383"/>
      <c r="BY217" s="383"/>
      <c r="BZ217" s="383"/>
      <c r="CA217" s="383"/>
      <c r="CB217" s="322"/>
      <c r="CC217" s="383"/>
      <c r="CD217" s="322"/>
      <c r="CE217" s="623"/>
      <c r="CF217" s="623"/>
      <c r="CG217" s="623"/>
      <c r="CH217" s="623"/>
      <c r="CI217" s="222"/>
      <c r="CJ217" s="222"/>
    </row>
    <row r="218" ht="13.5" customHeight="1">
      <c r="A218" s="222"/>
      <c r="B218" s="440">
        <v>44553.0</v>
      </c>
      <c r="C218" s="271">
        <f t="shared" si="26"/>
        <v>85597</v>
      </c>
      <c r="D218" s="260">
        <f t="shared" si="30"/>
        <v>385</v>
      </c>
      <c r="E218" s="321" t="s">
        <v>541</v>
      </c>
      <c r="F218" s="363">
        <v>385.0</v>
      </c>
      <c r="G218" s="322"/>
      <c r="H218" s="322"/>
      <c r="I218" s="322"/>
      <c r="J218" s="322"/>
      <c r="K218" s="322"/>
      <c r="L218" s="480"/>
      <c r="M218" s="577">
        <f t="shared" si="32"/>
        <v>22000</v>
      </c>
      <c r="N218" s="321" t="s">
        <v>1146</v>
      </c>
      <c r="O218" s="363">
        <v>22000.0</v>
      </c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  <c r="AA218" s="322"/>
      <c r="AB218" s="322"/>
      <c r="AC218" s="480"/>
      <c r="AD218" s="260">
        <f t="shared" si="31"/>
        <v>63212</v>
      </c>
      <c r="AE218" s="383" t="s">
        <v>423</v>
      </c>
      <c r="AF218" s="363">
        <v>12692.0</v>
      </c>
      <c r="AG218" s="383" t="s">
        <v>986</v>
      </c>
      <c r="AH218" s="363">
        <v>33000.0</v>
      </c>
      <c r="AI218" s="383" t="s">
        <v>1125</v>
      </c>
      <c r="AJ218" s="363">
        <v>17520.0</v>
      </c>
      <c r="AK218" s="383"/>
      <c r="AL218" s="322"/>
      <c r="AM218" s="383"/>
      <c r="AN218" s="322"/>
      <c r="AO218" s="383"/>
      <c r="AP218" s="322"/>
      <c r="AQ218" s="383"/>
      <c r="AR218" s="322"/>
      <c r="AS218" s="383"/>
      <c r="AT218" s="322"/>
      <c r="AU218" s="383"/>
      <c r="AV218" s="322"/>
      <c r="AW218" s="383"/>
      <c r="AX218" s="383"/>
      <c r="AY218" s="383"/>
      <c r="AZ218" s="322"/>
      <c r="BA218" s="383"/>
      <c r="BB218" s="383"/>
      <c r="BC218" s="383"/>
      <c r="BD218" s="322"/>
      <c r="BE218" s="383"/>
      <c r="BF218" s="383"/>
      <c r="BG218" s="383"/>
      <c r="BH218" s="383"/>
      <c r="BI218" s="383"/>
      <c r="BJ218" s="383"/>
      <c r="BK218" s="383"/>
      <c r="BL218" s="383"/>
      <c r="BM218" s="383"/>
      <c r="BN218" s="383"/>
      <c r="BO218" s="383"/>
      <c r="BP218" s="383"/>
      <c r="BQ218" s="383"/>
      <c r="BR218" s="322"/>
      <c r="BS218" s="383"/>
      <c r="BT218" s="383"/>
      <c r="BU218" s="383"/>
      <c r="BV218" s="322"/>
      <c r="BW218" s="383"/>
      <c r="BX218" s="383"/>
      <c r="BY218" s="383"/>
      <c r="BZ218" s="383"/>
      <c r="CA218" s="383"/>
      <c r="CB218" s="322"/>
      <c r="CC218" s="383"/>
      <c r="CD218" s="322"/>
      <c r="CE218" s="623"/>
      <c r="CF218" s="623"/>
      <c r="CG218" s="623"/>
      <c r="CH218" s="623"/>
      <c r="CI218" s="222"/>
      <c r="CJ218" s="222"/>
    </row>
    <row r="219" ht="13.5" customHeight="1">
      <c r="A219" s="222"/>
      <c r="B219" s="440">
        <v>44554.0</v>
      </c>
      <c r="C219" s="271">
        <f t="shared" si="26"/>
        <v>0</v>
      </c>
      <c r="D219" s="260">
        <f t="shared" si="30"/>
        <v>0</v>
      </c>
      <c r="E219" s="321"/>
      <c r="F219" s="322"/>
      <c r="G219" s="322"/>
      <c r="H219" s="322"/>
      <c r="I219" s="322"/>
      <c r="J219" s="322"/>
      <c r="K219" s="322"/>
      <c r="L219" s="480"/>
      <c r="M219" s="577">
        <f t="shared" si="32"/>
        <v>0</v>
      </c>
      <c r="N219" s="321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322"/>
      <c r="AB219" s="322"/>
      <c r="AC219" s="480"/>
      <c r="AD219" s="260">
        <f t="shared" si="31"/>
        <v>0</v>
      </c>
      <c r="AE219" s="412"/>
      <c r="AF219" s="412"/>
      <c r="AG219" s="383"/>
      <c r="AH219" s="322"/>
      <c r="AI219" s="383"/>
      <c r="AJ219" s="322"/>
      <c r="AK219" s="383"/>
      <c r="AL219" s="322"/>
      <c r="AM219" s="383"/>
      <c r="AN219" s="322"/>
      <c r="AO219" s="383"/>
      <c r="AP219" s="322"/>
      <c r="AQ219" s="383"/>
      <c r="AR219" s="322"/>
      <c r="AS219" s="383"/>
      <c r="AT219" s="322"/>
      <c r="AU219" s="383"/>
      <c r="AV219" s="322"/>
      <c r="AW219" s="383"/>
      <c r="AX219" s="383"/>
      <c r="AY219" s="383"/>
      <c r="AZ219" s="322"/>
      <c r="BA219" s="383"/>
      <c r="BB219" s="383"/>
      <c r="BC219" s="383"/>
      <c r="BD219" s="322"/>
      <c r="BE219" s="383"/>
      <c r="BF219" s="383"/>
      <c r="BG219" s="383"/>
      <c r="BH219" s="383"/>
      <c r="BI219" s="383"/>
      <c r="BJ219" s="383"/>
      <c r="BK219" s="383"/>
      <c r="BL219" s="383"/>
      <c r="BM219" s="383"/>
      <c r="BN219" s="383"/>
      <c r="BO219" s="383"/>
      <c r="BP219" s="383"/>
      <c r="BQ219" s="383"/>
      <c r="BR219" s="322"/>
      <c r="BS219" s="383"/>
      <c r="BT219" s="383"/>
      <c r="BU219" s="383"/>
      <c r="BV219" s="322"/>
      <c r="BW219" s="383"/>
      <c r="BX219" s="383"/>
      <c r="BY219" s="383"/>
      <c r="BZ219" s="383"/>
      <c r="CA219" s="383"/>
      <c r="CB219" s="322"/>
      <c r="CC219" s="383"/>
      <c r="CD219" s="322"/>
      <c r="CE219" s="623"/>
      <c r="CF219" s="623"/>
      <c r="CG219" s="623"/>
      <c r="CH219" s="623"/>
      <c r="CI219" s="222"/>
      <c r="CJ219" s="222"/>
    </row>
    <row r="220" ht="13.5" customHeight="1">
      <c r="A220" s="222"/>
      <c r="B220" s="440">
        <v>44555.0</v>
      </c>
      <c r="C220" s="271">
        <f t="shared" si="26"/>
        <v>0</v>
      </c>
      <c r="D220" s="260">
        <f t="shared" si="30"/>
        <v>0</v>
      </c>
      <c r="E220" s="321"/>
      <c r="F220" s="322"/>
      <c r="G220" s="322"/>
      <c r="H220" s="322"/>
      <c r="I220" s="322"/>
      <c r="J220" s="322"/>
      <c r="K220" s="322"/>
      <c r="L220" s="480"/>
      <c r="M220" s="577">
        <f t="shared" si="32"/>
        <v>0</v>
      </c>
      <c r="N220" s="321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322"/>
      <c r="AB220" s="322"/>
      <c r="AC220" s="480"/>
      <c r="AD220" s="260">
        <f t="shared" si="31"/>
        <v>0</v>
      </c>
      <c r="AE220" s="322"/>
      <c r="AF220" s="322"/>
      <c r="AG220" s="383"/>
      <c r="AH220" s="143"/>
      <c r="AI220" s="150"/>
      <c r="AJ220" s="143"/>
      <c r="AK220" s="150"/>
      <c r="AL220" s="143"/>
      <c r="AM220" s="322"/>
      <c r="AN220" s="322"/>
      <c r="AO220" s="383"/>
      <c r="AP220" s="322"/>
      <c r="AQ220" s="383"/>
      <c r="AR220" s="322"/>
      <c r="AS220" s="383"/>
      <c r="AT220" s="322"/>
      <c r="AU220" s="383"/>
      <c r="AV220" s="322"/>
      <c r="AW220" s="383"/>
      <c r="AX220" s="383"/>
      <c r="AY220" s="383"/>
      <c r="AZ220" s="322"/>
      <c r="BA220" s="383"/>
      <c r="BB220" s="383"/>
      <c r="BC220" s="383"/>
      <c r="BD220" s="322"/>
      <c r="BE220" s="383"/>
      <c r="BF220" s="383"/>
      <c r="BG220" s="383"/>
      <c r="BH220" s="383"/>
      <c r="BI220" s="383"/>
      <c r="BJ220" s="383"/>
      <c r="BK220" s="383"/>
      <c r="BL220" s="383"/>
      <c r="BM220" s="383"/>
      <c r="BN220" s="383"/>
      <c r="BO220" s="383"/>
      <c r="BP220" s="383"/>
      <c r="BQ220" s="383"/>
      <c r="BR220" s="322"/>
      <c r="BS220" s="383"/>
      <c r="BT220" s="383"/>
      <c r="BU220" s="383"/>
      <c r="BV220" s="322"/>
      <c r="BW220" s="383"/>
      <c r="BX220" s="383"/>
      <c r="BY220" s="383"/>
      <c r="BZ220" s="383"/>
      <c r="CA220" s="383"/>
      <c r="CB220" s="322"/>
      <c r="CC220" s="383"/>
      <c r="CD220" s="322"/>
      <c r="CE220" s="623"/>
      <c r="CF220" s="623"/>
      <c r="CG220" s="623"/>
      <c r="CH220" s="623"/>
      <c r="CI220" s="222"/>
      <c r="CJ220" s="222"/>
    </row>
    <row r="221" ht="13.5" customHeight="1">
      <c r="A221" s="222"/>
      <c r="B221" s="440">
        <v>44556.0</v>
      </c>
      <c r="C221" s="271">
        <f t="shared" si="26"/>
        <v>626977</v>
      </c>
      <c r="D221" s="260">
        <f t="shared" si="30"/>
        <v>0</v>
      </c>
      <c r="E221" s="321"/>
      <c r="F221" s="322"/>
      <c r="G221" s="322"/>
      <c r="H221" s="322"/>
      <c r="I221" s="322"/>
      <c r="J221" s="322"/>
      <c r="K221" s="322"/>
      <c r="L221" s="480"/>
      <c r="M221" s="577">
        <f t="shared" si="32"/>
        <v>35200</v>
      </c>
      <c r="N221" s="321" t="s">
        <v>1147</v>
      </c>
      <c r="O221" s="363">
        <v>35200.0</v>
      </c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  <c r="AB221" s="322"/>
      <c r="AC221" s="480"/>
      <c r="AD221" s="260">
        <f t="shared" si="31"/>
        <v>591777</v>
      </c>
      <c r="AE221" s="150" t="s">
        <v>65</v>
      </c>
      <c r="AF221" s="363">
        <v>220000.0</v>
      </c>
      <c r="AG221" s="383" t="s">
        <v>991</v>
      </c>
      <c r="AH221" s="384">
        <v>572.0</v>
      </c>
      <c r="AI221" s="383" t="s">
        <v>1105</v>
      </c>
      <c r="AJ221" s="363">
        <v>46450.0</v>
      </c>
      <c r="AK221" s="143" t="s">
        <v>992</v>
      </c>
      <c r="AL221" s="363">
        <v>150800.0</v>
      </c>
      <c r="AM221" s="150" t="s">
        <v>427</v>
      </c>
      <c r="AN221" s="363">
        <v>3900.0</v>
      </c>
      <c r="AO221" s="150" t="s">
        <v>93</v>
      </c>
      <c r="AP221" s="363">
        <v>3825.0</v>
      </c>
      <c r="AQ221" s="407" t="s">
        <v>403</v>
      </c>
      <c r="AR221" s="363">
        <v>31830.0</v>
      </c>
      <c r="AS221" s="383" t="s">
        <v>1104</v>
      </c>
      <c r="AT221" s="363">
        <v>4400.0</v>
      </c>
      <c r="AU221" s="322" t="s">
        <v>534</v>
      </c>
      <c r="AV221" s="363">
        <v>130000.0</v>
      </c>
      <c r="AW221" s="383"/>
      <c r="AX221" s="322"/>
      <c r="AY221" s="383"/>
      <c r="AZ221" s="322"/>
      <c r="BA221" s="383"/>
      <c r="BB221" s="322"/>
      <c r="BC221" s="383"/>
      <c r="BD221" s="322"/>
      <c r="BE221" s="383"/>
      <c r="BF221" s="322"/>
      <c r="BG221" s="322"/>
      <c r="BH221" s="322"/>
      <c r="BI221" s="383"/>
      <c r="BJ221" s="322"/>
      <c r="BK221" s="383"/>
      <c r="BL221" s="322"/>
      <c r="BM221" s="383"/>
      <c r="BN221" s="322"/>
      <c r="BO221" s="383"/>
      <c r="BP221" s="322"/>
      <c r="BQ221" s="383"/>
      <c r="BR221" s="322"/>
      <c r="BS221" s="383"/>
      <c r="BT221" s="383"/>
      <c r="BU221" s="383"/>
      <c r="BV221" s="322"/>
      <c r="BW221" s="383"/>
      <c r="BX221" s="383"/>
      <c r="BY221" s="383"/>
      <c r="BZ221" s="383"/>
      <c r="CA221" s="383"/>
      <c r="CB221" s="322"/>
      <c r="CC221" s="383"/>
      <c r="CD221" s="322"/>
      <c r="CE221" s="623"/>
      <c r="CF221" s="623"/>
      <c r="CG221" s="623"/>
      <c r="CH221" s="623"/>
      <c r="CI221" s="222"/>
      <c r="CJ221" s="222"/>
    </row>
    <row r="222" ht="13.5" customHeight="1">
      <c r="A222" s="222"/>
      <c r="B222" s="440">
        <v>44557.0</v>
      </c>
      <c r="C222" s="271">
        <f t="shared" si="26"/>
        <v>3678602</v>
      </c>
      <c r="D222" s="260">
        <f t="shared" si="30"/>
        <v>1430</v>
      </c>
      <c r="E222" s="321" t="s">
        <v>1127</v>
      </c>
      <c r="F222" s="363">
        <v>1430.0</v>
      </c>
      <c r="G222" s="322"/>
      <c r="H222" s="322"/>
      <c r="I222" s="322"/>
      <c r="J222" s="322"/>
      <c r="K222" s="322"/>
      <c r="L222" s="480"/>
      <c r="M222" s="577">
        <f t="shared" si="32"/>
        <v>1239573</v>
      </c>
      <c r="N222" s="321" t="s">
        <v>449</v>
      </c>
      <c r="O222" s="363">
        <v>1239573.0</v>
      </c>
      <c r="P222" s="143"/>
      <c r="Q222" s="143"/>
      <c r="R222" s="322"/>
      <c r="S222" s="322"/>
      <c r="T222" s="322"/>
      <c r="U222" s="322"/>
      <c r="V222" s="322"/>
      <c r="W222" s="322"/>
      <c r="X222" s="322"/>
      <c r="Y222" s="322"/>
      <c r="Z222" s="322"/>
      <c r="AA222" s="322"/>
      <c r="AB222" s="322"/>
      <c r="AC222" s="480"/>
      <c r="AD222" s="260">
        <f t="shared" si="31"/>
        <v>2437599</v>
      </c>
      <c r="AE222" s="407" t="s">
        <v>434</v>
      </c>
      <c r="AF222" s="363">
        <v>84678.0</v>
      </c>
      <c r="AG222" s="322" t="s">
        <v>994</v>
      </c>
      <c r="AH222" s="363">
        <v>110000.0</v>
      </c>
      <c r="AI222" s="322" t="s">
        <v>1148</v>
      </c>
      <c r="AJ222" s="363">
        <v>150000.0</v>
      </c>
      <c r="AK222" s="383" t="s">
        <v>75</v>
      </c>
      <c r="AL222" s="363">
        <v>58201.0</v>
      </c>
      <c r="AM222" s="383" t="s">
        <v>71</v>
      </c>
      <c r="AN222" s="363">
        <v>4400.0</v>
      </c>
      <c r="AO222" s="383" t="s">
        <v>73</v>
      </c>
      <c r="AP222" s="363">
        <v>6015.0</v>
      </c>
      <c r="AQ222" s="322" t="s">
        <v>74</v>
      </c>
      <c r="AR222" s="363">
        <v>24840.0</v>
      </c>
      <c r="AS222" s="150" t="s">
        <v>1149</v>
      </c>
      <c r="AT222" s="363">
        <v>33000.0</v>
      </c>
      <c r="AU222" s="383" t="s">
        <v>76</v>
      </c>
      <c r="AV222" s="363">
        <v>67440.0</v>
      </c>
      <c r="AW222" s="407" t="s">
        <v>999</v>
      </c>
      <c r="AX222" s="363">
        <v>337414.0</v>
      </c>
      <c r="AY222" s="322" t="s">
        <v>87</v>
      </c>
      <c r="AZ222" s="363">
        <v>165000.0</v>
      </c>
      <c r="BA222" s="322" t="s">
        <v>88</v>
      </c>
      <c r="BB222" s="363">
        <v>160000.0</v>
      </c>
      <c r="BC222" s="322" t="s">
        <v>1126</v>
      </c>
      <c r="BD222" s="363">
        <v>1125631.0</v>
      </c>
      <c r="BE222" s="383" t="s">
        <v>95</v>
      </c>
      <c r="BF222" s="363">
        <v>12980.0</v>
      </c>
      <c r="BG222" s="383" t="s">
        <v>1150</v>
      </c>
      <c r="BH222" s="363">
        <v>98000.0</v>
      </c>
      <c r="BI222" s="143"/>
      <c r="BJ222" s="143"/>
      <c r="BK222" s="383"/>
      <c r="BL222" s="322"/>
      <c r="BM222" s="383"/>
      <c r="BN222" s="322"/>
      <c r="BO222" s="322"/>
      <c r="BP222" s="322"/>
      <c r="BQ222" s="383"/>
      <c r="BR222" s="322"/>
      <c r="BS222" s="383"/>
      <c r="BT222" s="322"/>
      <c r="BU222" s="322"/>
      <c r="BV222" s="322"/>
      <c r="BW222" s="383"/>
      <c r="BX222" s="322"/>
      <c r="BY222" s="322"/>
      <c r="BZ222" s="322"/>
      <c r="CA222" s="322"/>
      <c r="CB222" s="322"/>
      <c r="CC222" s="383"/>
      <c r="CD222" s="322"/>
      <c r="CE222" s="623"/>
      <c r="CF222" s="623"/>
      <c r="CG222" s="623"/>
      <c r="CH222" s="623"/>
      <c r="CI222" s="222"/>
      <c r="CJ222" s="222"/>
    </row>
    <row r="223" ht="13.5" customHeight="1">
      <c r="A223" s="222"/>
      <c r="B223" s="35">
        <v>44558.0</v>
      </c>
      <c r="C223" s="271">
        <f t="shared" si="26"/>
        <v>0</v>
      </c>
      <c r="D223" s="260">
        <f t="shared" si="30"/>
        <v>0</v>
      </c>
      <c r="E223" s="321"/>
      <c r="F223" s="322"/>
      <c r="G223" s="322"/>
      <c r="H223" s="322"/>
      <c r="I223" s="322"/>
      <c r="J223" s="322"/>
      <c r="K223" s="322"/>
      <c r="L223" s="480"/>
      <c r="M223" s="577">
        <f t="shared" si="32"/>
        <v>0</v>
      </c>
      <c r="N223" s="321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  <c r="AA223" s="322"/>
      <c r="AB223" s="322"/>
      <c r="AC223" s="480"/>
      <c r="AD223" s="260">
        <f t="shared" si="31"/>
        <v>0</v>
      </c>
      <c r="AE223" s="142"/>
      <c r="AF223" s="143"/>
      <c r="AG223" s="322"/>
      <c r="AH223" s="322"/>
      <c r="AI223" s="322"/>
      <c r="AJ223" s="322"/>
      <c r="AK223" s="322"/>
      <c r="AL223" s="322"/>
      <c r="AM223" s="383"/>
      <c r="AN223" s="322"/>
      <c r="AO223" s="322"/>
      <c r="AP223" s="322"/>
      <c r="AQ223" s="322"/>
      <c r="AR223" s="322"/>
      <c r="AS223" s="383"/>
      <c r="AT223" s="322"/>
      <c r="AU223" s="383"/>
      <c r="AV223" s="322"/>
      <c r="AW223" s="383"/>
      <c r="AX223" s="383"/>
      <c r="AY223" s="322"/>
      <c r="AZ223" s="322"/>
      <c r="BA223" s="322"/>
      <c r="BB223" s="322"/>
      <c r="BC223" s="322"/>
      <c r="BD223" s="322"/>
      <c r="BE223" s="322"/>
      <c r="BF223" s="322"/>
      <c r="BG223" s="322"/>
      <c r="BH223" s="322"/>
      <c r="BI223" s="150"/>
      <c r="BJ223" s="143"/>
      <c r="BK223" s="383"/>
      <c r="BL223" s="322"/>
      <c r="BM223" s="383"/>
      <c r="BN223" s="322"/>
      <c r="BO223" s="383"/>
      <c r="BP223" s="322"/>
      <c r="BQ223" s="383"/>
      <c r="BR223" s="322"/>
      <c r="BS223" s="322"/>
      <c r="BT223" s="322"/>
      <c r="BU223" s="383"/>
      <c r="BV223" s="322"/>
      <c r="BW223" s="383"/>
      <c r="BX223" s="322"/>
      <c r="BY223" s="383"/>
      <c r="BZ223" s="322"/>
      <c r="CA223" s="383"/>
      <c r="CB223" s="322"/>
      <c r="CC223" s="383"/>
      <c r="CD223" s="322"/>
      <c r="CE223" s="623"/>
      <c r="CF223" s="623"/>
      <c r="CG223" s="623"/>
      <c r="CH223" s="623"/>
      <c r="CI223" s="222"/>
      <c r="CJ223" s="222"/>
    </row>
    <row r="224" ht="13.5" customHeight="1">
      <c r="A224" s="222"/>
      <c r="B224" s="35">
        <v>44559.0</v>
      </c>
      <c r="C224" s="271">
        <f t="shared" si="26"/>
        <v>0</v>
      </c>
      <c r="D224" s="260">
        <f t="shared" si="30"/>
        <v>0</v>
      </c>
      <c r="E224" s="597"/>
      <c r="F224" s="412"/>
      <c r="G224" s="412"/>
      <c r="H224" s="412"/>
      <c r="I224" s="412"/>
      <c r="J224" s="412"/>
      <c r="K224" s="412"/>
      <c r="L224" s="480"/>
      <c r="M224" s="577">
        <f t="shared" si="32"/>
        <v>0</v>
      </c>
      <c r="N224" s="321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480"/>
      <c r="AD224" s="260">
        <f t="shared" si="31"/>
        <v>0</v>
      </c>
      <c r="AE224" s="407"/>
      <c r="AF224" s="322"/>
      <c r="AG224" s="322"/>
      <c r="AH224" s="322"/>
      <c r="AI224" s="322"/>
      <c r="AJ224" s="322"/>
      <c r="AK224" s="322"/>
      <c r="AL224" s="322"/>
      <c r="AM224" s="322"/>
      <c r="AN224" s="322"/>
      <c r="AO224" s="322"/>
      <c r="AP224" s="322"/>
      <c r="AQ224" s="322"/>
      <c r="AR224" s="322"/>
      <c r="AS224" s="322"/>
      <c r="AT224" s="322"/>
      <c r="AU224" s="383"/>
      <c r="AV224" s="322"/>
      <c r="AW224" s="322"/>
      <c r="AX224" s="322"/>
      <c r="AY224" s="322"/>
      <c r="AZ224" s="322"/>
      <c r="BA224" s="322"/>
      <c r="BB224" s="322"/>
      <c r="BC224" s="322"/>
      <c r="BD224" s="322"/>
      <c r="BE224" s="383"/>
      <c r="BF224" s="322"/>
      <c r="BG224" s="322"/>
      <c r="BH224" s="322"/>
      <c r="BI224" s="383"/>
      <c r="BJ224" s="322"/>
      <c r="BK224" s="383"/>
      <c r="BL224" s="322"/>
      <c r="BM224" s="383"/>
      <c r="BN224" s="322"/>
      <c r="BO224" s="383"/>
      <c r="BP224" s="322"/>
      <c r="BQ224" s="322"/>
      <c r="BR224" s="322"/>
      <c r="BS224" s="383"/>
      <c r="BT224" s="322"/>
      <c r="BU224" s="383"/>
      <c r="BV224" s="322"/>
      <c r="BW224" s="383"/>
      <c r="BX224" s="322"/>
      <c r="BY224" s="383"/>
      <c r="BZ224" s="322"/>
      <c r="CA224" s="383"/>
      <c r="CB224" s="322"/>
      <c r="CC224" s="322"/>
      <c r="CD224" s="322"/>
      <c r="CE224" s="623"/>
      <c r="CF224" s="623"/>
      <c r="CG224" s="623"/>
      <c r="CH224" s="623"/>
      <c r="CI224" s="222"/>
      <c r="CJ224" s="222"/>
    </row>
    <row r="225" ht="13.5" customHeight="1">
      <c r="A225" s="222"/>
      <c r="B225" s="440">
        <v>44560.0</v>
      </c>
      <c r="C225" s="271">
        <f t="shared" si="26"/>
        <v>189446</v>
      </c>
      <c r="D225" s="272">
        <f t="shared" si="30"/>
        <v>183246</v>
      </c>
      <c r="E225" s="222" t="s">
        <v>1001</v>
      </c>
      <c r="F225" s="363">
        <v>183246.0</v>
      </c>
      <c r="G225" s="143"/>
      <c r="H225" s="143"/>
      <c r="I225" s="143"/>
      <c r="J225" s="143"/>
      <c r="K225" s="322"/>
      <c r="L225" s="514"/>
      <c r="M225" s="577">
        <f t="shared" si="32"/>
        <v>0</v>
      </c>
      <c r="N225" s="321"/>
      <c r="O225" s="322"/>
      <c r="P225" s="322"/>
      <c r="Q225" s="322"/>
      <c r="R225" s="322"/>
      <c r="S225" s="322"/>
      <c r="T225" s="322"/>
      <c r="U225" s="322"/>
      <c r="V225" s="412"/>
      <c r="W225" s="412"/>
      <c r="X225" s="412"/>
      <c r="Y225" s="412"/>
      <c r="Z225" s="412"/>
      <c r="AA225" s="412"/>
      <c r="AB225" s="412"/>
      <c r="AC225" s="500"/>
      <c r="AD225" s="272">
        <f t="shared" si="31"/>
        <v>6200</v>
      </c>
      <c r="AE225" s="484" t="s">
        <v>1151</v>
      </c>
      <c r="AF225" s="363">
        <v>6200.0</v>
      </c>
      <c r="AG225" s="383"/>
      <c r="AH225" s="322"/>
      <c r="AI225" s="383"/>
      <c r="AJ225" s="322"/>
      <c r="AK225" s="322"/>
      <c r="AL225" s="322"/>
      <c r="AM225" s="383"/>
      <c r="AN225" s="322"/>
      <c r="AO225" s="322"/>
      <c r="AP225" s="322"/>
      <c r="AQ225" s="322"/>
      <c r="AR225" s="322"/>
      <c r="AS225" s="322"/>
      <c r="AT225" s="322"/>
      <c r="AU225" s="322"/>
      <c r="AV225" s="322"/>
      <c r="AW225" s="322"/>
      <c r="AX225" s="322"/>
      <c r="AY225" s="322"/>
      <c r="AZ225" s="322"/>
      <c r="BA225" s="322"/>
      <c r="BB225" s="322"/>
      <c r="BC225" s="322"/>
      <c r="BD225" s="322"/>
      <c r="BE225" s="383"/>
      <c r="BF225" s="322"/>
      <c r="BG225" s="322"/>
      <c r="BH225" s="322"/>
      <c r="BI225" s="383"/>
      <c r="BJ225" s="322"/>
      <c r="BK225" s="383"/>
      <c r="BL225" s="322"/>
      <c r="BM225" s="383"/>
      <c r="BN225" s="322"/>
      <c r="BO225" s="383"/>
      <c r="BP225" s="322"/>
      <c r="BQ225" s="322"/>
      <c r="BR225" s="322"/>
      <c r="BS225" s="383"/>
      <c r="BT225" s="322"/>
      <c r="BU225" s="383"/>
      <c r="BV225" s="322"/>
      <c r="BW225" s="383"/>
      <c r="BX225" s="322"/>
      <c r="BY225" s="383"/>
      <c r="BZ225" s="322"/>
      <c r="CA225" s="322"/>
      <c r="CB225" s="322"/>
      <c r="CC225" s="322"/>
      <c r="CD225" s="322"/>
      <c r="CE225" s="623"/>
      <c r="CF225" s="623"/>
      <c r="CG225" s="623"/>
      <c r="CH225" s="623"/>
      <c r="CI225" s="222"/>
      <c r="CJ225" s="222"/>
    </row>
    <row r="226" ht="13.5" customHeight="1">
      <c r="A226" s="222"/>
      <c r="B226" s="444">
        <v>44561.0</v>
      </c>
      <c r="C226" s="271">
        <f t="shared" si="26"/>
        <v>0</v>
      </c>
      <c r="D226" s="272">
        <f t="shared" si="30"/>
        <v>0</v>
      </c>
      <c r="E226" s="322"/>
      <c r="F226" s="143"/>
      <c r="G226" s="268"/>
      <c r="H226" s="167"/>
      <c r="I226" s="268"/>
      <c r="J226" s="167"/>
      <c r="K226" s="412"/>
      <c r="L226" s="500"/>
      <c r="M226" s="577">
        <f t="shared" si="32"/>
        <v>0</v>
      </c>
      <c r="N226" s="599"/>
      <c r="O226" s="322"/>
      <c r="P226" s="484"/>
      <c r="Q226" s="412"/>
      <c r="R226" s="557"/>
      <c r="S226" s="633"/>
      <c r="T226" s="634"/>
      <c r="U226" s="633"/>
      <c r="V226" s="557"/>
      <c r="W226" s="557"/>
      <c r="X226" s="412"/>
      <c r="Y226" s="412"/>
      <c r="Z226" s="412"/>
      <c r="AA226" s="412"/>
      <c r="AB226" s="412"/>
      <c r="AC226" s="500"/>
      <c r="AD226" s="635">
        <f t="shared" si="31"/>
        <v>0</v>
      </c>
      <c r="AE226" s="142"/>
      <c r="AF226" s="143"/>
      <c r="AG226" s="322"/>
      <c r="AH226" s="322"/>
      <c r="AI226" s="322"/>
      <c r="AJ226" s="322"/>
      <c r="AK226" s="322"/>
      <c r="AL226" s="322"/>
      <c r="AM226" s="322"/>
      <c r="AN226" s="322"/>
      <c r="AO226" s="322"/>
      <c r="AP226" s="322"/>
      <c r="AQ226" s="322"/>
      <c r="AR226" s="322"/>
      <c r="AS226" s="413"/>
      <c r="AT226" s="412"/>
      <c r="AU226" s="412"/>
      <c r="AV226" s="412"/>
      <c r="AW226" s="412"/>
      <c r="AX226" s="412"/>
      <c r="AY226" s="412"/>
      <c r="AZ226" s="412"/>
      <c r="BA226" s="412"/>
      <c r="BB226" s="412"/>
      <c r="BC226" s="412"/>
      <c r="BD226" s="412"/>
      <c r="BE226" s="412"/>
      <c r="BF226" s="412"/>
      <c r="BG226" s="413"/>
      <c r="BH226" s="412"/>
      <c r="BI226" s="412"/>
      <c r="BJ226" s="412"/>
      <c r="BK226" s="413"/>
      <c r="BL226" s="412"/>
      <c r="BM226" s="413"/>
      <c r="BN226" s="412"/>
      <c r="BO226" s="413"/>
      <c r="BP226" s="412"/>
      <c r="BQ226" s="413"/>
      <c r="BR226" s="412"/>
      <c r="BS226" s="413"/>
      <c r="BT226" s="412"/>
      <c r="BU226" s="413"/>
      <c r="BV226" s="412"/>
      <c r="BW226" s="413"/>
      <c r="BX226" s="412"/>
      <c r="BY226" s="413"/>
      <c r="BZ226" s="412"/>
      <c r="CA226" s="413"/>
      <c r="CB226" s="412"/>
      <c r="CC226" s="412"/>
      <c r="CD226" s="412"/>
      <c r="CE226" s="623"/>
      <c r="CF226" s="623"/>
      <c r="CG226" s="623"/>
      <c r="CH226" s="623"/>
      <c r="CI226" s="222"/>
      <c r="CJ226" s="222"/>
    </row>
    <row r="227" ht="13.5" customHeight="1">
      <c r="A227" s="1"/>
      <c r="B227" s="454" t="s">
        <v>18</v>
      </c>
      <c r="C227" s="105">
        <f t="shared" si="26"/>
        <v>50060179</v>
      </c>
      <c r="D227" s="278">
        <f>SUM(D196:D226)</f>
        <v>8419560</v>
      </c>
      <c r="E227" s="573"/>
      <c r="F227" s="251"/>
      <c r="G227" s="251"/>
      <c r="H227" s="251"/>
      <c r="I227" s="251"/>
      <c r="J227" s="251"/>
      <c r="K227" s="251"/>
      <c r="L227" s="574"/>
      <c r="M227" s="575">
        <f>SUM(M196:M226)</f>
        <v>27164250</v>
      </c>
      <c r="N227" s="573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574"/>
      <c r="AD227" s="278">
        <f>SUM(AD196:AD226)</f>
        <v>14476369</v>
      </c>
      <c r="AE227" s="526"/>
      <c r="AF227" s="251"/>
      <c r="AG227" s="251"/>
      <c r="AH227" s="251"/>
      <c r="AI227" s="250"/>
      <c r="AJ227" s="251"/>
      <c r="AK227" s="250"/>
      <c r="AL227" s="251"/>
      <c r="AM227" s="250"/>
      <c r="AN227" s="251"/>
      <c r="AO227" s="250"/>
      <c r="AP227" s="251"/>
      <c r="AQ227" s="250"/>
      <c r="AR227" s="251"/>
      <c r="AS227" s="250"/>
      <c r="AT227" s="251"/>
      <c r="AU227" s="250"/>
      <c r="AV227" s="251"/>
      <c r="AW227" s="250"/>
      <c r="AX227" s="250"/>
      <c r="AY227" s="250"/>
      <c r="AZ227" s="251"/>
      <c r="BA227" s="250"/>
      <c r="BB227" s="250"/>
      <c r="BC227" s="250"/>
      <c r="BD227" s="251"/>
      <c r="BE227" s="250"/>
      <c r="BF227" s="250"/>
      <c r="BG227" s="250"/>
      <c r="BH227" s="250"/>
      <c r="BI227" s="250"/>
      <c r="BJ227" s="250"/>
      <c r="BK227" s="250"/>
      <c r="BL227" s="250"/>
      <c r="BM227" s="250"/>
      <c r="BN227" s="250"/>
      <c r="BO227" s="250"/>
      <c r="BP227" s="250"/>
      <c r="BQ227" s="250"/>
      <c r="BR227" s="251"/>
      <c r="BS227" s="250"/>
      <c r="BT227" s="250"/>
      <c r="BU227" s="250"/>
      <c r="BV227" s="251"/>
      <c r="BW227" s="250"/>
      <c r="BX227" s="250"/>
      <c r="BY227" s="250"/>
      <c r="BZ227" s="250"/>
      <c r="CA227" s="250"/>
      <c r="CB227" s="251"/>
      <c r="CC227" s="250"/>
      <c r="CD227" s="574"/>
      <c r="CE227" s="623"/>
      <c r="CF227" s="623"/>
      <c r="CG227" s="623"/>
      <c r="CH227" s="623"/>
      <c r="CI227" s="222"/>
      <c r="CJ227" s="222"/>
    </row>
    <row r="228" ht="13.5" customHeight="1">
      <c r="A228" s="222"/>
      <c r="B228" s="560">
        <v>44562.0</v>
      </c>
      <c r="C228" s="307">
        <f t="shared" si="26"/>
        <v>0</v>
      </c>
      <c r="D228" s="253">
        <f t="shared" ref="D228:D258" si="33">F228+H228+J228+L228</f>
        <v>0</v>
      </c>
      <c r="E228" s="576"/>
      <c r="F228" s="414"/>
      <c r="G228" s="414"/>
      <c r="H228" s="414"/>
      <c r="I228" s="414"/>
      <c r="J228" s="414"/>
      <c r="K228" s="414"/>
      <c r="L228" s="514"/>
      <c r="M228" s="577">
        <f t="shared" ref="M228:M258" si="34">O228+Q228+S228+U228+W228+Y228+AA228+AC228</f>
        <v>0</v>
      </c>
      <c r="N228" s="576"/>
      <c r="O228" s="414"/>
      <c r="P228" s="414"/>
      <c r="Q228" s="414"/>
      <c r="R228" s="414"/>
      <c r="S228" s="414"/>
      <c r="T228" s="414"/>
      <c r="U228" s="414"/>
      <c r="V228" s="414"/>
      <c r="W228" s="414"/>
      <c r="X228" s="414"/>
      <c r="Y228" s="414"/>
      <c r="Z228" s="414"/>
      <c r="AA228" s="414"/>
      <c r="AB228" s="414"/>
      <c r="AC228" s="514"/>
      <c r="AD228" s="253">
        <f t="shared" ref="AD228:AD258" si="35">AF228+AH228+AJ228+AL228+AN228+AP228+AR228+AT228+AV228+AX228+AZ228+BB228+BD228+BF228+BH228+BJ228+BL228+BN228+BP228+BR228+BT228+BV228+BX228+BZ228+CB228+CD228</f>
        <v>0</v>
      </c>
      <c r="AE228" s="550"/>
      <c r="AF228" s="414"/>
      <c r="AG228" s="415"/>
      <c r="AH228" s="414"/>
      <c r="AI228" s="415"/>
      <c r="AJ228" s="414"/>
      <c r="AK228" s="415"/>
      <c r="AL228" s="414"/>
      <c r="AM228" s="415"/>
      <c r="AN228" s="414"/>
      <c r="AO228" s="415"/>
      <c r="AP228" s="414"/>
      <c r="AQ228" s="415"/>
      <c r="AR228" s="414"/>
      <c r="AS228" s="415"/>
      <c r="AT228" s="414"/>
      <c r="AU228" s="415"/>
      <c r="AV228" s="414"/>
      <c r="AW228" s="415"/>
      <c r="AX228" s="415"/>
      <c r="AY228" s="415"/>
      <c r="AZ228" s="414"/>
      <c r="BA228" s="415"/>
      <c r="BB228" s="415"/>
      <c r="BC228" s="415"/>
      <c r="BD228" s="414"/>
      <c r="BE228" s="415"/>
      <c r="BF228" s="415"/>
      <c r="BG228" s="415"/>
      <c r="BH228" s="415"/>
      <c r="BI228" s="415"/>
      <c r="BJ228" s="415"/>
      <c r="BK228" s="415"/>
      <c r="BL228" s="415"/>
      <c r="BM228" s="415"/>
      <c r="BN228" s="415"/>
      <c r="BO228" s="415"/>
      <c r="BP228" s="415"/>
      <c r="BQ228" s="415"/>
      <c r="BR228" s="414"/>
      <c r="BS228" s="415"/>
      <c r="BT228" s="415"/>
      <c r="BU228" s="415"/>
      <c r="BV228" s="414"/>
      <c r="BW228" s="415"/>
      <c r="BX228" s="415"/>
      <c r="BY228" s="415"/>
      <c r="BZ228" s="415"/>
      <c r="CA228" s="415"/>
      <c r="CB228" s="414"/>
      <c r="CC228" s="415"/>
      <c r="CD228" s="414"/>
      <c r="CE228" s="623"/>
      <c r="CF228" s="623"/>
      <c r="CG228" s="623"/>
      <c r="CH228" s="623"/>
      <c r="CI228" s="222"/>
      <c r="CJ228" s="222"/>
    </row>
    <row r="229" ht="13.5" customHeight="1">
      <c r="A229" s="222"/>
      <c r="B229" s="382">
        <v>44563.0</v>
      </c>
      <c r="C229" s="271">
        <f t="shared" si="26"/>
        <v>0</v>
      </c>
      <c r="D229" s="260">
        <f t="shared" si="33"/>
        <v>0</v>
      </c>
      <c r="E229" s="321"/>
      <c r="F229" s="322"/>
      <c r="G229" s="322"/>
      <c r="H229" s="322"/>
      <c r="I229" s="322"/>
      <c r="J229" s="322"/>
      <c r="K229" s="322"/>
      <c r="L229" s="480"/>
      <c r="M229" s="577">
        <f t="shared" si="34"/>
        <v>0</v>
      </c>
      <c r="N229" s="321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322"/>
      <c r="AB229" s="322"/>
      <c r="AC229" s="480"/>
      <c r="AD229" s="260">
        <f t="shared" si="35"/>
        <v>0</v>
      </c>
      <c r="AE229" s="407"/>
      <c r="AF229" s="322"/>
      <c r="AG229" s="383"/>
      <c r="AH229" s="322"/>
      <c r="AI229" s="383"/>
      <c r="AJ229" s="322"/>
      <c r="AK229" s="383"/>
      <c r="AL229" s="322"/>
      <c r="AM229" s="383"/>
      <c r="AN229" s="322"/>
      <c r="AO229" s="383"/>
      <c r="AP229" s="322"/>
      <c r="AQ229" s="383"/>
      <c r="AR229" s="322"/>
      <c r="AS229" s="383"/>
      <c r="AT229" s="322"/>
      <c r="AU229" s="383"/>
      <c r="AV229" s="322"/>
      <c r="AW229" s="383"/>
      <c r="AX229" s="383"/>
      <c r="AY229" s="383"/>
      <c r="AZ229" s="322"/>
      <c r="BA229" s="383"/>
      <c r="BB229" s="383"/>
      <c r="BC229" s="383"/>
      <c r="BD229" s="322"/>
      <c r="BE229" s="383"/>
      <c r="BF229" s="383"/>
      <c r="BG229" s="383"/>
      <c r="BH229" s="383"/>
      <c r="BI229" s="383"/>
      <c r="BJ229" s="383"/>
      <c r="BK229" s="383"/>
      <c r="BL229" s="383"/>
      <c r="BM229" s="383"/>
      <c r="BN229" s="383"/>
      <c r="BO229" s="383"/>
      <c r="BP229" s="383"/>
      <c r="BQ229" s="383"/>
      <c r="BR229" s="322"/>
      <c r="BS229" s="383"/>
      <c r="BT229" s="383"/>
      <c r="BU229" s="383"/>
      <c r="BV229" s="322"/>
      <c r="BW229" s="383"/>
      <c r="BX229" s="383"/>
      <c r="BY229" s="383"/>
      <c r="BZ229" s="383"/>
      <c r="CA229" s="383"/>
      <c r="CB229" s="322"/>
      <c r="CC229" s="383"/>
      <c r="CD229" s="322"/>
      <c r="CE229" s="623"/>
      <c r="CF229" s="623"/>
      <c r="CG229" s="623"/>
      <c r="CH229" s="623"/>
      <c r="CI229" s="222"/>
      <c r="CJ229" s="222"/>
    </row>
    <row r="230" ht="13.5" customHeight="1">
      <c r="A230" s="222"/>
      <c r="B230" s="382">
        <v>44564.0</v>
      </c>
      <c r="C230" s="271">
        <f t="shared" si="26"/>
        <v>0</v>
      </c>
      <c r="D230" s="260">
        <f t="shared" si="33"/>
        <v>0</v>
      </c>
      <c r="E230" s="321"/>
      <c r="F230" s="322"/>
      <c r="G230" s="322"/>
      <c r="H230" s="322"/>
      <c r="I230" s="322"/>
      <c r="J230" s="322"/>
      <c r="K230" s="322"/>
      <c r="L230" s="480"/>
      <c r="M230" s="577">
        <f t="shared" si="34"/>
        <v>0</v>
      </c>
      <c r="N230" s="321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  <c r="AA230" s="322"/>
      <c r="AB230" s="322"/>
      <c r="AC230" s="480"/>
      <c r="AD230" s="260">
        <f t="shared" si="35"/>
        <v>0</v>
      </c>
      <c r="AE230" s="407"/>
      <c r="AF230" s="322"/>
      <c r="AG230" s="383"/>
      <c r="AH230" s="322"/>
      <c r="AI230" s="383"/>
      <c r="AJ230" s="322"/>
      <c r="AK230" s="383"/>
      <c r="AL230" s="322"/>
      <c r="AM230" s="383"/>
      <c r="AN230" s="322"/>
      <c r="AO230" s="383"/>
      <c r="AP230" s="322"/>
      <c r="AQ230" s="383"/>
      <c r="AR230" s="322"/>
      <c r="AS230" s="383"/>
      <c r="AT230" s="322"/>
      <c r="AU230" s="383"/>
      <c r="AV230" s="322"/>
      <c r="AW230" s="383"/>
      <c r="AX230" s="383"/>
      <c r="AY230" s="383"/>
      <c r="AZ230" s="322"/>
      <c r="BA230" s="383"/>
      <c r="BB230" s="383"/>
      <c r="BC230" s="383"/>
      <c r="BD230" s="322"/>
      <c r="BE230" s="383"/>
      <c r="BF230" s="383"/>
      <c r="BG230" s="383"/>
      <c r="BH230" s="383"/>
      <c r="BI230" s="383"/>
      <c r="BJ230" s="383"/>
      <c r="BK230" s="383"/>
      <c r="BL230" s="383"/>
      <c r="BM230" s="383"/>
      <c r="BN230" s="383"/>
      <c r="BO230" s="383"/>
      <c r="BP230" s="383"/>
      <c r="BQ230" s="383"/>
      <c r="BR230" s="322"/>
      <c r="BS230" s="383"/>
      <c r="BT230" s="383"/>
      <c r="BU230" s="383"/>
      <c r="BV230" s="322"/>
      <c r="BW230" s="383"/>
      <c r="BX230" s="383"/>
      <c r="BY230" s="383"/>
      <c r="BZ230" s="383"/>
      <c r="CA230" s="383"/>
      <c r="CB230" s="322"/>
      <c r="CC230" s="383"/>
      <c r="CD230" s="322"/>
      <c r="CE230" s="623"/>
      <c r="CF230" s="623"/>
      <c r="CG230" s="623"/>
      <c r="CH230" s="623"/>
      <c r="CI230" s="222"/>
      <c r="CJ230" s="222"/>
    </row>
    <row r="231" ht="13.5" customHeight="1">
      <c r="A231" s="222"/>
      <c r="B231" s="382">
        <v>44565.0</v>
      </c>
      <c r="C231" s="271">
        <f t="shared" si="26"/>
        <v>437700</v>
      </c>
      <c r="D231" s="260">
        <f t="shared" si="33"/>
        <v>437700</v>
      </c>
      <c r="E231" s="321" t="s">
        <v>1152</v>
      </c>
      <c r="F231" s="363">
        <v>242825.0</v>
      </c>
      <c r="G231" s="322" t="s">
        <v>1153</v>
      </c>
      <c r="H231" s="363">
        <v>194875.0</v>
      </c>
      <c r="I231" s="322"/>
      <c r="J231" s="322"/>
      <c r="K231" s="322"/>
      <c r="L231" s="480"/>
      <c r="M231" s="577">
        <f t="shared" si="34"/>
        <v>0</v>
      </c>
      <c r="N231" s="321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322"/>
      <c r="AB231" s="322"/>
      <c r="AC231" s="480"/>
      <c r="AD231" s="260">
        <f t="shared" si="35"/>
        <v>0</v>
      </c>
      <c r="AE231" s="407"/>
      <c r="AF231" s="322"/>
      <c r="AG231" s="150"/>
      <c r="AH231" s="143"/>
      <c r="AI231" s="407"/>
      <c r="AJ231" s="322"/>
      <c r="AK231" s="150"/>
      <c r="AL231" s="143"/>
      <c r="AM231" s="150"/>
      <c r="AN231" s="143"/>
      <c r="AO231" s="383"/>
      <c r="AP231" s="322"/>
      <c r="AQ231" s="383"/>
      <c r="AR231" s="322"/>
      <c r="AS231" s="383"/>
      <c r="AT231" s="322"/>
      <c r="AU231" s="383"/>
      <c r="AV231" s="322"/>
      <c r="AW231" s="383"/>
      <c r="AX231" s="322"/>
      <c r="AY231" s="322"/>
      <c r="AZ231" s="322"/>
      <c r="BA231" s="383"/>
      <c r="BB231" s="322"/>
      <c r="BC231" s="322"/>
      <c r="BD231" s="322"/>
      <c r="BE231" s="383"/>
      <c r="BF231" s="383"/>
      <c r="BG231" s="383"/>
      <c r="BH231" s="383"/>
      <c r="BI231" s="383"/>
      <c r="BJ231" s="383"/>
      <c r="BK231" s="383"/>
      <c r="BL231" s="383"/>
      <c r="BM231" s="383"/>
      <c r="BN231" s="383"/>
      <c r="BO231" s="383"/>
      <c r="BP231" s="383"/>
      <c r="BQ231" s="383"/>
      <c r="BR231" s="322"/>
      <c r="BS231" s="383"/>
      <c r="BT231" s="383"/>
      <c r="BU231" s="383"/>
      <c r="BV231" s="322"/>
      <c r="BW231" s="383"/>
      <c r="BX231" s="383"/>
      <c r="BY231" s="383"/>
      <c r="BZ231" s="383"/>
      <c r="CA231" s="383"/>
      <c r="CB231" s="322"/>
      <c r="CC231" s="383"/>
      <c r="CD231" s="322"/>
      <c r="CE231" s="623"/>
      <c r="CF231" s="623"/>
      <c r="CG231" s="623"/>
      <c r="CH231" s="623"/>
      <c r="CI231" s="222"/>
      <c r="CJ231" s="222"/>
    </row>
    <row r="232" ht="12.75" customHeight="1">
      <c r="A232" s="222"/>
      <c r="B232" s="382">
        <v>44566.0</v>
      </c>
      <c r="C232" s="271">
        <f t="shared" si="26"/>
        <v>3279772</v>
      </c>
      <c r="D232" s="260">
        <f t="shared" si="33"/>
        <v>3279772</v>
      </c>
      <c r="E232" s="321" t="s">
        <v>1154</v>
      </c>
      <c r="F232" s="363">
        <v>890000.0</v>
      </c>
      <c r="G232" s="322" t="s">
        <v>1155</v>
      </c>
      <c r="H232" s="363">
        <v>107665.0</v>
      </c>
      <c r="I232" s="322" t="s">
        <v>1156</v>
      </c>
      <c r="J232" s="363">
        <v>2180190.0</v>
      </c>
      <c r="K232" s="322" t="s">
        <v>1157</v>
      </c>
      <c r="L232" s="385">
        <v>101917.0</v>
      </c>
      <c r="M232" s="577">
        <f t="shared" si="34"/>
        <v>0</v>
      </c>
      <c r="N232" s="321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322"/>
      <c r="AB232" s="322"/>
      <c r="AC232" s="480"/>
      <c r="AD232" s="260">
        <f t="shared" si="35"/>
        <v>0</v>
      </c>
      <c r="AE232" s="407"/>
      <c r="AF232" s="322"/>
      <c r="AG232" s="383"/>
      <c r="AH232" s="322"/>
      <c r="AI232" s="383"/>
      <c r="AJ232" s="322"/>
      <c r="AK232" s="383"/>
      <c r="AL232" s="322"/>
      <c r="AM232" s="383"/>
      <c r="AN232" s="322"/>
      <c r="AO232" s="383"/>
      <c r="AP232" s="322"/>
      <c r="AQ232" s="383"/>
      <c r="AR232" s="322"/>
      <c r="AS232" s="383"/>
      <c r="AT232" s="322"/>
      <c r="AU232" s="383"/>
      <c r="AV232" s="322"/>
      <c r="AW232" s="383"/>
      <c r="AX232" s="383"/>
      <c r="AY232" s="383"/>
      <c r="AZ232" s="322"/>
      <c r="BA232" s="383"/>
      <c r="BB232" s="383"/>
      <c r="BC232" s="383"/>
      <c r="BD232" s="322"/>
      <c r="BE232" s="383"/>
      <c r="BF232" s="383"/>
      <c r="BG232" s="383"/>
      <c r="BH232" s="383"/>
      <c r="BI232" s="383"/>
      <c r="BJ232" s="383"/>
      <c r="BK232" s="383"/>
      <c r="BL232" s="383"/>
      <c r="BM232" s="383"/>
      <c r="BN232" s="383"/>
      <c r="BO232" s="383"/>
      <c r="BP232" s="383"/>
      <c r="BQ232" s="383"/>
      <c r="BR232" s="322"/>
      <c r="BS232" s="383"/>
      <c r="BT232" s="383"/>
      <c r="BU232" s="383"/>
      <c r="BV232" s="322"/>
      <c r="BW232" s="383"/>
      <c r="BX232" s="383"/>
      <c r="BY232" s="383"/>
      <c r="BZ232" s="383"/>
      <c r="CA232" s="383"/>
      <c r="CB232" s="322"/>
      <c r="CC232" s="383"/>
      <c r="CD232" s="322"/>
      <c r="CE232" s="623"/>
      <c r="CF232" s="623"/>
      <c r="CG232" s="623"/>
      <c r="CH232" s="623"/>
      <c r="CI232" s="222"/>
      <c r="CJ232" s="222"/>
    </row>
    <row r="233" ht="13.5" customHeight="1">
      <c r="A233" s="222"/>
      <c r="B233" s="440">
        <v>44567.0</v>
      </c>
      <c r="C233" s="271">
        <f t="shared" si="26"/>
        <v>2674541</v>
      </c>
      <c r="D233" s="260">
        <f t="shared" si="33"/>
        <v>644322</v>
      </c>
      <c r="E233" s="321" t="s">
        <v>1110</v>
      </c>
      <c r="F233" s="363">
        <v>177761.0</v>
      </c>
      <c r="G233" s="322" t="s">
        <v>1001</v>
      </c>
      <c r="H233" s="363">
        <v>21232.0</v>
      </c>
      <c r="I233" s="322" t="s">
        <v>1158</v>
      </c>
      <c r="J233" s="363">
        <v>404000.0</v>
      </c>
      <c r="K233" s="322" t="s">
        <v>1001</v>
      </c>
      <c r="L233" s="385">
        <v>41329.0</v>
      </c>
      <c r="M233" s="577">
        <f t="shared" si="34"/>
        <v>0</v>
      </c>
      <c r="N233" s="321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322"/>
      <c r="AB233" s="322"/>
      <c r="AC233" s="480"/>
      <c r="AD233" s="260">
        <f t="shared" si="35"/>
        <v>2030219</v>
      </c>
      <c r="AE233" s="407" t="s">
        <v>1159</v>
      </c>
      <c r="AF233" s="363">
        <v>3910.0</v>
      </c>
      <c r="AG233" s="383" t="s">
        <v>1013</v>
      </c>
      <c r="AH233" s="363">
        <v>85163.0</v>
      </c>
      <c r="AI233" s="383" t="s">
        <v>1160</v>
      </c>
      <c r="AJ233" s="363">
        <v>304730.0</v>
      </c>
      <c r="AK233" s="383" t="s">
        <v>398</v>
      </c>
      <c r="AL233" s="363">
        <v>1100.0</v>
      </c>
      <c r="AM233" s="383" t="s">
        <v>399</v>
      </c>
      <c r="AN233" s="363">
        <v>514226.0</v>
      </c>
      <c r="AO233" s="383" t="s">
        <v>402</v>
      </c>
      <c r="AP233" s="363">
        <v>80960.0</v>
      </c>
      <c r="AQ233" s="383" t="s">
        <v>1016</v>
      </c>
      <c r="AR233" s="363">
        <v>95904.0</v>
      </c>
      <c r="AS233" s="383" t="s">
        <v>1012</v>
      </c>
      <c r="AT233" s="363">
        <v>777026.0</v>
      </c>
      <c r="AU233" s="383" t="s">
        <v>401</v>
      </c>
      <c r="AV233" s="363">
        <v>167200.0</v>
      </c>
      <c r="AW233" s="383"/>
      <c r="AX233" s="322"/>
      <c r="AY233" s="383"/>
      <c r="AZ233" s="322"/>
      <c r="BA233" s="383"/>
      <c r="BB233" s="383"/>
      <c r="BC233" s="383"/>
      <c r="BD233" s="322"/>
      <c r="BE233" s="383"/>
      <c r="BF233" s="383"/>
      <c r="BG233" s="383"/>
      <c r="BH233" s="383"/>
      <c r="BI233" s="383"/>
      <c r="BJ233" s="383"/>
      <c r="BK233" s="383"/>
      <c r="BL233" s="383"/>
      <c r="BM233" s="383"/>
      <c r="BN233" s="383"/>
      <c r="BO233" s="383"/>
      <c r="BP233" s="383"/>
      <c r="BQ233" s="383"/>
      <c r="BR233" s="322"/>
      <c r="BS233" s="383"/>
      <c r="BT233" s="383"/>
      <c r="BU233" s="383"/>
      <c r="BV233" s="322"/>
      <c r="BW233" s="383"/>
      <c r="BX233" s="383"/>
      <c r="BY233" s="383"/>
      <c r="BZ233" s="383"/>
      <c r="CA233" s="383"/>
      <c r="CB233" s="322"/>
      <c r="CC233" s="383"/>
      <c r="CD233" s="322"/>
      <c r="CE233" s="623"/>
      <c r="CF233" s="623"/>
      <c r="CG233" s="623"/>
      <c r="CH233" s="623"/>
      <c r="CI233" s="222"/>
      <c r="CJ233" s="222"/>
    </row>
    <row r="234" ht="13.5" customHeight="1">
      <c r="A234" s="222"/>
      <c r="B234" s="440">
        <v>44568.0</v>
      </c>
      <c r="C234" s="271">
        <f t="shared" si="26"/>
        <v>185753</v>
      </c>
      <c r="D234" s="260">
        <f t="shared" si="33"/>
        <v>1210</v>
      </c>
      <c r="E234" s="321" t="s">
        <v>1161</v>
      </c>
      <c r="F234" s="363">
        <v>1210.0</v>
      </c>
      <c r="G234" s="322"/>
      <c r="H234" s="322"/>
      <c r="I234" s="322"/>
      <c r="J234" s="322"/>
      <c r="K234" s="322"/>
      <c r="L234" s="480"/>
      <c r="M234" s="577">
        <f t="shared" si="34"/>
        <v>0</v>
      </c>
      <c r="N234" s="321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  <c r="AA234" s="322"/>
      <c r="AB234" s="322"/>
      <c r="AC234" s="480"/>
      <c r="AD234" s="260">
        <f t="shared" si="35"/>
        <v>184543</v>
      </c>
      <c r="AE234" s="407" t="s">
        <v>396</v>
      </c>
      <c r="AF234" s="363">
        <v>178850.0</v>
      </c>
      <c r="AG234" s="383" t="s">
        <v>1162</v>
      </c>
      <c r="AH234" s="363">
        <v>5693.0</v>
      </c>
      <c r="AI234" s="383"/>
      <c r="AJ234" s="322"/>
      <c r="AK234" s="383"/>
      <c r="AL234" s="322"/>
      <c r="AM234" s="383"/>
      <c r="AN234" s="322"/>
      <c r="AO234" s="322"/>
      <c r="AP234" s="322"/>
      <c r="AQ234" s="383"/>
      <c r="AR234" s="322"/>
      <c r="AS234" s="383"/>
      <c r="AT234" s="322"/>
      <c r="AU234" s="383"/>
      <c r="AV234" s="322"/>
      <c r="AW234" s="383"/>
      <c r="AX234" s="383"/>
      <c r="AY234" s="383"/>
      <c r="AZ234" s="322"/>
      <c r="BA234" s="383"/>
      <c r="BB234" s="383"/>
      <c r="BC234" s="383"/>
      <c r="BD234" s="322"/>
      <c r="BE234" s="383"/>
      <c r="BF234" s="383"/>
      <c r="BG234" s="383"/>
      <c r="BH234" s="383"/>
      <c r="BI234" s="383"/>
      <c r="BJ234" s="383"/>
      <c r="BK234" s="383"/>
      <c r="BL234" s="383"/>
      <c r="BM234" s="383"/>
      <c r="BN234" s="383"/>
      <c r="BO234" s="383"/>
      <c r="BP234" s="383"/>
      <c r="BQ234" s="383"/>
      <c r="BR234" s="322"/>
      <c r="BS234" s="383"/>
      <c r="BT234" s="383"/>
      <c r="BU234" s="383"/>
      <c r="BV234" s="322"/>
      <c r="BW234" s="383"/>
      <c r="BX234" s="383"/>
      <c r="BY234" s="383"/>
      <c r="BZ234" s="383"/>
      <c r="CA234" s="383"/>
      <c r="CB234" s="322"/>
      <c r="CC234" s="383"/>
      <c r="CD234" s="322"/>
      <c r="CE234" s="623"/>
      <c r="CF234" s="623"/>
      <c r="CG234" s="623"/>
      <c r="CH234" s="623"/>
      <c r="CI234" s="222"/>
      <c r="CJ234" s="222"/>
    </row>
    <row r="235" ht="13.5" customHeight="1">
      <c r="A235" s="222"/>
      <c r="B235" s="440">
        <v>44569.0</v>
      </c>
      <c r="C235" s="271">
        <f t="shared" si="26"/>
        <v>0</v>
      </c>
      <c r="D235" s="260">
        <f t="shared" si="33"/>
        <v>0</v>
      </c>
      <c r="E235" s="321"/>
      <c r="F235" s="322"/>
      <c r="G235" s="322"/>
      <c r="H235" s="322"/>
      <c r="I235" s="322"/>
      <c r="J235" s="322"/>
      <c r="K235" s="322"/>
      <c r="L235" s="480"/>
      <c r="M235" s="577">
        <f t="shared" si="34"/>
        <v>0</v>
      </c>
      <c r="N235" s="321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322"/>
      <c r="AB235" s="322"/>
      <c r="AC235" s="480"/>
      <c r="AD235" s="260">
        <f t="shared" si="35"/>
        <v>0</v>
      </c>
      <c r="AE235" s="142"/>
      <c r="AF235" s="143"/>
      <c r="AG235" s="383"/>
      <c r="AH235" s="322"/>
      <c r="AI235" s="322"/>
      <c r="AJ235" s="322"/>
      <c r="AK235" s="383"/>
      <c r="AL235" s="322"/>
      <c r="AM235" s="383"/>
      <c r="AN235" s="322"/>
      <c r="AO235" s="383"/>
      <c r="AP235" s="322"/>
      <c r="AQ235" s="383"/>
      <c r="AR235" s="322"/>
      <c r="AS235" s="383"/>
      <c r="AT235" s="322"/>
      <c r="AU235" s="383"/>
      <c r="AV235" s="322"/>
      <c r="AW235" s="383"/>
      <c r="AX235" s="383"/>
      <c r="AY235" s="383"/>
      <c r="AZ235" s="322"/>
      <c r="BA235" s="383"/>
      <c r="BB235" s="383"/>
      <c r="BC235" s="383"/>
      <c r="BD235" s="322"/>
      <c r="BE235" s="383"/>
      <c r="BF235" s="383"/>
      <c r="BG235" s="383"/>
      <c r="BH235" s="383"/>
      <c r="BI235" s="383"/>
      <c r="BJ235" s="383"/>
      <c r="BK235" s="383"/>
      <c r="BL235" s="383"/>
      <c r="BM235" s="383"/>
      <c r="BN235" s="383"/>
      <c r="BO235" s="383"/>
      <c r="BP235" s="383"/>
      <c r="BQ235" s="383"/>
      <c r="BR235" s="322"/>
      <c r="BS235" s="383"/>
      <c r="BT235" s="383"/>
      <c r="BU235" s="383"/>
      <c r="BV235" s="322"/>
      <c r="BW235" s="383"/>
      <c r="BX235" s="383"/>
      <c r="BY235" s="383"/>
      <c r="BZ235" s="383"/>
      <c r="CA235" s="383"/>
      <c r="CB235" s="322"/>
      <c r="CC235" s="383"/>
      <c r="CD235" s="322"/>
      <c r="CE235" s="623"/>
      <c r="CF235" s="623"/>
      <c r="CG235" s="623"/>
      <c r="CH235" s="623"/>
      <c r="CI235" s="222"/>
      <c r="CJ235" s="222"/>
    </row>
    <row r="236" ht="13.5" customHeight="1">
      <c r="A236" s="222"/>
      <c r="B236" s="440">
        <v>44570.0</v>
      </c>
      <c r="C236" s="271">
        <f t="shared" si="26"/>
        <v>22455</v>
      </c>
      <c r="D236" s="260">
        <f t="shared" si="33"/>
        <v>0</v>
      </c>
      <c r="E236" s="236"/>
      <c r="F236" s="143"/>
      <c r="G236" s="143"/>
      <c r="H236" s="143"/>
      <c r="I236" s="322"/>
      <c r="J236" s="322"/>
      <c r="K236" s="322"/>
      <c r="L236" s="480"/>
      <c r="M236" s="577">
        <f t="shared" si="34"/>
        <v>0</v>
      </c>
      <c r="N236" s="321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  <c r="AA236" s="322"/>
      <c r="AB236" s="322"/>
      <c r="AC236" s="480"/>
      <c r="AD236" s="260">
        <f t="shared" si="35"/>
        <v>22455</v>
      </c>
      <c r="AE236" s="407" t="s">
        <v>403</v>
      </c>
      <c r="AF236" s="363">
        <v>22455.0</v>
      </c>
      <c r="AG236" s="383"/>
      <c r="AH236" s="322"/>
      <c r="AI236" s="383"/>
      <c r="AJ236" s="322"/>
      <c r="AK236" s="383"/>
      <c r="AL236" s="322"/>
      <c r="AM236" s="383"/>
      <c r="AN236" s="322"/>
      <c r="AO236" s="383"/>
      <c r="AP236" s="322"/>
      <c r="AQ236" s="383"/>
      <c r="AR236" s="322"/>
      <c r="AS236" s="383"/>
      <c r="AT236" s="322"/>
      <c r="AU236" s="383"/>
      <c r="AV236" s="322"/>
      <c r="AW236" s="383"/>
      <c r="AX236" s="383"/>
      <c r="AY236" s="383"/>
      <c r="AZ236" s="322"/>
      <c r="BA236" s="383"/>
      <c r="BB236" s="383"/>
      <c r="BC236" s="383"/>
      <c r="BD236" s="322"/>
      <c r="BE236" s="383"/>
      <c r="BF236" s="383"/>
      <c r="BG236" s="383"/>
      <c r="BH236" s="383"/>
      <c r="BI236" s="383"/>
      <c r="BJ236" s="383"/>
      <c r="BK236" s="383"/>
      <c r="BL236" s="383"/>
      <c r="BM236" s="383"/>
      <c r="BN236" s="383"/>
      <c r="BO236" s="383"/>
      <c r="BP236" s="383"/>
      <c r="BQ236" s="383"/>
      <c r="BR236" s="322"/>
      <c r="BS236" s="383"/>
      <c r="BT236" s="383"/>
      <c r="BU236" s="383"/>
      <c r="BV236" s="322"/>
      <c r="BW236" s="383"/>
      <c r="BX236" s="383"/>
      <c r="BY236" s="383"/>
      <c r="BZ236" s="383"/>
      <c r="CA236" s="383"/>
      <c r="CB236" s="322"/>
      <c r="CC236" s="383"/>
      <c r="CD236" s="322"/>
      <c r="CE236" s="623"/>
      <c r="CF236" s="623"/>
      <c r="CG236" s="623"/>
      <c r="CH236" s="623"/>
      <c r="CI236" s="222"/>
      <c r="CJ236" s="222"/>
    </row>
    <row r="237" ht="13.5" customHeight="1">
      <c r="A237" s="222"/>
      <c r="B237" s="440">
        <v>44571.0</v>
      </c>
      <c r="C237" s="271">
        <f t="shared" si="26"/>
        <v>4075563</v>
      </c>
      <c r="D237" s="260">
        <f t="shared" si="33"/>
        <v>25465</v>
      </c>
      <c r="E237" s="321" t="s">
        <v>1163</v>
      </c>
      <c r="F237" s="380">
        <v>3850.0</v>
      </c>
      <c r="G237" s="322" t="s">
        <v>412</v>
      </c>
      <c r="H237" s="363">
        <v>4620.0</v>
      </c>
      <c r="I237" s="322" t="s">
        <v>1117</v>
      </c>
      <c r="J237" s="363">
        <v>15345.0</v>
      </c>
      <c r="K237" s="322" t="s">
        <v>676</v>
      </c>
      <c r="L237" s="385">
        <v>1650.0</v>
      </c>
      <c r="M237" s="577">
        <f t="shared" si="34"/>
        <v>0</v>
      </c>
      <c r="N237" s="321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322"/>
      <c r="AB237" s="322"/>
      <c r="AC237" s="480"/>
      <c r="AD237" s="260">
        <f t="shared" si="35"/>
        <v>4050098</v>
      </c>
      <c r="AE237" s="407" t="s">
        <v>54</v>
      </c>
      <c r="AF237" s="363">
        <v>214600.0</v>
      </c>
      <c r="AG237" s="383" t="s">
        <v>1164</v>
      </c>
      <c r="AH237" s="363">
        <v>502628.0</v>
      </c>
      <c r="AI237" s="407" t="s">
        <v>55</v>
      </c>
      <c r="AJ237" s="363">
        <v>1868653.0</v>
      </c>
      <c r="AK237" s="383" t="s">
        <v>1165</v>
      </c>
      <c r="AL237" s="363">
        <v>530679.0</v>
      </c>
      <c r="AM237" s="383" t="s">
        <v>56</v>
      </c>
      <c r="AN237" s="363">
        <v>696440.0</v>
      </c>
      <c r="AO237" s="383" t="s">
        <v>415</v>
      </c>
      <c r="AP237" s="363">
        <v>170000.0</v>
      </c>
      <c r="AQ237" s="150" t="s">
        <v>417</v>
      </c>
      <c r="AR237" s="363">
        <v>5598.0</v>
      </c>
      <c r="AS237" s="383" t="s">
        <v>1166</v>
      </c>
      <c r="AT237" s="363">
        <v>11500.0</v>
      </c>
      <c r="AU237" s="383" t="s">
        <v>1167</v>
      </c>
      <c r="AV237" s="363">
        <v>50000.0</v>
      </c>
      <c r="AW237" s="322"/>
      <c r="AX237" s="322"/>
      <c r="AY237" s="322"/>
      <c r="AZ237" s="322"/>
      <c r="BA237" s="322"/>
      <c r="BB237" s="322"/>
      <c r="BC237" s="322"/>
      <c r="BD237" s="322"/>
      <c r="BE237" s="383"/>
      <c r="BF237" s="322"/>
      <c r="BG237" s="322"/>
      <c r="BH237" s="322"/>
      <c r="BI237" s="322"/>
      <c r="BJ237" s="322"/>
      <c r="BK237" s="383"/>
      <c r="BL237" s="322"/>
      <c r="BM237" s="383"/>
      <c r="BN237" s="322"/>
      <c r="BO237" s="383"/>
      <c r="BP237" s="322"/>
      <c r="BQ237" s="383"/>
      <c r="BR237" s="322"/>
      <c r="BS237" s="383"/>
      <c r="BT237" s="322"/>
      <c r="BU237" s="383"/>
      <c r="BV237" s="322"/>
      <c r="BW237" s="383"/>
      <c r="BX237" s="322"/>
      <c r="BY237" s="383"/>
      <c r="BZ237" s="322"/>
      <c r="CA237" s="383"/>
      <c r="CB237" s="322"/>
      <c r="CC237" s="383"/>
      <c r="CD237" s="322"/>
      <c r="CE237" s="623"/>
      <c r="CF237" s="623"/>
      <c r="CG237" s="623"/>
      <c r="CH237" s="623"/>
      <c r="CI237" s="222"/>
      <c r="CJ237" s="222"/>
    </row>
    <row r="238" ht="13.5" customHeight="1">
      <c r="A238" s="222"/>
      <c r="B238" s="382">
        <v>44572.0</v>
      </c>
      <c r="C238" s="271">
        <f t="shared" si="26"/>
        <v>0</v>
      </c>
      <c r="D238" s="260">
        <f t="shared" si="33"/>
        <v>0</v>
      </c>
      <c r="E238" s="321"/>
      <c r="F238" s="322"/>
      <c r="G238" s="322"/>
      <c r="H238" s="322"/>
      <c r="I238" s="322"/>
      <c r="J238" s="322"/>
      <c r="K238" s="322"/>
      <c r="L238" s="480"/>
      <c r="M238" s="577">
        <f t="shared" si="34"/>
        <v>0</v>
      </c>
      <c r="N238" s="321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  <c r="AA238" s="322"/>
      <c r="AB238" s="322"/>
      <c r="AC238" s="480"/>
      <c r="AD238" s="260">
        <f t="shared" si="35"/>
        <v>0</v>
      </c>
      <c r="AE238" s="383"/>
      <c r="AF238" s="322"/>
      <c r="AG238" s="407"/>
      <c r="AH238" s="322"/>
      <c r="AI238" s="383"/>
      <c r="AJ238" s="322"/>
      <c r="AK238" s="383"/>
      <c r="AL238" s="322"/>
      <c r="AM238" s="383"/>
      <c r="AN238" s="322"/>
      <c r="AO238" s="383"/>
      <c r="AP238" s="322"/>
      <c r="AQ238" s="383"/>
      <c r="AR238" s="322"/>
      <c r="AS238" s="383"/>
      <c r="AT238" s="322"/>
      <c r="AU238" s="383"/>
      <c r="AV238" s="322"/>
      <c r="AW238" s="383"/>
      <c r="AX238" s="322"/>
      <c r="AY238" s="383"/>
      <c r="AZ238" s="322"/>
      <c r="BA238" s="383"/>
      <c r="BB238" s="322"/>
      <c r="BC238" s="383"/>
      <c r="BD238" s="322"/>
      <c r="BE238" s="383"/>
      <c r="BF238" s="322"/>
      <c r="BG238" s="383"/>
      <c r="BH238" s="322"/>
      <c r="BI238" s="383"/>
      <c r="BJ238" s="322"/>
      <c r="BK238" s="383"/>
      <c r="BL238" s="322"/>
      <c r="BM238" s="383"/>
      <c r="BN238" s="322"/>
      <c r="BO238" s="383"/>
      <c r="BP238" s="322"/>
      <c r="BQ238" s="383"/>
      <c r="BR238" s="322"/>
      <c r="BS238" s="383"/>
      <c r="BT238" s="322"/>
      <c r="BU238" s="383"/>
      <c r="BV238" s="322"/>
      <c r="BW238" s="383"/>
      <c r="BX238" s="322"/>
      <c r="BY238" s="383"/>
      <c r="BZ238" s="322"/>
      <c r="CA238" s="383"/>
      <c r="CB238" s="322"/>
      <c r="CC238" s="383"/>
      <c r="CD238" s="322"/>
      <c r="CE238" s="623"/>
      <c r="CF238" s="623"/>
      <c r="CG238" s="623"/>
      <c r="CH238" s="623"/>
      <c r="CI238" s="222"/>
      <c r="CJ238" s="222"/>
    </row>
    <row r="239" ht="13.5" customHeight="1">
      <c r="A239" s="222"/>
      <c r="B239" s="382">
        <v>44573.0</v>
      </c>
      <c r="C239" s="271">
        <f t="shared" si="26"/>
        <v>0</v>
      </c>
      <c r="D239" s="260">
        <f t="shared" si="33"/>
        <v>0</v>
      </c>
      <c r="E239" s="321"/>
      <c r="F239" s="322"/>
      <c r="G239" s="322"/>
      <c r="H239" s="322"/>
      <c r="I239" s="322"/>
      <c r="J239" s="322"/>
      <c r="K239" s="322"/>
      <c r="L239" s="480"/>
      <c r="M239" s="577">
        <f t="shared" si="34"/>
        <v>0</v>
      </c>
      <c r="N239" s="321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  <c r="AA239" s="322"/>
      <c r="AB239" s="322"/>
      <c r="AC239" s="480"/>
      <c r="AD239" s="260">
        <f t="shared" si="35"/>
        <v>0</v>
      </c>
      <c r="AE239" s="407"/>
      <c r="AF239" s="322"/>
      <c r="AG239" s="383"/>
      <c r="AH239" s="322"/>
      <c r="AI239" s="322"/>
      <c r="AJ239" s="322"/>
      <c r="AK239" s="322"/>
      <c r="AL239" s="322"/>
      <c r="AM239" s="322"/>
      <c r="AN239" s="322"/>
      <c r="AO239" s="322"/>
      <c r="AP239" s="322"/>
      <c r="AQ239" s="383"/>
      <c r="AR239" s="322"/>
      <c r="AS239" s="322"/>
      <c r="AT239" s="322"/>
      <c r="AU239" s="322"/>
      <c r="AV239" s="322"/>
      <c r="AW239" s="383"/>
      <c r="AX239" s="383"/>
      <c r="AY239" s="383"/>
      <c r="AZ239" s="322"/>
      <c r="BA239" s="383"/>
      <c r="BB239" s="383"/>
      <c r="BC239" s="383"/>
      <c r="BD239" s="322"/>
      <c r="BE239" s="383"/>
      <c r="BF239" s="383"/>
      <c r="BG239" s="383"/>
      <c r="BH239" s="383"/>
      <c r="BI239" s="383"/>
      <c r="BJ239" s="383"/>
      <c r="BK239" s="383"/>
      <c r="BL239" s="383"/>
      <c r="BM239" s="383"/>
      <c r="BN239" s="383"/>
      <c r="BO239" s="383"/>
      <c r="BP239" s="383"/>
      <c r="BQ239" s="383"/>
      <c r="BR239" s="322"/>
      <c r="BS239" s="383"/>
      <c r="BT239" s="383"/>
      <c r="BU239" s="383"/>
      <c r="BV239" s="322"/>
      <c r="BW239" s="383"/>
      <c r="BX239" s="383"/>
      <c r="BY239" s="383"/>
      <c r="BZ239" s="383"/>
      <c r="CA239" s="383"/>
      <c r="CB239" s="322"/>
      <c r="CC239" s="383"/>
      <c r="CD239" s="322"/>
      <c r="CE239" s="623"/>
      <c r="CF239" s="623"/>
      <c r="CG239" s="623"/>
      <c r="CH239" s="623"/>
      <c r="CI239" s="222"/>
      <c r="CJ239" s="222"/>
    </row>
    <row r="240" ht="13.5" customHeight="1">
      <c r="A240" s="222"/>
      <c r="B240" s="382">
        <v>44574.0</v>
      </c>
      <c r="C240" s="271">
        <f t="shared" si="26"/>
        <v>0</v>
      </c>
      <c r="D240" s="260">
        <f t="shared" si="33"/>
        <v>0</v>
      </c>
      <c r="E240" s="321"/>
      <c r="F240" s="322"/>
      <c r="G240" s="322"/>
      <c r="H240" s="322"/>
      <c r="I240" s="322"/>
      <c r="J240" s="322"/>
      <c r="K240" s="322"/>
      <c r="L240" s="480"/>
      <c r="M240" s="577">
        <f t="shared" si="34"/>
        <v>0</v>
      </c>
      <c r="N240" s="321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  <c r="AA240" s="322"/>
      <c r="AB240" s="322"/>
      <c r="AC240" s="480"/>
      <c r="AD240" s="260">
        <f t="shared" si="35"/>
        <v>0</v>
      </c>
      <c r="AE240" s="407"/>
      <c r="AF240" s="322"/>
      <c r="AG240" s="383"/>
      <c r="AH240" s="322"/>
      <c r="AI240" s="383"/>
      <c r="AJ240" s="322"/>
      <c r="AK240" s="383"/>
      <c r="AL240" s="322"/>
      <c r="AM240" s="383"/>
      <c r="AN240" s="322"/>
      <c r="AO240" s="383"/>
      <c r="AP240" s="322"/>
      <c r="AQ240" s="383"/>
      <c r="AR240" s="322"/>
      <c r="AS240" s="383"/>
      <c r="AT240" s="322"/>
      <c r="AU240" s="383"/>
      <c r="AV240" s="322"/>
      <c r="AW240" s="383"/>
      <c r="AX240" s="322"/>
      <c r="AY240" s="383"/>
      <c r="AZ240" s="322"/>
      <c r="BA240" s="383"/>
      <c r="BB240" s="322"/>
      <c r="BC240" s="383"/>
      <c r="BD240" s="322"/>
      <c r="BE240" s="383"/>
      <c r="BF240" s="322"/>
      <c r="BG240" s="383"/>
      <c r="BH240" s="322"/>
      <c r="BI240" s="383"/>
      <c r="BJ240" s="322"/>
      <c r="BK240" s="383"/>
      <c r="BL240" s="322"/>
      <c r="BM240" s="383"/>
      <c r="BN240" s="322"/>
      <c r="BO240" s="383"/>
      <c r="BP240" s="322"/>
      <c r="BQ240" s="383"/>
      <c r="BR240" s="322"/>
      <c r="BS240" s="383"/>
      <c r="BT240" s="383"/>
      <c r="BU240" s="383"/>
      <c r="BV240" s="322"/>
      <c r="BW240" s="383"/>
      <c r="BX240" s="383"/>
      <c r="BY240" s="383"/>
      <c r="BZ240" s="383"/>
      <c r="CA240" s="383"/>
      <c r="CB240" s="322"/>
      <c r="CC240" s="383"/>
      <c r="CD240" s="322"/>
      <c r="CE240" s="623"/>
      <c r="CF240" s="623"/>
      <c r="CG240" s="623"/>
      <c r="CH240" s="623"/>
      <c r="CI240" s="222"/>
      <c r="CJ240" s="222"/>
    </row>
    <row r="241" ht="13.5" customHeight="1">
      <c r="A241" s="222"/>
      <c r="B241" s="440">
        <v>44575.0</v>
      </c>
      <c r="C241" s="271">
        <f t="shared" si="26"/>
        <v>0</v>
      </c>
      <c r="D241" s="260">
        <f t="shared" si="33"/>
        <v>0</v>
      </c>
      <c r="E241" s="321"/>
      <c r="F241" s="322"/>
      <c r="G241" s="322"/>
      <c r="H241" s="322"/>
      <c r="I241" s="322"/>
      <c r="J241" s="322"/>
      <c r="K241" s="322"/>
      <c r="L241" s="480"/>
      <c r="M241" s="577">
        <f t="shared" si="34"/>
        <v>0</v>
      </c>
      <c r="N241" s="321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322"/>
      <c r="AB241" s="322"/>
      <c r="AC241" s="480"/>
      <c r="AD241" s="260">
        <f t="shared" si="35"/>
        <v>0</v>
      </c>
      <c r="AE241" s="407"/>
      <c r="AF241" s="322"/>
      <c r="AG241" s="407"/>
      <c r="AH241" s="322"/>
      <c r="AI241" s="322"/>
      <c r="AJ241" s="322"/>
      <c r="AK241" s="322"/>
      <c r="AL241" s="322"/>
      <c r="AM241" s="322"/>
      <c r="AN241" s="322"/>
      <c r="AO241" s="322"/>
      <c r="AP241" s="322"/>
      <c r="AQ241" s="383"/>
      <c r="AR241" s="322"/>
      <c r="AS241" s="322"/>
      <c r="AT241" s="322"/>
      <c r="AU241" s="322"/>
      <c r="AV241" s="322"/>
      <c r="AW241" s="383"/>
      <c r="AX241" s="383"/>
      <c r="AY241" s="383"/>
      <c r="AZ241" s="322"/>
      <c r="BA241" s="383"/>
      <c r="BB241" s="383"/>
      <c r="BC241" s="383"/>
      <c r="BD241" s="322"/>
      <c r="BE241" s="383"/>
      <c r="BF241" s="383"/>
      <c r="BG241" s="383"/>
      <c r="BH241" s="383"/>
      <c r="BI241" s="383"/>
      <c r="BJ241" s="383"/>
      <c r="BK241" s="383"/>
      <c r="BL241" s="383"/>
      <c r="BM241" s="383"/>
      <c r="BN241" s="383"/>
      <c r="BO241" s="383"/>
      <c r="BP241" s="383"/>
      <c r="BQ241" s="383"/>
      <c r="BR241" s="322"/>
      <c r="BS241" s="383"/>
      <c r="BT241" s="383"/>
      <c r="BU241" s="383"/>
      <c r="BV241" s="322"/>
      <c r="BW241" s="383"/>
      <c r="BX241" s="383"/>
      <c r="BY241" s="383"/>
      <c r="BZ241" s="383"/>
      <c r="CA241" s="383"/>
      <c r="CB241" s="322"/>
      <c r="CC241" s="383"/>
      <c r="CD241" s="322"/>
      <c r="CE241" s="623"/>
      <c r="CF241" s="623"/>
      <c r="CG241" s="623"/>
      <c r="CH241" s="623"/>
      <c r="CI241" s="222"/>
      <c r="CJ241" s="222"/>
    </row>
    <row r="242" ht="13.5" customHeight="1">
      <c r="A242" s="222"/>
      <c r="B242" s="440">
        <v>44576.0</v>
      </c>
      <c r="C242" s="271">
        <f t="shared" si="26"/>
        <v>0</v>
      </c>
      <c r="D242" s="260">
        <f t="shared" si="33"/>
        <v>0</v>
      </c>
      <c r="E242" s="321"/>
      <c r="F242" s="322"/>
      <c r="G242" s="322"/>
      <c r="H242" s="322"/>
      <c r="I242" s="322"/>
      <c r="J242" s="322"/>
      <c r="K242" s="322"/>
      <c r="L242" s="480"/>
      <c r="M242" s="577">
        <f t="shared" si="34"/>
        <v>0</v>
      </c>
      <c r="N242" s="321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322"/>
      <c r="AB242" s="322"/>
      <c r="AC242" s="480"/>
      <c r="AD242" s="260">
        <f t="shared" si="35"/>
        <v>0</v>
      </c>
      <c r="AE242" s="407"/>
      <c r="AF242" s="322"/>
      <c r="AG242" s="383"/>
      <c r="AH242" s="322"/>
      <c r="AI242" s="383"/>
      <c r="AJ242" s="322"/>
      <c r="AK242" s="383"/>
      <c r="AL242" s="322"/>
      <c r="AM242" s="383"/>
      <c r="AN242" s="322"/>
      <c r="AO242" s="383"/>
      <c r="AP242" s="322"/>
      <c r="AQ242" s="383"/>
      <c r="AR242" s="322"/>
      <c r="AS242" s="383"/>
      <c r="AT242" s="322"/>
      <c r="AU242" s="383"/>
      <c r="AV242" s="322"/>
      <c r="AW242" s="383"/>
      <c r="AX242" s="383"/>
      <c r="AY242" s="383"/>
      <c r="AZ242" s="322"/>
      <c r="BA242" s="383"/>
      <c r="BB242" s="383"/>
      <c r="BC242" s="383"/>
      <c r="BD242" s="322"/>
      <c r="BE242" s="383"/>
      <c r="BF242" s="383"/>
      <c r="BG242" s="383"/>
      <c r="BH242" s="383"/>
      <c r="BI242" s="383"/>
      <c r="BJ242" s="383"/>
      <c r="BK242" s="383"/>
      <c r="BL242" s="383"/>
      <c r="BM242" s="383"/>
      <c r="BN242" s="383"/>
      <c r="BO242" s="383"/>
      <c r="BP242" s="383"/>
      <c r="BQ242" s="383"/>
      <c r="BR242" s="322"/>
      <c r="BS242" s="383"/>
      <c r="BT242" s="383"/>
      <c r="BU242" s="383"/>
      <c r="BV242" s="322"/>
      <c r="BW242" s="383"/>
      <c r="BX242" s="383"/>
      <c r="BY242" s="383"/>
      <c r="BZ242" s="383"/>
      <c r="CA242" s="383"/>
      <c r="CB242" s="322"/>
      <c r="CC242" s="383"/>
      <c r="CD242" s="322"/>
      <c r="CE242" s="623"/>
      <c r="CF242" s="623"/>
      <c r="CG242" s="623"/>
      <c r="CH242" s="623"/>
      <c r="CI242" s="222"/>
      <c r="CJ242" s="222"/>
    </row>
    <row r="243" ht="13.5" customHeight="1">
      <c r="A243" s="222"/>
      <c r="B243" s="440">
        <v>44577.0</v>
      </c>
      <c r="C243" s="271">
        <f t="shared" si="26"/>
        <v>11110</v>
      </c>
      <c r="D243" s="260">
        <f t="shared" si="33"/>
        <v>0</v>
      </c>
      <c r="E243" s="321"/>
      <c r="F243" s="322"/>
      <c r="G243" s="322"/>
      <c r="H243" s="322"/>
      <c r="I243" s="322"/>
      <c r="J243" s="322"/>
      <c r="K243" s="322"/>
      <c r="L243" s="480"/>
      <c r="M243" s="577">
        <f t="shared" si="34"/>
        <v>0</v>
      </c>
      <c r="N243" s="321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322"/>
      <c r="AB243" s="322"/>
      <c r="AC243" s="480"/>
      <c r="AD243" s="260">
        <f t="shared" si="35"/>
        <v>11110</v>
      </c>
      <c r="AE243" s="407" t="s">
        <v>403</v>
      </c>
      <c r="AF243" s="363">
        <v>0.0</v>
      </c>
      <c r="AG243" s="383" t="s">
        <v>1168</v>
      </c>
      <c r="AH243" s="363">
        <v>11110.0</v>
      </c>
      <c r="AI243" s="383"/>
      <c r="AJ243" s="322"/>
      <c r="AK243" s="383"/>
      <c r="AL243" s="322"/>
      <c r="AM243" s="383"/>
      <c r="AN243" s="322"/>
      <c r="AO243" s="383"/>
      <c r="AP243" s="322"/>
      <c r="AQ243" s="383"/>
      <c r="AR243" s="322"/>
      <c r="AS243" s="383"/>
      <c r="AT243" s="322"/>
      <c r="AU243" s="383"/>
      <c r="AV243" s="322"/>
      <c r="AW243" s="383"/>
      <c r="AX243" s="383"/>
      <c r="AY243" s="383"/>
      <c r="AZ243" s="322"/>
      <c r="BA243" s="383"/>
      <c r="BB243" s="383"/>
      <c r="BC243" s="383"/>
      <c r="BD243" s="322"/>
      <c r="BE243" s="383"/>
      <c r="BF243" s="383"/>
      <c r="BG243" s="383"/>
      <c r="BH243" s="383"/>
      <c r="BI243" s="383"/>
      <c r="BJ243" s="383"/>
      <c r="BK243" s="383"/>
      <c r="BL243" s="383"/>
      <c r="BM243" s="383"/>
      <c r="BN243" s="383"/>
      <c r="BO243" s="383"/>
      <c r="BP243" s="383"/>
      <c r="BQ243" s="383"/>
      <c r="BR243" s="322"/>
      <c r="BS243" s="383"/>
      <c r="BT243" s="383"/>
      <c r="BU243" s="383"/>
      <c r="BV243" s="322"/>
      <c r="BW243" s="383"/>
      <c r="BX243" s="383"/>
      <c r="BY243" s="383"/>
      <c r="BZ243" s="383"/>
      <c r="CA243" s="383"/>
      <c r="CB243" s="322"/>
      <c r="CC243" s="383"/>
      <c r="CD243" s="322"/>
      <c r="CE243" s="623"/>
      <c r="CF243" s="623"/>
      <c r="CG243" s="623"/>
      <c r="CH243" s="623"/>
      <c r="CI243" s="222"/>
      <c r="CJ243" s="222"/>
    </row>
    <row r="244" ht="13.5" customHeight="1">
      <c r="A244" s="222"/>
      <c r="B244" s="440">
        <v>44578.0</v>
      </c>
      <c r="C244" s="271">
        <f t="shared" si="26"/>
        <v>0</v>
      </c>
      <c r="D244" s="260">
        <f t="shared" si="33"/>
        <v>0</v>
      </c>
      <c r="E244" s="321"/>
      <c r="F244" s="322"/>
      <c r="G244" s="322"/>
      <c r="H244" s="322"/>
      <c r="I244" s="322"/>
      <c r="J244" s="322"/>
      <c r="K244" s="322"/>
      <c r="L244" s="480"/>
      <c r="M244" s="577">
        <f t="shared" si="34"/>
        <v>0</v>
      </c>
      <c r="N244" s="321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  <c r="AA244" s="322"/>
      <c r="AB244" s="322"/>
      <c r="AC244" s="480"/>
      <c r="AD244" s="260">
        <f t="shared" si="35"/>
        <v>0</v>
      </c>
      <c r="AE244" s="407"/>
      <c r="AF244" s="322"/>
      <c r="AG244" s="383"/>
      <c r="AH244" s="322"/>
      <c r="AI244" s="383"/>
      <c r="AJ244" s="322"/>
      <c r="AK244" s="383"/>
      <c r="AL244" s="322"/>
      <c r="AM244" s="383"/>
      <c r="AN244" s="322"/>
      <c r="AO244" s="383"/>
      <c r="AP244" s="322"/>
      <c r="AQ244" s="383"/>
      <c r="AR244" s="322"/>
      <c r="AS244" s="383"/>
      <c r="AT244" s="322"/>
      <c r="AU244" s="383"/>
      <c r="AV244" s="322"/>
      <c r="AW244" s="383"/>
      <c r="AX244" s="383"/>
      <c r="AY244" s="383"/>
      <c r="AZ244" s="322"/>
      <c r="BA244" s="383"/>
      <c r="BB244" s="383"/>
      <c r="BC244" s="383"/>
      <c r="BD244" s="322"/>
      <c r="BE244" s="383"/>
      <c r="BF244" s="383"/>
      <c r="BG244" s="383"/>
      <c r="BH244" s="383"/>
      <c r="BI244" s="383"/>
      <c r="BJ244" s="383"/>
      <c r="BK244" s="383"/>
      <c r="BL244" s="383"/>
      <c r="BM244" s="383"/>
      <c r="BN244" s="383"/>
      <c r="BO244" s="383"/>
      <c r="BP244" s="383"/>
      <c r="BQ244" s="383"/>
      <c r="BR244" s="322"/>
      <c r="BS244" s="383"/>
      <c r="BT244" s="383"/>
      <c r="BU244" s="383"/>
      <c r="BV244" s="322"/>
      <c r="BW244" s="383"/>
      <c r="BX244" s="383"/>
      <c r="BY244" s="383"/>
      <c r="BZ244" s="383"/>
      <c r="CA244" s="383"/>
      <c r="CB244" s="322"/>
      <c r="CC244" s="383"/>
      <c r="CD244" s="322"/>
      <c r="CE244" s="623"/>
      <c r="CF244" s="623"/>
      <c r="CG244" s="623"/>
      <c r="CH244" s="623"/>
      <c r="CI244" s="222"/>
      <c r="CJ244" s="222"/>
    </row>
    <row r="245" ht="13.5" customHeight="1">
      <c r="A245" s="222"/>
      <c r="B245" s="382">
        <v>44579.0</v>
      </c>
      <c r="C245" s="271">
        <f t="shared" si="26"/>
        <v>0</v>
      </c>
      <c r="D245" s="260">
        <f t="shared" si="33"/>
        <v>0</v>
      </c>
      <c r="E245" s="321"/>
      <c r="F245" s="322"/>
      <c r="G245" s="322"/>
      <c r="H245" s="322"/>
      <c r="I245" s="322"/>
      <c r="J245" s="322"/>
      <c r="K245" s="322"/>
      <c r="L245" s="480"/>
      <c r="M245" s="577">
        <f t="shared" si="34"/>
        <v>0</v>
      </c>
      <c r="N245" s="321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322"/>
      <c r="AB245" s="322"/>
      <c r="AC245" s="480"/>
      <c r="AD245" s="260">
        <f t="shared" si="35"/>
        <v>0</v>
      </c>
      <c r="AE245" s="407"/>
      <c r="AF245" s="322"/>
      <c r="AG245" s="383"/>
      <c r="AH245" s="322"/>
      <c r="AI245" s="383"/>
      <c r="AJ245" s="322"/>
      <c r="AK245" s="383"/>
      <c r="AL245" s="322"/>
      <c r="AM245" s="383"/>
      <c r="AN245" s="322"/>
      <c r="AO245" s="383"/>
      <c r="AP245" s="322"/>
      <c r="AQ245" s="383"/>
      <c r="AR245" s="322"/>
      <c r="AS245" s="383"/>
      <c r="AT245" s="322"/>
      <c r="AU245" s="383"/>
      <c r="AV245" s="322"/>
      <c r="AW245" s="383"/>
      <c r="AX245" s="383"/>
      <c r="AY245" s="383"/>
      <c r="AZ245" s="322"/>
      <c r="BA245" s="383"/>
      <c r="BB245" s="383"/>
      <c r="BC245" s="383"/>
      <c r="BD245" s="322"/>
      <c r="BE245" s="383"/>
      <c r="BF245" s="383"/>
      <c r="BG245" s="383"/>
      <c r="BH245" s="383"/>
      <c r="BI245" s="383"/>
      <c r="BJ245" s="383"/>
      <c r="BK245" s="383"/>
      <c r="BL245" s="383"/>
      <c r="BM245" s="383"/>
      <c r="BN245" s="383"/>
      <c r="BO245" s="383"/>
      <c r="BP245" s="383"/>
      <c r="BQ245" s="383"/>
      <c r="BR245" s="322"/>
      <c r="BS245" s="383"/>
      <c r="BT245" s="383"/>
      <c r="BU245" s="383"/>
      <c r="BV245" s="322"/>
      <c r="BW245" s="383"/>
      <c r="BX245" s="383"/>
      <c r="BY245" s="383"/>
      <c r="BZ245" s="383"/>
      <c r="CA245" s="383"/>
      <c r="CB245" s="322"/>
      <c r="CC245" s="383"/>
      <c r="CD245" s="322"/>
      <c r="CE245" s="623"/>
      <c r="CF245" s="623"/>
      <c r="CG245" s="623"/>
      <c r="CH245" s="623"/>
      <c r="CI245" s="222"/>
      <c r="CJ245" s="222"/>
    </row>
    <row r="246" ht="13.5" customHeight="1">
      <c r="A246" s="222"/>
      <c r="B246" s="382">
        <v>44580.0</v>
      </c>
      <c r="C246" s="271">
        <f t="shared" si="26"/>
        <v>0</v>
      </c>
      <c r="D246" s="260">
        <f t="shared" si="33"/>
        <v>0</v>
      </c>
      <c r="E246" s="321"/>
      <c r="F246" s="322"/>
      <c r="G246" s="322"/>
      <c r="H246" s="322"/>
      <c r="I246" s="322"/>
      <c r="J246" s="322"/>
      <c r="K246" s="322"/>
      <c r="L246" s="480"/>
      <c r="M246" s="577">
        <f t="shared" si="34"/>
        <v>0</v>
      </c>
      <c r="N246" s="321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  <c r="AA246" s="322"/>
      <c r="AB246" s="322"/>
      <c r="AC246" s="480"/>
      <c r="AD246" s="260">
        <f t="shared" si="35"/>
        <v>0</v>
      </c>
      <c r="AE246" s="407"/>
      <c r="AF246" s="322"/>
      <c r="AG246" s="383"/>
      <c r="AH246" s="322"/>
      <c r="AI246" s="383"/>
      <c r="AJ246" s="322"/>
      <c r="AK246" s="383"/>
      <c r="AL246" s="322"/>
      <c r="AM246" s="383"/>
      <c r="AN246" s="322"/>
      <c r="AO246" s="383"/>
      <c r="AP246" s="322"/>
      <c r="AQ246" s="383"/>
      <c r="AR246" s="322"/>
      <c r="AS246" s="383"/>
      <c r="AT246" s="322"/>
      <c r="AU246" s="383"/>
      <c r="AV246" s="322"/>
      <c r="AW246" s="383"/>
      <c r="AX246" s="383"/>
      <c r="AY246" s="383"/>
      <c r="AZ246" s="322"/>
      <c r="BA246" s="383"/>
      <c r="BB246" s="383"/>
      <c r="BC246" s="383"/>
      <c r="BD246" s="322"/>
      <c r="BE246" s="383"/>
      <c r="BF246" s="383"/>
      <c r="BG246" s="383"/>
      <c r="BH246" s="383"/>
      <c r="BI246" s="383"/>
      <c r="BJ246" s="383"/>
      <c r="BK246" s="383"/>
      <c r="BL246" s="383"/>
      <c r="BM246" s="383"/>
      <c r="BN246" s="383"/>
      <c r="BO246" s="383"/>
      <c r="BP246" s="383"/>
      <c r="BQ246" s="383"/>
      <c r="BR246" s="322"/>
      <c r="BS246" s="383"/>
      <c r="BT246" s="383"/>
      <c r="BU246" s="383"/>
      <c r="BV246" s="322"/>
      <c r="BW246" s="383"/>
      <c r="BX246" s="383"/>
      <c r="BY246" s="383"/>
      <c r="BZ246" s="383"/>
      <c r="CA246" s="383"/>
      <c r="CB246" s="322"/>
      <c r="CC246" s="383"/>
      <c r="CD246" s="322"/>
      <c r="CE246" s="623"/>
      <c r="CF246" s="623"/>
      <c r="CG246" s="623"/>
      <c r="CH246" s="623"/>
      <c r="CI246" s="222"/>
      <c r="CJ246" s="222"/>
    </row>
    <row r="247" ht="13.5" customHeight="1">
      <c r="A247" s="222"/>
      <c r="B247" s="440">
        <v>44581.0</v>
      </c>
      <c r="C247" s="271">
        <f t="shared" si="26"/>
        <v>5010</v>
      </c>
      <c r="D247" s="260">
        <f t="shared" si="33"/>
        <v>1100</v>
      </c>
      <c r="E247" s="321" t="s">
        <v>640</v>
      </c>
      <c r="F247" s="363">
        <v>1100.0</v>
      </c>
      <c r="G247" s="322"/>
      <c r="H247" s="322"/>
      <c r="I247" s="322"/>
      <c r="J247" s="322"/>
      <c r="K247" s="322"/>
      <c r="L247" s="480"/>
      <c r="M247" s="577">
        <f t="shared" si="34"/>
        <v>0</v>
      </c>
      <c r="N247" s="321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322"/>
      <c r="AB247" s="322"/>
      <c r="AC247" s="480"/>
      <c r="AD247" s="260">
        <f t="shared" si="35"/>
        <v>3910</v>
      </c>
      <c r="AE247" s="407" t="s">
        <v>1169</v>
      </c>
      <c r="AF247" s="363">
        <v>3910.0</v>
      </c>
      <c r="AG247" s="383"/>
      <c r="AH247" s="322"/>
      <c r="AI247" s="383"/>
      <c r="AJ247" s="322"/>
      <c r="AK247" s="383"/>
      <c r="AL247" s="322"/>
      <c r="AM247" s="383"/>
      <c r="AN247" s="322"/>
      <c r="AO247" s="383"/>
      <c r="AP247" s="322"/>
      <c r="AQ247" s="383"/>
      <c r="AR247" s="322"/>
      <c r="AS247" s="383"/>
      <c r="AT247" s="322"/>
      <c r="AU247" s="383"/>
      <c r="AV247" s="322"/>
      <c r="AW247" s="383"/>
      <c r="AX247" s="383"/>
      <c r="AY247" s="383"/>
      <c r="AZ247" s="322"/>
      <c r="BA247" s="383"/>
      <c r="BB247" s="383"/>
      <c r="BC247" s="383"/>
      <c r="BD247" s="322"/>
      <c r="BE247" s="383"/>
      <c r="BF247" s="383"/>
      <c r="BG247" s="383"/>
      <c r="BH247" s="383"/>
      <c r="BI247" s="383"/>
      <c r="BJ247" s="383"/>
      <c r="BK247" s="383"/>
      <c r="BL247" s="383"/>
      <c r="BM247" s="383"/>
      <c r="BN247" s="383"/>
      <c r="BO247" s="383"/>
      <c r="BP247" s="383"/>
      <c r="BQ247" s="383"/>
      <c r="BR247" s="322"/>
      <c r="BS247" s="383"/>
      <c r="BT247" s="383"/>
      <c r="BU247" s="383"/>
      <c r="BV247" s="322"/>
      <c r="BW247" s="383"/>
      <c r="BX247" s="383"/>
      <c r="BY247" s="383"/>
      <c r="BZ247" s="383"/>
      <c r="CA247" s="383"/>
      <c r="CB247" s="322"/>
      <c r="CC247" s="383"/>
      <c r="CD247" s="322"/>
      <c r="CE247" s="623"/>
      <c r="CF247" s="623"/>
      <c r="CG247" s="623"/>
      <c r="CH247" s="623"/>
      <c r="CI247" s="222"/>
      <c r="CJ247" s="222"/>
    </row>
    <row r="248" ht="13.5" customHeight="1">
      <c r="A248" s="222"/>
      <c r="B248" s="440">
        <v>44582.0</v>
      </c>
      <c r="C248" s="271">
        <f t="shared" si="26"/>
        <v>0</v>
      </c>
      <c r="D248" s="260">
        <f t="shared" si="33"/>
        <v>0</v>
      </c>
      <c r="E248" s="321"/>
      <c r="F248" s="322"/>
      <c r="G248" s="322"/>
      <c r="H248" s="322"/>
      <c r="I248" s="322"/>
      <c r="J248" s="322"/>
      <c r="K248" s="322"/>
      <c r="L248" s="480"/>
      <c r="M248" s="577">
        <f t="shared" si="34"/>
        <v>0</v>
      </c>
      <c r="N248" s="321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  <c r="AA248" s="322"/>
      <c r="AB248" s="322"/>
      <c r="AC248" s="480"/>
      <c r="AD248" s="260">
        <f t="shared" si="35"/>
        <v>0</v>
      </c>
      <c r="AE248" s="407"/>
      <c r="AF248" s="322"/>
      <c r="AG248" s="322"/>
      <c r="AH248" s="322"/>
      <c r="AI248" s="383"/>
      <c r="AJ248" s="322"/>
      <c r="AK248" s="383"/>
      <c r="AL248" s="322"/>
      <c r="AM248" s="383"/>
      <c r="AN248" s="322"/>
      <c r="AO248" s="383"/>
      <c r="AP248" s="322"/>
      <c r="AQ248" s="383"/>
      <c r="AR248" s="322"/>
      <c r="AS248" s="383"/>
      <c r="AT248" s="322"/>
      <c r="AU248" s="383"/>
      <c r="AV248" s="322"/>
      <c r="AW248" s="383"/>
      <c r="AX248" s="383"/>
      <c r="AY248" s="383"/>
      <c r="AZ248" s="322"/>
      <c r="BA248" s="383"/>
      <c r="BB248" s="383"/>
      <c r="BC248" s="383"/>
      <c r="BD248" s="322"/>
      <c r="BE248" s="383"/>
      <c r="BF248" s="383"/>
      <c r="BG248" s="383"/>
      <c r="BH248" s="383"/>
      <c r="BI248" s="383"/>
      <c r="BJ248" s="383"/>
      <c r="BK248" s="383"/>
      <c r="BL248" s="383"/>
      <c r="BM248" s="383"/>
      <c r="BN248" s="383"/>
      <c r="BO248" s="383"/>
      <c r="BP248" s="383"/>
      <c r="BQ248" s="383"/>
      <c r="BR248" s="322"/>
      <c r="BS248" s="383"/>
      <c r="BT248" s="383"/>
      <c r="BU248" s="383"/>
      <c r="BV248" s="322"/>
      <c r="BW248" s="383"/>
      <c r="BX248" s="383"/>
      <c r="BY248" s="383"/>
      <c r="BZ248" s="383"/>
      <c r="CA248" s="383"/>
      <c r="CB248" s="322"/>
      <c r="CC248" s="383"/>
      <c r="CD248" s="322"/>
      <c r="CE248" s="623"/>
      <c r="CF248" s="623"/>
      <c r="CG248" s="623"/>
      <c r="CH248" s="623"/>
      <c r="CI248" s="222"/>
      <c r="CJ248" s="222"/>
    </row>
    <row r="249" ht="13.5" customHeight="1">
      <c r="A249" s="222"/>
      <c r="B249" s="440">
        <v>44583.0</v>
      </c>
      <c r="C249" s="271">
        <f t="shared" si="26"/>
        <v>0</v>
      </c>
      <c r="D249" s="260">
        <f t="shared" si="33"/>
        <v>0</v>
      </c>
      <c r="E249" s="321"/>
      <c r="F249" s="322"/>
      <c r="G249" s="322"/>
      <c r="H249" s="322"/>
      <c r="I249" s="322"/>
      <c r="J249" s="322"/>
      <c r="K249" s="322"/>
      <c r="L249" s="480"/>
      <c r="M249" s="577">
        <f t="shared" si="34"/>
        <v>0</v>
      </c>
      <c r="N249" s="321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  <c r="AA249" s="322"/>
      <c r="AB249" s="322"/>
      <c r="AC249" s="480"/>
      <c r="AD249" s="260">
        <f t="shared" si="35"/>
        <v>0</v>
      </c>
      <c r="AE249" s="407"/>
      <c r="AF249" s="322"/>
      <c r="AG249" s="322"/>
      <c r="AH249" s="322"/>
      <c r="AI249" s="383"/>
      <c r="AJ249" s="322"/>
      <c r="AK249" s="383"/>
      <c r="AL249" s="322"/>
      <c r="AM249" s="383"/>
      <c r="AN249" s="322"/>
      <c r="AO249" s="383"/>
      <c r="AP249" s="322"/>
      <c r="AQ249" s="383"/>
      <c r="AR249" s="322"/>
      <c r="AS249" s="383"/>
      <c r="AT249" s="322"/>
      <c r="AU249" s="383"/>
      <c r="AV249" s="322"/>
      <c r="AW249" s="383"/>
      <c r="AX249" s="383"/>
      <c r="AY249" s="383"/>
      <c r="AZ249" s="322"/>
      <c r="BA249" s="383"/>
      <c r="BB249" s="383"/>
      <c r="BC249" s="383"/>
      <c r="BD249" s="322"/>
      <c r="BE249" s="383"/>
      <c r="BF249" s="383"/>
      <c r="BG249" s="383"/>
      <c r="BH249" s="383"/>
      <c r="BI249" s="383"/>
      <c r="BJ249" s="383"/>
      <c r="BK249" s="383"/>
      <c r="BL249" s="383"/>
      <c r="BM249" s="383"/>
      <c r="BN249" s="383"/>
      <c r="BO249" s="383"/>
      <c r="BP249" s="383"/>
      <c r="BQ249" s="383"/>
      <c r="BR249" s="322"/>
      <c r="BS249" s="383"/>
      <c r="BT249" s="383"/>
      <c r="BU249" s="383"/>
      <c r="BV249" s="322"/>
      <c r="BW249" s="383"/>
      <c r="BX249" s="383"/>
      <c r="BY249" s="383"/>
      <c r="BZ249" s="383"/>
      <c r="CA249" s="383"/>
      <c r="CB249" s="322"/>
      <c r="CC249" s="383"/>
      <c r="CD249" s="322"/>
      <c r="CE249" s="623"/>
      <c r="CF249" s="623"/>
      <c r="CG249" s="623"/>
      <c r="CH249" s="623"/>
      <c r="CI249" s="222"/>
      <c r="CJ249" s="222"/>
    </row>
    <row r="250" ht="13.5" customHeight="1">
      <c r="A250" s="222"/>
      <c r="B250" s="440">
        <v>44584.0</v>
      </c>
      <c r="C250" s="271">
        <f t="shared" si="26"/>
        <v>2072417</v>
      </c>
      <c r="D250" s="260">
        <f t="shared" si="33"/>
        <v>385</v>
      </c>
      <c r="E250" s="321" t="s">
        <v>541</v>
      </c>
      <c r="F250" s="363">
        <v>385.0</v>
      </c>
      <c r="G250" s="322"/>
      <c r="H250" s="322"/>
      <c r="I250" s="322"/>
      <c r="J250" s="322"/>
      <c r="K250" s="322"/>
      <c r="L250" s="480"/>
      <c r="M250" s="577">
        <f t="shared" si="34"/>
        <v>0</v>
      </c>
      <c r="N250" s="321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  <c r="AA250" s="322"/>
      <c r="AB250" s="322"/>
      <c r="AC250" s="480"/>
      <c r="AD250" s="260">
        <f t="shared" si="35"/>
        <v>2072032</v>
      </c>
      <c r="AE250" s="407" t="s">
        <v>423</v>
      </c>
      <c r="AF250" s="363">
        <v>11531.0</v>
      </c>
      <c r="AG250" s="407" t="s">
        <v>403</v>
      </c>
      <c r="AH250" s="363">
        <v>47745.0</v>
      </c>
      <c r="AI250" s="383" t="s">
        <v>986</v>
      </c>
      <c r="AJ250" s="363">
        <v>49500.0</v>
      </c>
      <c r="AK250" s="383" t="s">
        <v>1037</v>
      </c>
      <c r="AL250" s="363">
        <v>1941000.0</v>
      </c>
      <c r="AM250" s="383" t="s">
        <v>1125</v>
      </c>
      <c r="AN250" s="363">
        <v>22256.0</v>
      </c>
      <c r="AO250" s="383"/>
      <c r="AP250" s="322"/>
      <c r="AQ250" s="383"/>
      <c r="AR250" s="322"/>
      <c r="AS250" s="383"/>
      <c r="AT250" s="322"/>
      <c r="AU250" s="383"/>
      <c r="AV250" s="322"/>
      <c r="AW250" s="383"/>
      <c r="AX250" s="383"/>
      <c r="AY250" s="383"/>
      <c r="AZ250" s="322"/>
      <c r="BA250" s="383"/>
      <c r="BB250" s="383"/>
      <c r="BC250" s="383"/>
      <c r="BD250" s="322"/>
      <c r="BE250" s="383"/>
      <c r="BF250" s="383"/>
      <c r="BG250" s="383"/>
      <c r="BH250" s="383"/>
      <c r="BI250" s="383"/>
      <c r="BJ250" s="383"/>
      <c r="BK250" s="383"/>
      <c r="BL250" s="383"/>
      <c r="BM250" s="383"/>
      <c r="BN250" s="383"/>
      <c r="BO250" s="383"/>
      <c r="BP250" s="383"/>
      <c r="BQ250" s="383"/>
      <c r="BR250" s="322"/>
      <c r="BS250" s="383"/>
      <c r="BT250" s="383"/>
      <c r="BU250" s="383"/>
      <c r="BV250" s="322"/>
      <c r="BW250" s="383"/>
      <c r="BX250" s="383"/>
      <c r="BY250" s="383"/>
      <c r="BZ250" s="383"/>
      <c r="CA250" s="383"/>
      <c r="CB250" s="322"/>
      <c r="CC250" s="383"/>
      <c r="CD250" s="322"/>
      <c r="CE250" s="623"/>
      <c r="CF250" s="623"/>
      <c r="CG250" s="623"/>
      <c r="CH250" s="623"/>
      <c r="CI250" s="222"/>
      <c r="CJ250" s="222"/>
    </row>
    <row r="251" ht="13.5" customHeight="1">
      <c r="A251" s="222"/>
      <c r="B251" s="440">
        <v>44585.0</v>
      </c>
      <c r="C251" s="271">
        <f t="shared" si="26"/>
        <v>220000</v>
      </c>
      <c r="D251" s="260">
        <f t="shared" si="33"/>
        <v>0</v>
      </c>
      <c r="E251" s="321"/>
      <c r="F251" s="322"/>
      <c r="G251" s="322"/>
      <c r="H251" s="322"/>
      <c r="I251" s="322"/>
      <c r="J251" s="322"/>
      <c r="K251" s="322"/>
      <c r="L251" s="480"/>
      <c r="M251" s="577">
        <f t="shared" si="34"/>
        <v>0</v>
      </c>
      <c r="N251" s="321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322"/>
      <c r="AB251" s="322"/>
      <c r="AC251" s="480"/>
      <c r="AD251" s="260">
        <f t="shared" si="35"/>
        <v>220000</v>
      </c>
      <c r="AE251" s="322" t="s">
        <v>65</v>
      </c>
      <c r="AF251" s="363">
        <v>220000.0</v>
      </c>
      <c r="AG251" s="143"/>
      <c r="AH251" s="143"/>
      <c r="AI251" s="150"/>
      <c r="AJ251" s="143"/>
      <c r="AK251" s="167"/>
      <c r="AL251" s="167"/>
      <c r="AM251" s="383"/>
      <c r="AN251" s="322"/>
      <c r="AO251" s="383"/>
      <c r="AP251" s="322"/>
      <c r="AQ251" s="383"/>
      <c r="AR251" s="322"/>
      <c r="AS251" s="383"/>
      <c r="AT251" s="322"/>
      <c r="AU251" s="383"/>
      <c r="AV251" s="322"/>
      <c r="AW251" s="383"/>
      <c r="AX251" s="383"/>
      <c r="AY251" s="383"/>
      <c r="AZ251" s="322"/>
      <c r="BA251" s="383"/>
      <c r="BB251" s="383"/>
      <c r="BC251" s="383"/>
      <c r="BD251" s="322"/>
      <c r="BE251" s="383"/>
      <c r="BF251" s="383"/>
      <c r="BG251" s="383"/>
      <c r="BH251" s="383"/>
      <c r="BI251" s="383"/>
      <c r="BJ251" s="383"/>
      <c r="BK251" s="383"/>
      <c r="BL251" s="383"/>
      <c r="BM251" s="383"/>
      <c r="BN251" s="383"/>
      <c r="BO251" s="383"/>
      <c r="BP251" s="383"/>
      <c r="BQ251" s="383"/>
      <c r="BR251" s="322"/>
      <c r="BS251" s="383"/>
      <c r="BT251" s="383"/>
      <c r="BU251" s="383"/>
      <c r="BV251" s="322"/>
      <c r="BW251" s="383"/>
      <c r="BX251" s="383"/>
      <c r="BY251" s="383"/>
      <c r="BZ251" s="383"/>
      <c r="CA251" s="383"/>
      <c r="CB251" s="322"/>
      <c r="CC251" s="383"/>
      <c r="CD251" s="322"/>
      <c r="CE251" s="623"/>
      <c r="CF251" s="623"/>
      <c r="CG251" s="623"/>
      <c r="CH251" s="623"/>
      <c r="CI251" s="222"/>
      <c r="CJ251" s="222"/>
    </row>
    <row r="252" ht="13.5" customHeight="1">
      <c r="A252" s="222"/>
      <c r="B252" s="382">
        <v>44586.0</v>
      </c>
      <c r="C252" s="271">
        <f t="shared" si="26"/>
        <v>0</v>
      </c>
      <c r="D252" s="260">
        <f t="shared" si="33"/>
        <v>0</v>
      </c>
      <c r="E252" s="321"/>
      <c r="F252" s="322"/>
      <c r="G252" s="322"/>
      <c r="H252" s="322"/>
      <c r="I252" s="322"/>
      <c r="J252" s="322"/>
      <c r="K252" s="322"/>
      <c r="L252" s="480"/>
      <c r="M252" s="577">
        <f t="shared" si="34"/>
        <v>0</v>
      </c>
      <c r="N252" s="321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  <c r="AB252" s="322"/>
      <c r="AC252" s="480"/>
      <c r="AD252" s="260">
        <f t="shared" si="35"/>
        <v>0</v>
      </c>
      <c r="AE252" s="412"/>
      <c r="AF252" s="412"/>
      <c r="AG252" s="150"/>
      <c r="AH252" s="152"/>
      <c r="AI252" s="143"/>
      <c r="AJ252" s="143"/>
      <c r="AK252" s="143"/>
      <c r="AL252" s="143"/>
      <c r="AM252" s="383"/>
      <c r="AN252" s="322"/>
      <c r="AO252" s="383"/>
      <c r="AP252" s="322"/>
      <c r="AQ252" s="383"/>
      <c r="AR252" s="322"/>
      <c r="AS252" s="383"/>
      <c r="AT252" s="322"/>
      <c r="AU252" s="383"/>
      <c r="AV252" s="322"/>
      <c r="AW252" s="383"/>
      <c r="AX252" s="383"/>
      <c r="AY252" s="383"/>
      <c r="AZ252" s="322"/>
      <c r="BA252" s="383"/>
      <c r="BB252" s="383"/>
      <c r="BC252" s="150"/>
      <c r="BD252" s="322"/>
      <c r="BE252" s="383"/>
      <c r="BF252" s="383"/>
      <c r="BG252" s="383"/>
      <c r="BH252" s="383"/>
      <c r="BI252" s="383"/>
      <c r="BJ252" s="383"/>
      <c r="BK252" s="383"/>
      <c r="BL252" s="383"/>
      <c r="BM252" s="383"/>
      <c r="BN252" s="383"/>
      <c r="BO252" s="383"/>
      <c r="BP252" s="383"/>
      <c r="BQ252" s="383"/>
      <c r="BR252" s="322"/>
      <c r="BS252" s="383"/>
      <c r="BT252" s="383"/>
      <c r="BU252" s="383"/>
      <c r="BV252" s="322"/>
      <c r="BW252" s="383"/>
      <c r="BX252" s="383"/>
      <c r="BY252" s="383"/>
      <c r="BZ252" s="383"/>
      <c r="CA252" s="383"/>
      <c r="CB252" s="322"/>
      <c r="CC252" s="383"/>
      <c r="CD252" s="322"/>
      <c r="CE252" s="623"/>
      <c r="CF252" s="623"/>
      <c r="CG252" s="623"/>
      <c r="CH252" s="623"/>
      <c r="CI252" s="222"/>
      <c r="CJ252" s="222"/>
    </row>
    <row r="253" ht="13.5" customHeight="1">
      <c r="A253" s="222"/>
      <c r="B253" s="382">
        <v>44587.0</v>
      </c>
      <c r="C253" s="271">
        <f t="shared" si="26"/>
        <v>0</v>
      </c>
      <c r="D253" s="260">
        <f t="shared" si="33"/>
        <v>0</v>
      </c>
      <c r="E253" s="321"/>
      <c r="F253" s="322"/>
      <c r="G253" s="322"/>
      <c r="H253" s="322"/>
      <c r="I253" s="322"/>
      <c r="J253" s="322"/>
      <c r="K253" s="322"/>
      <c r="L253" s="480"/>
      <c r="M253" s="577">
        <f t="shared" si="34"/>
        <v>0</v>
      </c>
      <c r="N253" s="321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  <c r="AA253" s="322"/>
      <c r="AB253" s="322"/>
      <c r="AC253" s="480"/>
      <c r="AD253" s="260">
        <f t="shared" si="35"/>
        <v>0</v>
      </c>
      <c r="AE253" s="383"/>
      <c r="AF253" s="322"/>
      <c r="AG253" s="383"/>
      <c r="AH253" s="383"/>
      <c r="AI253" s="383"/>
      <c r="AJ253" s="322"/>
      <c r="AK253" s="322"/>
      <c r="AL253" s="322"/>
      <c r="AM253" s="383"/>
      <c r="AN253" s="322"/>
      <c r="AO253" s="383"/>
      <c r="AP253" s="322"/>
      <c r="AQ253" s="383"/>
      <c r="AR253" s="322"/>
      <c r="AS253" s="383"/>
      <c r="AT253" s="322"/>
      <c r="AU253" s="383"/>
      <c r="AV253" s="322"/>
      <c r="AW253" s="383"/>
      <c r="AX253" s="383"/>
      <c r="AY253" s="322"/>
      <c r="AZ253" s="322"/>
      <c r="BA253" s="383"/>
      <c r="BB253" s="383"/>
      <c r="BC253" s="150"/>
      <c r="BD253" s="322"/>
      <c r="BE253" s="383"/>
      <c r="BF253" s="383"/>
      <c r="BG253" s="383"/>
      <c r="BH253" s="383"/>
      <c r="BI253" s="383"/>
      <c r="BJ253" s="383"/>
      <c r="BK253" s="383"/>
      <c r="BL253" s="383"/>
      <c r="BM253" s="383"/>
      <c r="BN253" s="383"/>
      <c r="BO253" s="383"/>
      <c r="BP253" s="383"/>
      <c r="BQ253" s="383"/>
      <c r="BR253" s="322"/>
      <c r="BS253" s="383"/>
      <c r="BT253" s="383"/>
      <c r="BU253" s="383"/>
      <c r="BV253" s="322"/>
      <c r="BW253" s="383"/>
      <c r="BX253" s="383"/>
      <c r="BY253" s="383"/>
      <c r="BZ253" s="383"/>
      <c r="CA253" s="383"/>
      <c r="CB253" s="322"/>
      <c r="CC253" s="383"/>
      <c r="CD253" s="322"/>
      <c r="CE253" s="623"/>
      <c r="CF253" s="623"/>
      <c r="CG253" s="623"/>
      <c r="CH253" s="623"/>
      <c r="CI253" s="222"/>
      <c r="CJ253" s="222"/>
    </row>
    <row r="254" ht="13.5" customHeight="1">
      <c r="A254" s="222"/>
      <c r="B254" s="32">
        <v>44588.0</v>
      </c>
      <c r="C254" s="271">
        <f t="shared" si="26"/>
        <v>584937</v>
      </c>
      <c r="D254" s="260">
        <f t="shared" si="33"/>
        <v>0</v>
      </c>
      <c r="E254" s="321"/>
      <c r="F254" s="322"/>
      <c r="G254" s="322"/>
      <c r="H254" s="322"/>
      <c r="I254" s="322"/>
      <c r="J254" s="322"/>
      <c r="K254" s="322"/>
      <c r="L254" s="480"/>
      <c r="M254" s="577">
        <f t="shared" si="34"/>
        <v>0</v>
      </c>
      <c r="N254" s="321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  <c r="AA254" s="322"/>
      <c r="AB254" s="322"/>
      <c r="AC254" s="480"/>
      <c r="AD254" s="260">
        <f t="shared" si="35"/>
        <v>584937</v>
      </c>
      <c r="AE254" s="407" t="s">
        <v>434</v>
      </c>
      <c r="AF254" s="363">
        <v>84678.0</v>
      </c>
      <c r="AG254" s="322" t="s">
        <v>994</v>
      </c>
      <c r="AH254" s="363">
        <v>110000.0</v>
      </c>
      <c r="AI254" s="322" t="s">
        <v>426</v>
      </c>
      <c r="AJ254" s="363">
        <v>46229.0</v>
      </c>
      <c r="AK254" s="383" t="s">
        <v>75</v>
      </c>
      <c r="AL254" s="363">
        <v>58201.0</v>
      </c>
      <c r="AM254" s="383" t="s">
        <v>71</v>
      </c>
      <c r="AN254" s="363">
        <v>4400.0</v>
      </c>
      <c r="AO254" s="383" t="s">
        <v>73</v>
      </c>
      <c r="AP254" s="363">
        <v>6015.0</v>
      </c>
      <c r="AQ254" s="322" t="s">
        <v>74</v>
      </c>
      <c r="AR254" s="363">
        <v>24840.0</v>
      </c>
      <c r="AS254" s="150" t="s">
        <v>992</v>
      </c>
      <c r="AT254" s="363">
        <v>155760.0</v>
      </c>
      <c r="AU254" s="150" t="s">
        <v>427</v>
      </c>
      <c r="AV254" s="363">
        <v>3900.0</v>
      </c>
      <c r="AW254" s="150" t="s">
        <v>93</v>
      </c>
      <c r="AX254" s="363">
        <v>8558.0</v>
      </c>
      <c r="AY254" s="383" t="s">
        <v>991</v>
      </c>
      <c r="AZ254" s="384">
        <v>1936.0</v>
      </c>
      <c r="BA254" s="383" t="s">
        <v>76</v>
      </c>
      <c r="BB254" s="363">
        <v>67440.0</v>
      </c>
      <c r="BC254" s="143" t="s">
        <v>95</v>
      </c>
      <c r="BD254" s="363">
        <v>12980.0</v>
      </c>
      <c r="BE254" s="150"/>
      <c r="BF254" s="143"/>
      <c r="BG254" s="150"/>
      <c r="BH254" s="143"/>
      <c r="BI254" s="383"/>
      <c r="BJ254" s="322"/>
      <c r="BK254" s="383"/>
      <c r="BL254" s="322"/>
      <c r="BM254" s="383"/>
      <c r="BN254" s="322"/>
      <c r="BO254" s="383"/>
      <c r="BP254" s="322"/>
      <c r="BQ254" s="383"/>
      <c r="BR254" s="322"/>
      <c r="BS254" s="383"/>
      <c r="BT254" s="383"/>
      <c r="BU254" s="383"/>
      <c r="BV254" s="322"/>
      <c r="BW254" s="383"/>
      <c r="BX254" s="383"/>
      <c r="BY254" s="383"/>
      <c r="BZ254" s="383"/>
      <c r="CA254" s="383"/>
      <c r="CB254" s="322"/>
      <c r="CC254" s="383"/>
      <c r="CD254" s="322"/>
      <c r="CE254" s="623"/>
      <c r="CF254" s="623"/>
      <c r="CG254" s="623"/>
      <c r="CH254" s="623"/>
      <c r="CI254" s="222"/>
      <c r="CJ254" s="222"/>
    </row>
    <row r="255" ht="13.5" customHeight="1">
      <c r="A255" s="222"/>
      <c r="B255" s="32">
        <v>44589.0</v>
      </c>
      <c r="C255" s="271">
        <f t="shared" si="26"/>
        <v>0</v>
      </c>
      <c r="D255" s="260">
        <f t="shared" si="33"/>
        <v>0</v>
      </c>
      <c r="E255" s="321"/>
      <c r="F255" s="322"/>
      <c r="G255" s="322"/>
      <c r="H255" s="322"/>
      <c r="I255" s="322"/>
      <c r="J255" s="322"/>
      <c r="K255" s="322"/>
      <c r="L255" s="480"/>
      <c r="M255" s="577">
        <f t="shared" si="34"/>
        <v>0</v>
      </c>
      <c r="N255" s="321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  <c r="AA255" s="322"/>
      <c r="AB255" s="322"/>
      <c r="AC255" s="480"/>
      <c r="AD255" s="260">
        <f t="shared" si="35"/>
        <v>0</v>
      </c>
      <c r="AE255" s="322"/>
      <c r="AF255" s="322"/>
      <c r="AG255" s="322"/>
      <c r="AH255" s="322"/>
      <c r="AI255" s="322"/>
      <c r="AJ255" s="322"/>
      <c r="AK255" s="322"/>
      <c r="AL255" s="322"/>
      <c r="AM255" s="383"/>
      <c r="AN255" s="322"/>
      <c r="AO255" s="322"/>
      <c r="AP255" s="322"/>
      <c r="AQ255" s="322"/>
      <c r="AR255" s="322"/>
      <c r="AS255" s="383"/>
      <c r="AT255" s="322"/>
      <c r="AU255" s="383"/>
      <c r="AV255" s="322"/>
      <c r="AW255" s="322"/>
      <c r="AX255" s="322"/>
      <c r="AY255" s="383"/>
      <c r="AZ255" s="322"/>
      <c r="BA255" s="383"/>
      <c r="BB255" s="322"/>
      <c r="BC255" s="143"/>
      <c r="BD255" s="322"/>
      <c r="BE255" s="322"/>
      <c r="BF255" s="322"/>
      <c r="BG255" s="322"/>
      <c r="BH255" s="322"/>
      <c r="BI255" s="383"/>
      <c r="BJ255" s="322"/>
      <c r="BK255" s="383"/>
      <c r="BL255" s="322"/>
      <c r="BM255" s="383"/>
      <c r="BN255" s="322"/>
      <c r="BO255" s="322"/>
      <c r="BP255" s="322"/>
      <c r="BQ255" s="383"/>
      <c r="BR255" s="322"/>
      <c r="BS255" s="383"/>
      <c r="BT255" s="322"/>
      <c r="BU255" s="322"/>
      <c r="BV255" s="322"/>
      <c r="BW255" s="383"/>
      <c r="BX255" s="322"/>
      <c r="BY255" s="322"/>
      <c r="BZ255" s="322"/>
      <c r="CA255" s="322"/>
      <c r="CB255" s="322"/>
      <c r="CC255" s="383"/>
      <c r="CD255" s="322"/>
      <c r="CE255" s="623"/>
      <c r="CF255" s="623"/>
      <c r="CG255" s="623"/>
      <c r="CH255" s="623"/>
      <c r="CI255" s="222"/>
      <c r="CJ255" s="222"/>
    </row>
    <row r="256" ht="13.5" customHeight="1">
      <c r="A256" s="222"/>
      <c r="B256" s="440">
        <v>44590.0</v>
      </c>
      <c r="C256" s="271">
        <f t="shared" si="26"/>
        <v>618370</v>
      </c>
      <c r="D256" s="260">
        <f t="shared" si="33"/>
        <v>618370</v>
      </c>
      <c r="E256" s="321" t="s">
        <v>1170</v>
      </c>
      <c r="F256" s="363">
        <v>242865.0</v>
      </c>
      <c r="G256" s="322" t="s">
        <v>1171</v>
      </c>
      <c r="H256" s="363">
        <v>196013.0</v>
      </c>
      <c r="I256" s="322" t="s">
        <v>1172</v>
      </c>
      <c r="J256" s="363">
        <v>178777.0</v>
      </c>
      <c r="K256" s="322" t="s">
        <v>1173</v>
      </c>
      <c r="L256" s="385">
        <v>715.0</v>
      </c>
      <c r="M256" s="577">
        <f t="shared" si="34"/>
        <v>0</v>
      </c>
      <c r="N256" s="321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  <c r="AA256" s="322"/>
      <c r="AB256" s="322"/>
      <c r="AC256" s="480"/>
      <c r="AD256" s="260">
        <f t="shared" si="35"/>
        <v>0</v>
      </c>
      <c r="AE256" s="407"/>
      <c r="AF256" s="322"/>
      <c r="AG256" s="322"/>
      <c r="AH256" s="322"/>
      <c r="AI256" s="322"/>
      <c r="AJ256" s="322"/>
      <c r="AK256" s="322"/>
      <c r="AL256" s="322"/>
      <c r="AM256" s="322"/>
      <c r="AN256" s="322"/>
      <c r="AO256" s="322"/>
      <c r="AP256" s="322"/>
      <c r="AQ256" s="322"/>
      <c r="AR256" s="322"/>
      <c r="AS256" s="322"/>
      <c r="AT256" s="322"/>
      <c r="AU256" s="383"/>
      <c r="AV256" s="322"/>
      <c r="AW256" s="407"/>
      <c r="AX256" s="322"/>
      <c r="AY256" s="383"/>
      <c r="AZ256" s="322"/>
      <c r="BA256" s="383"/>
      <c r="BB256" s="322"/>
      <c r="BC256" s="322"/>
      <c r="BD256" s="322"/>
      <c r="BE256" s="322"/>
      <c r="BF256" s="322"/>
      <c r="BG256" s="322"/>
      <c r="BH256" s="322"/>
      <c r="BI256" s="383"/>
      <c r="BJ256" s="322"/>
      <c r="BK256" s="383"/>
      <c r="BL256" s="322"/>
      <c r="BM256" s="383"/>
      <c r="BN256" s="322"/>
      <c r="BO256" s="383"/>
      <c r="BP256" s="383"/>
      <c r="BQ256" s="383"/>
      <c r="BR256" s="322"/>
      <c r="BS256" s="383"/>
      <c r="BT256" s="383"/>
      <c r="BU256" s="383"/>
      <c r="BV256" s="322"/>
      <c r="BW256" s="383"/>
      <c r="BX256" s="383"/>
      <c r="BY256" s="383"/>
      <c r="BZ256" s="383"/>
      <c r="CA256" s="383"/>
      <c r="CB256" s="322"/>
      <c r="CC256" s="383"/>
      <c r="CD256" s="322"/>
      <c r="CE256" s="623"/>
      <c r="CF256" s="623"/>
      <c r="CG256" s="623"/>
      <c r="CH256" s="623"/>
      <c r="CI256" s="222"/>
      <c r="CJ256" s="222"/>
    </row>
    <row r="257" ht="13.5" customHeight="1">
      <c r="A257" s="222"/>
      <c r="B257" s="440">
        <v>44591.0</v>
      </c>
      <c r="C257" s="271">
        <f t="shared" si="26"/>
        <v>15163421</v>
      </c>
      <c r="D257" s="272">
        <f t="shared" si="33"/>
        <v>3308511</v>
      </c>
      <c r="E257" s="143" t="s">
        <v>1174</v>
      </c>
      <c r="F257" s="380">
        <v>20000.0</v>
      </c>
      <c r="G257" s="322" t="s">
        <v>1175</v>
      </c>
      <c r="H257" s="363">
        <v>2176322.0</v>
      </c>
      <c r="I257" s="322" t="s">
        <v>1176</v>
      </c>
      <c r="J257" s="363">
        <v>101917.0</v>
      </c>
      <c r="K257" s="412" t="s">
        <v>1177</v>
      </c>
      <c r="L257" s="385">
        <v>1010272.0</v>
      </c>
      <c r="M257" s="577">
        <f t="shared" si="34"/>
        <v>11000000</v>
      </c>
      <c r="N257" s="544" t="s">
        <v>1178</v>
      </c>
      <c r="O257" s="384">
        <v>1.1E7</v>
      </c>
      <c r="P257" s="383"/>
      <c r="Q257" s="383"/>
      <c r="R257" s="383"/>
      <c r="S257" s="383"/>
      <c r="T257" s="322"/>
      <c r="U257" s="322"/>
      <c r="V257" s="412"/>
      <c r="W257" s="412"/>
      <c r="X257" s="412"/>
      <c r="Y257" s="412"/>
      <c r="Z257" s="412"/>
      <c r="AA257" s="412"/>
      <c r="AB257" s="412"/>
      <c r="AC257" s="500"/>
      <c r="AD257" s="260">
        <f t="shared" si="35"/>
        <v>854910</v>
      </c>
      <c r="AE257" s="407" t="s">
        <v>403</v>
      </c>
      <c r="AF257" s="363">
        <v>44910.0</v>
      </c>
      <c r="AG257" s="322" t="s">
        <v>1179</v>
      </c>
      <c r="AH257" s="363">
        <v>810000.0</v>
      </c>
      <c r="AI257" s="322"/>
      <c r="AJ257" s="322"/>
      <c r="AK257" s="322"/>
      <c r="AL257" s="322"/>
      <c r="AM257" s="383"/>
      <c r="AN257" s="322"/>
      <c r="AO257" s="383"/>
      <c r="AP257" s="322"/>
      <c r="AQ257" s="383"/>
      <c r="AR257" s="322"/>
      <c r="AS257" s="322"/>
      <c r="AT257" s="322"/>
      <c r="AU257" s="322"/>
      <c r="AV257" s="322"/>
      <c r="AW257" s="322"/>
      <c r="AX257" s="322"/>
      <c r="AY257" s="383"/>
      <c r="AZ257" s="322"/>
      <c r="BA257" s="383"/>
      <c r="BB257" s="322"/>
      <c r="BC257" s="322"/>
      <c r="BD257" s="322"/>
      <c r="BE257" s="322"/>
      <c r="BF257" s="322"/>
      <c r="BG257" s="322"/>
      <c r="BH257" s="322"/>
      <c r="BI257" s="383"/>
      <c r="BJ257" s="322"/>
      <c r="BK257" s="383"/>
      <c r="BL257" s="322"/>
      <c r="BM257" s="383"/>
      <c r="BN257" s="322"/>
      <c r="BO257" s="383"/>
      <c r="BP257" s="383"/>
      <c r="BQ257" s="383"/>
      <c r="BR257" s="322"/>
      <c r="BS257" s="383"/>
      <c r="BT257" s="383"/>
      <c r="BU257" s="383"/>
      <c r="BV257" s="322"/>
      <c r="BW257" s="383"/>
      <c r="BX257" s="383"/>
      <c r="BY257" s="383"/>
      <c r="BZ257" s="383"/>
      <c r="CA257" s="383"/>
      <c r="CB257" s="322"/>
      <c r="CC257" s="383"/>
      <c r="CD257" s="322"/>
      <c r="CE257" s="623"/>
      <c r="CF257" s="623"/>
      <c r="CG257" s="623"/>
      <c r="CH257" s="623"/>
      <c r="CI257" s="222"/>
      <c r="CJ257" s="222"/>
    </row>
    <row r="258" ht="13.5" customHeight="1">
      <c r="A258" s="222"/>
      <c r="B258" s="444">
        <v>44592.0</v>
      </c>
      <c r="C258" s="271">
        <f t="shared" si="26"/>
        <v>60418672</v>
      </c>
      <c r="D258" s="272">
        <f t="shared" si="33"/>
        <v>7002782</v>
      </c>
      <c r="E258" s="143" t="s">
        <v>1006</v>
      </c>
      <c r="F258" s="363">
        <v>520625.0</v>
      </c>
      <c r="G258" s="268" t="s">
        <v>1180</v>
      </c>
      <c r="H258" s="367">
        <v>1294000.0</v>
      </c>
      <c r="I258" s="591" t="s">
        <v>1181</v>
      </c>
      <c r="J258" s="367">
        <v>188157.0</v>
      </c>
      <c r="K258" s="151" t="s">
        <v>815</v>
      </c>
      <c r="L258" s="421">
        <v>5000000.0</v>
      </c>
      <c r="M258" s="577">
        <f t="shared" si="34"/>
        <v>50516171</v>
      </c>
      <c r="N258" s="599" t="s">
        <v>1182</v>
      </c>
      <c r="O258" s="363">
        <v>8019.0</v>
      </c>
      <c r="P258" s="484" t="s">
        <v>654</v>
      </c>
      <c r="Q258" s="367">
        <v>871112.0</v>
      </c>
      <c r="R258" s="412" t="s">
        <v>449</v>
      </c>
      <c r="S258" s="367">
        <v>4167077.0</v>
      </c>
      <c r="T258" s="412" t="s">
        <v>250</v>
      </c>
      <c r="U258" s="367">
        <v>174882.0</v>
      </c>
      <c r="V258" s="322" t="s">
        <v>1183</v>
      </c>
      <c r="W258" s="363">
        <v>1.2E7</v>
      </c>
      <c r="X258" s="322" t="s">
        <v>1184</v>
      </c>
      <c r="Y258" s="363">
        <v>307721.0</v>
      </c>
      <c r="Z258" s="546" t="s">
        <v>1185</v>
      </c>
      <c r="AA258" s="411">
        <v>3.288736E7</v>
      </c>
      <c r="AB258" s="636" t="s">
        <v>1186</v>
      </c>
      <c r="AC258" s="385">
        <v>100000.0</v>
      </c>
      <c r="AD258" s="635">
        <f t="shared" si="35"/>
        <v>2899719</v>
      </c>
      <c r="AE258" s="407" t="s">
        <v>1012</v>
      </c>
      <c r="AF258" s="363">
        <v>770946.0</v>
      </c>
      <c r="AG258" s="383" t="s">
        <v>454</v>
      </c>
      <c r="AH258" s="363">
        <v>65000.0</v>
      </c>
      <c r="AI258" s="322" t="s">
        <v>1187</v>
      </c>
      <c r="AJ258" s="363">
        <v>3910.0</v>
      </c>
      <c r="AK258" s="322" t="s">
        <v>398</v>
      </c>
      <c r="AL258" s="363">
        <v>1100.0</v>
      </c>
      <c r="AM258" s="322" t="s">
        <v>87</v>
      </c>
      <c r="AN258" s="363">
        <v>165000.0</v>
      </c>
      <c r="AO258" s="322" t="s">
        <v>88</v>
      </c>
      <c r="AP258" s="363">
        <v>160000.0</v>
      </c>
      <c r="AQ258" s="322" t="s">
        <v>1126</v>
      </c>
      <c r="AR258" s="363">
        <v>754567.0</v>
      </c>
      <c r="AS258" s="412" t="s">
        <v>598</v>
      </c>
      <c r="AT258" s="367">
        <v>464970.0</v>
      </c>
      <c r="AU258" s="322" t="s">
        <v>1188</v>
      </c>
      <c r="AV258" s="363">
        <v>514226.0</v>
      </c>
      <c r="AW258" s="383"/>
      <c r="AX258" s="322"/>
      <c r="AY258" s="416"/>
      <c r="AZ258" s="422"/>
      <c r="BA258" s="422"/>
      <c r="BB258" s="422"/>
      <c r="BC258" s="412"/>
      <c r="BD258" s="412"/>
      <c r="BE258" s="383"/>
      <c r="BF258" s="322"/>
      <c r="BG258" s="383"/>
      <c r="BH258" s="322"/>
      <c r="BI258" s="383"/>
      <c r="BJ258" s="322"/>
      <c r="BK258" s="416"/>
      <c r="BL258" s="422"/>
      <c r="BM258" s="416"/>
      <c r="BN258" s="422"/>
      <c r="BO258" s="416"/>
      <c r="BP258" s="422"/>
      <c r="BQ258" s="416"/>
      <c r="BR258" s="422"/>
      <c r="BS258" s="416"/>
      <c r="BT258" s="422"/>
      <c r="BU258" s="416"/>
      <c r="BV258" s="422"/>
      <c r="BW258" s="416"/>
      <c r="BX258" s="422"/>
      <c r="BY258" s="416"/>
      <c r="BZ258" s="422"/>
      <c r="CA258" s="416"/>
      <c r="CB258" s="422"/>
      <c r="CC258" s="422"/>
      <c r="CD258" s="422"/>
      <c r="CE258" s="623"/>
      <c r="CF258" s="623"/>
      <c r="CG258" s="623"/>
      <c r="CH258" s="623"/>
      <c r="CI258" s="222"/>
      <c r="CJ258" s="222"/>
    </row>
    <row r="259" ht="13.5" customHeight="1">
      <c r="A259" s="1"/>
      <c r="B259" s="454" t="s">
        <v>19</v>
      </c>
      <c r="C259" s="105">
        <f t="shared" si="26"/>
        <v>89769721</v>
      </c>
      <c r="D259" s="278">
        <f>SUM(D228:D258)</f>
        <v>15319617</v>
      </c>
      <c r="E259" s="573"/>
      <c r="F259" s="251"/>
      <c r="G259" s="251"/>
      <c r="H259" s="251"/>
      <c r="I259" s="251"/>
      <c r="J259" s="251"/>
      <c r="K259" s="251"/>
      <c r="L259" s="574"/>
      <c r="M259" s="575">
        <f>SUM(M228:M258)</f>
        <v>61516171</v>
      </c>
      <c r="N259" s="573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574"/>
      <c r="AD259" s="278">
        <f>SUM(AD228:AD258)</f>
        <v>12933933</v>
      </c>
      <c r="AE259" s="526"/>
      <c r="AF259" s="251"/>
      <c r="AG259" s="251"/>
      <c r="AH259" s="251"/>
      <c r="AI259" s="250"/>
      <c r="AJ259" s="251"/>
      <c r="AK259" s="250"/>
      <c r="AL259" s="251"/>
      <c r="AM259" s="250"/>
      <c r="AN259" s="251"/>
      <c r="AO259" s="250"/>
      <c r="AP259" s="251"/>
      <c r="AQ259" s="250"/>
      <c r="AR259" s="251"/>
      <c r="AS259" s="250"/>
      <c r="AT259" s="251"/>
      <c r="AU259" s="250"/>
      <c r="AV259" s="251"/>
      <c r="AW259" s="250"/>
      <c r="AX259" s="250"/>
      <c r="AY259" s="250"/>
      <c r="AZ259" s="251"/>
      <c r="BA259" s="250"/>
      <c r="BB259" s="250"/>
      <c r="BC259" s="250"/>
      <c r="BD259" s="251"/>
      <c r="BE259" s="250"/>
      <c r="BF259" s="250"/>
      <c r="BG259" s="250"/>
      <c r="BH259" s="250"/>
      <c r="BI259" s="250"/>
      <c r="BJ259" s="250"/>
      <c r="BK259" s="250"/>
      <c r="BL259" s="250"/>
      <c r="BM259" s="250"/>
      <c r="BN259" s="250"/>
      <c r="BO259" s="250"/>
      <c r="BP259" s="250"/>
      <c r="BQ259" s="250"/>
      <c r="BR259" s="251"/>
      <c r="BS259" s="250"/>
      <c r="BT259" s="250"/>
      <c r="BU259" s="250"/>
      <c r="BV259" s="251"/>
      <c r="BW259" s="250"/>
      <c r="BX259" s="250"/>
      <c r="BY259" s="250"/>
      <c r="BZ259" s="250"/>
      <c r="CA259" s="250"/>
      <c r="CB259" s="251"/>
      <c r="CC259" s="250"/>
      <c r="CD259" s="251"/>
      <c r="CE259" s="623"/>
      <c r="CF259" s="623"/>
      <c r="CG259" s="623"/>
      <c r="CH259" s="623"/>
      <c r="CI259" s="222"/>
      <c r="CJ259" s="222"/>
    </row>
    <row r="260" ht="13.5" customHeight="1">
      <c r="A260" s="222"/>
      <c r="B260" s="329">
        <v>44593.0</v>
      </c>
      <c r="C260" s="307">
        <f t="shared" si="26"/>
        <v>0</v>
      </c>
      <c r="D260" s="253">
        <f t="shared" ref="D260:D288" si="36">F260+H260+J260+L260</f>
        <v>0</v>
      </c>
      <c r="E260" s="576"/>
      <c r="F260" s="414"/>
      <c r="G260" s="414"/>
      <c r="H260" s="414"/>
      <c r="I260" s="414"/>
      <c r="J260" s="414"/>
      <c r="K260" s="414"/>
      <c r="L260" s="514"/>
      <c r="M260" s="577">
        <f t="shared" ref="M260:M288" si="37">O260+Q260+S260+U260+W260+Y260+AA260+AC260</f>
        <v>0</v>
      </c>
      <c r="N260" s="576"/>
      <c r="O260" s="414"/>
      <c r="P260" s="414"/>
      <c r="Q260" s="414"/>
      <c r="R260" s="414"/>
      <c r="S260" s="414"/>
      <c r="T260" s="414"/>
      <c r="U260" s="414"/>
      <c r="V260" s="414"/>
      <c r="W260" s="414"/>
      <c r="X260" s="414"/>
      <c r="Y260" s="414"/>
      <c r="Z260" s="414"/>
      <c r="AA260" s="414"/>
      <c r="AB260" s="414"/>
      <c r="AC260" s="514"/>
      <c r="AD260" s="253">
        <f t="shared" ref="AD260:AD288" si="38">AF260+AH260+AJ260+AL260+AN260+AP260+AR260+AT260+AV260+AX260+AZ260+BB260+BD260+BF260+BH260+BJ260+BL260+BN260+BP260+BR260+BT260+BV260+BX260+BZ260+CB260+CD260</f>
        <v>0</v>
      </c>
      <c r="AE260" s="407"/>
      <c r="AF260" s="322"/>
      <c r="AG260" s="383"/>
      <c r="AH260" s="322"/>
      <c r="AI260" s="383"/>
      <c r="AJ260" s="322"/>
      <c r="AK260" s="383"/>
      <c r="AL260" s="322"/>
      <c r="AM260" s="383"/>
      <c r="AN260" s="322"/>
      <c r="AO260" s="383"/>
      <c r="AP260" s="322"/>
      <c r="AQ260" s="383"/>
      <c r="AR260" s="322"/>
      <c r="AS260" s="383"/>
      <c r="AT260" s="322"/>
      <c r="AU260" s="383"/>
      <c r="AV260" s="322"/>
      <c r="AW260" s="383"/>
      <c r="AX260" s="383"/>
      <c r="AY260" s="383"/>
      <c r="AZ260" s="322"/>
      <c r="BA260" s="383"/>
      <c r="BB260" s="383"/>
      <c r="BC260" s="383"/>
      <c r="BD260" s="322"/>
      <c r="BE260" s="383"/>
      <c r="BF260" s="383"/>
      <c r="BG260" s="383"/>
      <c r="BH260" s="383"/>
      <c r="BI260" s="383"/>
      <c r="BJ260" s="383"/>
      <c r="BK260" s="383"/>
      <c r="BL260" s="383"/>
      <c r="BM260" s="383"/>
      <c r="BN260" s="383"/>
      <c r="BO260" s="383"/>
      <c r="BP260" s="383"/>
      <c r="BQ260" s="383"/>
      <c r="BR260" s="322"/>
      <c r="BS260" s="383"/>
      <c r="BT260" s="383"/>
      <c r="BU260" s="383"/>
      <c r="BV260" s="322"/>
      <c r="BW260" s="383"/>
      <c r="BX260" s="383"/>
      <c r="BY260" s="383"/>
      <c r="BZ260" s="383"/>
      <c r="CA260" s="383"/>
      <c r="CB260" s="322"/>
      <c r="CC260" s="383"/>
      <c r="CD260" s="322"/>
      <c r="CE260" s="623"/>
      <c r="CF260" s="623"/>
      <c r="CG260" s="623"/>
      <c r="CH260" s="623"/>
      <c r="CI260" s="222"/>
      <c r="CJ260" s="222"/>
    </row>
    <row r="261" ht="13.5" customHeight="1">
      <c r="A261" s="222"/>
      <c r="B261" s="35">
        <v>44594.0</v>
      </c>
      <c r="C261" s="271">
        <f t="shared" si="26"/>
        <v>0</v>
      </c>
      <c r="D261" s="260">
        <f t="shared" si="36"/>
        <v>0</v>
      </c>
      <c r="E261" s="321"/>
      <c r="F261" s="322"/>
      <c r="G261" s="322"/>
      <c r="H261" s="322"/>
      <c r="I261" s="322"/>
      <c r="J261" s="322"/>
      <c r="K261" s="322"/>
      <c r="L261" s="480"/>
      <c r="M261" s="577">
        <f t="shared" si="37"/>
        <v>0</v>
      </c>
      <c r="N261" s="321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  <c r="AA261" s="322"/>
      <c r="AB261" s="322"/>
      <c r="AC261" s="480"/>
      <c r="AD261" s="260">
        <f t="shared" si="38"/>
        <v>0</v>
      </c>
      <c r="AE261" s="407"/>
      <c r="AF261" s="322"/>
      <c r="AG261" s="383"/>
      <c r="AH261" s="322"/>
      <c r="AI261" s="383"/>
      <c r="AJ261" s="322"/>
      <c r="AK261" s="383"/>
      <c r="AL261" s="322"/>
      <c r="AM261" s="383"/>
      <c r="AN261" s="383"/>
      <c r="AO261" s="322"/>
      <c r="AP261" s="383"/>
      <c r="AQ261" s="322"/>
      <c r="AR261" s="383"/>
      <c r="AS261" s="322"/>
      <c r="AT261" s="322"/>
      <c r="AU261" s="383"/>
      <c r="AV261" s="322"/>
      <c r="AW261" s="383"/>
      <c r="AX261" s="383"/>
      <c r="AY261" s="383"/>
      <c r="AZ261" s="322"/>
      <c r="BA261" s="383"/>
      <c r="BB261" s="383"/>
      <c r="BC261" s="383"/>
      <c r="BD261" s="322"/>
      <c r="BE261" s="383"/>
      <c r="BF261" s="383"/>
      <c r="BG261" s="383"/>
      <c r="BH261" s="383"/>
      <c r="BI261" s="383"/>
      <c r="BJ261" s="383"/>
      <c r="BK261" s="383"/>
      <c r="BL261" s="383"/>
      <c r="BM261" s="383"/>
      <c r="BN261" s="383"/>
      <c r="BO261" s="383"/>
      <c r="BP261" s="383"/>
      <c r="BQ261" s="383"/>
      <c r="BR261" s="322"/>
      <c r="BS261" s="383"/>
      <c r="BT261" s="383"/>
      <c r="BU261" s="383"/>
      <c r="BV261" s="322"/>
      <c r="BW261" s="383"/>
      <c r="BX261" s="383"/>
      <c r="BY261" s="383"/>
      <c r="BZ261" s="383"/>
      <c r="CA261" s="383"/>
      <c r="CB261" s="322"/>
      <c r="CC261" s="383"/>
      <c r="CD261" s="322"/>
      <c r="CE261" s="623"/>
      <c r="CF261" s="623"/>
      <c r="CG261" s="623"/>
      <c r="CH261" s="623"/>
      <c r="CI261" s="222"/>
      <c r="CJ261" s="222"/>
    </row>
    <row r="262" ht="13.5" customHeight="1">
      <c r="A262" s="222"/>
      <c r="B262" s="440">
        <v>44595.0</v>
      </c>
      <c r="C262" s="271">
        <f t="shared" si="26"/>
        <v>158002</v>
      </c>
      <c r="D262" s="260">
        <f t="shared" si="36"/>
        <v>0</v>
      </c>
      <c r="E262" s="321"/>
      <c r="F262" s="322"/>
      <c r="G262" s="322"/>
      <c r="H262" s="322"/>
      <c r="I262" s="322"/>
      <c r="J262" s="322"/>
      <c r="K262" s="322"/>
      <c r="L262" s="480"/>
      <c r="M262" s="577">
        <f t="shared" si="37"/>
        <v>0</v>
      </c>
      <c r="N262" s="321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  <c r="AA262" s="322"/>
      <c r="AB262" s="322"/>
      <c r="AC262" s="480"/>
      <c r="AD262" s="260">
        <f t="shared" si="38"/>
        <v>158002</v>
      </c>
      <c r="AE262" s="407" t="s">
        <v>1013</v>
      </c>
      <c r="AF262" s="363">
        <v>62098.0</v>
      </c>
      <c r="AG262" s="415" t="s">
        <v>1016</v>
      </c>
      <c r="AH262" s="366">
        <v>95904.0</v>
      </c>
      <c r="AI262" s="383"/>
      <c r="AJ262" s="322"/>
      <c r="AK262" s="383"/>
      <c r="AL262" s="322"/>
      <c r="AM262" s="383"/>
      <c r="AN262" s="322"/>
      <c r="AO262" s="383"/>
      <c r="AP262" s="322"/>
      <c r="AQ262" s="383"/>
      <c r="AR262" s="322"/>
      <c r="AS262" s="383"/>
      <c r="AT262" s="322"/>
      <c r="AU262" s="383"/>
      <c r="AV262" s="322"/>
      <c r="AW262" s="383"/>
      <c r="AX262" s="383"/>
      <c r="AY262" s="383"/>
      <c r="AZ262" s="322"/>
      <c r="BA262" s="383"/>
      <c r="BB262" s="383"/>
      <c r="BC262" s="383"/>
      <c r="BD262" s="322"/>
      <c r="BE262" s="383"/>
      <c r="BF262" s="383"/>
      <c r="BG262" s="383"/>
      <c r="BH262" s="383"/>
      <c r="BI262" s="383"/>
      <c r="BJ262" s="383"/>
      <c r="BK262" s="383"/>
      <c r="BL262" s="383"/>
      <c r="BM262" s="383"/>
      <c r="BN262" s="383"/>
      <c r="BO262" s="383"/>
      <c r="BP262" s="383"/>
      <c r="BQ262" s="383"/>
      <c r="BR262" s="322"/>
      <c r="BS262" s="383"/>
      <c r="BT262" s="383"/>
      <c r="BU262" s="383"/>
      <c r="BV262" s="322"/>
      <c r="BW262" s="383"/>
      <c r="BX262" s="383"/>
      <c r="BY262" s="383"/>
      <c r="BZ262" s="383"/>
      <c r="CA262" s="383"/>
      <c r="CB262" s="322"/>
      <c r="CC262" s="383"/>
      <c r="CD262" s="322"/>
      <c r="CE262" s="623"/>
      <c r="CF262" s="623"/>
      <c r="CG262" s="623"/>
      <c r="CH262" s="623"/>
      <c r="CI262" s="222"/>
      <c r="CJ262" s="222"/>
    </row>
    <row r="263" ht="13.5" customHeight="1">
      <c r="A263" s="222"/>
      <c r="B263" s="440">
        <v>44596.0</v>
      </c>
      <c r="C263" s="271">
        <f t="shared" si="26"/>
        <v>275440</v>
      </c>
      <c r="D263" s="260">
        <f t="shared" si="36"/>
        <v>0</v>
      </c>
      <c r="E263" s="321"/>
      <c r="F263" s="322"/>
      <c r="G263" s="322"/>
      <c r="H263" s="322"/>
      <c r="I263" s="322"/>
      <c r="J263" s="322"/>
      <c r="K263" s="322"/>
      <c r="L263" s="480"/>
      <c r="M263" s="577">
        <f t="shared" si="37"/>
        <v>0</v>
      </c>
      <c r="N263" s="321"/>
      <c r="O263" s="322"/>
      <c r="P263" s="322"/>
      <c r="Q263" s="322"/>
      <c r="R263" s="322"/>
      <c r="S263" s="322"/>
      <c r="T263" s="322"/>
      <c r="U263" s="322"/>
      <c r="V263" s="484"/>
      <c r="W263" s="322"/>
      <c r="X263" s="322"/>
      <c r="Y263" s="322"/>
      <c r="Z263" s="322"/>
      <c r="AA263" s="322"/>
      <c r="AB263" s="322"/>
      <c r="AC263" s="480"/>
      <c r="AD263" s="260">
        <f t="shared" si="38"/>
        <v>275440</v>
      </c>
      <c r="AE263" s="407" t="s">
        <v>401</v>
      </c>
      <c r="AF263" s="363">
        <v>135300.0</v>
      </c>
      <c r="AG263" s="150" t="s">
        <v>402</v>
      </c>
      <c r="AH263" s="363">
        <v>53240.0</v>
      </c>
      <c r="AI263" s="407" t="s">
        <v>396</v>
      </c>
      <c r="AJ263" s="363">
        <v>86900.0</v>
      </c>
      <c r="AK263" s="150"/>
      <c r="AL263" s="143"/>
      <c r="AM263" s="150"/>
      <c r="AN263" s="322"/>
      <c r="AO263" s="383"/>
      <c r="AP263" s="322"/>
      <c r="AQ263" s="383"/>
      <c r="AR263" s="322"/>
      <c r="AS263" s="383"/>
      <c r="AT263" s="322"/>
      <c r="AU263" s="383"/>
      <c r="AV263" s="322"/>
      <c r="AW263" s="383"/>
      <c r="AX263" s="383"/>
      <c r="AY263" s="383"/>
      <c r="AZ263" s="322"/>
      <c r="BA263" s="383"/>
      <c r="BB263" s="383"/>
      <c r="BC263" s="383"/>
      <c r="BD263" s="322"/>
      <c r="BE263" s="383"/>
      <c r="BF263" s="383"/>
      <c r="BG263" s="383"/>
      <c r="BH263" s="383"/>
      <c r="BI263" s="383"/>
      <c r="BJ263" s="383"/>
      <c r="BK263" s="383"/>
      <c r="BL263" s="383"/>
      <c r="BM263" s="383"/>
      <c r="BN263" s="383"/>
      <c r="BO263" s="383"/>
      <c r="BP263" s="383"/>
      <c r="BQ263" s="383"/>
      <c r="BR263" s="322"/>
      <c r="BS263" s="383"/>
      <c r="BT263" s="383"/>
      <c r="BU263" s="383"/>
      <c r="BV263" s="322"/>
      <c r="BW263" s="383"/>
      <c r="BX263" s="383"/>
      <c r="BY263" s="383"/>
      <c r="BZ263" s="383"/>
      <c r="CA263" s="383"/>
      <c r="CB263" s="322"/>
      <c r="CC263" s="383"/>
      <c r="CD263" s="322"/>
      <c r="CE263" s="623"/>
      <c r="CF263" s="623"/>
      <c r="CG263" s="623"/>
      <c r="CH263" s="623"/>
      <c r="CI263" s="222"/>
      <c r="CJ263" s="222"/>
    </row>
    <row r="264" ht="13.5" customHeight="1">
      <c r="A264" s="222"/>
      <c r="B264" s="440">
        <v>44597.0</v>
      </c>
      <c r="C264" s="271">
        <f t="shared" si="26"/>
        <v>330</v>
      </c>
      <c r="D264" s="260">
        <f t="shared" si="36"/>
        <v>330</v>
      </c>
      <c r="E264" s="321" t="s">
        <v>640</v>
      </c>
      <c r="F264" s="363">
        <v>330.0</v>
      </c>
      <c r="G264" s="412"/>
      <c r="H264" s="412"/>
      <c r="I264" s="412"/>
      <c r="J264" s="412"/>
      <c r="K264" s="412"/>
      <c r="L264" s="480"/>
      <c r="M264" s="577">
        <f t="shared" si="37"/>
        <v>0</v>
      </c>
      <c r="N264" s="597"/>
      <c r="O264" s="412"/>
      <c r="P264" s="412"/>
      <c r="Q264" s="412"/>
      <c r="R264" s="412"/>
      <c r="S264" s="412"/>
      <c r="T264" s="412"/>
      <c r="U264" s="412"/>
      <c r="V264" s="484"/>
      <c r="W264" s="322"/>
      <c r="X264" s="322"/>
      <c r="Y264" s="322"/>
      <c r="Z264" s="322"/>
      <c r="AA264" s="322"/>
      <c r="AB264" s="322"/>
      <c r="AC264" s="480"/>
      <c r="AD264" s="260">
        <f t="shared" si="38"/>
        <v>0</v>
      </c>
      <c r="AE264" s="407"/>
      <c r="AF264" s="322"/>
      <c r="AG264" s="383"/>
      <c r="AH264" s="322"/>
      <c r="AI264" s="383"/>
      <c r="AJ264" s="322"/>
      <c r="AK264" s="383"/>
      <c r="AL264" s="322"/>
      <c r="AM264" s="383"/>
      <c r="AN264" s="322"/>
      <c r="AO264" s="383"/>
      <c r="AP264" s="322"/>
      <c r="AQ264" s="383"/>
      <c r="AR264" s="322"/>
      <c r="AS264" s="383"/>
      <c r="AT264" s="322"/>
      <c r="AU264" s="383"/>
      <c r="AV264" s="322"/>
      <c r="AW264" s="383"/>
      <c r="AX264" s="383"/>
      <c r="AY264" s="383"/>
      <c r="AZ264" s="322"/>
      <c r="BA264" s="383"/>
      <c r="BB264" s="383"/>
      <c r="BC264" s="383"/>
      <c r="BD264" s="322"/>
      <c r="BE264" s="383"/>
      <c r="BF264" s="383"/>
      <c r="BG264" s="383"/>
      <c r="BH264" s="383"/>
      <c r="BI264" s="383"/>
      <c r="BJ264" s="383"/>
      <c r="BK264" s="383"/>
      <c r="BL264" s="383"/>
      <c r="BM264" s="383"/>
      <c r="BN264" s="383"/>
      <c r="BO264" s="383"/>
      <c r="BP264" s="383"/>
      <c r="BQ264" s="383"/>
      <c r="BR264" s="322"/>
      <c r="BS264" s="383"/>
      <c r="BT264" s="383"/>
      <c r="BU264" s="383"/>
      <c r="BV264" s="322"/>
      <c r="BW264" s="383"/>
      <c r="BX264" s="383"/>
      <c r="BY264" s="383"/>
      <c r="BZ264" s="383"/>
      <c r="CA264" s="383"/>
      <c r="CB264" s="322"/>
      <c r="CC264" s="383"/>
      <c r="CD264" s="322"/>
      <c r="CE264" s="623"/>
      <c r="CF264" s="623"/>
      <c r="CG264" s="623"/>
      <c r="CH264" s="623"/>
      <c r="CI264" s="222"/>
      <c r="CJ264" s="222"/>
    </row>
    <row r="265" ht="13.5" customHeight="1">
      <c r="A265" s="222"/>
      <c r="B265" s="440">
        <v>44598.0</v>
      </c>
      <c r="C265" s="271">
        <f t="shared" si="26"/>
        <v>3910</v>
      </c>
      <c r="D265" s="260">
        <f t="shared" si="36"/>
        <v>0</v>
      </c>
      <c r="E265" s="321"/>
      <c r="F265" s="322"/>
      <c r="G265" s="322"/>
      <c r="H265" s="322"/>
      <c r="I265" s="322"/>
      <c r="J265" s="322"/>
      <c r="K265" s="322"/>
      <c r="L265" s="480"/>
      <c r="M265" s="577">
        <f t="shared" si="37"/>
        <v>0</v>
      </c>
      <c r="N265" s="321"/>
      <c r="O265" s="322"/>
      <c r="P265" s="322"/>
      <c r="Q265" s="322"/>
      <c r="R265" s="322"/>
      <c r="S265" s="322"/>
      <c r="T265" s="322"/>
      <c r="U265" s="322"/>
      <c r="V265" s="484"/>
      <c r="W265" s="322"/>
      <c r="X265" s="322"/>
      <c r="Y265" s="322"/>
      <c r="Z265" s="322"/>
      <c r="AA265" s="322"/>
      <c r="AB265" s="322"/>
      <c r="AC265" s="480"/>
      <c r="AD265" s="260">
        <f t="shared" si="38"/>
        <v>3910</v>
      </c>
      <c r="AE265" s="407" t="s">
        <v>403</v>
      </c>
      <c r="AF265" s="363">
        <v>0.0</v>
      </c>
      <c r="AG265" s="383" t="s">
        <v>1189</v>
      </c>
      <c r="AH265" s="363">
        <v>3910.0</v>
      </c>
      <c r="AI265" s="383"/>
      <c r="AJ265" s="322"/>
      <c r="AK265" s="383"/>
      <c r="AL265" s="322"/>
      <c r="AM265" s="383"/>
      <c r="AN265" s="322"/>
      <c r="AO265" s="383"/>
      <c r="AP265" s="322"/>
      <c r="AQ265" s="383"/>
      <c r="AR265" s="322"/>
      <c r="AS265" s="383"/>
      <c r="AT265" s="322"/>
      <c r="AU265" s="383"/>
      <c r="AV265" s="322"/>
      <c r="AW265" s="383"/>
      <c r="AX265" s="383"/>
      <c r="AY265" s="383"/>
      <c r="AZ265" s="322"/>
      <c r="BA265" s="383"/>
      <c r="BB265" s="383"/>
      <c r="BC265" s="383"/>
      <c r="BD265" s="322"/>
      <c r="BE265" s="383"/>
      <c r="BF265" s="383"/>
      <c r="BG265" s="383"/>
      <c r="BH265" s="383"/>
      <c r="BI265" s="383"/>
      <c r="BJ265" s="383"/>
      <c r="BK265" s="383"/>
      <c r="BL265" s="383"/>
      <c r="BM265" s="383"/>
      <c r="BN265" s="383"/>
      <c r="BO265" s="383"/>
      <c r="BP265" s="383"/>
      <c r="BQ265" s="383"/>
      <c r="BR265" s="322"/>
      <c r="BS265" s="383"/>
      <c r="BT265" s="383"/>
      <c r="BU265" s="383"/>
      <c r="BV265" s="322"/>
      <c r="BW265" s="383"/>
      <c r="BX265" s="383"/>
      <c r="BY265" s="383"/>
      <c r="BZ265" s="383"/>
      <c r="CA265" s="383"/>
      <c r="CB265" s="322"/>
      <c r="CC265" s="383"/>
      <c r="CD265" s="322"/>
      <c r="CE265" s="623"/>
      <c r="CF265" s="623"/>
      <c r="CG265" s="623"/>
      <c r="CH265" s="623"/>
      <c r="CI265" s="222"/>
      <c r="CJ265" s="222"/>
    </row>
    <row r="266" ht="13.5" customHeight="1">
      <c r="A266" s="222"/>
      <c r="B266" s="440">
        <v>44599.0</v>
      </c>
      <c r="C266" s="271">
        <f t="shared" si="26"/>
        <v>1210</v>
      </c>
      <c r="D266" s="260">
        <f t="shared" si="36"/>
        <v>1210</v>
      </c>
      <c r="E266" s="321" t="s">
        <v>707</v>
      </c>
      <c r="F266" s="363">
        <v>1210.0</v>
      </c>
      <c r="G266" s="322"/>
      <c r="H266" s="322"/>
      <c r="I266" s="322"/>
      <c r="J266" s="322"/>
      <c r="K266" s="322"/>
      <c r="L266" s="480"/>
      <c r="M266" s="577">
        <f t="shared" si="37"/>
        <v>0</v>
      </c>
      <c r="N266" s="321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  <c r="AA266" s="322"/>
      <c r="AB266" s="322"/>
      <c r="AC266" s="480"/>
      <c r="AD266" s="260">
        <f t="shared" si="38"/>
        <v>0</v>
      </c>
      <c r="AE266" s="407"/>
      <c r="AF266" s="143"/>
      <c r="AG266" s="383"/>
      <c r="AH266" s="322"/>
      <c r="AI266" s="383"/>
      <c r="AJ266" s="322"/>
      <c r="AK266" s="383"/>
      <c r="AL266" s="322"/>
      <c r="AM266" s="383"/>
      <c r="AN266" s="322"/>
      <c r="AO266" s="322"/>
      <c r="AP266" s="322"/>
      <c r="AQ266" s="383"/>
      <c r="AR266" s="322"/>
      <c r="AS266" s="383"/>
      <c r="AT266" s="322"/>
      <c r="AU266" s="383"/>
      <c r="AV266" s="322"/>
      <c r="AW266" s="383"/>
      <c r="AX266" s="383"/>
      <c r="AY266" s="383"/>
      <c r="AZ266" s="322"/>
      <c r="BA266" s="383"/>
      <c r="BB266" s="383"/>
      <c r="BC266" s="383"/>
      <c r="BD266" s="322"/>
      <c r="BE266" s="383"/>
      <c r="BF266" s="383"/>
      <c r="BG266" s="383"/>
      <c r="BH266" s="383"/>
      <c r="BI266" s="383"/>
      <c r="BJ266" s="383"/>
      <c r="BK266" s="383"/>
      <c r="BL266" s="383"/>
      <c r="BM266" s="383"/>
      <c r="BN266" s="383"/>
      <c r="BO266" s="383"/>
      <c r="BP266" s="383"/>
      <c r="BQ266" s="383"/>
      <c r="BR266" s="322"/>
      <c r="BS266" s="383"/>
      <c r="BT266" s="383"/>
      <c r="BU266" s="383"/>
      <c r="BV266" s="322"/>
      <c r="BW266" s="383"/>
      <c r="BX266" s="383"/>
      <c r="BY266" s="383"/>
      <c r="BZ266" s="383"/>
      <c r="CA266" s="383"/>
      <c r="CB266" s="322"/>
      <c r="CC266" s="383"/>
      <c r="CD266" s="322"/>
      <c r="CE266" s="623"/>
      <c r="CF266" s="623"/>
      <c r="CG266" s="623"/>
      <c r="CH266" s="623"/>
      <c r="CI266" s="222"/>
      <c r="CJ266" s="222"/>
    </row>
    <row r="267" ht="13.5" customHeight="1">
      <c r="A267" s="222"/>
      <c r="B267" s="35">
        <v>44600.0</v>
      </c>
      <c r="C267" s="271">
        <f t="shared" si="26"/>
        <v>0</v>
      </c>
      <c r="D267" s="260">
        <f t="shared" si="36"/>
        <v>0</v>
      </c>
      <c r="E267" s="321"/>
      <c r="F267" s="322"/>
      <c r="G267" s="322"/>
      <c r="H267" s="322"/>
      <c r="I267" s="322"/>
      <c r="J267" s="322"/>
      <c r="K267" s="322"/>
      <c r="L267" s="480"/>
      <c r="M267" s="577">
        <f t="shared" si="37"/>
        <v>0</v>
      </c>
      <c r="N267" s="321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  <c r="AA267" s="322"/>
      <c r="AB267" s="322"/>
      <c r="AC267" s="480"/>
      <c r="AD267" s="260">
        <f t="shared" si="38"/>
        <v>0</v>
      </c>
      <c r="AE267" s="407"/>
      <c r="AF267" s="322"/>
      <c r="AG267" s="383"/>
      <c r="AH267" s="322"/>
      <c r="AI267" s="322"/>
      <c r="AJ267" s="322"/>
      <c r="AK267" s="383"/>
      <c r="AL267" s="322"/>
      <c r="AM267" s="383"/>
      <c r="AN267" s="322"/>
      <c r="AO267" s="383"/>
      <c r="AP267" s="322"/>
      <c r="AQ267" s="383"/>
      <c r="AR267" s="322"/>
      <c r="AS267" s="383"/>
      <c r="AT267" s="322"/>
      <c r="AU267" s="383"/>
      <c r="AV267" s="322"/>
      <c r="AW267" s="383"/>
      <c r="AX267" s="322"/>
      <c r="AY267" s="383"/>
      <c r="AZ267" s="322"/>
      <c r="BA267" s="383"/>
      <c r="BB267" s="322"/>
      <c r="BC267" s="383"/>
      <c r="BD267" s="322"/>
      <c r="BE267" s="383"/>
      <c r="BF267" s="322"/>
      <c r="BG267" s="383"/>
      <c r="BH267" s="322"/>
      <c r="BI267" s="383"/>
      <c r="BJ267" s="322"/>
      <c r="BK267" s="383"/>
      <c r="BL267" s="322"/>
      <c r="BM267" s="383"/>
      <c r="BN267" s="322"/>
      <c r="BO267" s="383"/>
      <c r="BP267" s="322"/>
      <c r="BQ267" s="383"/>
      <c r="BR267" s="322"/>
      <c r="BS267" s="383"/>
      <c r="BT267" s="383"/>
      <c r="BU267" s="383"/>
      <c r="BV267" s="322"/>
      <c r="BW267" s="383"/>
      <c r="BX267" s="383"/>
      <c r="BY267" s="383"/>
      <c r="BZ267" s="383"/>
      <c r="CA267" s="383"/>
      <c r="CB267" s="322"/>
      <c r="CC267" s="383"/>
      <c r="CD267" s="322"/>
      <c r="CE267" s="623"/>
      <c r="CF267" s="623"/>
      <c r="CG267" s="623"/>
      <c r="CH267" s="623"/>
      <c r="CI267" s="222"/>
      <c r="CJ267" s="222"/>
    </row>
    <row r="268" ht="13.5" customHeight="1">
      <c r="A268" s="222"/>
      <c r="B268" s="35">
        <v>44601.0</v>
      </c>
      <c r="C268" s="271">
        <f t="shared" si="26"/>
        <v>0</v>
      </c>
      <c r="D268" s="260">
        <f t="shared" si="36"/>
        <v>0</v>
      </c>
      <c r="E268" s="321"/>
      <c r="F268" s="322"/>
      <c r="G268" s="322"/>
      <c r="H268" s="322"/>
      <c r="I268" s="322"/>
      <c r="J268" s="322"/>
      <c r="K268" s="322"/>
      <c r="L268" s="480"/>
      <c r="M268" s="577">
        <f t="shared" si="37"/>
        <v>0</v>
      </c>
      <c r="N268" s="321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  <c r="AA268" s="322"/>
      <c r="AB268" s="322"/>
      <c r="AC268" s="480"/>
      <c r="AD268" s="260">
        <f t="shared" si="38"/>
        <v>0</v>
      </c>
      <c r="AE268" s="383"/>
      <c r="AF268" s="322"/>
      <c r="AG268" s="383"/>
      <c r="AH268" s="322"/>
      <c r="AI268" s="383"/>
      <c r="AJ268" s="322"/>
      <c r="AK268" s="383"/>
      <c r="AL268" s="322"/>
      <c r="AM268" s="383"/>
      <c r="AN268" s="322"/>
      <c r="AO268" s="383"/>
      <c r="AP268" s="322"/>
      <c r="AQ268" s="383"/>
      <c r="AR268" s="322"/>
      <c r="AS268" s="383"/>
      <c r="AT268" s="322"/>
      <c r="AU268" s="383"/>
      <c r="AV268" s="322"/>
      <c r="AW268" s="383"/>
      <c r="AX268" s="322"/>
      <c r="AY268" s="383"/>
      <c r="AZ268" s="322"/>
      <c r="BA268" s="383"/>
      <c r="BB268" s="322"/>
      <c r="BC268" s="383"/>
      <c r="BD268" s="322"/>
      <c r="BE268" s="383"/>
      <c r="BF268" s="322"/>
      <c r="BG268" s="383"/>
      <c r="BH268" s="322"/>
      <c r="BI268" s="383"/>
      <c r="BJ268" s="322"/>
      <c r="BK268" s="383"/>
      <c r="BL268" s="322"/>
      <c r="BM268" s="383"/>
      <c r="BN268" s="322"/>
      <c r="BO268" s="383"/>
      <c r="BP268" s="322"/>
      <c r="BQ268" s="383"/>
      <c r="BR268" s="322"/>
      <c r="BS268" s="383"/>
      <c r="BT268" s="322"/>
      <c r="BU268" s="383"/>
      <c r="BV268" s="322"/>
      <c r="BW268" s="383"/>
      <c r="BX268" s="322"/>
      <c r="BY268" s="383"/>
      <c r="BZ268" s="322"/>
      <c r="CA268" s="383"/>
      <c r="CB268" s="322"/>
      <c r="CC268" s="383"/>
      <c r="CD268" s="322"/>
      <c r="CE268" s="623"/>
      <c r="CF268" s="623"/>
      <c r="CG268" s="623"/>
      <c r="CH268" s="623"/>
      <c r="CI268" s="222"/>
      <c r="CJ268" s="222"/>
    </row>
    <row r="269" ht="13.5" customHeight="1">
      <c r="A269" s="222"/>
      <c r="B269" s="440">
        <v>44602.0</v>
      </c>
      <c r="C269" s="271">
        <f t="shared" si="26"/>
        <v>4671687</v>
      </c>
      <c r="D269" s="260">
        <f t="shared" si="36"/>
        <v>24310</v>
      </c>
      <c r="E269" s="321" t="s">
        <v>1117</v>
      </c>
      <c r="F269" s="380">
        <v>15400.0</v>
      </c>
      <c r="G269" s="322" t="s">
        <v>1163</v>
      </c>
      <c r="H269" s="363">
        <v>3850.0</v>
      </c>
      <c r="I269" s="322" t="s">
        <v>412</v>
      </c>
      <c r="J269" s="363">
        <v>1430.0</v>
      </c>
      <c r="K269" s="322" t="s">
        <v>536</v>
      </c>
      <c r="L269" s="385">
        <v>3630.0</v>
      </c>
      <c r="M269" s="577">
        <f t="shared" si="37"/>
        <v>0</v>
      </c>
      <c r="N269" s="321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  <c r="AA269" s="322"/>
      <c r="AB269" s="322"/>
      <c r="AC269" s="480"/>
      <c r="AD269" s="260">
        <f t="shared" si="38"/>
        <v>4647377</v>
      </c>
      <c r="AE269" s="407" t="s">
        <v>54</v>
      </c>
      <c r="AF269" s="363">
        <v>14600.0</v>
      </c>
      <c r="AG269" s="383" t="s">
        <v>974</v>
      </c>
      <c r="AH269" s="363">
        <v>1029371.0</v>
      </c>
      <c r="AI269" s="407" t="s">
        <v>55</v>
      </c>
      <c r="AJ269" s="363">
        <v>2434706.0</v>
      </c>
      <c r="AK269" s="383" t="s">
        <v>56</v>
      </c>
      <c r="AL269" s="363">
        <v>483780.0</v>
      </c>
      <c r="AM269" s="383" t="s">
        <v>415</v>
      </c>
      <c r="AN269" s="363">
        <v>170000.0</v>
      </c>
      <c r="AO269" s="383" t="s">
        <v>1190</v>
      </c>
      <c r="AP269" s="363">
        <v>514920.0</v>
      </c>
      <c r="AQ269" s="150"/>
      <c r="AR269" s="143"/>
      <c r="AS269" s="383"/>
      <c r="AT269" s="322"/>
      <c r="AU269" s="383"/>
      <c r="AV269" s="322"/>
      <c r="AW269" s="383"/>
      <c r="AX269" s="322"/>
      <c r="AY269" s="383"/>
      <c r="AZ269" s="322"/>
      <c r="BA269" s="383"/>
      <c r="BB269" s="322"/>
      <c r="BC269" s="322"/>
      <c r="BD269" s="322"/>
      <c r="BE269" s="383"/>
      <c r="BF269" s="322"/>
      <c r="BG269" s="383"/>
      <c r="BH269" s="322"/>
      <c r="BI269" s="383"/>
      <c r="BJ269" s="322"/>
      <c r="BK269" s="383"/>
      <c r="BL269" s="322"/>
      <c r="BM269" s="322"/>
      <c r="BN269" s="322"/>
      <c r="BO269" s="383"/>
      <c r="BP269" s="322"/>
      <c r="BQ269" s="322"/>
      <c r="BR269" s="322"/>
      <c r="BS269" s="383"/>
      <c r="BT269" s="322"/>
      <c r="BU269" s="383"/>
      <c r="BV269" s="322"/>
      <c r="BW269" s="383"/>
      <c r="BX269" s="383"/>
      <c r="BY269" s="383"/>
      <c r="BZ269" s="383"/>
      <c r="CA269" s="383"/>
      <c r="CB269" s="322"/>
      <c r="CC269" s="383"/>
      <c r="CD269" s="322"/>
      <c r="CE269" s="623"/>
      <c r="CF269" s="623"/>
      <c r="CG269" s="623"/>
      <c r="CH269" s="623"/>
      <c r="CI269" s="222"/>
      <c r="CJ269" s="222"/>
    </row>
    <row r="270" ht="13.5" customHeight="1">
      <c r="A270" s="222"/>
      <c r="B270" s="35">
        <v>44603.0</v>
      </c>
      <c r="C270" s="271">
        <f t="shared" si="26"/>
        <v>0</v>
      </c>
      <c r="D270" s="260">
        <f t="shared" si="36"/>
        <v>0</v>
      </c>
      <c r="E270" s="321"/>
      <c r="F270" s="322"/>
      <c r="G270" s="322"/>
      <c r="H270" s="322"/>
      <c r="I270" s="322"/>
      <c r="J270" s="322"/>
      <c r="K270" s="322"/>
      <c r="L270" s="480"/>
      <c r="M270" s="577">
        <f t="shared" si="37"/>
        <v>0</v>
      </c>
      <c r="N270" s="321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  <c r="AA270" s="322"/>
      <c r="AB270" s="322"/>
      <c r="AC270" s="480"/>
      <c r="AD270" s="260">
        <f t="shared" si="38"/>
        <v>0</v>
      </c>
      <c r="AE270" s="383"/>
      <c r="AF270" s="322"/>
      <c r="AG270" s="407"/>
      <c r="AH270" s="322"/>
      <c r="AI270" s="383"/>
      <c r="AJ270" s="322"/>
      <c r="AK270" s="383"/>
      <c r="AL270" s="322"/>
      <c r="AM270" s="383"/>
      <c r="AN270" s="322"/>
      <c r="AO270" s="383"/>
      <c r="AP270" s="322"/>
      <c r="AQ270" s="383"/>
      <c r="AR270" s="322"/>
      <c r="AS270" s="383"/>
      <c r="AT270" s="322"/>
      <c r="AU270" s="383"/>
      <c r="AV270" s="322"/>
      <c r="AW270" s="383"/>
      <c r="AX270" s="322"/>
      <c r="AY270" s="383"/>
      <c r="AZ270" s="322"/>
      <c r="BA270" s="383"/>
      <c r="BB270" s="322"/>
      <c r="BC270" s="383"/>
      <c r="BD270" s="322"/>
      <c r="BE270" s="383"/>
      <c r="BF270" s="322"/>
      <c r="BG270" s="383"/>
      <c r="BH270" s="322"/>
      <c r="BI270" s="383"/>
      <c r="BJ270" s="322"/>
      <c r="BK270" s="383"/>
      <c r="BL270" s="322"/>
      <c r="BM270" s="383"/>
      <c r="BN270" s="322"/>
      <c r="BO270" s="383"/>
      <c r="BP270" s="322"/>
      <c r="BQ270" s="383"/>
      <c r="BR270" s="322"/>
      <c r="BS270" s="383"/>
      <c r="BT270" s="383"/>
      <c r="BU270" s="383"/>
      <c r="BV270" s="322"/>
      <c r="BW270" s="383"/>
      <c r="BX270" s="383"/>
      <c r="BY270" s="383"/>
      <c r="BZ270" s="383"/>
      <c r="CA270" s="383"/>
      <c r="CB270" s="322"/>
      <c r="CC270" s="383"/>
      <c r="CD270" s="322"/>
      <c r="CE270" s="623"/>
      <c r="CF270" s="623"/>
      <c r="CG270" s="623"/>
      <c r="CH270" s="623"/>
      <c r="CI270" s="222"/>
      <c r="CJ270" s="222"/>
    </row>
    <row r="271" ht="13.5" customHeight="1">
      <c r="A271" s="222"/>
      <c r="B271" s="440">
        <v>44604.0</v>
      </c>
      <c r="C271" s="271">
        <f t="shared" si="26"/>
        <v>0</v>
      </c>
      <c r="D271" s="260">
        <f t="shared" si="36"/>
        <v>0</v>
      </c>
      <c r="E271" s="321"/>
      <c r="F271" s="322"/>
      <c r="G271" s="322"/>
      <c r="H271" s="322"/>
      <c r="I271" s="322"/>
      <c r="J271" s="322"/>
      <c r="K271" s="322"/>
      <c r="L271" s="480"/>
      <c r="M271" s="577">
        <f t="shared" si="37"/>
        <v>0</v>
      </c>
      <c r="N271" s="321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  <c r="AA271" s="322"/>
      <c r="AB271" s="322"/>
      <c r="AC271" s="480"/>
      <c r="AD271" s="260">
        <f t="shared" si="38"/>
        <v>0</v>
      </c>
      <c r="AE271" s="407"/>
      <c r="AF271" s="322"/>
      <c r="AG271" s="383"/>
      <c r="AH271" s="322"/>
      <c r="AI271" s="322"/>
      <c r="AJ271" s="322"/>
      <c r="AK271" s="322"/>
      <c r="AL271" s="322"/>
      <c r="AM271" s="322"/>
      <c r="AN271" s="322"/>
      <c r="AO271" s="322"/>
      <c r="AP271" s="322"/>
      <c r="AQ271" s="383"/>
      <c r="AR271" s="322"/>
      <c r="AS271" s="322"/>
      <c r="AT271" s="322"/>
      <c r="AU271" s="322"/>
      <c r="AV271" s="322"/>
      <c r="AW271" s="322"/>
      <c r="AX271" s="322"/>
      <c r="AY271" s="322"/>
      <c r="AZ271" s="322"/>
      <c r="BA271" s="322"/>
      <c r="BB271" s="322"/>
      <c r="BC271" s="322"/>
      <c r="BD271" s="322"/>
      <c r="BE271" s="383"/>
      <c r="BF271" s="322"/>
      <c r="BG271" s="322"/>
      <c r="BH271" s="322"/>
      <c r="BI271" s="322"/>
      <c r="BJ271" s="322"/>
      <c r="BK271" s="383"/>
      <c r="BL271" s="383"/>
      <c r="BM271" s="383"/>
      <c r="BN271" s="383"/>
      <c r="BO271" s="383"/>
      <c r="BP271" s="383"/>
      <c r="BQ271" s="383"/>
      <c r="BR271" s="322"/>
      <c r="BS271" s="383"/>
      <c r="BT271" s="383"/>
      <c r="BU271" s="383"/>
      <c r="BV271" s="322"/>
      <c r="BW271" s="383"/>
      <c r="BX271" s="383"/>
      <c r="BY271" s="383"/>
      <c r="BZ271" s="383"/>
      <c r="CA271" s="383"/>
      <c r="CB271" s="322"/>
      <c r="CC271" s="383"/>
      <c r="CD271" s="322"/>
      <c r="CE271" s="623"/>
      <c r="CF271" s="623"/>
      <c r="CG271" s="623"/>
      <c r="CH271" s="623"/>
      <c r="CI271" s="222"/>
      <c r="CJ271" s="222"/>
    </row>
    <row r="272" ht="13.5" customHeight="1">
      <c r="A272" s="222"/>
      <c r="B272" s="440">
        <v>44605.0</v>
      </c>
      <c r="C272" s="271">
        <f t="shared" si="26"/>
        <v>15915</v>
      </c>
      <c r="D272" s="260">
        <f t="shared" si="36"/>
        <v>0</v>
      </c>
      <c r="E272" s="321"/>
      <c r="F272" s="485"/>
      <c r="G272" s="412"/>
      <c r="H272" s="322"/>
      <c r="I272" s="484"/>
      <c r="J272" s="322"/>
      <c r="K272" s="322"/>
      <c r="L272" s="480"/>
      <c r="M272" s="577">
        <f t="shared" si="37"/>
        <v>0</v>
      </c>
      <c r="N272" s="321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  <c r="AA272" s="322"/>
      <c r="AB272" s="322"/>
      <c r="AC272" s="480"/>
      <c r="AD272" s="260">
        <f t="shared" si="38"/>
        <v>15915</v>
      </c>
      <c r="AE272" s="407" t="s">
        <v>403</v>
      </c>
      <c r="AF272" s="363">
        <v>15915.0</v>
      </c>
      <c r="AG272" s="383"/>
      <c r="AH272" s="322"/>
      <c r="AI272" s="383"/>
      <c r="AJ272" s="322"/>
      <c r="AK272" s="383"/>
      <c r="AL272" s="322"/>
      <c r="AM272" s="383"/>
      <c r="AN272" s="322"/>
      <c r="AO272" s="383"/>
      <c r="AP272" s="322"/>
      <c r="AQ272" s="383"/>
      <c r="AR272" s="322"/>
      <c r="AS272" s="383"/>
      <c r="AT272" s="322"/>
      <c r="AU272" s="383"/>
      <c r="AV272" s="322"/>
      <c r="AW272" s="383"/>
      <c r="AX272" s="383"/>
      <c r="AY272" s="383"/>
      <c r="AZ272" s="322"/>
      <c r="BA272" s="383"/>
      <c r="BB272" s="383"/>
      <c r="BC272" s="383"/>
      <c r="BD272" s="322"/>
      <c r="BE272" s="383"/>
      <c r="BF272" s="383"/>
      <c r="BG272" s="383"/>
      <c r="BH272" s="383"/>
      <c r="BI272" s="383"/>
      <c r="BJ272" s="383"/>
      <c r="BK272" s="383"/>
      <c r="BL272" s="383"/>
      <c r="BM272" s="383"/>
      <c r="BN272" s="383"/>
      <c r="BO272" s="383"/>
      <c r="BP272" s="383"/>
      <c r="BQ272" s="383"/>
      <c r="BR272" s="322"/>
      <c r="BS272" s="383"/>
      <c r="BT272" s="383"/>
      <c r="BU272" s="383"/>
      <c r="BV272" s="322"/>
      <c r="BW272" s="383"/>
      <c r="BX272" s="383"/>
      <c r="BY272" s="383"/>
      <c r="BZ272" s="383"/>
      <c r="CA272" s="383"/>
      <c r="CB272" s="322"/>
      <c r="CC272" s="383"/>
      <c r="CD272" s="322"/>
      <c r="CE272" s="623"/>
      <c r="CF272" s="623"/>
      <c r="CG272" s="623"/>
      <c r="CH272" s="623"/>
      <c r="CI272" s="222"/>
      <c r="CJ272" s="222"/>
    </row>
    <row r="273" ht="13.5" customHeight="1">
      <c r="A273" s="222"/>
      <c r="B273" s="440">
        <v>44606.0</v>
      </c>
      <c r="C273" s="271">
        <f t="shared" si="26"/>
        <v>2819763</v>
      </c>
      <c r="D273" s="260">
        <f t="shared" si="36"/>
        <v>0</v>
      </c>
      <c r="E273" s="321"/>
      <c r="F273" s="322"/>
      <c r="G273" s="322"/>
      <c r="H273" s="322"/>
      <c r="I273" s="322"/>
      <c r="J273" s="322"/>
      <c r="K273" s="322"/>
      <c r="L273" s="480"/>
      <c r="M273" s="577">
        <f t="shared" si="37"/>
        <v>2819763</v>
      </c>
      <c r="N273" s="273" t="s">
        <v>1191</v>
      </c>
      <c r="O273" s="367">
        <v>2819763.0</v>
      </c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  <c r="AA273" s="322"/>
      <c r="AB273" s="322"/>
      <c r="AC273" s="480"/>
      <c r="AD273" s="260">
        <f t="shared" si="38"/>
        <v>0</v>
      </c>
      <c r="AE273" s="407"/>
      <c r="AF273" s="322"/>
      <c r="AG273" s="407"/>
      <c r="AH273" s="322"/>
      <c r="AI273" s="322"/>
      <c r="AJ273" s="322"/>
      <c r="AK273" s="322"/>
      <c r="AL273" s="322"/>
      <c r="AM273" s="322"/>
      <c r="AN273" s="322"/>
      <c r="AO273" s="322"/>
      <c r="AP273" s="322"/>
      <c r="AQ273" s="383"/>
      <c r="AR273" s="322"/>
      <c r="AS273" s="322"/>
      <c r="AT273" s="322"/>
      <c r="AU273" s="322"/>
      <c r="AV273" s="322"/>
      <c r="AW273" s="383"/>
      <c r="AX273" s="383"/>
      <c r="AY273" s="383"/>
      <c r="AZ273" s="322"/>
      <c r="BA273" s="383"/>
      <c r="BB273" s="383"/>
      <c r="BC273" s="383"/>
      <c r="BD273" s="322"/>
      <c r="BE273" s="383"/>
      <c r="BF273" s="383"/>
      <c r="BG273" s="383"/>
      <c r="BH273" s="383"/>
      <c r="BI273" s="383"/>
      <c r="BJ273" s="383"/>
      <c r="BK273" s="383"/>
      <c r="BL273" s="383"/>
      <c r="BM273" s="383"/>
      <c r="BN273" s="383"/>
      <c r="BO273" s="383"/>
      <c r="BP273" s="383"/>
      <c r="BQ273" s="383"/>
      <c r="BR273" s="322"/>
      <c r="BS273" s="383"/>
      <c r="BT273" s="383"/>
      <c r="BU273" s="383"/>
      <c r="BV273" s="322"/>
      <c r="BW273" s="383"/>
      <c r="BX273" s="383"/>
      <c r="BY273" s="383"/>
      <c r="BZ273" s="383"/>
      <c r="CA273" s="383"/>
      <c r="CB273" s="322"/>
      <c r="CC273" s="383"/>
      <c r="CD273" s="322"/>
      <c r="CE273" s="623"/>
      <c r="CF273" s="623"/>
      <c r="CG273" s="623"/>
      <c r="CH273" s="623"/>
      <c r="CI273" s="222"/>
      <c r="CJ273" s="222"/>
    </row>
    <row r="274" ht="13.5" customHeight="1">
      <c r="A274" s="222"/>
      <c r="B274" s="35">
        <v>44607.0</v>
      </c>
      <c r="C274" s="271">
        <f t="shared" si="26"/>
        <v>0</v>
      </c>
      <c r="D274" s="260">
        <f t="shared" si="36"/>
        <v>0</v>
      </c>
      <c r="E274" s="321"/>
      <c r="F274" s="322"/>
      <c r="G274" s="322"/>
      <c r="H274" s="322"/>
      <c r="I274" s="322"/>
      <c r="J274" s="322"/>
      <c r="K274" s="322"/>
      <c r="L274" s="480"/>
      <c r="M274" s="577">
        <f t="shared" si="37"/>
        <v>0</v>
      </c>
      <c r="N274" s="321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  <c r="AA274" s="322"/>
      <c r="AB274" s="322"/>
      <c r="AC274" s="480"/>
      <c r="AD274" s="260">
        <f t="shared" si="38"/>
        <v>0</v>
      </c>
      <c r="AE274" s="407"/>
      <c r="AF274" s="322"/>
      <c r="AG274" s="383"/>
      <c r="AH274" s="322"/>
      <c r="AI274" s="383"/>
      <c r="AJ274" s="322"/>
      <c r="AK274" s="383"/>
      <c r="AL274" s="322"/>
      <c r="AM274" s="383"/>
      <c r="AN274" s="322"/>
      <c r="AO274" s="383"/>
      <c r="AP274" s="322"/>
      <c r="AQ274" s="383"/>
      <c r="AR274" s="322"/>
      <c r="AS274" s="383"/>
      <c r="AT274" s="322"/>
      <c r="AU274" s="383"/>
      <c r="AV274" s="322"/>
      <c r="AW274" s="383"/>
      <c r="AX274" s="383"/>
      <c r="AY274" s="383"/>
      <c r="AZ274" s="322"/>
      <c r="BA274" s="383"/>
      <c r="BB274" s="383"/>
      <c r="BC274" s="383"/>
      <c r="BD274" s="322"/>
      <c r="BE274" s="383"/>
      <c r="BF274" s="383"/>
      <c r="BG274" s="383"/>
      <c r="BH274" s="383"/>
      <c r="BI274" s="383"/>
      <c r="BJ274" s="383"/>
      <c r="BK274" s="383"/>
      <c r="BL274" s="383"/>
      <c r="BM274" s="383"/>
      <c r="BN274" s="383"/>
      <c r="BO274" s="383"/>
      <c r="BP274" s="383"/>
      <c r="BQ274" s="383"/>
      <c r="BR274" s="322"/>
      <c r="BS274" s="383"/>
      <c r="BT274" s="383"/>
      <c r="BU274" s="383"/>
      <c r="BV274" s="322"/>
      <c r="BW274" s="383"/>
      <c r="BX274" s="383"/>
      <c r="BY274" s="383"/>
      <c r="BZ274" s="383"/>
      <c r="CA274" s="383"/>
      <c r="CB274" s="322"/>
      <c r="CC274" s="383"/>
      <c r="CD274" s="322"/>
      <c r="CE274" s="623"/>
      <c r="CF274" s="623"/>
      <c r="CG274" s="623"/>
      <c r="CH274" s="623"/>
      <c r="CI274" s="222"/>
      <c r="CJ274" s="222"/>
    </row>
    <row r="275" ht="13.5" customHeight="1">
      <c r="A275" s="222"/>
      <c r="B275" s="35">
        <v>44608.0</v>
      </c>
      <c r="C275" s="271">
        <f t="shared" si="26"/>
        <v>0</v>
      </c>
      <c r="D275" s="260">
        <f t="shared" si="36"/>
        <v>0</v>
      </c>
      <c r="E275" s="321"/>
      <c r="F275" s="322"/>
      <c r="G275" s="322"/>
      <c r="H275" s="322"/>
      <c r="I275" s="322"/>
      <c r="J275" s="322"/>
      <c r="K275" s="322"/>
      <c r="L275" s="480"/>
      <c r="M275" s="577">
        <f t="shared" si="37"/>
        <v>0</v>
      </c>
      <c r="N275" s="321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  <c r="AA275" s="322"/>
      <c r="AB275" s="322"/>
      <c r="AC275" s="480"/>
      <c r="AD275" s="260">
        <f t="shared" si="38"/>
        <v>0</v>
      </c>
      <c r="AE275" s="407"/>
      <c r="AF275" s="322"/>
      <c r="AG275" s="383"/>
      <c r="AH275" s="322"/>
      <c r="AI275" s="383"/>
      <c r="AJ275" s="322"/>
      <c r="AK275" s="383"/>
      <c r="AL275" s="322"/>
      <c r="AM275" s="383"/>
      <c r="AN275" s="322"/>
      <c r="AO275" s="383"/>
      <c r="AP275" s="322"/>
      <c r="AQ275" s="383"/>
      <c r="AR275" s="322"/>
      <c r="AS275" s="383"/>
      <c r="AT275" s="322"/>
      <c r="AU275" s="383"/>
      <c r="AV275" s="322"/>
      <c r="AW275" s="383"/>
      <c r="AX275" s="383"/>
      <c r="AY275" s="383"/>
      <c r="AZ275" s="322"/>
      <c r="BA275" s="383"/>
      <c r="BB275" s="383"/>
      <c r="BC275" s="383"/>
      <c r="BD275" s="322"/>
      <c r="BE275" s="383"/>
      <c r="BF275" s="383"/>
      <c r="BG275" s="383"/>
      <c r="BH275" s="383"/>
      <c r="BI275" s="383"/>
      <c r="BJ275" s="383"/>
      <c r="BK275" s="383"/>
      <c r="BL275" s="383"/>
      <c r="BM275" s="383"/>
      <c r="BN275" s="383"/>
      <c r="BO275" s="383"/>
      <c r="BP275" s="383"/>
      <c r="BQ275" s="383"/>
      <c r="BR275" s="322"/>
      <c r="BS275" s="383"/>
      <c r="BT275" s="383"/>
      <c r="BU275" s="383"/>
      <c r="BV275" s="322"/>
      <c r="BW275" s="383"/>
      <c r="BX275" s="383"/>
      <c r="BY275" s="383"/>
      <c r="BZ275" s="383"/>
      <c r="CA275" s="383"/>
      <c r="CB275" s="322"/>
      <c r="CC275" s="383"/>
      <c r="CD275" s="322"/>
      <c r="CE275" s="623"/>
      <c r="CF275" s="623"/>
      <c r="CG275" s="623"/>
      <c r="CH275" s="623"/>
      <c r="CI275" s="222"/>
      <c r="CJ275" s="222"/>
    </row>
    <row r="276" ht="13.5" customHeight="1">
      <c r="A276" s="222"/>
      <c r="B276" s="440">
        <v>44609.0</v>
      </c>
      <c r="C276" s="271">
        <f t="shared" si="26"/>
        <v>36274</v>
      </c>
      <c r="D276" s="260">
        <f t="shared" si="36"/>
        <v>0</v>
      </c>
      <c r="E276" s="321"/>
      <c r="F276" s="322"/>
      <c r="G276" s="322"/>
      <c r="H276" s="322"/>
      <c r="I276" s="322"/>
      <c r="J276" s="322"/>
      <c r="K276" s="322"/>
      <c r="L276" s="480"/>
      <c r="M276" s="577">
        <f t="shared" si="37"/>
        <v>0</v>
      </c>
      <c r="N276" s="321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  <c r="AA276" s="322"/>
      <c r="AB276" s="322"/>
      <c r="AC276" s="480"/>
      <c r="AD276" s="260">
        <f t="shared" si="38"/>
        <v>36274</v>
      </c>
      <c r="AE276" s="407" t="s">
        <v>417</v>
      </c>
      <c r="AF276" s="363">
        <v>18369.0</v>
      </c>
      <c r="AG276" s="383" t="s">
        <v>1102</v>
      </c>
      <c r="AH276" s="363">
        <v>17905.0</v>
      </c>
      <c r="AI276" s="383"/>
      <c r="AJ276" s="322"/>
      <c r="AK276" s="383"/>
      <c r="AL276" s="322"/>
      <c r="AM276" s="383"/>
      <c r="AN276" s="322"/>
      <c r="AO276" s="383"/>
      <c r="AP276" s="322"/>
      <c r="AQ276" s="383"/>
      <c r="AR276" s="322"/>
      <c r="AS276" s="383"/>
      <c r="AT276" s="322"/>
      <c r="AU276" s="383"/>
      <c r="AV276" s="322"/>
      <c r="AW276" s="383"/>
      <c r="AX276" s="383"/>
      <c r="AY276" s="383"/>
      <c r="AZ276" s="322"/>
      <c r="BA276" s="383"/>
      <c r="BB276" s="383"/>
      <c r="BC276" s="383"/>
      <c r="BD276" s="322"/>
      <c r="BE276" s="383"/>
      <c r="BF276" s="383"/>
      <c r="BG276" s="383"/>
      <c r="BH276" s="383"/>
      <c r="BI276" s="383"/>
      <c r="BJ276" s="383"/>
      <c r="BK276" s="383"/>
      <c r="BL276" s="383"/>
      <c r="BM276" s="383"/>
      <c r="BN276" s="383"/>
      <c r="BO276" s="383"/>
      <c r="BP276" s="383"/>
      <c r="BQ276" s="383"/>
      <c r="BR276" s="322"/>
      <c r="BS276" s="383"/>
      <c r="BT276" s="383"/>
      <c r="BU276" s="383"/>
      <c r="BV276" s="322"/>
      <c r="BW276" s="383"/>
      <c r="BX276" s="383"/>
      <c r="BY276" s="383"/>
      <c r="BZ276" s="383"/>
      <c r="CA276" s="383"/>
      <c r="CB276" s="322"/>
      <c r="CC276" s="383"/>
      <c r="CD276" s="322"/>
      <c r="CE276" s="623"/>
      <c r="CF276" s="623"/>
      <c r="CG276" s="623"/>
      <c r="CH276" s="623"/>
      <c r="CI276" s="222"/>
      <c r="CJ276" s="222"/>
    </row>
    <row r="277" ht="13.5" customHeight="1">
      <c r="A277" s="222"/>
      <c r="B277" s="440">
        <v>44610.0</v>
      </c>
      <c r="C277" s="271">
        <f t="shared" si="26"/>
        <v>1100</v>
      </c>
      <c r="D277" s="260">
        <f t="shared" si="36"/>
        <v>1100</v>
      </c>
      <c r="E277" s="321" t="s">
        <v>640</v>
      </c>
      <c r="F277" s="363">
        <v>1100.0</v>
      </c>
      <c r="G277" s="322"/>
      <c r="H277" s="322"/>
      <c r="I277" s="322"/>
      <c r="J277" s="322"/>
      <c r="K277" s="322"/>
      <c r="L277" s="480"/>
      <c r="M277" s="577">
        <f t="shared" si="37"/>
        <v>0</v>
      </c>
      <c r="N277" s="321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  <c r="AA277" s="322"/>
      <c r="AB277" s="322"/>
      <c r="AC277" s="480"/>
      <c r="AD277" s="260">
        <f t="shared" si="38"/>
        <v>0</v>
      </c>
      <c r="AE277" s="407"/>
      <c r="AF277" s="322"/>
      <c r="AG277" s="383"/>
      <c r="AH277" s="322"/>
      <c r="AI277" s="383"/>
      <c r="AJ277" s="322"/>
      <c r="AK277" s="383"/>
      <c r="AL277" s="322"/>
      <c r="AM277" s="383"/>
      <c r="AN277" s="322"/>
      <c r="AO277" s="383"/>
      <c r="AP277" s="322"/>
      <c r="AQ277" s="383"/>
      <c r="AR277" s="322"/>
      <c r="AS277" s="383"/>
      <c r="AT277" s="322"/>
      <c r="AU277" s="383"/>
      <c r="AV277" s="322"/>
      <c r="AW277" s="383"/>
      <c r="AX277" s="383"/>
      <c r="AY277" s="383"/>
      <c r="AZ277" s="322"/>
      <c r="BA277" s="383"/>
      <c r="BB277" s="383"/>
      <c r="BC277" s="383"/>
      <c r="BD277" s="322"/>
      <c r="BE277" s="383"/>
      <c r="BF277" s="383"/>
      <c r="BG277" s="383"/>
      <c r="BH277" s="383"/>
      <c r="BI277" s="383"/>
      <c r="BJ277" s="383"/>
      <c r="BK277" s="383"/>
      <c r="BL277" s="383"/>
      <c r="BM277" s="383"/>
      <c r="BN277" s="383"/>
      <c r="BO277" s="383"/>
      <c r="BP277" s="383"/>
      <c r="BQ277" s="383"/>
      <c r="BR277" s="322"/>
      <c r="BS277" s="383"/>
      <c r="BT277" s="383"/>
      <c r="BU277" s="383"/>
      <c r="BV277" s="322"/>
      <c r="BW277" s="383"/>
      <c r="BX277" s="383"/>
      <c r="BY277" s="383"/>
      <c r="BZ277" s="383"/>
      <c r="CA277" s="383"/>
      <c r="CB277" s="322"/>
      <c r="CC277" s="383"/>
      <c r="CD277" s="322"/>
      <c r="CE277" s="623"/>
      <c r="CF277" s="623"/>
      <c r="CG277" s="623"/>
      <c r="CH277" s="623"/>
      <c r="CI277" s="222"/>
      <c r="CJ277" s="222"/>
    </row>
    <row r="278" ht="13.5" customHeight="1">
      <c r="A278" s="222"/>
      <c r="B278" s="440">
        <v>44611.0</v>
      </c>
      <c r="C278" s="271">
        <f t="shared" si="26"/>
        <v>0</v>
      </c>
      <c r="D278" s="260">
        <f t="shared" si="36"/>
        <v>0</v>
      </c>
      <c r="E278" s="321"/>
      <c r="F278" s="322"/>
      <c r="G278" s="322"/>
      <c r="H278" s="322"/>
      <c r="I278" s="322"/>
      <c r="J278" s="322"/>
      <c r="K278" s="322"/>
      <c r="L278" s="480"/>
      <c r="M278" s="577">
        <f t="shared" si="37"/>
        <v>0</v>
      </c>
      <c r="N278" s="321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  <c r="AA278" s="322"/>
      <c r="AB278" s="322"/>
      <c r="AC278" s="480"/>
      <c r="AD278" s="260">
        <f t="shared" si="38"/>
        <v>0</v>
      </c>
      <c r="AE278" s="407"/>
      <c r="AF278" s="322"/>
      <c r="AG278" s="383"/>
      <c r="AH278" s="322"/>
      <c r="AI278" s="383"/>
      <c r="AJ278" s="322"/>
      <c r="AK278" s="383"/>
      <c r="AL278" s="322"/>
      <c r="AM278" s="383"/>
      <c r="AN278" s="322"/>
      <c r="AO278" s="383"/>
      <c r="AP278" s="322"/>
      <c r="AQ278" s="383"/>
      <c r="AR278" s="322"/>
      <c r="AS278" s="383"/>
      <c r="AT278" s="322"/>
      <c r="AU278" s="383"/>
      <c r="AV278" s="322"/>
      <c r="AW278" s="383"/>
      <c r="AX278" s="383"/>
      <c r="AY278" s="383"/>
      <c r="AZ278" s="322"/>
      <c r="BA278" s="383"/>
      <c r="BB278" s="383"/>
      <c r="BC278" s="383"/>
      <c r="BD278" s="322"/>
      <c r="BE278" s="383"/>
      <c r="BF278" s="383"/>
      <c r="BG278" s="383"/>
      <c r="BH278" s="383"/>
      <c r="BI278" s="383"/>
      <c r="BJ278" s="383"/>
      <c r="BK278" s="383"/>
      <c r="BL278" s="383"/>
      <c r="BM278" s="383"/>
      <c r="BN278" s="383"/>
      <c r="BO278" s="383"/>
      <c r="BP278" s="383"/>
      <c r="BQ278" s="383"/>
      <c r="BR278" s="322"/>
      <c r="BS278" s="383"/>
      <c r="BT278" s="383"/>
      <c r="BU278" s="383"/>
      <c r="BV278" s="322"/>
      <c r="BW278" s="383"/>
      <c r="BX278" s="383"/>
      <c r="BY278" s="383"/>
      <c r="BZ278" s="383"/>
      <c r="CA278" s="383"/>
      <c r="CB278" s="322"/>
      <c r="CC278" s="383"/>
      <c r="CD278" s="322"/>
      <c r="CE278" s="623"/>
      <c r="CF278" s="623"/>
      <c r="CG278" s="623"/>
      <c r="CH278" s="623"/>
      <c r="CI278" s="222"/>
      <c r="CJ278" s="222"/>
    </row>
    <row r="279" ht="13.5" customHeight="1">
      <c r="A279" s="222"/>
      <c r="B279" s="440">
        <v>44612.0</v>
      </c>
      <c r="C279" s="271">
        <f t="shared" si="26"/>
        <v>84158</v>
      </c>
      <c r="D279" s="260">
        <f t="shared" si="36"/>
        <v>0</v>
      </c>
      <c r="E279" s="321"/>
      <c r="F279" s="322"/>
      <c r="G279" s="322"/>
      <c r="H279" s="322"/>
      <c r="I279" s="322"/>
      <c r="J279" s="322"/>
      <c r="K279" s="322"/>
      <c r="L279" s="480"/>
      <c r="M279" s="577">
        <f t="shared" si="37"/>
        <v>0</v>
      </c>
      <c r="N279" s="321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  <c r="AA279" s="322"/>
      <c r="AB279" s="322"/>
      <c r="AC279" s="480"/>
      <c r="AD279" s="260">
        <f t="shared" si="38"/>
        <v>84158</v>
      </c>
      <c r="AE279" s="407" t="s">
        <v>403</v>
      </c>
      <c r="AF279" s="363">
        <v>63660.0</v>
      </c>
      <c r="AG279" s="383" t="s">
        <v>420</v>
      </c>
      <c r="AH279" s="363">
        <v>3850.0</v>
      </c>
      <c r="AI279" s="407" t="s">
        <v>420</v>
      </c>
      <c r="AJ279" s="363">
        <v>12842.0</v>
      </c>
      <c r="AK279" s="383" t="s">
        <v>421</v>
      </c>
      <c r="AL279" s="363">
        <v>3806.0</v>
      </c>
      <c r="AM279" s="383"/>
      <c r="AN279" s="322"/>
      <c r="AO279" s="383"/>
      <c r="AP279" s="322"/>
      <c r="AQ279" s="383"/>
      <c r="AR279" s="322"/>
      <c r="AS279" s="383"/>
      <c r="AT279" s="322"/>
      <c r="AU279" s="383"/>
      <c r="AV279" s="322"/>
      <c r="AW279" s="383"/>
      <c r="AX279" s="383"/>
      <c r="AY279" s="383"/>
      <c r="AZ279" s="322"/>
      <c r="BA279" s="383"/>
      <c r="BB279" s="383"/>
      <c r="BC279" s="383"/>
      <c r="BD279" s="322"/>
      <c r="BE279" s="383"/>
      <c r="BF279" s="383"/>
      <c r="BG279" s="383"/>
      <c r="BH279" s="383"/>
      <c r="BI279" s="383"/>
      <c r="BJ279" s="383"/>
      <c r="BK279" s="383"/>
      <c r="BL279" s="383"/>
      <c r="BM279" s="383"/>
      <c r="BN279" s="383"/>
      <c r="BO279" s="383"/>
      <c r="BP279" s="383"/>
      <c r="BQ279" s="383"/>
      <c r="BR279" s="322"/>
      <c r="BS279" s="383"/>
      <c r="BT279" s="383"/>
      <c r="BU279" s="383"/>
      <c r="BV279" s="322"/>
      <c r="BW279" s="383"/>
      <c r="BX279" s="383"/>
      <c r="BY279" s="383"/>
      <c r="BZ279" s="383"/>
      <c r="CA279" s="383"/>
      <c r="CB279" s="322"/>
      <c r="CC279" s="383"/>
      <c r="CD279" s="322"/>
      <c r="CE279" s="623"/>
      <c r="CF279" s="623"/>
      <c r="CG279" s="623"/>
      <c r="CH279" s="623"/>
      <c r="CI279" s="222"/>
      <c r="CJ279" s="222"/>
    </row>
    <row r="280" ht="13.5" customHeight="1">
      <c r="A280" s="222"/>
      <c r="B280" s="440">
        <v>44613.0</v>
      </c>
      <c r="C280" s="271">
        <f t="shared" si="26"/>
        <v>0</v>
      </c>
      <c r="D280" s="260">
        <f t="shared" si="36"/>
        <v>0</v>
      </c>
      <c r="E280" s="321"/>
      <c r="F280" s="322"/>
      <c r="G280" s="322"/>
      <c r="H280" s="322"/>
      <c r="I280" s="322"/>
      <c r="J280" s="322"/>
      <c r="K280" s="322"/>
      <c r="L280" s="480"/>
      <c r="M280" s="577">
        <f t="shared" si="37"/>
        <v>0</v>
      </c>
      <c r="N280" s="321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  <c r="AA280" s="322"/>
      <c r="AB280" s="322"/>
      <c r="AC280" s="480"/>
      <c r="AD280" s="260">
        <f t="shared" si="38"/>
        <v>0</v>
      </c>
      <c r="AE280" s="407"/>
      <c r="AF280" s="322"/>
      <c r="AG280" s="322"/>
      <c r="AH280" s="322"/>
      <c r="AI280" s="383"/>
      <c r="AJ280" s="322"/>
      <c r="AK280" s="383"/>
      <c r="AL280" s="322"/>
      <c r="AM280" s="383"/>
      <c r="AN280" s="322"/>
      <c r="AO280" s="383"/>
      <c r="AP280" s="322"/>
      <c r="AQ280" s="383"/>
      <c r="AR280" s="322"/>
      <c r="AS280" s="383"/>
      <c r="AT280" s="322"/>
      <c r="AU280" s="383"/>
      <c r="AV280" s="322"/>
      <c r="AW280" s="383"/>
      <c r="AX280" s="383"/>
      <c r="AY280" s="383"/>
      <c r="AZ280" s="322"/>
      <c r="BA280" s="383"/>
      <c r="BB280" s="383"/>
      <c r="BC280" s="383"/>
      <c r="BD280" s="322"/>
      <c r="BE280" s="383"/>
      <c r="BF280" s="383"/>
      <c r="BG280" s="383"/>
      <c r="BH280" s="383"/>
      <c r="BI280" s="383"/>
      <c r="BJ280" s="383"/>
      <c r="BK280" s="383"/>
      <c r="BL280" s="383"/>
      <c r="BM280" s="383"/>
      <c r="BN280" s="383"/>
      <c r="BO280" s="383"/>
      <c r="BP280" s="383"/>
      <c r="BQ280" s="383"/>
      <c r="BR280" s="322"/>
      <c r="BS280" s="383"/>
      <c r="BT280" s="383"/>
      <c r="BU280" s="383"/>
      <c r="BV280" s="322"/>
      <c r="BW280" s="383"/>
      <c r="BX280" s="383"/>
      <c r="BY280" s="383"/>
      <c r="BZ280" s="383"/>
      <c r="CA280" s="383"/>
      <c r="CB280" s="322"/>
      <c r="CC280" s="383"/>
      <c r="CD280" s="322"/>
      <c r="CE280" s="623"/>
      <c r="CF280" s="623"/>
      <c r="CG280" s="623"/>
      <c r="CH280" s="623"/>
      <c r="CI280" s="222"/>
      <c r="CJ280" s="222"/>
    </row>
    <row r="281" ht="13.5" customHeight="1">
      <c r="A281" s="222"/>
      <c r="B281" s="35">
        <v>44614.0</v>
      </c>
      <c r="C281" s="271">
        <f t="shared" si="26"/>
        <v>0</v>
      </c>
      <c r="D281" s="260">
        <f t="shared" si="36"/>
        <v>0</v>
      </c>
      <c r="E281" s="321"/>
      <c r="F281" s="322"/>
      <c r="G281" s="322"/>
      <c r="H281" s="322"/>
      <c r="I281" s="322"/>
      <c r="J281" s="322"/>
      <c r="K281" s="322"/>
      <c r="L281" s="480"/>
      <c r="M281" s="577">
        <f t="shared" si="37"/>
        <v>0</v>
      </c>
      <c r="N281" s="321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  <c r="AA281" s="322"/>
      <c r="AB281" s="322"/>
      <c r="AC281" s="480"/>
      <c r="AD281" s="260">
        <f t="shared" si="38"/>
        <v>0</v>
      </c>
      <c r="AE281" s="407"/>
      <c r="AF281" s="322"/>
      <c r="AG281" s="322"/>
      <c r="AH281" s="322"/>
      <c r="AI281" s="383"/>
      <c r="AJ281" s="322"/>
      <c r="AK281" s="383"/>
      <c r="AL281" s="322"/>
      <c r="AM281" s="383"/>
      <c r="AN281" s="322"/>
      <c r="AO281" s="383"/>
      <c r="AP281" s="322"/>
      <c r="AQ281" s="383"/>
      <c r="AR281" s="322"/>
      <c r="AS281" s="383"/>
      <c r="AT281" s="322"/>
      <c r="AU281" s="383"/>
      <c r="AV281" s="322"/>
      <c r="AW281" s="383"/>
      <c r="AX281" s="383"/>
      <c r="AY281" s="383"/>
      <c r="AZ281" s="322"/>
      <c r="BA281" s="383"/>
      <c r="BB281" s="383"/>
      <c r="BC281" s="383"/>
      <c r="BD281" s="322"/>
      <c r="BE281" s="383"/>
      <c r="BF281" s="383"/>
      <c r="BG281" s="383"/>
      <c r="BH281" s="383"/>
      <c r="BI281" s="383"/>
      <c r="BJ281" s="383"/>
      <c r="BK281" s="383"/>
      <c r="BL281" s="383"/>
      <c r="BM281" s="383"/>
      <c r="BN281" s="383"/>
      <c r="BO281" s="383"/>
      <c r="BP281" s="383"/>
      <c r="BQ281" s="383"/>
      <c r="BR281" s="322"/>
      <c r="BS281" s="383"/>
      <c r="BT281" s="383"/>
      <c r="BU281" s="383"/>
      <c r="BV281" s="322"/>
      <c r="BW281" s="383"/>
      <c r="BX281" s="383"/>
      <c r="BY281" s="383"/>
      <c r="BZ281" s="383"/>
      <c r="CA281" s="383"/>
      <c r="CB281" s="322"/>
      <c r="CC281" s="383"/>
      <c r="CD281" s="322"/>
      <c r="CE281" s="623"/>
      <c r="CF281" s="623"/>
      <c r="CG281" s="623"/>
      <c r="CH281" s="623"/>
      <c r="CI281" s="222"/>
      <c r="CJ281" s="222"/>
    </row>
    <row r="282" ht="13.5" customHeight="1">
      <c r="A282" s="222"/>
      <c r="B282" s="35">
        <v>44615.0</v>
      </c>
      <c r="C282" s="271">
        <f t="shared" si="26"/>
        <v>0</v>
      </c>
      <c r="D282" s="260">
        <f t="shared" si="36"/>
        <v>0</v>
      </c>
      <c r="E282" s="321"/>
      <c r="F282" s="322"/>
      <c r="G282" s="322"/>
      <c r="H282" s="322"/>
      <c r="I282" s="322"/>
      <c r="J282" s="322"/>
      <c r="K282" s="322"/>
      <c r="L282" s="480"/>
      <c r="M282" s="577">
        <f t="shared" si="37"/>
        <v>0</v>
      </c>
      <c r="N282" s="321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  <c r="AA282" s="322"/>
      <c r="AB282" s="322"/>
      <c r="AC282" s="480"/>
      <c r="AD282" s="260">
        <f t="shared" si="38"/>
        <v>0</v>
      </c>
      <c r="AE282" s="407"/>
      <c r="AF282" s="322"/>
      <c r="AG282" s="383"/>
      <c r="AH282" s="322"/>
      <c r="AI282" s="383"/>
      <c r="AJ282" s="322"/>
      <c r="AK282" s="383"/>
      <c r="AL282" s="322"/>
      <c r="AM282" s="383"/>
      <c r="AN282" s="322"/>
      <c r="AO282" s="383"/>
      <c r="AP282" s="322"/>
      <c r="AQ282" s="383"/>
      <c r="AR282" s="322"/>
      <c r="AS282" s="383"/>
      <c r="AT282" s="322"/>
      <c r="AU282" s="383"/>
      <c r="AV282" s="322"/>
      <c r="AW282" s="383"/>
      <c r="AX282" s="383"/>
      <c r="AY282" s="383"/>
      <c r="AZ282" s="322"/>
      <c r="BA282" s="383"/>
      <c r="BB282" s="383"/>
      <c r="BC282" s="383"/>
      <c r="BD282" s="322"/>
      <c r="BE282" s="383"/>
      <c r="BF282" s="383"/>
      <c r="BG282" s="383"/>
      <c r="BH282" s="383"/>
      <c r="BI282" s="383"/>
      <c r="BJ282" s="383"/>
      <c r="BK282" s="383"/>
      <c r="BL282" s="383"/>
      <c r="BM282" s="383"/>
      <c r="BN282" s="383"/>
      <c r="BO282" s="383"/>
      <c r="BP282" s="383"/>
      <c r="BQ282" s="383"/>
      <c r="BR282" s="322"/>
      <c r="BS282" s="383"/>
      <c r="BT282" s="383"/>
      <c r="BU282" s="383"/>
      <c r="BV282" s="322"/>
      <c r="BW282" s="383"/>
      <c r="BX282" s="383"/>
      <c r="BY282" s="383"/>
      <c r="BZ282" s="383"/>
      <c r="CA282" s="383"/>
      <c r="CB282" s="322"/>
      <c r="CC282" s="383"/>
      <c r="CD282" s="322"/>
      <c r="CE282" s="623"/>
      <c r="CF282" s="623"/>
      <c r="CG282" s="623"/>
      <c r="CH282" s="623"/>
      <c r="CI282" s="222"/>
      <c r="CJ282" s="222"/>
    </row>
    <row r="283" ht="13.5" customHeight="1">
      <c r="A283" s="222"/>
      <c r="B283" s="35">
        <v>44616.0</v>
      </c>
      <c r="C283" s="271">
        <f t="shared" si="26"/>
        <v>0</v>
      </c>
      <c r="D283" s="260">
        <f t="shared" si="36"/>
        <v>0</v>
      </c>
      <c r="E283" s="321"/>
      <c r="F283" s="322"/>
      <c r="G283" s="322"/>
      <c r="H283" s="322"/>
      <c r="I283" s="322"/>
      <c r="J283" s="322"/>
      <c r="K283" s="322"/>
      <c r="L283" s="480"/>
      <c r="M283" s="577">
        <f t="shared" si="37"/>
        <v>0</v>
      </c>
      <c r="N283" s="321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  <c r="AA283" s="322"/>
      <c r="AB283" s="322"/>
      <c r="AC283" s="480"/>
      <c r="AD283" s="260">
        <f t="shared" si="38"/>
        <v>0</v>
      </c>
      <c r="AE283" s="412"/>
      <c r="AF283" s="412"/>
      <c r="AG283" s="383"/>
      <c r="AH283" s="322"/>
      <c r="AI283" s="383"/>
      <c r="AJ283" s="322"/>
      <c r="AK283" s="383"/>
      <c r="AL283" s="322"/>
      <c r="AM283" s="383"/>
      <c r="AN283" s="322"/>
      <c r="AO283" s="383"/>
      <c r="AP283" s="322"/>
      <c r="AQ283" s="383"/>
      <c r="AR283" s="322"/>
      <c r="AS283" s="383"/>
      <c r="AT283" s="322"/>
      <c r="AU283" s="383"/>
      <c r="AV283" s="322"/>
      <c r="AW283" s="383"/>
      <c r="AX283" s="383"/>
      <c r="AY283" s="383"/>
      <c r="AZ283" s="322"/>
      <c r="BA283" s="383"/>
      <c r="BB283" s="383"/>
      <c r="BC283" s="383"/>
      <c r="BD283" s="322"/>
      <c r="BE283" s="383"/>
      <c r="BF283" s="383"/>
      <c r="BG283" s="383"/>
      <c r="BH283" s="383"/>
      <c r="BI283" s="383"/>
      <c r="BJ283" s="383"/>
      <c r="BK283" s="383"/>
      <c r="BL283" s="383"/>
      <c r="BM283" s="383"/>
      <c r="BN283" s="383"/>
      <c r="BO283" s="383"/>
      <c r="BP283" s="383"/>
      <c r="BQ283" s="383"/>
      <c r="BR283" s="322"/>
      <c r="BS283" s="383"/>
      <c r="BT283" s="383"/>
      <c r="BU283" s="383"/>
      <c r="BV283" s="322"/>
      <c r="BW283" s="383"/>
      <c r="BX283" s="383"/>
      <c r="BY283" s="383"/>
      <c r="BZ283" s="383"/>
      <c r="CA283" s="383"/>
      <c r="CB283" s="322"/>
      <c r="CC283" s="383"/>
      <c r="CD283" s="322"/>
      <c r="CE283" s="623"/>
      <c r="CF283" s="623"/>
      <c r="CG283" s="623"/>
      <c r="CH283" s="623"/>
      <c r="CI283" s="222"/>
      <c r="CJ283" s="222"/>
    </row>
    <row r="284" ht="13.5" customHeight="1">
      <c r="A284" s="222"/>
      <c r="B284" s="440">
        <v>44617.0</v>
      </c>
      <c r="C284" s="271">
        <f t="shared" si="26"/>
        <v>8697514</v>
      </c>
      <c r="D284" s="260">
        <f t="shared" si="36"/>
        <v>0</v>
      </c>
      <c r="E284" s="321"/>
      <c r="F284" s="322"/>
      <c r="G284" s="322"/>
      <c r="H284" s="322"/>
      <c r="I284" s="322"/>
      <c r="J284" s="322"/>
      <c r="K284" s="322"/>
      <c r="L284" s="480"/>
      <c r="M284" s="577">
        <f t="shared" si="37"/>
        <v>8418799</v>
      </c>
      <c r="N284" s="544" t="s">
        <v>1192</v>
      </c>
      <c r="O284" s="363">
        <v>8418799.0</v>
      </c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  <c r="AA284" s="322"/>
      <c r="AB284" s="322"/>
      <c r="AC284" s="480"/>
      <c r="AD284" s="260">
        <f t="shared" si="38"/>
        <v>278715</v>
      </c>
      <c r="AE284" s="383" t="s">
        <v>423</v>
      </c>
      <c r="AF284" s="363">
        <v>9215.0</v>
      </c>
      <c r="AG284" s="322" t="s">
        <v>65</v>
      </c>
      <c r="AH284" s="363">
        <v>220000.0</v>
      </c>
      <c r="AI284" s="322" t="s">
        <v>1193</v>
      </c>
      <c r="AJ284" s="363">
        <v>49500.0</v>
      </c>
      <c r="AK284" s="383"/>
      <c r="AL284" s="322"/>
      <c r="AM284" s="383"/>
      <c r="AN284" s="322"/>
      <c r="AO284" s="383"/>
      <c r="AP284" s="322"/>
      <c r="AQ284" s="383"/>
      <c r="AR284" s="322"/>
      <c r="AS284" s="383"/>
      <c r="AT284" s="322"/>
      <c r="AU284" s="383"/>
      <c r="AV284" s="322"/>
      <c r="AW284" s="322"/>
      <c r="AX284" s="322"/>
      <c r="AY284" s="383"/>
      <c r="AZ284" s="322"/>
      <c r="BA284" s="383"/>
      <c r="BB284" s="322"/>
      <c r="BC284" s="322"/>
      <c r="BD284" s="322"/>
      <c r="BE284" s="322"/>
      <c r="BF284" s="322"/>
      <c r="BG284" s="322"/>
      <c r="BH284" s="322"/>
      <c r="BI284" s="383"/>
      <c r="BJ284" s="322"/>
      <c r="BK284" s="383"/>
      <c r="BL284" s="322"/>
      <c r="BM284" s="383"/>
      <c r="BN284" s="322"/>
      <c r="BO284" s="383"/>
      <c r="BP284" s="322"/>
      <c r="BQ284" s="383"/>
      <c r="BR284" s="322"/>
      <c r="BS284" s="383"/>
      <c r="BT284" s="383"/>
      <c r="BU284" s="383"/>
      <c r="BV284" s="322"/>
      <c r="BW284" s="383"/>
      <c r="BX284" s="383"/>
      <c r="BY284" s="383"/>
      <c r="BZ284" s="383"/>
      <c r="CA284" s="383"/>
      <c r="CB284" s="322"/>
      <c r="CC284" s="383"/>
      <c r="CD284" s="322"/>
      <c r="CE284" s="623"/>
      <c r="CF284" s="623"/>
      <c r="CG284" s="623"/>
      <c r="CH284" s="623"/>
      <c r="CI284" s="222"/>
      <c r="CJ284" s="222"/>
    </row>
    <row r="285" ht="13.5" customHeight="1">
      <c r="A285" s="222"/>
      <c r="B285" s="440">
        <v>44618.0</v>
      </c>
      <c r="C285" s="271">
        <f t="shared" si="26"/>
        <v>333119</v>
      </c>
      <c r="D285" s="260">
        <f t="shared" si="36"/>
        <v>119105</v>
      </c>
      <c r="E285" s="321" t="s">
        <v>1194</v>
      </c>
      <c r="F285" s="363">
        <v>92054.0</v>
      </c>
      <c r="G285" s="143" t="s">
        <v>1195</v>
      </c>
      <c r="H285" s="363">
        <v>26666.0</v>
      </c>
      <c r="I285" s="143" t="s">
        <v>1196</v>
      </c>
      <c r="J285" s="363">
        <v>385.0</v>
      </c>
      <c r="K285" s="322"/>
      <c r="L285" s="480"/>
      <c r="M285" s="577">
        <f t="shared" si="37"/>
        <v>0</v>
      </c>
      <c r="N285" s="321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  <c r="AA285" s="322"/>
      <c r="AB285" s="322"/>
      <c r="AC285" s="480"/>
      <c r="AD285" s="260">
        <f t="shared" si="38"/>
        <v>214014</v>
      </c>
      <c r="AE285" s="150" t="s">
        <v>1104</v>
      </c>
      <c r="AF285" s="363">
        <v>4400.0</v>
      </c>
      <c r="AG285" s="383" t="s">
        <v>93</v>
      </c>
      <c r="AH285" s="363">
        <v>4496.0</v>
      </c>
      <c r="AI285" s="383" t="s">
        <v>426</v>
      </c>
      <c r="AJ285" s="363">
        <v>45458.0</v>
      </c>
      <c r="AK285" s="143" t="s">
        <v>992</v>
      </c>
      <c r="AL285" s="363">
        <v>155760.0</v>
      </c>
      <c r="AM285" s="150" t="s">
        <v>427</v>
      </c>
      <c r="AN285" s="363">
        <v>3900.0</v>
      </c>
      <c r="AO285" s="150"/>
      <c r="AP285" s="143"/>
      <c r="AQ285" s="383"/>
      <c r="AR285" s="322"/>
      <c r="AS285" s="383"/>
      <c r="AT285" s="322"/>
      <c r="AU285" s="383"/>
      <c r="AV285" s="322"/>
      <c r="AW285" s="322"/>
      <c r="AX285" s="322"/>
      <c r="AY285" s="383"/>
      <c r="AZ285" s="322"/>
      <c r="BA285" s="383"/>
      <c r="BB285" s="322"/>
      <c r="BC285" s="322"/>
      <c r="BD285" s="322"/>
      <c r="BE285" s="322"/>
      <c r="BF285" s="322"/>
      <c r="BG285" s="322"/>
      <c r="BH285" s="322"/>
      <c r="BI285" s="383"/>
      <c r="BJ285" s="322"/>
      <c r="BK285" s="383"/>
      <c r="BL285" s="322"/>
      <c r="BM285" s="383"/>
      <c r="BN285" s="322"/>
      <c r="BO285" s="322"/>
      <c r="BP285" s="322"/>
      <c r="BQ285" s="383"/>
      <c r="BR285" s="322"/>
      <c r="BS285" s="383"/>
      <c r="BT285" s="322"/>
      <c r="BU285" s="322"/>
      <c r="BV285" s="322"/>
      <c r="BW285" s="383"/>
      <c r="BX285" s="322"/>
      <c r="BY285" s="322"/>
      <c r="BZ285" s="322"/>
      <c r="CA285" s="322"/>
      <c r="CB285" s="322"/>
      <c r="CC285" s="383"/>
      <c r="CD285" s="322"/>
      <c r="CE285" s="623"/>
      <c r="CF285" s="623"/>
      <c r="CG285" s="623"/>
      <c r="CH285" s="623"/>
      <c r="CI285" s="222"/>
      <c r="CJ285" s="222"/>
    </row>
    <row r="286" ht="13.5" customHeight="1">
      <c r="A286" s="222"/>
      <c r="B286" s="440">
        <v>44619.0</v>
      </c>
      <c r="C286" s="271">
        <f t="shared" si="26"/>
        <v>2386910</v>
      </c>
      <c r="D286" s="260">
        <f t="shared" si="36"/>
        <v>1986526</v>
      </c>
      <c r="E286" s="321" t="s">
        <v>1197</v>
      </c>
      <c r="F286" s="363">
        <v>179734.0</v>
      </c>
      <c r="G286" s="322" t="s">
        <v>1198</v>
      </c>
      <c r="H286" s="363">
        <v>205555.0</v>
      </c>
      <c r="I286" s="322" t="s">
        <v>1199</v>
      </c>
      <c r="J286" s="363">
        <v>1294000.0</v>
      </c>
      <c r="K286" s="322" t="s">
        <v>1200</v>
      </c>
      <c r="L286" s="385">
        <v>307237.0</v>
      </c>
      <c r="M286" s="577">
        <f t="shared" si="37"/>
        <v>0</v>
      </c>
      <c r="N286" s="321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  <c r="AA286" s="322"/>
      <c r="AB286" s="322"/>
      <c r="AC286" s="480"/>
      <c r="AD286" s="260">
        <f t="shared" si="38"/>
        <v>400384</v>
      </c>
      <c r="AE286" s="407" t="s">
        <v>434</v>
      </c>
      <c r="AF286" s="363">
        <v>84678.0</v>
      </c>
      <c r="AG286" s="322" t="s">
        <v>994</v>
      </c>
      <c r="AH286" s="363">
        <v>110000.0</v>
      </c>
      <c r="AI286" s="407" t="s">
        <v>403</v>
      </c>
      <c r="AJ286" s="363">
        <v>31830.0</v>
      </c>
      <c r="AK286" s="383" t="s">
        <v>75</v>
      </c>
      <c r="AL286" s="363">
        <v>58201.0</v>
      </c>
      <c r="AM286" s="383" t="s">
        <v>71</v>
      </c>
      <c r="AN286" s="363">
        <v>4400.0</v>
      </c>
      <c r="AO286" s="383" t="s">
        <v>73</v>
      </c>
      <c r="AP286" s="363">
        <v>6015.0</v>
      </c>
      <c r="AQ286" s="322" t="s">
        <v>74</v>
      </c>
      <c r="AR286" s="363">
        <v>24840.0</v>
      </c>
      <c r="AS286" s="150" t="s">
        <v>95</v>
      </c>
      <c r="AT286" s="363">
        <v>12980.0</v>
      </c>
      <c r="AU286" s="383" t="s">
        <v>76</v>
      </c>
      <c r="AV286" s="363">
        <v>67440.0</v>
      </c>
      <c r="AW286" s="322"/>
      <c r="AX286" s="322"/>
      <c r="AY286" s="322"/>
      <c r="AZ286" s="322"/>
      <c r="BA286" s="322"/>
      <c r="BB286" s="322"/>
      <c r="BC286" s="322"/>
      <c r="BD286" s="322"/>
      <c r="BE286" s="322"/>
      <c r="BF286" s="322"/>
      <c r="BG286" s="383"/>
      <c r="BH286" s="322"/>
      <c r="BI286" s="322"/>
      <c r="BJ286" s="322"/>
      <c r="BK286" s="322"/>
      <c r="BL286" s="322"/>
      <c r="BM286" s="322"/>
      <c r="BN286" s="322"/>
      <c r="BO286" s="383"/>
      <c r="BP286" s="322"/>
      <c r="BQ286" s="322"/>
      <c r="BR286" s="322"/>
      <c r="BS286" s="383"/>
      <c r="BT286" s="322"/>
      <c r="BU286" s="383"/>
      <c r="BV286" s="322"/>
      <c r="BW286" s="383"/>
      <c r="BX286" s="383"/>
      <c r="BY286" s="383"/>
      <c r="BZ286" s="383"/>
      <c r="CA286" s="383"/>
      <c r="CB286" s="322"/>
      <c r="CC286" s="383"/>
      <c r="CD286" s="322"/>
      <c r="CE286" s="623"/>
      <c r="CF286" s="623"/>
      <c r="CG286" s="623"/>
      <c r="CH286" s="623"/>
      <c r="CI286" s="222"/>
      <c r="CJ286" s="222"/>
    </row>
    <row r="287" ht="13.5" customHeight="1">
      <c r="A287" s="222"/>
      <c r="B287" s="440">
        <v>44620.0</v>
      </c>
      <c r="C287" s="271">
        <f t="shared" si="26"/>
        <v>22806834</v>
      </c>
      <c r="D287" s="260">
        <f t="shared" si="36"/>
        <v>12575804</v>
      </c>
      <c r="E287" s="321" t="s">
        <v>1201</v>
      </c>
      <c r="F287" s="363">
        <v>1.0E7</v>
      </c>
      <c r="G287" s="322" t="s">
        <v>1202</v>
      </c>
      <c r="H287" s="363">
        <v>242790.0</v>
      </c>
      <c r="I287" s="322" t="s">
        <v>1203</v>
      </c>
      <c r="J287" s="363">
        <v>197088.0</v>
      </c>
      <c r="K287" s="322" t="s">
        <v>1204</v>
      </c>
      <c r="L287" s="385">
        <v>2135926.0</v>
      </c>
      <c r="M287" s="577">
        <f t="shared" si="37"/>
        <v>6622557</v>
      </c>
      <c r="N287" s="544" t="s">
        <v>1008</v>
      </c>
      <c r="O287" s="363">
        <v>494197.0</v>
      </c>
      <c r="P287" s="322" t="s">
        <v>1205</v>
      </c>
      <c r="Q287" s="363">
        <v>3700000.0</v>
      </c>
      <c r="R287" s="322" t="s">
        <v>573</v>
      </c>
      <c r="S287" s="363">
        <v>261107.0</v>
      </c>
      <c r="T287" s="322" t="s">
        <v>449</v>
      </c>
      <c r="U287" s="363">
        <v>2167253.0</v>
      </c>
      <c r="V287" s="322"/>
      <c r="W287" s="322"/>
      <c r="X287" s="322"/>
      <c r="Y287" s="322"/>
      <c r="Z287" s="322"/>
      <c r="AA287" s="322"/>
      <c r="AB287" s="322"/>
      <c r="AC287" s="480"/>
      <c r="AD287" s="260">
        <f t="shared" si="38"/>
        <v>3608473</v>
      </c>
      <c r="AE287" s="407" t="s">
        <v>1206</v>
      </c>
      <c r="AF287" s="363">
        <v>1312000.0</v>
      </c>
      <c r="AG287" s="322" t="s">
        <v>87</v>
      </c>
      <c r="AH287" s="363">
        <v>165000.0</v>
      </c>
      <c r="AI287" s="383" t="s">
        <v>454</v>
      </c>
      <c r="AJ287" s="363">
        <v>65000.0</v>
      </c>
      <c r="AK287" s="322" t="s">
        <v>88</v>
      </c>
      <c r="AL287" s="363">
        <v>160000.0</v>
      </c>
      <c r="AM287" s="407" t="s">
        <v>1012</v>
      </c>
      <c r="AN287" s="363">
        <v>770946.0</v>
      </c>
      <c r="AO287" s="383" t="s">
        <v>399</v>
      </c>
      <c r="AP287" s="363">
        <v>464461.0</v>
      </c>
      <c r="AQ287" s="322" t="s">
        <v>1126</v>
      </c>
      <c r="AR287" s="363">
        <v>669966.0</v>
      </c>
      <c r="AS287" s="322" t="s">
        <v>398</v>
      </c>
      <c r="AT287" s="363">
        <v>1100.0</v>
      </c>
      <c r="AU287" s="150"/>
      <c r="AV287" s="143"/>
      <c r="AW287" s="143"/>
      <c r="AX287" s="322"/>
      <c r="AY287" s="322"/>
      <c r="AZ287" s="322"/>
      <c r="BA287" s="322"/>
      <c r="BB287" s="322"/>
      <c r="BC287" s="322"/>
      <c r="BD287" s="322"/>
      <c r="BE287" s="322"/>
      <c r="BF287" s="322"/>
      <c r="BG287" s="383"/>
      <c r="BH287" s="322"/>
      <c r="BI287" s="322"/>
      <c r="BJ287" s="322"/>
      <c r="BK287" s="383"/>
      <c r="BL287" s="322"/>
      <c r="BM287" s="383"/>
      <c r="BN287" s="322"/>
      <c r="BO287" s="383"/>
      <c r="BP287" s="322"/>
      <c r="BQ287" s="383"/>
      <c r="BR287" s="322"/>
      <c r="BS287" s="322"/>
      <c r="BT287" s="322"/>
      <c r="BU287" s="383"/>
      <c r="BV287" s="322"/>
      <c r="BW287" s="383"/>
      <c r="BX287" s="322"/>
      <c r="BY287" s="383"/>
      <c r="BZ287" s="322"/>
      <c r="CA287" s="383"/>
      <c r="CB287" s="322"/>
      <c r="CC287" s="383"/>
      <c r="CD287" s="322"/>
      <c r="CE287" s="623"/>
      <c r="CF287" s="623"/>
      <c r="CG287" s="623"/>
      <c r="CH287" s="623"/>
      <c r="CI287" s="222"/>
      <c r="CJ287" s="222"/>
    </row>
    <row r="288" ht="13.5" customHeight="1">
      <c r="A288" s="222"/>
      <c r="B288" s="444">
        <v>45351.0</v>
      </c>
      <c r="C288" s="313">
        <f t="shared" si="26"/>
        <v>0</v>
      </c>
      <c r="D288" s="314">
        <f t="shared" si="36"/>
        <v>0</v>
      </c>
      <c r="E288" s="394"/>
      <c r="F288" s="394"/>
      <c r="G288" s="427"/>
      <c r="H288" s="392"/>
      <c r="I288" s="427"/>
      <c r="J288" s="392"/>
      <c r="K288" s="392"/>
      <c r="L288" s="428"/>
      <c r="M288" s="315">
        <f t="shared" si="37"/>
        <v>0</v>
      </c>
      <c r="N288" s="429"/>
      <c r="O288" s="394"/>
      <c r="P288" s="430"/>
      <c r="Q288" s="392"/>
      <c r="R288" s="392"/>
      <c r="S288" s="392"/>
      <c r="T288" s="394"/>
      <c r="U288" s="394"/>
      <c r="V288" s="394"/>
      <c r="W288" s="394"/>
      <c r="X288" s="394"/>
      <c r="Y288" s="394"/>
      <c r="Z288" s="394"/>
      <c r="AA288" s="394"/>
      <c r="AB288" s="394"/>
      <c r="AC288" s="428"/>
      <c r="AD288" s="316">
        <f t="shared" si="38"/>
        <v>0</v>
      </c>
      <c r="AE288" s="431"/>
      <c r="AF288" s="394"/>
      <c r="AG288" s="394"/>
      <c r="AH288" s="394"/>
      <c r="AI288" s="394"/>
      <c r="AJ288" s="394"/>
      <c r="AK288" s="394"/>
      <c r="AL288" s="394"/>
      <c r="AM288" s="394"/>
      <c r="AN288" s="394"/>
      <c r="AO288" s="394"/>
      <c r="AP288" s="394"/>
      <c r="AQ288" s="394"/>
      <c r="AR288" s="394"/>
      <c r="AS288" s="394"/>
      <c r="AT288" s="394"/>
      <c r="AU288" s="432"/>
      <c r="AV288" s="394"/>
      <c r="AW288" s="433"/>
      <c r="AX288" s="387"/>
      <c r="AY288" s="387"/>
      <c r="AZ288" s="387"/>
      <c r="BA288" s="387"/>
      <c r="BB288" s="387"/>
      <c r="BC288" s="387"/>
      <c r="BD288" s="387"/>
      <c r="BE288" s="387"/>
      <c r="BF288" s="387"/>
      <c r="BG288" s="433"/>
      <c r="BH288" s="387"/>
      <c r="BI288" s="387"/>
      <c r="BJ288" s="387"/>
      <c r="BK288" s="433"/>
      <c r="BL288" s="387"/>
      <c r="BM288" s="433"/>
      <c r="BN288" s="387"/>
      <c r="BO288" s="433"/>
      <c r="BP288" s="387"/>
      <c r="BQ288" s="433"/>
      <c r="BR288" s="387"/>
      <c r="BS288" s="433"/>
      <c r="BT288" s="387"/>
      <c r="BU288" s="433"/>
      <c r="BV288" s="387"/>
      <c r="BW288" s="433"/>
      <c r="BX288" s="387"/>
      <c r="BY288" s="433"/>
      <c r="BZ288" s="387"/>
      <c r="CA288" s="433"/>
      <c r="CB288" s="387"/>
      <c r="CC288" s="387"/>
      <c r="CD288" s="387"/>
      <c r="CE288" s="623"/>
      <c r="CF288" s="623"/>
      <c r="CG288" s="623"/>
      <c r="CH288" s="623"/>
      <c r="CI288" s="222"/>
      <c r="CJ288" s="222"/>
    </row>
    <row r="289" ht="13.5" customHeight="1">
      <c r="A289" s="1"/>
      <c r="B289" s="454" t="s">
        <v>20</v>
      </c>
      <c r="C289" s="105">
        <f t="shared" si="26"/>
        <v>42292166</v>
      </c>
      <c r="D289" s="278">
        <f>SUM(D260:D288)</f>
        <v>14708385</v>
      </c>
      <c r="E289" s="573"/>
      <c r="F289" s="251"/>
      <c r="G289" s="251"/>
      <c r="H289" s="251"/>
      <c r="I289" s="251"/>
      <c r="J289" s="251"/>
      <c r="K289" s="251"/>
      <c r="L289" s="574"/>
      <c r="M289" s="278">
        <f>SUM(M260:M288)</f>
        <v>17861119</v>
      </c>
      <c r="N289" s="573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574"/>
      <c r="AD289" s="278">
        <f>SUM(AD260:AD288)</f>
        <v>9722662</v>
      </c>
      <c r="AE289" s="526"/>
      <c r="AF289" s="251"/>
      <c r="AG289" s="251"/>
      <c r="AH289" s="251"/>
      <c r="AI289" s="250"/>
      <c r="AJ289" s="251"/>
      <c r="AK289" s="250"/>
      <c r="AL289" s="251"/>
      <c r="AM289" s="250"/>
      <c r="AN289" s="251"/>
      <c r="AO289" s="250"/>
      <c r="AP289" s="251"/>
      <c r="AQ289" s="250"/>
      <c r="AR289" s="251"/>
      <c r="AS289" s="250"/>
      <c r="AT289" s="251"/>
      <c r="AU289" s="250"/>
      <c r="AV289" s="251"/>
      <c r="AW289" s="250"/>
      <c r="AX289" s="250"/>
      <c r="AY289" s="250"/>
      <c r="AZ289" s="251"/>
      <c r="BA289" s="250"/>
      <c r="BB289" s="250"/>
      <c r="BC289" s="250"/>
      <c r="BD289" s="251"/>
      <c r="BE289" s="250"/>
      <c r="BF289" s="250"/>
      <c r="BG289" s="250"/>
      <c r="BH289" s="250"/>
      <c r="BI289" s="250"/>
      <c r="BJ289" s="250"/>
      <c r="BK289" s="250"/>
      <c r="BL289" s="250"/>
      <c r="BM289" s="250"/>
      <c r="BN289" s="250"/>
      <c r="BO289" s="250"/>
      <c r="BP289" s="250"/>
      <c r="BQ289" s="250"/>
      <c r="BR289" s="251"/>
      <c r="BS289" s="250"/>
      <c r="BT289" s="250"/>
      <c r="BU289" s="250"/>
      <c r="BV289" s="251"/>
      <c r="BW289" s="250"/>
      <c r="BX289" s="250"/>
      <c r="BY289" s="250"/>
      <c r="BZ289" s="250"/>
      <c r="CA289" s="250"/>
      <c r="CB289" s="251"/>
      <c r="CC289" s="250"/>
      <c r="CD289" s="251"/>
      <c r="CE289" s="623"/>
      <c r="CF289" s="623"/>
      <c r="CG289" s="623"/>
      <c r="CH289" s="623"/>
      <c r="CI289" s="222"/>
      <c r="CJ289" s="222"/>
    </row>
    <row r="290" ht="13.5" customHeight="1">
      <c r="A290" s="222"/>
      <c r="B290" s="329">
        <v>44621.0</v>
      </c>
      <c r="C290" s="307">
        <f t="shared" si="26"/>
        <v>0</v>
      </c>
      <c r="D290" s="253">
        <f t="shared" ref="D290:D320" si="39">F290+H290+J290+L290</f>
        <v>0</v>
      </c>
      <c r="E290" s="254"/>
      <c r="F290" s="163"/>
      <c r="G290" s="414"/>
      <c r="H290" s="414"/>
      <c r="I290" s="414"/>
      <c r="J290" s="414"/>
      <c r="K290" s="414"/>
      <c r="L290" s="514"/>
      <c r="M290" s="577">
        <f t="shared" ref="M290:M320" si="40">O290+Q290+S290+U290+W290+Y290+AA290+AC290</f>
        <v>0</v>
      </c>
      <c r="N290" s="576"/>
      <c r="O290" s="414"/>
      <c r="P290" s="414"/>
      <c r="Q290" s="414"/>
      <c r="R290" s="414"/>
      <c r="S290" s="414"/>
      <c r="T290" s="414"/>
      <c r="U290" s="414"/>
      <c r="V290" s="414"/>
      <c r="W290" s="414"/>
      <c r="X290" s="414"/>
      <c r="Y290" s="414"/>
      <c r="Z290" s="414"/>
      <c r="AA290" s="414"/>
      <c r="AB290" s="414"/>
      <c r="AC290" s="514"/>
      <c r="AD290" s="253">
        <f t="shared" ref="AD290:AD320" si="41">AF290+AH290+AJ290+AL290+AN290+AP290+AR290+AT290+AV290+AX290+AZ290+BB290+BD290+BF290+BH290+BJ290+BL290+BN290+BP290+BR290+BT290+BV290+BX290+BZ290+CB290+CD290</f>
        <v>0</v>
      </c>
      <c r="AE290" s="407"/>
      <c r="AF290" s="322"/>
      <c r="AG290" s="383"/>
      <c r="AH290" s="322"/>
      <c r="AI290" s="383"/>
      <c r="AJ290" s="322"/>
      <c r="AK290" s="322"/>
      <c r="AL290" s="322"/>
      <c r="AM290" s="383"/>
      <c r="AN290" s="322"/>
      <c r="AO290" s="322"/>
      <c r="AP290" s="322"/>
      <c r="AQ290" s="322"/>
      <c r="AR290" s="322"/>
      <c r="AS290" s="322"/>
      <c r="AT290" s="322"/>
      <c r="AU290" s="322"/>
      <c r="AV290" s="322"/>
      <c r="AW290" s="322"/>
      <c r="AX290" s="322"/>
      <c r="AY290" s="322"/>
      <c r="AZ290" s="322"/>
      <c r="BA290" s="322"/>
      <c r="BB290" s="322"/>
      <c r="BC290" s="322"/>
      <c r="BD290" s="322"/>
      <c r="BE290" s="383"/>
      <c r="BF290" s="322"/>
      <c r="BG290" s="322"/>
      <c r="BH290" s="322"/>
      <c r="BI290" s="383"/>
      <c r="BJ290" s="322"/>
      <c r="BK290" s="383"/>
      <c r="BL290" s="322"/>
      <c r="BM290" s="383"/>
      <c r="BN290" s="322"/>
      <c r="BO290" s="383"/>
      <c r="BP290" s="322"/>
      <c r="BQ290" s="322"/>
      <c r="BR290" s="322"/>
      <c r="BS290" s="383"/>
      <c r="BT290" s="322"/>
      <c r="BU290" s="383"/>
      <c r="BV290" s="322"/>
      <c r="BW290" s="383"/>
      <c r="BX290" s="322"/>
      <c r="BY290" s="383"/>
      <c r="BZ290" s="322"/>
      <c r="CA290" s="322"/>
      <c r="CB290" s="322"/>
      <c r="CC290" s="322"/>
      <c r="CD290" s="322"/>
      <c r="CE290" s="623"/>
      <c r="CF290" s="623"/>
      <c r="CG290" s="623"/>
      <c r="CH290" s="623"/>
      <c r="CI290" s="222"/>
      <c r="CJ290" s="222"/>
    </row>
    <row r="291" ht="13.5" customHeight="1">
      <c r="A291" s="222"/>
      <c r="B291" s="35">
        <v>45353.0</v>
      </c>
      <c r="C291" s="271">
        <f t="shared" si="26"/>
        <v>0</v>
      </c>
      <c r="D291" s="260">
        <f t="shared" si="39"/>
        <v>0</v>
      </c>
      <c r="E291" s="321"/>
      <c r="F291" s="322"/>
      <c r="G291" s="322"/>
      <c r="H291" s="322"/>
      <c r="I291" s="322"/>
      <c r="J291" s="322"/>
      <c r="K291" s="322"/>
      <c r="L291" s="480"/>
      <c r="M291" s="577">
        <f t="shared" si="40"/>
        <v>0</v>
      </c>
      <c r="N291" s="321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  <c r="AA291" s="322"/>
      <c r="AB291" s="322"/>
      <c r="AC291" s="480"/>
      <c r="AD291" s="260">
        <f t="shared" si="41"/>
        <v>0</v>
      </c>
      <c r="AE291" s="407"/>
      <c r="AF291" s="322"/>
      <c r="AG291" s="383"/>
      <c r="AH291" s="322"/>
      <c r="AI291" s="383"/>
      <c r="AJ291" s="322"/>
      <c r="AK291" s="383"/>
      <c r="AL291" s="322"/>
      <c r="AM291" s="383"/>
      <c r="AN291" s="322"/>
      <c r="AO291" s="383"/>
      <c r="AP291" s="322"/>
      <c r="AQ291" s="383"/>
      <c r="AR291" s="322"/>
      <c r="AS291" s="383"/>
      <c r="AT291" s="322"/>
      <c r="AU291" s="383"/>
      <c r="AV291" s="322"/>
      <c r="AW291" s="383"/>
      <c r="AX291" s="383"/>
      <c r="AY291" s="383"/>
      <c r="AZ291" s="322"/>
      <c r="BA291" s="383"/>
      <c r="BB291" s="383"/>
      <c r="BC291" s="383"/>
      <c r="BD291" s="322"/>
      <c r="BE291" s="383"/>
      <c r="BF291" s="383"/>
      <c r="BG291" s="383"/>
      <c r="BH291" s="383"/>
      <c r="BI291" s="383"/>
      <c r="BJ291" s="383"/>
      <c r="BK291" s="383"/>
      <c r="BL291" s="383"/>
      <c r="BM291" s="383"/>
      <c r="BN291" s="383"/>
      <c r="BO291" s="383"/>
      <c r="BP291" s="383"/>
      <c r="BQ291" s="383"/>
      <c r="BR291" s="322"/>
      <c r="BS291" s="383"/>
      <c r="BT291" s="383"/>
      <c r="BU291" s="383"/>
      <c r="BV291" s="322"/>
      <c r="BW291" s="383"/>
      <c r="BX291" s="383"/>
      <c r="BY291" s="383"/>
      <c r="BZ291" s="383"/>
      <c r="CA291" s="383"/>
      <c r="CB291" s="322"/>
      <c r="CC291" s="383"/>
      <c r="CD291" s="322"/>
      <c r="CE291" s="623"/>
      <c r="CF291" s="623"/>
      <c r="CG291" s="623"/>
      <c r="CH291" s="623"/>
      <c r="CI291" s="222"/>
      <c r="CJ291" s="222"/>
    </row>
    <row r="292" ht="13.5" customHeight="1">
      <c r="A292" s="222"/>
      <c r="B292" s="440">
        <v>44623.0</v>
      </c>
      <c r="C292" s="271">
        <f t="shared" si="26"/>
        <v>149640</v>
      </c>
      <c r="D292" s="260">
        <f t="shared" si="39"/>
        <v>0</v>
      </c>
      <c r="E292" s="321"/>
      <c r="F292" s="322"/>
      <c r="G292" s="322"/>
      <c r="H292" s="322"/>
      <c r="I292" s="322"/>
      <c r="J292" s="322"/>
      <c r="K292" s="322"/>
      <c r="L292" s="480"/>
      <c r="M292" s="577">
        <f t="shared" si="40"/>
        <v>0</v>
      </c>
      <c r="N292" s="321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  <c r="AA292" s="322"/>
      <c r="AB292" s="322"/>
      <c r="AC292" s="480"/>
      <c r="AD292" s="260">
        <f t="shared" si="41"/>
        <v>149640</v>
      </c>
      <c r="AE292" s="407" t="s">
        <v>1013</v>
      </c>
      <c r="AF292" s="363">
        <v>53736.0</v>
      </c>
      <c r="AG292" s="383" t="s">
        <v>1016</v>
      </c>
      <c r="AH292" s="363">
        <v>95904.0</v>
      </c>
      <c r="AI292" s="383"/>
      <c r="AJ292" s="322"/>
      <c r="AK292" s="383"/>
      <c r="AL292" s="322"/>
      <c r="AM292" s="383"/>
      <c r="AN292" s="322"/>
      <c r="AO292" s="383"/>
      <c r="AP292" s="322"/>
      <c r="AQ292" s="383"/>
      <c r="AR292" s="322"/>
      <c r="AS292" s="383"/>
      <c r="AT292" s="322"/>
      <c r="AU292" s="383"/>
      <c r="AV292" s="322"/>
      <c r="AW292" s="383"/>
      <c r="AX292" s="383"/>
      <c r="AY292" s="383"/>
      <c r="AZ292" s="322"/>
      <c r="BA292" s="383"/>
      <c r="BB292" s="383"/>
      <c r="BC292" s="383"/>
      <c r="BD292" s="322"/>
      <c r="BE292" s="383"/>
      <c r="BF292" s="383"/>
      <c r="BG292" s="383"/>
      <c r="BH292" s="383"/>
      <c r="BI292" s="383"/>
      <c r="BJ292" s="383"/>
      <c r="BK292" s="383"/>
      <c r="BL292" s="383"/>
      <c r="BM292" s="383"/>
      <c r="BN292" s="383"/>
      <c r="BO292" s="383"/>
      <c r="BP292" s="383"/>
      <c r="BQ292" s="383"/>
      <c r="BR292" s="322"/>
      <c r="BS292" s="383"/>
      <c r="BT292" s="383"/>
      <c r="BU292" s="383"/>
      <c r="BV292" s="322"/>
      <c r="BW292" s="383"/>
      <c r="BX292" s="383"/>
      <c r="BY292" s="383"/>
      <c r="BZ292" s="383"/>
      <c r="CA292" s="383"/>
      <c r="CB292" s="322"/>
      <c r="CC292" s="383"/>
      <c r="CD292" s="322"/>
      <c r="CE292" s="623"/>
      <c r="CF292" s="623"/>
      <c r="CG292" s="623"/>
      <c r="CH292" s="623"/>
      <c r="CI292" s="222"/>
      <c r="CJ292" s="222"/>
    </row>
    <row r="293" ht="13.5" customHeight="1">
      <c r="A293" s="222"/>
      <c r="B293" s="440">
        <v>45355.0</v>
      </c>
      <c r="C293" s="271">
        <f t="shared" si="26"/>
        <v>141240</v>
      </c>
      <c r="D293" s="260">
        <f t="shared" si="39"/>
        <v>0</v>
      </c>
      <c r="E293" s="321"/>
      <c r="F293" s="322"/>
      <c r="G293" s="322"/>
      <c r="H293" s="322"/>
      <c r="I293" s="322"/>
      <c r="J293" s="322"/>
      <c r="K293" s="322"/>
      <c r="L293" s="480"/>
      <c r="M293" s="577">
        <f t="shared" si="40"/>
        <v>0</v>
      </c>
      <c r="N293" s="321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  <c r="AA293" s="322"/>
      <c r="AB293" s="322"/>
      <c r="AC293" s="480"/>
      <c r="AD293" s="260">
        <f t="shared" si="41"/>
        <v>141240</v>
      </c>
      <c r="AE293" s="407" t="s">
        <v>402</v>
      </c>
      <c r="AF293" s="363">
        <v>53240.0</v>
      </c>
      <c r="AG293" s="383" t="s">
        <v>401</v>
      </c>
      <c r="AH293" s="363">
        <v>88000.0</v>
      </c>
      <c r="AI293" s="407"/>
      <c r="AJ293" s="322"/>
      <c r="AK293" s="150"/>
      <c r="AL293" s="143"/>
      <c r="AM293" s="383"/>
      <c r="AN293" s="322"/>
      <c r="AO293" s="383"/>
      <c r="AP293" s="322"/>
      <c r="AQ293" s="383"/>
      <c r="AR293" s="322"/>
      <c r="AS293" s="383"/>
      <c r="AT293" s="322"/>
      <c r="AU293" s="383"/>
      <c r="AV293" s="322"/>
      <c r="AW293" s="383"/>
      <c r="AX293" s="383"/>
      <c r="AY293" s="383"/>
      <c r="AZ293" s="322"/>
      <c r="BA293" s="383"/>
      <c r="BB293" s="383"/>
      <c r="BC293" s="383"/>
      <c r="BD293" s="322"/>
      <c r="BE293" s="383"/>
      <c r="BF293" s="383"/>
      <c r="BG293" s="383"/>
      <c r="BH293" s="383"/>
      <c r="BI293" s="383"/>
      <c r="BJ293" s="383"/>
      <c r="BK293" s="383"/>
      <c r="BL293" s="383"/>
      <c r="BM293" s="383"/>
      <c r="BN293" s="383"/>
      <c r="BO293" s="383"/>
      <c r="BP293" s="383"/>
      <c r="BQ293" s="383"/>
      <c r="BR293" s="322"/>
      <c r="BS293" s="383"/>
      <c r="BT293" s="383"/>
      <c r="BU293" s="383"/>
      <c r="BV293" s="322"/>
      <c r="BW293" s="383"/>
      <c r="BX293" s="383"/>
      <c r="BY293" s="383"/>
      <c r="BZ293" s="383"/>
      <c r="CA293" s="383"/>
      <c r="CB293" s="322"/>
      <c r="CC293" s="383"/>
      <c r="CD293" s="322"/>
      <c r="CE293" s="623"/>
      <c r="CF293" s="623"/>
      <c r="CG293" s="623"/>
      <c r="CH293" s="623"/>
      <c r="CI293" s="222"/>
      <c r="CJ293" s="222"/>
    </row>
    <row r="294" ht="13.5" customHeight="1">
      <c r="A294" s="222"/>
      <c r="B294" s="440">
        <v>45356.0</v>
      </c>
      <c r="C294" s="271">
        <f t="shared" si="26"/>
        <v>0</v>
      </c>
      <c r="D294" s="260">
        <f t="shared" si="39"/>
        <v>0</v>
      </c>
      <c r="E294" s="321"/>
      <c r="F294" s="322"/>
      <c r="G294" s="322"/>
      <c r="H294" s="322"/>
      <c r="I294" s="322"/>
      <c r="J294" s="322"/>
      <c r="K294" s="322"/>
      <c r="L294" s="480"/>
      <c r="M294" s="577">
        <f t="shared" si="40"/>
        <v>0</v>
      </c>
      <c r="N294" s="321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  <c r="AA294" s="322"/>
      <c r="AB294" s="322"/>
      <c r="AC294" s="480"/>
      <c r="AD294" s="260">
        <f t="shared" si="41"/>
        <v>0</v>
      </c>
      <c r="AE294" s="407"/>
      <c r="AF294" s="322"/>
      <c r="AG294" s="383"/>
      <c r="AH294" s="322"/>
      <c r="AI294" s="383"/>
      <c r="AJ294" s="322"/>
      <c r="AK294" s="383"/>
      <c r="AL294" s="322"/>
      <c r="AM294" s="383"/>
      <c r="AN294" s="322"/>
      <c r="AO294" s="383"/>
      <c r="AP294" s="322"/>
      <c r="AQ294" s="383"/>
      <c r="AR294" s="322"/>
      <c r="AS294" s="383"/>
      <c r="AT294" s="322"/>
      <c r="AU294" s="383"/>
      <c r="AV294" s="322"/>
      <c r="AW294" s="383"/>
      <c r="AX294" s="383"/>
      <c r="AY294" s="383"/>
      <c r="AZ294" s="322"/>
      <c r="BA294" s="383"/>
      <c r="BB294" s="383"/>
      <c r="BC294" s="383"/>
      <c r="BD294" s="322"/>
      <c r="BE294" s="383"/>
      <c r="BF294" s="383"/>
      <c r="BG294" s="383"/>
      <c r="BH294" s="383"/>
      <c r="BI294" s="383"/>
      <c r="BJ294" s="383"/>
      <c r="BK294" s="383"/>
      <c r="BL294" s="383"/>
      <c r="BM294" s="383"/>
      <c r="BN294" s="383"/>
      <c r="BO294" s="383"/>
      <c r="BP294" s="383"/>
      <c r="BQ294" s="383"/>
      <c r="BR294" s="322"/>
      <c r="BS294" s="383"/>
      <c r="BT294" s="383"/>
      <c r="BU294" s="383"/>
      <c r="BV294" s="322"/>
      <c r="BW294" s="383"/>
      <c r="BX294" s="383"/>
      <c r="BY294" s="383"/>
      <c r="BZ294" s="383"/>
      <c r="CA294" s="383"/>
      <c r="CB294" s="322"/>
      <c r="CC294" s="383"/>
      <c r="CD294" s="322"/>
      <c r="CE294" s="623"/>
      <c r="CF294" s="623"/>
      <c r="CG294" s="623"/>
      <c r="CH294" s="623"/>
      <c r="CI294" s="222"/>
      <c r="CJ294" s="222"/>
    </row>
    <row r="295" ht="13.5" customHeight="1">
      <c r="A295" s="222"/>
      <c r="B295" s="440">
        <v>45357.0</v>
      </c>
      <c r="C295" s="271">
        <f t="shared" si="26"/>
        <v>120295</v>
      </c>
      <c r="D295" s="260">
        <f t="shared" si="39"/>
        <v>0</v>
      </c>
      <c r="E295" s="321"/>
      <c r="F295" s="322"/>
      <c r="G295" s="322"/>
      <c r="H295" s="322"/>
      <c r="I295" s="322"/>
      <c r="J295" s="322"/>
      <c r="K295" s="322"/>
      <c r="L295" s="480"/>
      <c r="M295" s="577">
        <f t="shared" si="40"/>
        <v>0</v>
      </c>
      <c r="N295" s="321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  <c r="AA295" s="322"/>
      <c r="AB295" s="322"/>
      <c r="AC295" s="480"/>
      <c r="AD295" s="260">
        <f t="shared" si="41"/>
        <v>120295</v>
      </c>
      <c r="AE295" s="407" t="s">
        <v>403</v>
      </c>
      <c r="AF295" s="363">
        <v>41595.0</v>
      </c>
      <c r="AG295" s="150" t="s">
        <v>1207</v>
      </c>
      <c r="AH295" s="363">
        <v>78700.0</v>
      </c>
      <c r="AI295" s="383"/>
      <c r="AJ295" s="322"/>
      <c r="AK295" s="383"/>
      <c r="AL295" s="322"/>
      <c r="AM295" s="383"/>
      <c r="AN295" s="322"/>
      <c r="AO295" s="383"/>
      <c r="AP295" s="322"/>
      <c r="AQ295" s="383"/>
      <c r="AR295" s="322"/>
      <c r="AS295" s="383"/>
      <c r="AT295" s="322"/>
      <c r="AU295" s="383"/>
      <c r="AV295" s="322"/>
      <c r="AW295" s="383"/>
      <c r="AX295" s="383"/>
      <c r="AY295" s="383"/>
      <c r="AZ295" s="322"/>
      <c r="BA295" s="383"/>
      <c r="BB295" s="383"/>
      <c r="BC295" s="383"/>
      <c r="BD295" s="322"/>
      <c r="BE295" s="383"/>
      <c r="BF295" s="383"/>
      <c r="BG295" s="383"/>
      <c r="BH295" s="383"/>
      <c r="BI295" s="383"/>
      <c r="BJ295" s="383"/>
      <c r="BK295" s="383"/>
      <c r="BL295" s="383"/>
      <c r="BM295" s="383"/>
      <c r="BN295" s="383"/>
      <c r="BO295" s="383"/>
      <c r="BP295" s="383"/>
      <c r="BQ295" s="383"/>
      <c r="BR295" s="322"/>
      <c r="BS295" s="383"/>
      <c r="BT295" s="383"/>
      <c r="BU295" s="383"/>
      <c r="BV295" s="322"/>
      <c r="BW295" s="383"/>
      <c r="BX295" s="383"/>
      <c r="BY295" s="383"/>
      <c r="BZ295" s="383"/>
      <c r="CA295" s="383"/>
      <c r="CB295" s="322"/>
      <c r="CC295" s="383"/>
      <c r="CD295" s="322"/>
      <c r="CE295" s="623"/>
      <c r="CF295" s="623"/>
      <c r="CG295" s="623"/>
      <c r="CH295" s="623"/>
      <c r="CI295" s="222"/>
      <c r="CJ295" s="222"/>
    </row>
    <row r="296" ht="13.5" customHeight="1">
      <c r="A296" s="222"/>
      <c r="B296" s="440">
        <v>45358.0</v>
      </c>
      <c r="C296" s="271">
        <f t="shared" si="26"/>
        <v>1210</v>
      </c>
      <c r="D296" s="260">
        <f t="shared" si="39"/>
        <v>1210</v>
      </c>
      <c r="E296" s="321" t="s">
        <v>707</v>
      </c>
      <c r="F296" s="363">
        <v>1210.0</v>
      </c>
      <c r="G296" s="322"/>
      <c r="H296" s="322"/>
      <c r="I296" s="322"/>
      <c r="J296" s="322"/>
      <c r="K296" s="322"/>
      <c r="L296" s="480"/>
      <c r="M296" s="577">
        <f t="shared" si="40"/>
        <v>0</v>
      </c>
      <c r="N296" s="321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  <c r="AA296" s="322"/>
      <c r="AB296" s="322"/>
      <c r="AC296" s="480"/>
      <c r="AD296" s="260">
        <f t="shared" si="41"/>
        <v>0</v>
      </c>
      <c r="AE296" s="407"/>
      <c r="AF296" s="322"/>
      <c r="AG296" s="383"/>
      <c r="AH296" s="322"/>
      <c r="AI296" s="383"/>
      <c r="AJ296" s="322"/>
      <c r="AK296" s="383"/>
      <c r="AL296" s="322"/>
      <c r="AM296" s="383"/>
      <c r="AN296" s="322"/>
      <c r="AO296" s="322"/>
      <c r="AP296" s="322"/>
      <c r="AQ296" s="383"/>
      <c r="AR296" s="322"/>
      <c r="AS296" s="383"/>
      <c r="AT296" s="322"/>
      <c r="AU296" s="383"/>
      <c r="AV296" s="322"/>
      <c r="AW296" s="383"/>
      <c r="AX296" s="383"/>
      <c r="AY296" s="383"/>
      <c r="AZ296" s="322"/>
      <c r="BA296" s="383"/>
      <c r="BB296" s="383"/>
      <c r="BC296" s="383"/>
      <c r="BD296" s="322"/>
      <c r="BE296" s="383"/>
      <c r="BF296" s="383"/>
      <c r="BG296" s="383"/>
      <c r="BH296" s="383"/>
      <c r="BI296" s="383"/>
      <c r="BJ296" s="383"/>
      <c r="BK296" s="383"/>
      <c r="BL296" s="383"/>
      <c r="BM296" s="383"/>
      <c r="BN296" s="383"/>
      <c r="BO296" s="383"/>
      <c r="BP296" s="383"/>
      <c r="BQ296" s="383"/>
      <c r="BR296" s="322"/>
      <c r="BS296" s="383"/>
      <c r="BT296" s="383"/>
      <c r="BU296" s="383"/>
      <c r="BV296" s="322"/>
      <c r="BW296" s="383"/>
      <c r="BX296" s="383"/>
      <c r="BY296" s="383"/>
      <c r="BZ296" s="383"/>
      <c r="CA296" s="383"/>
      <c r="CB296" s="322"/>
      <c r="CC296" s="383"/>
      <c r="CD296" s="322"/>
      <c r="CE296" s="623"/>
      <c r="CF296" s="623"/>
      <c r="CG296" s="623"/>
      <c r="CH296" s="623"/>
      <c r="CI296" s="222"/>
      <c r="CJ296" s="222"/>
    </row>
    <row r="297" ht="13.5" customHeight="1">
      <c r="A297" s="222"/>
      <c r="B297" s="35">
        <v>45359.0</v>
      </c>
      <c r="C297" s="271">
        <f t="shared" si="26"/>
        <v>0</v>
      </c>
      <c r="D297" s="260">
        <f t="shared" si="39"/>
        <v>0</v>
      </c>
      <c r="E297" s="321"/>
      <c r="F297" s="322"/>
      <c r="G297" s="322"/>
      <c r="H297" s="322"/>
      <c r="I297" s="322"/>
      <c r="J297" s="322"/>
      <c r="K297" s="322"/>
      <c r="L297" s="480"/>
      <c r="M297" s="577">
        <f t="shared" si="40"/>
        <v>0</v>
      </c>
      <c r="N297" s="321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  <c r="AA297" s="322"/>
      <c r="AB297" s="322"/>
      <c r="AC297" s="480"/>
      <c r="AD297" s="260">
        <f t="shared" si="41"/>
        <v>0</v>
      </c>
      <c r="AE297" s="407"/>
      <c r="AF297" s="322"/>
      <c r="AG297" s="383"/>
      <c r="AH297" s="322"/>
      <c r="AI297" s="322"/>
      <c r="AJ297" s="322"/>
      <c r="AK297" s="383"/>
      <c r="AL297" s="322"/>
      <c r="AM297" s="383"/>
      <c r="AN297" s="322"/>
      <c r="AO297" s="383"/>
      <c r="AP297" s="322"/>
      <c r="AQ297" s="383"/>
      <c r="AR297" s="322"/>
      <c r="AS297" s="383"/>
      <c r="AT297" s="322"/>
      <c r="AU297" s="383"/>
      <c r="AV297" s="322"/>
      <c r="AW297" s="383"/>
      <c r="AX297" s="383"/>
      <c r="AY297" s="383"/>
      <c r="AZ297" s="322"/>
      <c r="BA297" s="383"/>
      <c r="BB297" s="383"/>
      <c r="BC297" s="383"/>
      <c r="BD297" s="322"/>
      <c r="BE297" s="383"/>
      <c r="BF297" s="383"/>
      <c r="BG297" s="383"/>
      <c r="BH297" s="383"/>
      <c r="BI297" s="383"/>
      <c r="BJ297" s="383"/>
      <c r="BK297" s="383"/>
      <c r="BL297" s="383"/>
      <c r="BM297" s="383"/>
      <c r="BN297" s="383"/>
      <c r="BO297" s="383"/>
      <c r="BP297" s="383"/>
      <c r="BQ297" s="383"/>
      <c r="BR297" s="322"/>
      <c r="BS297" s="383"/>
      <c r="BT297" s="383"/>
      <c r="BU297" s="383"/>
      <c r="BV297" s="322"/>
      <c r="BW297" s="383"/>
      <c r="BX297" s="383"/>
      <c r="BY297" s="383"/>
      <c r="BZ297" s="383"/>
      <c r="CA297" s="383"/>
      <c r="CB297" s="322"/>
      <c r="CC297" s="383"/>
      <c r="CD297" s="322"/>
      <c r="CE297" s="623"/>
      <c r="CF297" s="623"/>
      <c r="CG297" s="623"/>
      <c r="CH297" s="623"/>
      <c r="CI297" s="222"/>
      <c r="CJ297" s="222"/>
    </row>
    <row r="298" ht="13.5" customHeight="1">
      <c r="A298" s="222"/>
      <c r="B298" s="35">
        <v>45360.0</v>
      </c>
      <c r="C298" s="271">
        <f t="shared" si="26"/>
        <v>0</v>
      </c>
      <c r="D298" s="260">
        <f t="shared" si="39"/>
        <v>0</v>
      </c>
      <c r="E298" s="321"/>
      <c r="F298" s="322"/>
      <c r="G298" s="322"/>
      <c r="H298" s="322"/>
      <c r="I298" s="322"/>
      <c r="J298" s="322"/>
      <c r="K298" s="322"/>
      <c r="L298" s="480"/>
      <c r="M298" s="577">
        <f t="shared" si="40"/>
        <v>0</v>
      </c>
      <c r="N298" s="321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  <c r="AA298" s="322"/>
      <c r="AB298" s="322"/>
      <c r="AC298" s="480"/>
      <c r="AD298" s="260">
        <f t="shared" si="41"/>
        <v>0</v>
      </c>
      <c r="AE298" s="383"/>
      <c r="AF298" s="322"/>
      <c r="AG298" s="383"/>
      <c r="AH298" s="322"/>
      <c r="AI298" s="383"/>
      <c r="AJ298" s="322"/>
      <c r="AK298" s="383"/>
      <c r="AL298" s="322"/>
      <c r="AM298" s="383"/>
      <c r="AN298" s="322"/>
      <c r="AO298" s="383"/>
      <c r="AP298" s="322"/>
      <c r="AQ298" s="383"/>
      <c r="AR298" s="322"/>
      <c r="AS298" s="383"/>
      <c r="AT298" s="322"/>
      <c r="AU298" s="383"/>
      <c r="AV298" s="322"/>
      <c r="AW298" s="383"/>
      <c r="AX298" s="383"/>
      <c r="AY298" s="383"/>
      <c r="AZ298" s="322"/>
      <c r="BA298" s="383"/>
      <c r="BB298" s="383"/>
      <c r="BC298" s="383"/>
      <c r="BD298" s="322"/>
      <c r="BE298" s="383"/>
      <c r="BF298" s="383"/>
      <c r="BG298" s="383"/>
      <c r="BH298" s="383"/>
      <c r="BI298" s="383"/>
      <c r="BJ298" s="383"/>
      <c r="BK298" s="383"/>
      <c r="BL298" s="383"/>
      <c r="BM298" s="383"/>
      <c r="BN298" s="383"/>
      <c r="BO298" s="383"/>
      <c r="BP298" s="383"/>
      <c r="BQ298" s="383"/>
      <c r="BR298" s="322"/>
      <c r="BS298" s="383"/>
      <c r="BT298" s="383"/>
      <c r="BU298" s="383"/>
      <c r="BV298" s="322"/>
      <c r="BW298" s="383"/>
      <c r="BX298" s="383"/>
      <c r="BY298" s="383"/>
      <c r="BZ298" s="383"/>
      <c r="CA298" s="383"/>
      <c r="CB298" s="322"/>
      <c r="CC298" s="383"/>
      <c r="CD298" s="322"/>
      <c r="CE298" s="623"/>
      <c r="CF298" s="623"/>
      <c r="CG298" s="623"/>
      <c r="CH298" s="623"/>
      <c r="CI298" s="222"/>
      <c r="CJ298" s="222"/>
    </row>
    <row r="299" ht="13.5" customHeight="1">
      <c r="A299" s="222"/>
      <c r="B299" s="440">
        <v>45361.0</v>
      </c>
      <c r="C299" s="271">
        <f t="shared" si="26"/>
        <v>3735070</v>
      </c>
      <c r="D299" s="260">
        <f t="shared" si="39"/>
        <v>22715</v>
      </c>
      <c r="E299" s="321" t="s">
        <v>1117</v>
      </c>
      <c r="F299" s="363">
        <v>14795.0</v>
      </c>
      <c r="G299" s="322" t="s">
        <v>1163</v>
      </c>
      <c r="H299" s="363">
        <v>3850.0</v>
      </c>
      <c r="I299" s="322" t="s">
        <v>412</v>
      </c>
      <c r="J299" s="363">
        <v>440.0</v>
      </c>
      <c r="K299" s="322" t="s">
        <v>536</v>
      </c>
      <c r="L299" s="385">
        <v>3630.0</v>
      </c>
      <c r="M299" s="577">
        <f t="shared" si="40"/>
        <v>0</v>
      </c>
      <c r="N299" s="321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  <c r="AA299" s="322"/>
      <c r="AB299" s="322"/>
      <c r="AC299" s="480"/>
      <c r="AD299" s="260">
        <f t="shared" si="41"/>
        <v>3712355</v>
      </c>
      <c r="AE299" s="407" t="s">
        <v>54</v>
      </c>
      <c r="AF299" s="363">
        <v>14600.0</v>
      </c>
      <c r="AG299" s="383" t="s">
        <v>1208</v>
      </c>
      <c r="AH299" s="363">
        <v>311385.0</v>
      </c>
      <c r="AI299" s="407" t="s">
        <v>55</v>
      </c>
      <c r="AJ299" s="363">
        <v>838342.0</v>
      </c>
      <c r="AK299" s="383" t="s">
        <v>1209</v>
      </c>
      <c r="AL299" s="363">
        <v>626149.0</v>
      </c>
      <c r="AM299" s="383" t="s">
        <v>56</v>
      </c>
      <c r="AN299" s="363">
        <v>498787.0</v>
      </c>
      <c r="AO299" s="383" t="s">
        <v>415</v>
      </c>
      <c r="AP299" s="363">
        <v>170000.0</v>
      </c>
      <c r="AQ299" s="383" t="s">
        <v>1210</v>
      </c>
      <c r="AR299" s="363">
        <v>490664.0</v>
      </c>
      <c r="AS299" s="383" t="s">
        <v>1211</v>
      </c>
      <c r="AT299" s="363">
        <v>700000.0</v>
      </c>
      <c r="AU299" s="383" t="s">
        <v>1212</v>
      </c>
      <c r="AV299" s="363">
        <v>62428.0</v>
      </c>
      <c r="AW299" s="383"/>
      <c r="AX299" s="383"/>
      <c r="AY299" s="383"/>
      <c r="AZ299" s="322"/>
      <c r="BA299" s="383"/>
      <c r="BB299" s="383"/>
      <c r="BC299" s="383"/>
      <c r="BD299" s="322"/>
      <c r="BE299" s="383"/>
      <c r="BF299" s="383"/>
      <c r="BG299" s="383"/>
      <c r="BH299" s="383"/>
      <c r="BI299" s="383"/>
      <c r="BJ299" s="383"/>
      <c r="BK299" s="383"/>
      <c r="BL299" s="383"/>
      <c r="BM299" s="383"/>
      <c r="BN299" s="383"/>
      <c r="BO299" s="383"/>
      <c r="BP299" s="383"/>
      <c r="BQ299" s="383"/>
      <c r="BR299" s="322"/>
      <c r="BS299" s="383"/>
      <c r="BT299" s="383"/>
      <c r="BU299" s="383"/>
      <c r="BV299" s="322"/>
      <c r="BW299" s="383"/>
      <c r="BX299" s="383"/>
      <c r="BY299" s="383"/>
      <c r="BZ299" s="383"/>
      <c r="CA299" s="383"/>
      <c r="CB299" s="322"/>
      <c r="CC299" s="383"/>
      <c r="CD299" s="322"/>
      <c r="CE299" s="623"/>
      <c r="CF299" s="623"/>
      <c r="CG299" s="623"/>
      <c r="CH299" s="623"/>
      <c r="CI299" s="222"/>
      <c r="CJ299" s="222"/>
    </row>
    <row r="300" ht="13.5" customHeight="1">
      <c r="A300" s="222"/>
      <c r="B300" s="440">
        <v>45362.0</v>
      </c>
      <c r="C300" s="271">
        <f t="shared" si="26"/>
        <v>0</v>
      </c>
      <c r="D300" s="260">
        <f t="shared" si="39"/>
        <v>0</v>
      </c>
      <c r="E300" s="321"/>
      <c r="F300" s="485"/>
      <c r="G300" s="322"/>
      <c r="H300" s="322"/>
      <c r="I300" s="322"/>
      <c r="J300" s="322"/>
      <c r="K300" s="322"/>
      <c r="L300" s="480"/>
      <c r="M300" s="577">
        <f t="shared" si="40"/>
        <v>0</v>
      </c>
      <c r="N300" s="321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  <c r="AA300" s="322"/>
      <c r="AB300" s="322"/>
      <c r="AC300" s="480"/>
      <c r="AD300" s="260">
        <f t="shared" si="41"/>
        <v>0</v>
      </c>
      <c r="AE300" s="383"/>
      <c r="AF300" s="322"/>
      <c r="AG300" s="407"/>
      <c r="AH300" s="322"/>
      <c r="AI300" s="383"/>
      <c r="AJ300" s="322"/>
      <c r="AK300" s="383"/>
      <c r="AL300" s="322"/>
      <c r="AM300" s="383"/>
      <c r="AN300" s="322"/>
      <c r="AO300" s="383"/>
      <c r="AP300" s="322"/>
      <c r="AQ300" s="383"/>
      <c r="AR300" s="322"/>
      <c r="AS300" s="383"/>
      <c r="AT300" s="322"/>
      <c r="AU300" s="383"/>
      <c r="AV300" s="322"/>
      <c r="AW300" s="322"/>
      <c r="AX300" s="322"/>
      <c r="AY300" s="322"/>
      <c r="AZ300" s="322"/>
      <c r="BA300" s="322"/>
      <c r="BB300" s="322"/>
      <c r="BC300" s="322"/>
      <c r="BD300" s="322"/>
      <c r="BE300" s="383"/>
      <c r="BF300" s="322"/>
      <c r="BG300" s="322"/>
      <c r="BH300" s="322"/>
      <c r="BI300" s="322"/>
      <c r="BJ300" s="322"/>
      <c r="BK300" s="383"/>
      <c r="BL300" s="322"/>
      <c r="BM300" s="322"/>
      <c r="BN300" s="322"/>
      <c r="BO300" s="322"/>
      <c r="BP300" s="322"/>
      <c r="BQ300" s="383"/>
      <c r="BR300" s="383"/>
      <c r="BS300" s="383"/>
      <c r="BT300" s="322"/>
      <c r="BU300" s="383"/>
      <c r="BV300" s="383"/>
      <c r="BW300" s="383"/>
      <c r="BX300" s="383"/>
      <c r="BY300" s="383"/>
      <c r="BZ300" s="322"/>
      <c r="CA300" s="383"/>
      <c r="CB300" s="322"/>
      <c r="CC300" s="383"/>
      <c r="CD300" s="322"/>
      <c r="CE300" s="623"/>
      <c r="CF300" s="623"/>
      <c r="CG300" s="623"/>
      <c r="CH300" s="623"/>
      <c r="CI300" s="222"/>
      <c r="CJ300" s="222"/>
    </row>
    <row r="301" ht="13.5" customHeight="1">
      <c r="A301" s="222"/>
      <c r="B301" s="440">
        <v>45363.0</v>
      </c>
      <c r="C301" s="271">
        <f t="shared" si="26"/>
        <v>0</v>
      </c>
      <c r="D301" s="260">
        <f t="shared" si="39"/>
        <v>0</v>
      </c>
      <c r="E301" s="321"/>
      <c r="F301" s="322"/>
      <c r="G301" s="322"/>
      <c r="H301" s="322"/>
      <c r="I301" s="322"/>
      <c r="J301" s="322"/>
      <c r="K301" s="322"/>
      <c r="L301" s="480"/>
      <c r="M301" s="577">
        <f t="shared" si="40"/>
        <v>0</v>
      </c>
      <c r="N301" s="321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  <c r="AA301" s="322"/>
      <c r="AB301" s="322"/>
      <c r="AC301" s="480"/>
      <c r="AD301" s="260">
        <f t="shared" si="41"/>
        <v>0</v>
      </c>
      <c r="AE301" s="407"/>
      <c r="AF301" s="322"/>
      <c r="AG301" s="383"/>
      <c r="AH301" s="322"/>
      <c r="AI301" s="322"/>
      <c r="AJ301" s="322"/>
      <c r="AK301" s="322"/>
      <c r="AL301" s="322"/>
      <c r="AM301" s="322"/>
      <c r="AN301" s="322"/>
      <c r="AO301" s="322"/>
      <c r="AP301" s="322"/>
      <c r="AQ301" s="383"/>
      <c r="AR301" s="322"/>
      <c r="AS301" s="322"/>
      <c r="AT301" s="322"/>
      <c r="AU301" s="322"/>
      <c r="AV301" s="322"/>
      <c r="AW301" s="383"/>
      <c r="AX301" s="322"/>
      <c r="AY301" s="383"/>
      <c r="AZ301" s="322"/>
      <c r="BA301" s="383"/>
      <c r="BB301" s="322"/>
      <c r="BC301" s="383"/>
      <c r="BD301" s="322"/>
      <c r="BE301" s="383"/>
      <c r="BF301" s="322"/>
      <c r="BG301" s="383"/>
      <c r="BH301" s="322"/>
      <c r="BI301" s="383"/>
      <c r="BJ301" s="322"/>
      <c r="BK301" s="383"/>
      <c r="BL301" s="322"/>
      <c r="BM301" s="383"/>
      <c r="BN301" s="322"/>
      <c r="BO301" s="383"/>
      <c r="BP301" s="322"/>
      <c r="BQ301" s="383"/>
      <c r="BR301" s="322"/>
      <c r="BS301" s="383"/>
      <c r="BT301" s="322"/>
      <c r="BU301" s="383"/>
      <c r="BV301" s="322"/>
      <c r="BW301" s="383"/>
      <c r="BX301" s="322"/>
      <c r="BY301" s="383"/>
      <c r="BZ301" s="322"/>
      <c r="CA301" s="383"/>
      <c r="CB301" s="322"/>
      <c r="CC301" s="383"/>
      <c r="CD301" s="322"/>
      <c r="CE301" s="623"/>
      <c r="CF301" s="623"/>
      <c r="CG301" s="623"/>
      <c r="CH301" s="623"/>
      <c r="CI301" s="222"/>
      <c r="CJ301" s="222"/>
    </row>
    <row r="302" ht="13.5" customHeight="1">
      <c r="A302" s="222"/>
      <c r="B302" s="440">
        <v>45364.0</v>
      </c>
      <c r="C302" s="271">
        <f t="shared" si="26"/>
        <v>323425</v>
      </c>
      <c r="D302" s="260">
        <f t="shared" si="39"/>
        <v>0</v>
      </c>
      <c r="E302" s="321"/>
      <c r="F302" s="322"/>
      <c r="G302" s="322"/>
      <c r="H302" s="322"/>
      <c r="I302" s="322"/>
      <c r="J302" s="322"/>
      <c r="K302" s="322"/>
      <c r="L302" s="480"/>
      <c r="M302" s="577">
        <f t="shared" si="40"/>
        <v>250000</v>
      </c>
      <c r="N302" s="321" t="s">
        <v>1213</v>
      </c>
      <c r="O302" s="363">
        <v>250000.0</v>
      </c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  <c r="AA302" s="322"/>
      <c r="AB302" s="322"/>
      <c r="AC302" s="480"/>
      <c r="AD302" s="260">
        <f t="shared" si="41"/>
        <v>73425</v>
      </c>
      <c r="AE302" s="407" t="s">
        <v>403</v>
      </c>
      <c r="AF302" s="363">
        <v>73425.0</v>
      </c>
      <c r="AG302" s="383"/>
      <c r="AH302" s="322"/>
      <c r="AI302" s="383"/>
      <c r="AJ302" s="322"/>
      <c r="AK302" s="383"/>
      <c r="AL302" s="322"/>
      <c r="AM302" s="383"/>
      <c r="AN302" s="322"/>
      <c r="AO302" s="383"/>
      <c r="AP302" s="322"/>
      <c r="AQ302" s="383"/>
      <c r="AR302" s="322"/>
      <c r="AS302" s="383"/>
      <c r="AT302" s="322"/>
      <c r="AU302" s="383"/>
      <c r="AV302" s="322"/>
      <c r="AW302" s="383"/>
      <c r="AX302" s="383"/>
      <c r="AY302" s="383"/>
      <c r="AZ302" s="322"/>
      <c r="BA302" s="383"/>
      <c r="BB302" s="383"/>
      <c r="BC302" s="383"/>
      <c r="BD302" s="322"/>
      <c r="BE302" s="383"/>
      <c r="BF302" s="383"/>
      <c r="BG302" s="383"/>
      <c r="BH302" s="383"/>
      <c r="BI302" s="383"/>
      <c r="BJ302" s="383"/>
      <c r="BK302" s="383"/>
      <c r="BL302" s="383"/>
      <c r="BM302" s="383"/>
      <c r="BN302" s="383"/>
      <c r="BO302" s="383"/>
      <c r="BP302" s="383"/>
      <c r="BQ302" s="383"/>
      <c r="BR302" s="322"/>
      <c r="BS302" s="383"/>
      <c r="BT302" s="383"/>
      <c r="BU302" s="383"/>
      <c r="BV302" s="322"/>
      <c r="BW302" s="383"/>
      <c r="BX302" s="383"/>
      <c r="BY302" s="383"/>
      <c r="BZ302" s="383"/>
      <c r="CA302" s="383"/>
      <c r="CB302" s="322"/>
      <c r="CC302" s="383"/>
      <c r="CD302" s="322"/>
      <c r="CE302" s="623"/>
      <c r="CF302" s="623"/>
      <c r="CG302" s="623"/>
      <c r="CH302" s="623"/>
      <c r="CI302" s="222"/>
      <c r="CJ302" s="222"/>
    </row>
    <row r="303" ht="13.5" customHeight="1">
      <c r="A303" s="222"/>
      <c r="B303" s="440">
        <v>45365.0</v>
      </c>
      <c r="C303" s="271">
        <f t="shared" si="26"/>
        <v>0</v>
      </c>
      <c r="D303" s="260">
        <f t="shared" si="39"/>
        <v>0</v>
      </c>
      <c r="E303" s="321"/>
      <c r="F303" s="322"/>
      <c r="G303" s="322"/>
      <c r="H303" s="322"/>
      <c r="I303" s="322"/>
      <c r="J303" s="322"/>
      <c r="K303" s="322"/>
      <c r="L303" s="480"/>
      <c r="M303" s="577">
        <f t="shared" si="40"/>
        <v>0</v>
      </c>
      <c r="N303" s="321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  <c r="AA303" s="322"/>
      <c r="AB303" s="322"/>
      <c r="AC303" s="480"/>
      <c r="AD303" s="260">
        <f t="shared" si="41"/>
        <v>0</v>
      </c>
      <c r="AE303" s="407"/>
      <c r="AF303" s="322"/>
      <c r="AG303" s="407"/>
      <c r="AH303" s="322"/>
      <c r="AI303" s="322"/>
      <c r="AJ303" s="322"/>
      <c r="AK303" s="322"/>
      <c r="AL303" s="322"/>
      <c r="AM303" s="322"/>
      <c r="AN303" s="322"/>
      <c r="AO303" s="322"/>
      <c r="AP303" s="322"/>
      <c r="AQ303" s="383"/>
      <c r="AR303" s="322"/>
      <c r="AS303" s="322"/>
      <c r="AT303" s="322"/>
      <c r="AU303" s="322"/>
      <c r="AV303" s="322"/>
      <c r="AW303" s="383"/>
      <c r="AX303" s="322"/>
      <c r="AY303" s="383"/>
      <c r="AZ303" s="322"/>
      <c r="BA303" s="383"/>
      <c r="BB303" s="322"/>
      <c r="BC303" s="383"/>
      <c r="BD303" s="322"/>
      <c r="BE303" s="383"/>
      <c r="BF303" s="322"/>
      <c r="BG303" s="383"/>
      <c r="BH303" s="322"/>
      <c r="BI303" s="383"/>
      <c r="BJ303" s="322"/>
      <c r="BK303" s="383"/>
      <c r="BL303" s="322"/>
      <c r="BM303" s="383"/>
      <c r="BN303" s="322"/>
      <c r="BO303" s="383"/>
      <c r="BP303" s="322"/>
      <c r="BQ303" s="383"/>
      <c r="BR303" s="322"/>
      <c r="BS303" s="383"/>
      <c r="BT303" s="383"/>
      <c r="BU303" s="383"/>
      <c r="BV303" s="322"/>
      <c r="BW303" s="383"/>
      <c r="BX303" s="383"/>
      <c r="BY303" s="383"/>
      <c r="BZ303" s="383"/>
      <c r="CA303" s="383"/>
      <c r="CB303" s="322"/>
      <c r="CC303" s="383"/>
      <c r="CD303" s="322"/>
      <c r="CE303" s="623"/>
      <c r="CF303" s="623"/>
      <c r="CG303" s="623"/>
      <c r="CH303" s="623"/>
      <c r="CI303" s="222"/>
      <c r="CJ303" s="222"/>
    </row>
    <row r="304" ht="13.5" customHeight="1">
      <c r="A304" s="222"/>
      <c r="B304" s="35">
        <v>45366.0</v>
      </c>
      <c r="C304" s="271">
        <f t="shared" si="26"/>
        <v>0</v>
      </c>
      <c r="D304" s="260">
        <f t="shared" si="39"/>
        <v>0</v>
      </c>
      <c r="E304" s="321"/>
      <c r="F304" s="322"/>
      <c r="G304" s="322"/>
      <c r="H304" s="322"/>
      <c r="I304" s="322"/>
      <c r="J304" s="322"/>
      <c r="K304" s="322"/>
      <c r="L304" s="480"/>
      <c r="M304" s="577">
        <f t="shared" si="40"/>
        <v>0</v>
      </c>
      <c r="N304" s="321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  <c r="AA304" s="322"/>
      <c r="AB304" s="322"/>
      <c r="AC304" s="480"/>
      <c r="AD304" s="260">
        <f t="shared" si="41"/>
        <v>0</v>
      </c>
      <c r="AE304" s="407"/>
      <c r="AF304" s="322"/>
      <c r="AG304" s="383"/>
      <c r="AH304" s="322"/>
      <c r="AI304" s="383"/>
      <c r="AJ304" s="322"/>
      <c r="AK304" s="383"/>
      <c r="AL304" s="322"/>
      <c r="AM304" s="383"/>
      <c r="AN304" s="322"/>
      <c r="AO304" s="383"/>
      <c r="AP304" s="322"/>
      <c r="AQ304" s="383"/>
      <c r="AR304" s="322"/>
      <c r="AS304" s="383"/>
      <c r="AT304" s="322"/>
      <c r="AU304" s="383"/>
      <c r="AV304" s="322"/>
      <c r="AW304" s="383"/>
      <c r="AX304" s="383"/>
      <c r="AY304" s="383"/>
      <c r="AZ304" s="322"/>
      <c r="BA304" s="383"/>
      <c r="BB304" s="383"/>
      <c r="BC304" s="383"/>
      <c r="BD304" s="322"/>
      <c r="BE304" s="383"/>
      <c r="BF304" s="383"/>
      <c r="BG304" s="383"/>
      <c r="BH304" s="383"/>
      <c r="BI304" s="383"/>
      <c r="BJ304" s="383"/>
      <c r="BK304" s="383"/>
      <c r="BL304" s="383"/>
      <c r="BM304" s="383"/>
      <c r="BN304" s="383"/>
      <c r="BO304" s="383"/>
      <c r="BP304" s="383"/>
      <c r="BQ304" s="383"/>
      <c r="BR304" s="322"/>
      <c r="BS304" s="383"/>
      <c r="BT304" s="383"/>
      <c r="BU304" s="383"/>
      <c r="BV304" s="322"/>
      <c r="BW304" s="383"/>
      <c r="BX304" s="383"/>
      <c r="BY304" s="383"/>
      <c r="BZ304" s="383"/>
      <c r="CA304" s="383"/>
      <c r="CB304" s="322"/>
      <c r="CC304" s="383"/>
      <c r="CD304" s="322"/>
      <c r="CE304" s="623"/>
      <c r="CF304" s="623"/>
      <c r="CG304" s="623"/>
      <c r="CH304" s="623"/>
      <c r="CI304" s="222"/>
      <c r="CJ304" s="222"/>
    </row>
    <row r="305" ht="13.5" customHeight="1">
      <c r="A305" s="222"/>
      <c r="B305" s="35">
        <v>45367.0</v>
      </c>
      <c r="C305" s="271">
        <f t="shared" si="26"/>
        <v>0</v>
      </c>
      <c r="D305" s="260">
        <f t="shared" si="39"/>
        <v>0</v>
      </c>
      <c r="E305" s="321"/>
      <c r="F305" s="322"/>
      <c r="G305" s="322"/>
      <c r="H305" s="322"/>
      <c r="I305" s="322"/>
      <c r="J305" s="322"/>
      <c r="K305" s="322"/>
      <c r="L305" s="480"/>
      <c r="M305" s="577">
        <f t="shared" si="40"/>
        <v>0</v>
      </c>
      <c r="N305" s="321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  <c r="AA305" s="322"/>
      <c r="AB305" s="322"/>
      <c r="AC305" s="480"/>
      <c r="AD305" s="260">
        <f t="shared" si="41"/>
        <v>0</v>
      </c>
      <c r="AE305" s="407"/>
      <c r="AF305" s="322"/>
      <c r="AG305" s="383"/>
      <c r="AH305" s="322"/>
      <c r="AI305" s="383"/>
      <c r="AJ305" s="322"/>
      <c r="AK305" s="383"/>
      <c r="AL305" s="322"/>
      <c r="AM305" s="383"/>
      <c r="AN305" s="322"/>
      <c r="AO305" s="383"/>
      <c r="AP305" s="322"/>
      <c r="AQ305" s="383"/>
      <c r="AR305" s="322"/>
      <c r="AS305" s="383"/>
      <c r="AT305" s="322"/>
      <c r="AU305" s="383"/>
      <c r="AV305" s="322"/>
      <c r="AW305" s="383"/>
      <c r="AX305" s="383"/>
      <c r="AY305" s="383"/>
      <c r="AZ305" s="322"/>
      <c r="BA305" s="383"/>
      <c r="BB305" s="383"/>
      <c r="BC305" s="383"/>
      <c r="BD305" s="322"/>
      <c r="BE305" s="383"/>
      <c r="BF305" s="383"/>
      <c r="BG305" s="383"/>
      <c r="BH305" s="383"/>
      <c r="BI305" s="383"/>
      <c r="BJ305" s="383"/>
      <c r="BK305" s="383"/>
      <c r="BL305" s="383"/>
      <c r="BM305" s="383"/>
      <c r="BN305" s="383"/>
      <c r="BO305" s="383"/>
      <c r="BP305" s="383"/>
      <c r="BQ305" s="383"/>
      <c r="BR305" s="322"/>
      <c r="BS305" s="383"/>
      <c r="BT305" s="383"/>
      <c r="BU305" s="383"/>
      <c r="BV305" s="322"/>
      <c r="BW305" s="383"/>
      <c r="BX305" s="383"/>
      <c r="BY305" s="383"/>
      <c r="BZ305" s="383"/>
      <c r="CA305" s="383"/>
      <c r="CB305" s="322"/>
      <c r="CC305" s="383"/>
      <c r="CD305" s="322"/>
      <c r="CE305" s="623"/>
      <c r="CF305" s="623"/>
      <c r="CG305" s="623"/>
      <c r="CH305" s="623"/>
      <c r="CI305" s="222"/>
      <c r="CJ305" s="222"/>
    </row>
    <row r="306" ht="13.5" customHeight="1">
      <c r="A306" s="222"/>
      <c r="B306" s="440">
        <v>45368.0</v>
      </c>
      <c r="C306" s="271">
        <f t="shared" si="26"/>
        <v>44468</v>
      </c>
      <c r="D306" s="260">
        <f t="shared" si="39"/>
        <v>0</v>
      </c>
      <c r="E306" s="321"/>
      <c r="F306" s="322"/>
      <c r="G306" s="322"/>
      <c r="H306" s="322"/>
      <c r="I306" s="322"/>
      <c r="J306" s="322"/>
      <c r="K306" s="322"/>
      <c r="L306" s="480"/>
      <c r="M306" s="577">
        <f t="shared" si="40"/>
        <v>0</v>
      </c>
      <c r="N306" s="321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  <c r="AA306" s="322"/>
      <c r="AB306" s="322"/>
      <c r="AC306" s="480"/>
      <c r="AD306" s="260">
        <f t="shared" si="41"/>
        <v>44468</v>
      </c>
      <c r="AE306" s="407" t="s">
        <v>417</v>
      </c>
      <c r="AF306" s="363">
        <v>6098.0</v>
      </c>
      <c r="AG306" s="383" t="s">
        <v>403</v>
      </c>
      <c r="AH306" s="363">
        <v>38370.0</v>
      </c>
      <c r="AI306" s="383"/>
      <c r="AJ306" s="322"/>
      <c r="AK306" s="383"/>
      <c r="AL306" s="322"/>
      <c r="AM306" s="383"/>
      <c r="AN306" s="322"/>
      <c r="AO306" s="383"/>
      <c r="AP306" s="322"/>
      <c r="AQ306" s="383"/>
      <c r="AR306" s="322"/>
      <c r="AS306" s="383"/>
      <c r="AT306" s="322"/>
      <c r="AU306" s="383"/>
      <c r="AV306" s="322"/>
      <c r="AW306" s="383"/>
      <c r="AX306" s="383"/>
      <c r="AY306" s="383"/>
      <c r="AZ306" s="322"/>
      <c r="BA306" s="383"/>
      <c r="BB306" s="383"/>
      <c r="BC306" s="383"/>
      <c r="BD306" s="322"/>
      <c r="BE306" s="383"/>
      <c r="BF306" s="383"/>
      <c r="BG306" s="383"/>
      <c r="BH306" s="383"/>
      <c r="BI306" s="383"/>
      <c r="BJ306" s="383"/>
      <c r="BK306" s="383"/>
      <c r="BL306" s="383"/>
      <c r="BM306" s="383"/>
      <c r="BN306" s="383"/>
      <c r="BO306" s="383"/>
      <c r="BP306" s="383"/>
      <c r="BQ306" s="383"/>
      <c r="BR306" s="322"/>
      <c r="BS306" s="383"/>
      <c r="BT306" s="383"/>
      <c r="BU306" s="383"/>
      <c r="BV306" s="322"/>
      <c r="BW306" s="383"/>
      <c r="BX306" s="383"/>
      <c r="BY306" s="383"/>
      <c r="BZ306" s="383"/>
      <c r="CA306" s="383"/>
      <c r="CB306" s="322"/>
      <c r="CC306" s="383"/>
      <c r="CD306" s="322"/>
      <c r="CE306" s="623"/>
      <c r="CF306" s="623"/>
      <c r="CG306" s="623"/>
      <c r="CH306" s="623"/>
      <c r="CI306" s="222"/>
      <c r="CJ306" s="222"/>
    </row>
    <row r="307" ht="13.5" customHeight="1">
      <c r="A307" s="222"/>
      <c r="B307" s="440">
        <v>45369.0</v>
      </c>
      <c r="C307" s="271">
        <f t="shared" si="26"/>
        <v>1100</v>
      </c>
      <c r="D307" s="260">
        <f t="shared" si="39"/>
        <v>1100</v>
      </c>
      <c r="E307" s="321" t="s">
        <v>640</v>
      </c>
      <c r="F307" s="363">
        <v>1100.0</v>
      </c>
      <c r="G307" s="322"/>
      <c r="H307" s="322"/>
      <c r="I307" s="322"/>
      <c r="J307" s="322"/>
      <c r="K307" s="322"/>
      <c r="L307" s="480"/>
      <c r="M307" s="577">
        <f t="shared" si="40"/>
        <v>0</v>
      </c>
      <c r="N307" s="321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  <c r="AA307" s="322"/>
      <c r="AB307" s="322"/>
      <c r="AC307" s="480"/>
      <c r="AD307" s="260">
        <f t="shared" si="41"/>
        <v>0</v>
      </c>
      <c r="AE307" s="407"/>
      <c r="AF307" s="322"/>
      <c r="AG307" s="383"/>
      <c r="AH307" s="322"/>
      <c r="AI307" s="383"/>
      <c r="AJ307" s="322"/>
      <c r="AK307" s="383"/>
      <c r="AL307" s="322"/>
      <c r="AM307" s="383"/>
      <c r="AN307" s="322"/>
      <c r="AO307" s="383"/>
      <c r="AP307" s="322"/>
      <c r="AQ307" s="383"/>
      <c r="AR307" s="322"/>
      <c r="AS307" s="383"/>
      <c r="AT307" s="322"/>
      <c r="AU307" s="383"/>
      <c r="AV307" s="322"/>
      <c r="AW307" s="383"/>
      <c r="AX307" s="383"/>
      <c r="AY307" s="383"/>
      <c r="AZ307" s="322"/>
      <c r="BA307" s="383"/>
      <c r="BB307" s="383"/>
      <c r="BC307" s="383"/>
      <c r="BD307" s="322"/>
      <c r="BE307" s="383"/>
      <c r="BF307" s="383"/>
      <c r="BG307" s="383"/>
      <c r="BH307" s="383"/>
      <c r="BI307" s="383"/>
      <c r="BJ307" s="383"/>
      <c r="BK307" s="383"/>
      <c r="BL307" s="383"/>
      <c r="BM307" s="383"/>
      <c r="BN307" s="383"/>
      <c r="BO307" s="383"/>
      <c r="BP307" s="383"/>
      <c r="BQ307" s="383"/>
      <c r="BR307" s="322"/>
      <c r="BS307" s="383"/>
      <c r="BT307" s="383"/>
      <c r="BU307" s="383"/>
      <c r="BV307" s="322"/>
      <c r="BW307" s="383"/>
      <c r="BX307" s="383"/>
      <c r="BY307" s="383"/>
      <c r="BZ307" s="383"/>
      <c r="CA307" s="383"/>
      <c r="CB307" s="322"/>
      <c r="CC307" s="383"/>
      <c r="CD307" s="322"/>
      <c r="CE307" s="623"/>
      <c r="CF307" s="623"/>
      <c r="CG307" s="623"/>
      <c r="CH307" s="623"/>
      <c r="CI307" s="222"/>
      <c r="CJ307" s="222"/>
    </row>
    <row r="308" ht="13.5" customHeight="1">
      <c r="A308" s="222"/>
      <c r="B308" s="440">
        <v>45370.0</v>
      </c>
      <c r="C308" s="271">
        <f t="shared" si="26"/>
        <v>0</v>
      </c>
      <c r="D308" s="260">
        <f t="shared" si="39"/>
        <v>0</v>
      </c>
      <c r="E308" s="321"/>
      <c r="F308" s="322"/>
      <c r="G308" s="322"/>
      <c r="H308" s="322"/>
      <c r="I308" s="322"/>
      <c r="J308" s="322"/>
      <c r="K308" s="322"/>
      <c r="L308" s="480"/>
      <c r="M308" s="577">
        <f t="shared" si="40"/>
        <v>0</v>
      </c>
      <c r="N308" s="321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  <c r="AA308" s="322"/>
      <c r="AB308" s="322"/>
      <c r="AC308" s="480"/>
      <c r="AD308" s="260">
        <f t="shared" si="41"/>
        <v>0</v>
      </c>
      <c r="AE308" s="407"/>
      <c r="AF308" s="322"/>
      <c r="AG308" s="383"/>
      <c r="AH308" s="322"/>
      <c r="AI308" s="383"/>
      <c r="AJ308" s="322"/>
      <c r="AK308" s="383"/>
      <c r="AL308" s="322"/>
      <c r="AM308" s="383"/>
      <c r="AN308" s="322"/>
      <c r="AO308" s="383"/>
      <c r="AP308" s="322"/>
      <c r="AQ308" s="383"/>
      <c r="AR308" s="322"/>
      <c r="AS308" s="383"/>
      <c r="AT308" s="322"/>
      <c r="AU308" s="383"/>
      <c r="AV308" s="322"/>
      <c r="AW308" s="383"/>
      <c r="AX308" s="383"/>
      <c r="AY308" s="383"/>
      <c r="AZ308" s="322"/>
      <c r="BA308" s="383"/>
      <c r="BB308" s="383"/>
      <c r="BC308" s="383"/>
      <c r="BD308" s="322"/>
      <c r="BE308" s="383"/>
      <c r="BF308" s="383"/>
      <c r="BG308" s="383"/>
      <c r="BH308" s="383"/>
      <c r="BI308" s="383"/>
      <c r="BJ308" s="383"/>
      <c r="BK308" s="383"/>
      <c r="BL308" s="383"/>
      <c r="BM308" s="383"/>
      <c r="BN308" s="383"/>
      <c r="BO308" s="383"/>
      <c r="BP308" s="383"/>
      <c r="BQ308" s="383"/>
      <c r="BR308" s="322"/>
      <c r="BS308" s="383"/>
      <c r="BT308" s="383"/>
      <c r="BU308" s="383"/>
      <c r="BV308" s="322"/>
      <c r="BW308" s="383"/>
      <c r="BX308" s="383"/>
      <c r="BY308" s="383"/>
      <c r="BZ308" s="383"/>
      <c r="CA308" s="383"/>
      <c r="CB308" s="322"/>
      <c r="CC308" s="383"/>
      <c r="CD308" s="322"/>
      <c r="CE308" s="623"/>
      <c r="CF308" s="623"/>
      <c r="CG308" s="623"/>
      <c r="CH308" s="623"/>
      <c r="CI308" s="222"/>
      <c r="CJ308" s="222"/>
    </row>
    <row r="309" ht="13.5" customHeight="1">
      <c r="A309" s="222"/>
      <c r="B309" s="35">
        <v>45371.0</v>
      </c>
      <c r="C309" s="271">
        <f t="shared" si="26"/>
        <v>0</v>
      </c>
      <c r="D309" s="260">
        <f t="shared" si="39"/>
        <v>0</v>
      </c>
      <c r="E309" s="321"/>
      <c r="F309" s="322"/>
      <c r="G309" s="322"/>
      <c r="H309" s="322"/>
      <c r="I309" s="322"/>
      <c r="J309" s="322"/>
      <c r="K309" s="322"/>
      <c r="L309" s="480"/>
      <c r="M309" s="577">
        <f t="shared" si="40"/>
        <v>0</v>
      </c>
      <c r="N309" s="321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  <c r="AA309" s="322"/>
      <c r="AB309" s="322"/>
      <c r="AC309" s="480"/>
      <c r="AD309" s="260">
        <f t="shared" si="41"/>
        <v>0</v>
      </c>
      <c r="AE309" s="407"/>
      <c r="AF309" s="322"/>
      <c r="AG309" s="383"/>
      <c r="AH309" s="322"/>
      <c r="AI309" s="383"/>
      <c r="AJ309" s="322"/>
      <c r="AK309" s="383"/>
      <c r="AL309" s="322"/>
      <c r="AM309" s="383"/>
      <c r="AN309" s="322"/>
      <c r="AO309" s="383"/>
      <c r="AP309" s="322"/>
      <c r="AQ309" s="383"/>
      <c r="AR309" s="322"/>
      <c r="AS309" s="383"/>
      <c r="AT309" s="322"/>
      <c r="AU309" s="383"/>
      <c r="AV309" s="322"/>
      <c r="AW309" s="383"/>
      <c r="AX309" s="383"/>
      <c r="AY309" s="383"/>
      <c r="AZ309" s="322"/>
      <c r="BA309" s="383"/>
      <c r="BB309" s="383"/>
      <c r="BC309" s="383"/>
      <c r="BD309" s="322"/>
      <c r="BE309" s="383"/>
      <c r="BF309" s="383"/>
      <c r="BG309" s="383"/>
      <c r="BH309" s="383"/>
      <c r="BI309" s="383"/>
      <c r="BJ309" s="383"/>
      <c r="BK309" s="383"/>
      <c r="BL309" s="383"/>
      <c r="BM309" s="383"/>
      <c r="BN309" s="383"/>
      <c r="BO309" s="383"/>
      <c r="BP309" s="383"/>
      <c r="BQ309" s="383"/>
      <c r="BR309" s="322"/>
      <c r="BS309" s="383"/>
      <c r="BT309" s="383"/>
      <c r="BU309" s="383"/>
      <c r="BV309" s="322"/>
      <c r="BW309" s="383"/>
      <c r="BX309" s="383"/>
      <c r="BY309" s="383"/>
      <c r="BZ309" s="383"/>
      <c r="CA309" s="383"/>
      <c r="CB309" s="322"/>
      <c r="CC309" s="383"/>
      <c r="CD309" s="322"/>
      <c r="CE309" s="623"/>
      <c r="CF309" s="623"/>
      <c r="CG309" s="623"/>
      <c r="CH309" s="623"/>
      <c r="CI309" s="222"/>
      <c r="CJ309" s="222"/>
    </row>
    <row r="310" ht="13.5" customHeight="1">
      <c r="A310" s="222"/>
      <c r="B310" s="440">
        <v>45372.0</v>
      </c>
      <c r="C310" s="271">
        <f t="shared" si="26"/>
        <v>40360</v>
      </c>
      <c r="D310" s="260">
        <f t="shared" si="39"/>
        <v>0</v>
      </c>
      <c r="E310" s="321"/>
      <c r="F310" s="322"/>
      <c r="G310" s="322"/>
      <c r="H310" s="322"/>
      <c r="I310" s="322"/>
      <c r="J310" s="322"/>
      <c r="K310" s="322"/>
      <c r="L310" s="480"/>
      <c r="M310" s="577">
        <f t="shared" si="40"/>
        <v>0</v>
      </c>
      <c r="N310" s="321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  <c r="AA310" s="322"/>
      <c r="AB310" s="322"/>
      <c r="AC310" s="480"/>
      <c r="AD310" s="260">
        <f t="shared" si="41"/>
        <v>40360</v>
      </c>
      <c r="AE310" s="407" t="s">
        <v>403</v>
      </c>
      <c r="AF310" s="363">
        <v>22455.0</v>
      </c>
      <c r="AG310" s="383" t="s">
        <v>1102</v>
      </c>
      <c r="AH310" s="363">
        <v>17905.0</v>
      </c>
      <c r="AI310" s="383"/>
      <c r="AJ310" s="322"/>
      <c r="AK310" s="383"/>
      <c r="AL310" s="322"/>
      <c r="AM310" s="383"/>
      <c r="AN310" s="322"/>
      <c r="AO310" s="383"/>
      <c r="AP310" s="322"/>
      <c r="AQ310" s="383"/>
      <c r="AR310" s="322"/>
      <c r="AS310" s="383"/>
      <c r="AT310" s="322"/>
      <c r="AU310" s="383"/>
      <c r="AV310" s="322"/>
      <c r="AW310" s="383"/>
      <c r="AX310" s="383"/>
      <c r="AY310" s="383"/>
      <c r="AZ310" s="322"/>
      <c r="BA310" s="383"/>
      <c r="BB310" s="383"/>
      <c r="BC310" s="383"/>
      <c r="BD310" s="322"/>
      <c r="BE310" s="383"/>
      <c r="BF310" s="383"/>
      <c r="BG310" s="383"/>
      <c r="BH310" s="383"/>
      <c r="BI310" s="383"/>
      <c r="BJ310" s="383"/>
      <c r="BK310" s="383"/>
      <c r="BL310" s="383"/>
      <c r="BM310" s="383"/>
      <c r="BN310" s="383"/>
      <c r="BO310" s="383"/>
      <c r="BP310" s="383"/>
      <c r="BQ310" s="383"/>
      <c r="BR310" s="322"/>
      <c r="BS310" s="383"/>
      <c r="BT310" s="383"/>
      <c r="BU310" s="383"/>
      <c r="BV310" s="322"/>
      <c r="BW310" s="383"/>
      <c r="BX310" s="383"/>
      <c r="BY310" s="383"/>
      <c r="BZ310" s="383"/>
      <c r="CA310" s="383"/>
      <c r="CB310" s="322"/>
      <c r="CC310" s="383"/>
      <c r="CD310" s="322"/>
      <c r="CE310" s="623"/>
      <c r="CF310" s="623"/>
      <c r="CG310" s="623"/>
      <c r="CH310" s="623"/>
      <c r="CI310" s="222"/>
      <c r="CJ310" s="222"/>
    </row>
    <row r="311" ht="13.5" customHeight="1">
      <c r="A311" s="222"/>
      <c r="B311" s="35">
        <v>45373.0</v>
      </c>
      <c r="C311" s="271">
        <f t="shared" si="26"/>
        <v>0</v>
      </c>
      <c r="D311" s="260">
        <f t="shared" si="39"/>
        <v>0</v>
      </c>
      <c r="E311" s="321"/>
      <c r="F311" s="322"/>
      <c r="G311" s="322"/>
      <c r="H311" s="322"/>
      <c r="I311" s="322"/>
      <c r="J311" s="322"/>
      <c r="K311" s="322"/>
      <c r="L311" s="480"/>
      <c r="M311" s="577">
        <f t="shared" si="40"/>
        <v>0</v>
      </c>
      <c r="N311" s="321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  <c r="AA311" s="322"/>
      <c r="AB311" s="322"/>
      <c r="AC311" s="480"/>
      <c r="AD311" s="260">
        <f t="shared" si="41"/>
        <v>0</v>
      </c>
      <c r="AE311" s="407"/>
      <c r="AF311" s="322"/>
      <c r="AG311" s="322"/>
      <c r="AH311" s="322"/>
      <c r="AI311" s="383"/>
      <c r="AJ311" s="322"/>
      <c r="AK311" s="383"/>
      <c r="AL311" s="322"/>
      <c r="AM311" s="383"/>
      <c r="AN311" s="322"/>
      <c r="AO311" s="383"/>
      <c r="AP311" s="322"/>
      <c r="AQ311" s="383"/>
      <c r="AR311" s="322"/>
      <c r="AS311" s="383"/>
      <c r="AT311" s="322"/>
      <c r="AU311" s="383"/>
      <c r="AV311" s="322"/>
      <c r="AW311" s="383"/>
      <c r="AX311" s="383"/>
      <c r="AY311" s="383"/>
      <c r="AZ311" s="322"/>
      <c r="BA311" s="383"/>
      <c r="BB311" s="383"/>
      <c r="BC311" s="383"/>
      <c r="BD311" s="322"/>
      <c r="BE311" s="383"/>
      <c r="BF311" s="383"/>
      <c r="BG311" s="383"/>
      <c r="BH311" s="383"/>
      <c r="BI311" s="383"/>
      <c r="BJ311" s="383"/>
      <c r="BK311" s="383"/>
      <c r="BL311" s="383"/>
      <c r="BM311" s="383"/>
      <c r="BN311" s="383"/>
      <c r="BO311" s="383"/>
      <c r="BP311" s="383"/>
      <c r="BQ311" s="383"/>
      <c r="BR311" s="322"/>
      <c r="BS311" s="383"/>
      <c r="BT311" s="383"/>
      <c r="BU311" s="383"/>
      <c r="BV311" s="322"/>
      <c r="BW311" s="383"/>
      <c r="BX311" s="383"/>
      <c r="BY311" s="383"/>
      <c r="BZ311" s="383"/>
      <c r="CA311" s="383"/>
      <c r="CB311" s="322"/>
      <c r="CC311" s="383"/>
      <c r="CD311" s="322"/>
      <c r="CE311" s="623"/>
      <c r="CF311" s="623"/>
      <c r="CG311" s="623"/>
      <c r="CH311" s="623"/>
      <c r="CI311" s="222"/>
      <c r="CJ311" s="222"/>
    </row>
    <row r="312" ht="13.5" customHeight="1">
      <c r="A312" s="222"/>
      <c r="B312" s="35">
        <v>45374.0</v>
      </c>
      <c r="C312" s="271">
        <f t="shared" si="26"/>
        <v>0</v>
      </c>
      <c r="D312" s="260">
        <f t="shared" si="39"/>
        <v>0</v>
      </c>
      <c r="E312" s="321"/>
      <c r="F312" s="322"/>
      <c r="G312" s="322"/>
      <c r="H312" s="322"/>
      <c r="I312" s="322"/>
      <c r="J312" s="322"/>
      <c r="K312" s="322"/>
      <c r="L312" s="480"/>
      <c r="M312" s="577">
        <f t="shared" si="40"/>
        <v>0</v>
      </c>
      <c r="N312" s="321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  <c r="AA312" s="322"/>
      <c r="AB312" s="322"/>
      <c r="AC312" s="480"/>
      <c r="AD312" s="260">
        <f t="shared" si="41"/>
        <v>0</v>
      </c>
      <c r="AE312" s="407"/>
      <c r="AF312" s="322"/>
      <c r="AG312" s="383"/>
      <c r="AH312" s="322"/>
      <c r="AI312" s="383"/>
      <c r="AJ312" s="322"/>
      <c r="AK312" s="383"/>
      <c r="AL312" s="322"/>
      <c r="AM312" s="383"/>
      <c r="AN312" s="322"/>
      <c r="AO312" s="383"/>
      <c r="AP312" s="322"/>
      <c r="AQ312" s="383"/>
      <c r="AR312" s="322"/>
      <c r="AS312" s="383"/>
      <c r="AT312" s="322"/>
      <c r="AU312" s="383"/>
      <c r="AV312" s="322"/>
      <c r="AW312" s="383"/>
      <c r="AX312" s="383"/>
      <c r="AY312" s="383"/>
      <c r="AZ312" s="322"/>
      <c r="BA312" s="383"/>
      <c r="BB312" s="383"/>
      <c r="BC312" s="383"/>
      <c r="BD312" s="322"/>
      <c r="BE312" s="383"/>
      <c r="BF312" s="383"/>
      <c r="BG312" s="383"/>
      <c r="BH312" s="383"/>
      <c r="BI312" s="383"/>
      <c r="BJ312" s="383"/>
      <c r="BK312" s="383"/>
      <c r="BL312" s="383"/>
      <c r="BM312" s="383"/>
      <c r="BN312" s="383"/>
      <c r="BO312" s="383"/>
      <c r="BP312" s="383"/>
      <c r="BQ312" s="383"/>
      <c r="BR312" s="322"/>
      <c r="BS312" s="383"/>
      <c r="BT312" s="383"/>
      <c r="BU312" s="383"/>
      <c r="BV312" s="322"/>
      <c r="BW312" s="383"/>
      <c r="BX312" s="383"/>
      <c r="BY312" s="383"/>
      <c r="BZ312" s="383"/>
      <c r="CA312" s="383"/>
      <c r="CB312" s="322"/>
      <c r="CC312" s="383"/>
      <c r="CD312" s="322"/>
      <c r="CE312" s="623"/>
      <c r="CF312" s="623"/>
      <c r="CG312" s="623"/>
      <c r="CH312" s="623"/>
      <c r="CI312" s="222"/>
      <c r="CJ312" s="222"/>
    </row>
    <row r="313" ht="13.5" customHeight="1">
      <c r="A313" s="222"/>
      <c r="B313" s="440">
        <v>45375.0</v>
      </c>
      <c r="C313" s="271">
        <f t="shared" si="26"/>
        <v>59450</v>
      </c>
      <c r="D313" s="260">
        <f t="shared" si="39"/>
        <v>0</v>
      </c>
      <c r="E313" s="321"/>
      <c r="F313" s="322"/>
      <c r="G313" s="322"/>
      <c r="H313" s="322"/>
      <c r="I313" s="322"/>
      <c r="J313" s="322"/>
      <c r="K313" s="322"/>
      <c r="L313" s="480"/>
      <c r="M313" s="577">
        <f t="shared" si="40"/>
        <v>0</v>
      </c>
      <c r="N313" s="321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  <c r="AA313" s="322"/>
      <c r="AB313" s="322"/>
      <c r="AC313" s="480"/>
      <c r="AD313" s="260">
        <f t="shared" si="41"/>
        <v>59450</v>
      </c>
      <c r="AE313" s="412" t="s">
        <v>423</v>
      </c>
      <c r="AF313" s="367">
        <v>9950.0</v>
      </c>
      <c r="AG313" s="383" t="s">
        <v>1214</v>
      </c>
      <c r="AH313" s="363">
        <v>49500.0</v>
      </c>
      <c r="AI313" s="383"/>
      <c r="AJ313" s="322"/>
      <c r="AK313" s="383"/>
      <c r="AL313" s="322"/>
      <c r="AM313" s="383"/>
      <c r="AN313" s="322"/>
      <c r="AO313" s="383"/>
      <c r="AP313" s="322"/>
      <c r="AQ313" s="383"/>
      <c r="AR313" s="322"/>
      <c r="AS313" s="383"/>
      <c r="AT313" s="322"/>
      <c r="AU313" s="383"/>
      <c r="AV313" s="322"/>
      <c r="AW313" s="383"/>
      <c r="AX313" s="383"/>
      <c r="AY313" s="383"/>
      <c r="AZ313" s="322"/>
      <c r="BA313" s="383"/>
      <c r="BB313" s="383"/>
      <c r="BC313" s="383"/>
      <c r="BD313" s="322"/>
      <c r="BE313" s="383"/>
      <c r="BF313" s="383"/>
      <c r="BG313" s="383"/>
      <c r="BH313" s="383"/>
      <c r="BI313" s="383"/>
      <c r="BJ313" s="383"/>
      <c r="BK313" s="383"/>
      <c r="BL313" s="383"/>
      <c r="BM313" s="383"/>
      <c r="BN313" s="383"/>
      <c r="BO313" s="383"/>
      <c r="BP313" s="383"/>
      <c r="BQ313" s="383"/>
      <c r="BR313" s="322"/>
      <c r="BS313" s="383"/>
      <c r="BT313" s="383"/>
      <c r="BU313" s="383"/>
      <c r="BV313" s="322"/>
      <c r="BW313" s="383"/>
      <c r="BX313" s="383"/>
      <c r="BY313" s="383"/>
      <c r="BZ313" s="383"/>
      <c r="CA313" s="383"/>
      <c r="CB313" s="322"/>
      <c r="CC313" s="383"/>
      <c r="CD313" s="322"/>
      <c r="CE313" s="623"/>
      <c r="CF313" s="623"/>
      <c r="CG313" s="623"/>
      <c r="CH313" s="623"/>
      <c r="CI313" s="222"/>
      <c r="CJ313" s="222"/>
    </row>
    <row r="314" ht="13.5" customHeight="1">
      <c r="A314" s="222"/>
      <c r="B314" s="440">
        <v>45376.0</v>
      </c>
      <c r="C314" s="271">
        <f t="shared" si="26"/>
        <v>220000</v>
      </c>
      <c r="D314" s="260">
        <f t="shared" si="39"/>
        <v>0</v>
      </c>
      <c r="E314" s="321"/>
      <c r="F314" s="322"/>
      <c r="G314" s="322"/>
      <c r="H314" s="322"/>
      <c r="I314" s="322"/>
      <c r="J314" s="322"/>
      <c r="K314" s="322"/>
      <c r="L314" s="480"/>
      <c r="M314" s="577">
        <f t="shared" si="40"/>
        <v>0</v>
      </c>
      <c r="N314" s="321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  <c r="AA314" s="322"/>
      <c r="AB314" s="322"/>
      <c r="AC314" s="480"/>
      <c r="AD314" s="260">
        <f t="shared" si="41"/>
        <v>220000</v>
      </c>
      <c r="AE314" s="321" t="s">
        <v>65</v>
      </c>
      <c r="AF314" s="363">
        <v>220000.0</v>
      </c>
      <c r="AG314" s="150"/>
      <c r="AH314" s="143"/>
      <c r="AI314" s="322"/>
      <c r="AJ314" s="322"/>
      <c r="AK314" s="383"/>
      <c r="AL314" s="322"/>
      <c r="AM314" s="383"/>
      <c r="AN314" s="322"/>
      <c r="AO314" s="150"/>
      <c r="AP314" s="143"/>
      <c r="AQ314" s="383"/>
      <c r="AR314" s="322"/>
      <c r="AS314" s="383"/>
      <c r="AT314" s="322"/>
      <c r="AU314" s="383"/>
      <c r="AV314" s="322"/>
      <c r="AW314" s="383"/>
      <c r="AX314" s="383"/>
      <c r="AY314" s="383"/>
      <c r="AZ314" s="322"/>
      <c r="BA314" s="383"/>
      <c r="BB314" s="383"/>
      <c r="BC314" s="383"/>
      <c r="BD314" s="322"/>
      <c r="BE314" s="383"/>
      <c r="BF314" s="383"/>
      <c r="BG314" s="383"/>
      <c r="BH314" s="383"/>
      <c r="BI314" s="383"/>
      <c r="BJ314" s="383"/>
      <c r="BK314" s="383"/>
      <c r="BL314" s="383"/>
      <c r="BM314" s="383"/>
      <c r="BN314" s="383"/>
      <c r="BO314" s="383"/>
      <c r="BP314" s="383"/>
      <c r="BQ314" s="383"/>
      <c r="BR314" s="322"/>
      <c r="BS314" s="383"/>
      <c r="BT314" s="383"/>
      <c r="BU314" s="383"/>
      <c r="BV314" s="322"/>
      <c r="BW314" s="383"/>
      <c r="BX314" s="383"/>
      <c r="BY314" s="383"/>
      <c r="BZ314" s="383"/>
      <c r="CA314" s="383"/>
      <c r="CB314" s="322"/>
      <c r="CC314" s="383"/>
      <c r="CD314" s="322"/>
      <c r="CE314" s="623"/>
      <c r="CF314" s="623"/>
      <c r="CG314" s="623"/>
      <c r="CH314" s="623"/>
      <c r="CI314" s="222"/>
      <c r="CJ314" s="222"/>
    </row>
    <row r="315" ht="13.5" customHeight="1">
      <c r="A315" s="222"/>
      <c r="B315" s="440">
        <v>45377.0</v>
      </c>
      <c r="C315" s="271">
        <f t="shared" si="26"/>
        <v>1160019</v>
      </c>
      <c r="D315" s="260">
        <f t="shared" si="39"/>
        <v>0</v>
      </c>
      <c r="E315" s="321"/>
      <c r="F315" s="322"/>
      <c r="G315" s="322"/>
      <c r="H315" s="322"/>
      <c r="I315" s="322"/>
      <c r="J315" s="322"/>
      <c r="K315" s="322"/>
      <c r="L315" s="480"/>
      <c r="M315" s="577">
        <f t="shared" si="40"/>
        <v>948510</v>
      </c>
      <c r="N315" s="321" t="s">
        <v>1215</v>
      </c>
      <c r="O315" s="363">
        <v>948510.0</v>
      </c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  <c r="AA315" s="322"/>
      <c r="AB315" s="322"/>
      <c r="AC315" s="480"/>
      <c r="AD315" s="260">
        <f t="shared" si="41"/>
        <v>211509</v>
      </c>
      <c r="AE315" s="150" t="s">
        <v>991</v>
      </c>
      <c r="AF315" s="363">
        <v>1364.0</v>
      </c>
      <c r="AG315" s="383" t="s">
        <v>426</v>
      </c>
      <c r="AH315" s="363">
        <v>43992.0</v>
      </c>
      <c r="AI315" s="383" t="s">
        <v>1216</v>
      </c>
      <c r="AJ315" s="363">
        <v>155760.0</v>
      </c>
      <c r="AK315" s="143" t="s">
        <v>427</v>
      </c>
      <c r="AL315" s="363">
        <v>3900.0</v>
      </c>
      <c r="AM315" s="150" t="s">
        <v>93</v>
      </c>
      <c r="AN315" s="363">
        <v>6493.0</v>
      </c>
      <c r="AO315" s="150"/>
      <c r="AP315" s="143"/>
      <c r="AQ315" s="383"/>
      <c r="AR315" s="322"/>
      <c r="AS315" s="383"/>
      <c r="AT315" s="322"/>
      <c r="AU315" s="383"/>
      <c r="AV315" s="322"/>
      <c r="AW315" s="383"/>
      <c r="AX315" s="383"/>
      <c r="AY315" s="383"/>
      <c r="AZ315" s="322"/>
      <c r="BA315" s="383"/>
      <c r="BB315" s="383"/>
      <c r="BC315" s="383"/>
      <c r="BD315" s="322"/>
      <c r="BE315" s="383"/>
      <c r="BF315" s="383"/>
      <c r="BG315" s="383"/>
      <c r="BH315" s="383"/>
      <c r="BI315" s="383"/>
      <c r="BJ315" s="383"/>
      <c r="BK315" s="383"/>
      <c r="BL315" s="383"/>
      <c r="BM315" s="383"/>
      <c r="BN315" s="383"/>
      <c r="BO315" s="383"/>
      <c r="BP315" s="383"/>
      <c r="BQ315" s="383"/>
      <c r="BR315" s="322"/>
      <c r="BS315" s="383"/>
      <c r="BT315" s="383"/>
      <c r="BU315" s="383"/>
      <c r="BV315" s="322"/>
      <c r="BW315" s="383"/>
      <c r="BX315" s="383"/>
      <c r="BY315" s="383"/>
      <c r="BZ315" s="383"/>
      <c r="CA315" s="383"/>
      <c r="CB315" s="322"/>
      <c r="CC315" s="383"/>
      <c r="CD315" s="322"/>
      <c r="CE315" s="623"/>
      <c r="CF315" s="623"/>
      <c r="CG315" s="623"/>
      <c r="CH315" s="623"/>
      <c r="CI315" s="222"/>
      <c r="CJ315" s="222"/>
    </row>
    <row r="316" ht="13.5" customHeight="1">
      <c r="A316" s="222"/>
      <c r="B316" s="440">
        <v>45378.0</v>
      </c>
      <c r="C316" s="271">
        <f t="shared" si="26"/>
        <v>504150</v>
      </c>
      <c r="D316" s="260">
        <f t="shared" si="39"/>
        <v>105850</v>
      </c>
      <c r="E316" s="321" t="s">
        <v>444</v>
      </c>
      <c r="F316" s="363">
        <v>1650.0</v>
      </c>
      <c r="G316" s="322" t="s">
        <v>1217</v>
      </c>
      <c r="H316" s="363">
        <v>104200.0</v>
      </c>
      <c r="I316" s="322"/>
      <c r="J316" s="322"/>
      <c r="K316" s="322"/>
      <c r="L316" s="480"/>
      <c r="M316" s="577">
        <f t="shared" si="40"/>
        <v>0</v>
      </c>
      <c r="N316" s="321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  <c r="AA316" s="322"/>
      <c r="AB316" s="322"/>
      <c r="AC316" s="480"/>
      <c r="AD316" s="260">
        <f t="shared" si="41"/>
        <v>398300</v>
      </c>
      <c r="AE316" s="407" t="s">
        <v>434</v>
      </c>
      <c r="AF316" s="363">
        <v>84678.0</v>
      </c>
      <c r="AG316" s="322" t="s">
        <v>994</v>
      </c>
      <c r="AH316" s="363">
        <v>110000.0</v>
      </c>
      <c r="AI316" s="407" t="s">
        <v>95</v>
      </c>
      <c r="AJ316" s="363">
        <v>12980.0</v>
      </c>
      <c r="AK316" s="383" t="s">
        <v>75</v>
      </c>
      <c r="AL316" s="363">
        <v>58201.0</v>
      </c>
      <c r="AM316" s="383" t="s">
        <v>71</v>
      </c>
      <c r="AN316" s="363">
        <v>4400.0</v>
      </c>
      <c r="AO316" s="383" t="s">
        <v>73</v>
      </c>
      <c r="AP316" s="363">
        <v>6015.0</v>
      </c>
      <c r="AQ316" s="322" t="s">
        <v>1218</v>
      </c>
      <c r="AR316" s="363">
        <v>54586.0</v>
      </c>
      <c r="AS316" s="383" t="s">
        <v>1219</v>
      </c>
      <c r="AT316" s="363">
        <v>67440.0</v>
      </c>
      <c r="AU316" s="150"/>
      <c r="AV316" s="143"/>
      <c r="AW316" s="383"/>
      <c r="AX316" s="383"/>
      <c r="AY316" s="383"/>
      <c r="AZ316" s="322"/>
      <c r="BA316" s="383"/>
      <c r="BB316" s="383"/>
      <c r="BC316" s="383"/>
      <c r="BD316" s="322"/>
      <c r="BE316" s="383"/>
      <c r="BF316" s="383"/>
      <c r="BG316" s="383"/>
      <c r="BH316" s="383"/>
      <c r="BI316" s="383"/>
      <c r="BJ316" s="383"/>
      <c r="BK316" s="383"/>
      <c r="BL316" s="383"/>
      <c r="BM316" s="383"/>
      <c r="BN316" s="383"/>
      <c r="BO316" s="383"/>
      <c r="BP316" s="383"/>
      <c r="BQ316" s="383"/>
      <c r="BR316" s="322"/>
      <c r="BS316" s="383"/>
      <c r="BT316" s="383"/>
      <c r="BU316" s="383"/>
      <c r="BV316" s="322"/>
      <c r="BW316" s="383"/>
      <c r="BX316" s="383"/>
      <c r="BY316" s="383"/>
      <c r="BZ316" s="383"/>
      <c r="CA316" s="383"/>
      <c r="CB316" s="322"/>
      <c r="CC316" s="383"/>
      <c r="CD316" s="322"/>
      <c r="CE316" s="623"/>
      <c r="CF316" s="623"/>
      <c r="CG316" s="623"/>
      <c r="CH316" s="623"/>
      <c r="CI316" s="222"/>
      <c r="CJ316" s="222"/>
    </row>
    <row r="317" ht="13.5" customHeight="1">
      <c r="A317" s="222"/>
      <c r="B317" s="440">
        <v>45379.0</v>
      </c>
      <c r="C317" s="271">
        <f t="shared" si="26"/>
        <v>163478767</v>
      </c>
      <c r="D317" s="260">
        <f t="shared" si="39"/>
        <v>163386112</v>
      </c>
      <c r="E317" s="321" t="s">
        <v>1220</v>
      </c>
      <c r="F317" s="363">
        <v>1.6326E8</v>
      </c>
      <c r="G317" s="322" t="s">
        <v>1221</v>
      </c>
      <c r="H317" s="363">
        <v>770.0</v>
      </c>
      <c r="I317" s="322" t="s">
        <v>1222</v>
      </c>
      <c r="J317" s="363">
        <v>125342.0</v>
      </c>
      <c r="K317" s="322"/>
      <c r="L317" s="480"/>
      <c r="M317" s="577">
        <f t="shared" si="40"/>
        <v>0</v>
      </c>
      <c r="N317" s="321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  <c r="AA317" s="322"/>
      <c r="AB317" s="322"/>
      <c r="AC317" s="480"/>
      <c r="AD317" s="260">
        <f t="shared" si="41"/>
        <v>92655</v>
      </c>
      <c r="AE317" s="407" t="s">
        <v>403</v>
      </c>
      <c r="AF317" s="363">
        <v>92655.0</v>
      </c>
      <c r="AG317" s="322"/>
      <c r="AH317" s="322"/>
      <c r="AI317" s="322"/>
      <c r="AJ317" s="322"/>
      <c r="AK317" s="322"/>
      <c r="AL317" s="322"/>
      <c r="AM317" s="383"/>
      <c r="AN317" s="322"/>
      <c r="AO317" s="322"/>
      <c r="AP317" s="322"/>
      <c r="AQ317" s="322"/>
      <c r="AR317" s="322"/>
      <c r="AS317" s="383"/>
      <c r="AT317" s="322"/>
      <c r="AU317" s="383"/>
      <c r="AV317" s="322"/>
      <c r="AW317" s="383"/>
      <c r="AX317" s="322"/>
      <c r="AY317" s="322"/>
      <c r="AZ317" s="322"/>
      <c r="BA317" s="322"/>
      <c r="BB317" s="322"/>
      <c r="BC317" s="383"/>
      <c r="BD317" s="322"/>
      <c r="BE317" s="383"/>
      <c r="BF317" s="322"/>
      <c r="BG317" s="322"/>
      <c r="BH317" s="322"/>
      <c r="BI317" s="383"/>
      <c r="BJ317" s="322"/>
      <c r="BK317" s="322"/>
      <c r="BL317" s="322"/>
      <c r="BM317" s="322"/>
      <c r="BN317" s="322"/>
      <c r="BO317" s="322"/>
      <c r="BP317" s="322"/>
      <c r="BQ317" s="322"/>
      <c r="BR317" s="322"/>
      <c r="BS317" s="322"/>
      <c r="BT317" s="322"/>
      <c r="BU317" s="322"/>
      <c r="BV317" s="322"/>
      <c r="BW317" s="383"/>
      <c r="BX317" s="383"/>
      <c r="BY317" s="383"/>
      <c r="BZ317" s="383"/>
      <c r="CA317" s="383"/>
      <c r="CB317" s="322"/>
      <c r="CC317" s="383"/>
      <c r="CD317" s="322"/>
      <c r="CE317" s="623"/>
      <c r="CF317" s="623"/>
      <c r="CG317" s="623"/>
      <c r="CH317" s="623"/>
      <c r="CI317" s="222"/>
      <c r="CJ317" s="222"/>
    </row>
    <row r="318" ht="13.5" customHeight="1">
      <c r="A318" s="222"/>
      <c r="B318" s="35">
        <v>45380.0</v>
      </c>
      <c r="C318" s="271">
        <f t="shared" si="26"/>
        <v>1518617</v>
      </c>
      <c r="D318" s="260">
        <f t="shared" si="39"/>
        <v>1518617</v>
      </c>
      <c r="E318" s="597" t="s">
        <v>1223</v>
      </c>
      <c r="F318" s="381">
        <v>404000.0</v>
      </c>
      <c r="G318" s="322" t="s">
        <v>1224</v>
      </c>
      <c r="H318" s="363">
        <v>890000.0</v>
      </c>
      <c r="I318" s="591" t="s">
        <v>1225</v>
      </c>
      <c r="J318" s="367">
        <v>197951.0</v>
      </c>
      <c r="K318" s="412" t="s">
        <v>1226</v>
      </c>
      <c r="L318" s="385">
        <v>26666.0</v>
      </c>
      <c r="M318" s="577">
        <f t="shared" si="40"/>
        <v>0</v>
      </c>
      <c r="N318" s="321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  <c r="AA318" s="322"/>
      <c r="AB318" s="322"/>
      <c r="AC318" s="480"/>
      <c r="AD318" s="260">
        <f t="shared" si="41"/>
        <v>0</v>
      </c>
      <c r="AE318" s="407"/>
      <c r="AF318" s="322"/>
      <c r="AG318" s="322"/>
      <c r="AH318" s="322"/>
      <c r="AI318" s="322"/>
      <c r="AJ318" s="322"/>
      <c r="AK318" s="322"/>
      <c r="AL318" s="322"/>
      <c r="AM318" s="322"/>
      <c r="AN318" s="322"/>
      <c r="AO318" s="322"/>
      <c r="AP318" s="322"/>
      <c r="AQ318" s="322"/>
      <c r="AR318" s="322"/>
      <c r="AS318" s="322"/>
      <c r="AT318" s="322"/>
      <c r="AU318" s="383"/>
      <c r="AV318" s="322"/>
      <c r="AW318" s="383"/>
      <c r="AX318" s="322"/>
      <c r="AY318" s="383"/>
      <c r="AZ318" s="322"/>
      <c r="BA318" s="322"/>
      <c r="BB318" s="322"/>
      <c r="BC318" s="322"/>
      <c r="BD318" s="322"/>
      <c r="BE318" s="322"/>
      <c r="BF318" s="322"/>
      <c r="BG318" s="322"/>
      <c r="BH318" s="322"/>
      <c r="BI318" s="383"/>
      <c r="BJ318" s="322"/>
      <c r="BK318" s="383"/>
      <c r="BL318" s="322"/>
      <c r="BM318" s="383"/>
      <c r="BN318" s="322"/>
      <c r="BO318" s="322"/>
      <c r="BP318" s="322"/>
      <c r="BQ318" s="383"/>
      <c r="BR318" s="322"/>
      <c r="BS318" s="383"/>
      <c r="BT318" s="322"/>
      <c r="BU318" s="322"/>
      <c r="BV318" s="322"/>
      <c r="BW318" s="383"/>
      <c r="BX318" s="322"/>
      <c r="BY318" s="322"/>
      <c r="BZ318" s="322"/>
      <c r="CA318" s="322"/>
      <c r="CB318" s="322"/>
      <c r="CC318" s="383"/>
      <c r="CD318" s="322"/>
      <c r="CE318" s="623"/>
      <c r="CF318" s="623"/>
      <c r="CG318" s="623"/>
      <c r="CH318" s="623"/>
      <c r="CI318" s="222"/>
      <c r="CJ318" s="222"/>
    </row>
    <row r="319" ht="13.5" customHeight="1">
      <c r="A319" s="222"/>
      <c r="B319" s="35">
        <v>45381.0</v>
      </c>
      <c r="C319" s="271">
        <f t="shared" si="26"/>
        <v>756280</v>
      </c>
      <c r="D319" s="272">
        <f t="shared" si="39"/>
        <v>756280</v>
      </c>
      <c r="E319" s="321" t="s">
        <v>700</v>
      </c>
      <c r="F319" s="363">
        <v>101917.0</v>
      </c>
      <c r="G319" s="143" t="s">
        <v>1227</v>
      </c>
      <c r="H319" s="363">
        <v>180427.0</v>
      </c>
      <c r="I319" s="322" t="s">
        <v>1228</v>
      </c>
      <c r="J319" s="363">
        <v>231534.0</v>
      </c>
      <c r="K319" s="143" t="s">
        <v>1229</v>
      </c>
      <c r="L319" s="385">
        <v>242402.0</v>
      </c>
      <c r="M319" s="577">
        <f t="shared" si="40"/>
        <v>0</v>
      </c>
      <c r="N319" s="321"/>
      <c r="O319" s="322"/>
      <c r="P319" s="322"/>
      <c r="Q319" s="322"/>
      <c r="R319" s="322"/>
      <c r="S319" s="322"/>
      <c r="T319" s="322"/>
      <c r="U319" s="322"/>
      <c r="V319" s="412"/>
      <c r="W319" s="412"/>
      <c r="X319" s="412"/>
      <c r="Y319" s="412"/>
      <c r="Z319" s="412"/>
      <c r="AA319" s="412"/>
      <c r="AB319" s="412"/>
      <c r="AC319" s="500"/>
      <c r="AD319" s="272">
        <f t="shared" si="41"/>
        <v>0</v>
      </c>
      <c r="AE319" s="550"/>
      <c r="AF319" s="414"/>
      <c r="AG319" s="415"/>
      <c r="AH319" s="414"/>
      <c r="AI319" s="414"/>
      <c r="AJ319" s="414"/>
      <c r="AK319" s="414"/>
      <c r="AL319" s="414"/>
      <c r="AM319" s="414"/>
      <c r="AN319" s="414"/>
      <c r="AO319" s="414"/>
      <c r="AP319" s="414"/>
      <c r="AQ319" s="415"/>
      <c r="AR319" s="414"/>
      <c r="AS319" s="414"/>
      <c r="AT319" s="414"/>
      <c r="AU319" s="414"/>
      <c r="AV319" s="414"/>
      <c r="AW319" s="414"/>
      <c r="AX319" s="414"/>
      <c r="AY319" s="414"/>
      <c r="AZ319" s="414"/>
      <c r="BA319" s="414"/>
      <c r="BB319" s="414"/>
      <c r="BC319" s="414"/>
      <c r="BD319" s="414"/>
      <c r="BE319" s="383"/>
      <c r="BF319" s="322"/>
      <c r="BG319" s="322"/>
      <c r="BH319" s="322"/>
      <c r="BI319" s="383"/>
      <c r="BJ319" s="322"/>
      <c r="BK319" s="383"/>
      <c r="BL319" s="322"/>
      <c r="BM319" s="383"/>
      <c r="BN319" s="322"/>
      <c r="BO319" s="383"/>
      <c r="BP319" s="322"/>
      <c r="BQ319" s="322"/>
      <c r="BR319" s="322"/>
      <c r="BS319" s="383"/>
      <c r="BT319" s="322"/>
      <c r="BU319" s="383"/>
      <c r="BV319" s="322"/>
      <c r="BW319" s="383"/>
      <c r="BX319" s="322"/>
      <c r="BY319" s="383"/>
      <c r="BZ319" s="322"/>
      <c r="CA319" s="383"/>
      <c r="CB319" s="322"/>
      <c r="CC319" s="322"/>
      <c r="CD319" s="322"/>
      <c r="CE319" s="623"/>
      <c r="CF319" s="623"/>
      <c r="CG319" s="623"/>
      <c r="CH319" s="623"/>
      <c r="CI319" s="222"/>
      <c r="CJ319" s="222"/>
    </row>
    <row r="320" ht="13.5" customHeight="1">
      <c r="A320" s="222"/>
      <c r="B320" s="444">
        <v>45382.0</v>
      </c>
      <c r="C320" s="271">
        <f t="shared" si="26"/>
        <v>33377897</v>
      </c>
      <c r="D320" s="272">
        <f t="shared" si="39"/>
        <v>2669570</v>
      </c>
      <c r="E320" s="321" t="s">
        <v>1230</v>
      </c>
      <c r="F320" s="363">
        <v>2168585.0</v>
      </c>
      <c r="G320" s="591" t="s">
        <v>1231</v>
      </c>
      <c r="H320" s="367">
        <v>6200.0</v>
      </c>
      <c r="I320" s="591" t="s">
        <v>1228</v>
      </c>
      <c r="J320" s="367">
        <v>188031.0</v>
      </c>
      <c r="K320" s="322" t="s">
        <v>442</v>
      </c>
      <c r="L320" s="385">
        <v>306754.0</v>
      </c>
      <c r="M320" s="577">
        <f t="shared" si="40"/>
        <v>28823544</v>
      </c>
      <c r="N320" s="599" t="s">
        <v>1232</v>
      </c>
      <c r="O320" s="363">
        <v>2.5494345E7</v>
      </c>
      <c r="P320" s="484" t="s">
        <v>573</v>
      </c>
      <c r="Q320" s="367">
        <v>651871.0</v>
      </c>
      <c r="R320" s="412" t="s">
        <v>449</v>
      </c>
      <c r="S320" s="367">
        <v>1971307.0</v>
      </c>
      <c r="T320" s="412" t="s">
        <v>1008</v>
      </c>
      <c r="U320" s="367">
        <v>278672.0</v>
      </c>
      <c r="V320" s="412" t="s">
        <v>1233</v>
      </c>
      <c r="W320" s="367">
        <v>427349.0</v>
      </c>
      <c r="X320" s="412"/>
      <c r="Y320" s="412"/>
      <c r="Z320" s="412"/>
      <c r="AA320" s="412"/>
      <c r="AB320" s="412"/>
      <c r="AC320" s="500"/>
      <c r="AD320" s="635">
        <f t="shared" si="41"/>
        <v>1884783</v>
      </c>
      <c r="AE320" s="407" t="s">
        <v>397</v>
      </c>
      <c r="AF320" s="363">
        <v>725170.0</v>
      </c>
      <c r="AG320" s="383" t="s">
        <v>454</v>
      </c>
      <c r="AH320" s="363">
        <v>65000.0</v>
      </c>
      <c r="AI320" s="322" t="s">
        <v>1126</v>
      </c>
      <c r="AJ320" s="363">
        <v>253187.0</v>
      </c>
      <c r="AK320" s="322" t="s">
        <v>398</v>
      </c>
      <c r="AL320" s="363">
        <v>2200.0</v>
      </c>
      <c r="AM320" s="422" t="s">
        <v>87</v>
      </c>
      <c r="AN320" s="411">
        <v>165000.0</v>
      </c>
      <c r="AO320" s="422" t="s">
        <v>88</v>
      </c>
      <c r="AP320" s="411">
        <v>160000.0</v>
      </c>
      <c r="AQ320" s="422" t="s">
        <v>399</v>
      </c>
      <c r="AR320" s="411">
        <v>514226.0</v>
      </c>
      <c r="AS320" s="422"/>
      <c r="AT320" s="422"/>
      <c r="AU320" s="416"/>
      <c r="AV320" s="422"/>
      <c r="AW320" s="416"/>
      <c r="AX320" s="422"/>
      <c r="AY320" s="416"/>
      <c r="AZ320" s="422"/>
      <c r="BA320" s="422"/>
      <c r="BB320" s="422"/>
      <c r="BC320" s="422"/>
      <c r="BD320" s="422"/>
      <c r="BE320" s="422"/>
      <c r="BF320" s="422"/>
      <c r="BG320" s="416"/>
      <c r="BH320" s="422"/>
      <c r="BI320" s="422"/>
      <c r="BJ320" s="422"/>
      <c r="BK320" s="416"/>
      <c r="BL320" s="422"/>
      <c r="BM320" s="416"/>
      <c r="BN320" s="422"/>
      <c r="BO320" s="416"/>
      <c r="BP320" s="422"/>
      <c r="BQ320" s="416"/>
      <c r="BR320" s="422"/>
      <c r="BS320" s="416"/>
      <c r="BT320" s="422"/>
      <c r="BU320" s="416"/>
      <c r="BV320" s="422"/>
      <c r="BW320" s="416"/>
      <c r="BX320" s="422"/>
      <c r="BY320" s="416"/>
      <c r="BZ320" s="422"/>
      <c r="CA320" s="416"/>
      <c r="CB320" s="422"/>
      <c r="CC320" s="422"/>
      <c r="CD320" s="422"/>
      <c r="CE320" s="623"/>
      <c r="CF320" s="623"/>
      <c r="CG320" s="623"/>
      <c r="CH320" s="623"/>
      <c r="CI320" s="222"/>
      <c r="CJ320" s="222"/>
    </row>
    <row r="321" ht="13.5" customHeight="1">
      <c r="A321" s="1"/>
      <c r="B321" s="454" t="s">
        <v>21</v>
      </c>
      <c r="C321" s="105">
        <f t="shared" si="26"/>
        <v>205631988</v>
      </c>
      <c r="D321" s="278">
        <f>SUM(D290:D320)</f>
        <v>168461454</v>
      </c>
      <c r="E321" s="573"/>
      <c r="F321" s="251"/>
      <c r="G321" s="251"/>
      <c r="H321" s="251"/>
      <c r="I321" s="251"/>
      <c r="J321" s="251"/>
      <c r="K321" s="251"/>
      <c r="L321" s="574"/>
      <c r="M321" s="575">
        <f>SUM(M290:M320)</f>
        <v>30022054</v>
      </c>
      <c r="N321" s="573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574"/>
      <c r="AD321" s="278">
        <f>SUM(AD290:AD320)</f>
        <v>7148480</v>
      </c>
      <c r="AE321" s="526"/>
      <c r="AF321" s="251"/>
      <c r="AG321" s="251"/>
      <c r="AH321" s="251"/>
      <c r="AI321" s="250"/>
      <c r="AJ321" s="251"/>
      <c r="AK321" s="250"/>
      <c r="AL321" s="251"/>
      <c r="AM321" s="250"/>
      <c r="AN321" s="251"/>
      <c r="AO321" s="250"/>
      <c r="AP321" s="251"/>
      <c r="AQ321" s="250"/>
      <c r="AR321" s="251"/>
      <c r="AS321" s="250"/>
      <c r="AT321" s="251"/>
      <c r="AU321" s="250"/>
      <c r="AV321" s="251"/>
      <c r="AW321" s="250"/>
      <c r="AX321" s="250"/>
      <c r="AY321" s="250"/>
      <c r="AZ321" s="251"/>
      <c r="BA321" s="250"/>
      <c r="BB321" s="250"/>
      <c r="BC321" s="250"/>
      <c r="BD321" s="251"/>
      <c r="BE321" s="250"/>
      <c r="BF321" s="250"/>
      <c r="BG321" s="250"/>
      <c r="BH321" s="250"/>
      <c r="BI321" s="250"/>
      <c r="BJ321" s="250"/>
      <c r="BK321" s="250"/>
      <c r="BL321" s="250"/>
      <c r="BM321" s="250"/>
      <c r="BN321" s="250"/>
      <c r="BO321" s="250"/>
      <c r="BP321" s="250"/>
      <c r="BQ321" s="250"/>
      <c r="BR321" s="251"/>
      <c r="BS321" s="250"/>
      <c r="BT321" s="250"/>
      <c r="BU321" s="250"/>
      <c r="BV321" s="251"/>
      <c r="BW321" s="250"/>
      <c r="BX321" s="250"/>
      <c r="BY321" s="250"/>
      <c r="BZ321" s="250"/>
      <c r="CA321" s="250"/>
      <c r="CB321" s="251"/>
      <c r="CC321" s="250"/>
      <c r="CD321" s="251"/>
      <c r="CE321" s="623"/>
      <c r="CF321" s="623"/>
      <c r="CG321" s="623"/>
      <c r="CH321" s="623"/>
      <c r="CI321" s="222"/>
      <c r="CJ321" s="222"/>
    </row>
    <row r="322" ht="13.5" customHeight="1">
      <c r="A322" s="222"/>
      <c r="B322" s="443">
        <v>45383.0</v>
      </c>
      <c r="C322" s="307">
        <f t="shared" si="26"/>
        <v>0</v>
      </c>
      <c r="D322" s="253">
        <f t="shared" ref="D322:D351" si="42">F322+H322+J322+L322</f>
        <v>0</v>
      </c>
      <c r="E322" s="268"/>
      <c r="F322" s="167"/>
      <c r="G322" s="591"/>
      <c r="H322" s="412"/>
      <c r="I322" s="412"/>
      <c r="J322" s="406"/>
      <c r="K322" s="524"/>
      <c r="L322" s="514"/>
      <c r="M322" s="577">
        <f t="shared" ref="M322:M351" si="43">O322+Q322+S322+U322+W322+Y322+AA322+AC322</f>
        <v>0</v>
      </c>
      <c r="N322" s="578"/>
      <c r="O322" s="322"/>
      <c r="P322" s="414"/>
      <c r="Q322" s="414"/>
      <c r="R322" s="414"/>
      <c r="S322" s="414"/>
      <c r="T322" s="414"/>
      <c r="U322" s="414"/>
      <c r="V322" s="414"/>
      <c r="W322" s="414"/>
      <c r="X322" s="414"/>
      <c r="Y322" s="414"/>
      <c r="Z322" s="414"/>
      <c r="AA322" s="414"/>
      <c r="AB322" s="414"/>
      <c r="AC322" s="514"/>
      <c r="AD322" s="253">
        <f t="shared" ref="AD322:AD351" si="44">AF322+AH322+AJ322+AL322+AN322+AP322+AR322+AT322+AV322+AX322+AZ322+BB322+BD322+BF322+BH322+BJ322+BL322+BN322+BP322+BR322+BT322+BV322+BX322+BZ322+CB322+CD322</f>
        <v>0</v>
      </c>
      <c r="AE322" s="407"/>
      <c r="AF322" s="322"/>
      <c r="AG322" s="383"/>
      <c r="AH322" s="322"/>
      <c r="AI322" s="322"/>
      <c r="AJ322" s="322"/>
      <c r="AK322" s="322"/>
      <c r="AL322" s="322"/>
      <c r="AM322" s="383"/>
      <c r="AN322" s="383"/>
      <c r="AO322" s="322"/>
      <c r="AP322" s="322"/>
      <c r="AQ322" s="322"/>
      <c r="AR322" s="322"/>
      <c r="AS322" s="322"/>
      <c r="AT322" s="322"/>
      <c r="AU322" s="322"/>
      <c r="AV322" s="322"/>
      <c r="AW322" s="322"/>
      <c r="AX322" s="322"/>
      <c r="AY322" s="322"/>
      <c r="AZ322" s="322"/>
      <c r="BA322" s="322"/>
      <c r="BB322" s="322"/>
      <c r="BC322" s="322"/>
      <c r="BD322" s="322"/>
      <c r="BE322" s="322"/>
      <c r="BF322" s="322"/>
      <c r="BG322" s="383"/>
      <c r="BH322" s="322"/>
      <c r="BI322" s="322"/>
      <c r="BJ322" s="322"/>
      <c r="BK322" s="383"/>
      <c r="BL322" s="322"/>
      <c r="BM322" s="383"/>
      <c r="BN322" s="322"/>
      <c r="BO322" s="383"/>
      <c r="BP322" s="322"/>
      <c r="BQ322" s="383"/>
      <c r="BR322" s="322"/>
      <c r="BS322" s="322"/>
      <c r="BT322" s="322"/>
      <c r="BU322" s="383"/>
      <c r="BV322" s="322"/>
      <c r="BW322" s="383"/>
      <c r="BX322" s="322"/>
      <c r="BY322" s="383"/>
      <c r="BZ322" s="322"/>
      <c r="CA322" s="383"/>
      <c r="CB322" s="322"/>
      <c r="CC322" s="383"/>
      <c r="CD322" s="322"/>
      <c r="CE322" s="623"/>
      <c r="CF322" s="623"/>
      <c r="CG322" s="623"/>
      <c r="CH322" s="623"/>
      <c r="CI322" s="222"/>
      <c r="CJ322" s="222"/>
    </row>
    <row r="323" ht="13.5" customHeight="1">
      <c r="A323" s="222"/>
      <c r="B323" s="440">
        <v>45384.0</v>
      </c>
      <c r="C323" s="271">
        <f t="shared" si="26"/>
        <v>61496</v>
      </c>
      <c r="D323" s="260">
        <f t="shared" si="42"/>
        <v>0</v>
      </c>
      <c r="E323" s="236"/>
      <c r="F323" s="143"/>
      <c r="G323" s="322"/>
      <c r="H323" s="322"/>
      <c r="I323" s="143"/>
      <c r="J323" s="322"/>
      <c r="K323" s="322"/>
      <c r="L323" s="480"/>
      <c r="M323" s="577">
        <f t="shared" si="43"/>
        <v>0</v>
      </c>
      <c r="N323" s="321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  <c r="AA323" s="322"/>
      <c r="AB323" s="322"/>
      <c r="AC323" s="480"/>
      <c r="AD323" s="260">
        <f t="shared" si="44"/>
        <v>61496</v>
      </c>
      <c r="AE323" s="407" t="s">
        <v>1013</v>
      </c>
      <c r="AF323" s="363">
        <v>61496.0</v>
      </c>
      <c r="AG323" s="383"/>
      <c r="AH323" s="322"/>
      <c r="AI323" s="383"/>
      <c r="AJ323" s="322"/>
      <c r="AK323" s="383"/>
      <c r="AL323" s="322"/>
      <c r="AM323" s="383"/>
      <c r="AN323" s="322"/>
      <c r="AO323" s="383"/>
      <c r="AP323" s="322"/>
      <c r="AQ323" s="383"/>
      <c r="AR323" s="322"/>
      <c r="AS323" s="383"/>
      <c r="AT323" s="322"/>
      <c r="AU323" s="383"/>
      <c r="AV323" s="322"/>
      <c r="AW323" s="383"/>
      <c r="AX323" s="383"/>
      <c r="AY323" s="383"/>
      <c r="AZ323" s="322"/>
      <c r="BA323" s="383"/>
      <c r="BB323" s="383"/>
      <c r="BC323" s="383"/>
      <c r="BD323" s="322"/>
      <c r="BE323" s="383"/>
      <c r="BF323" s="383"/>
      <c r="BG323" s="383"/>
      <c r="BH323" s="383"/>
      <c r="BI323" s="383"/>
      <c r="BJ323" s="383"/>
      <c r="BK323" s="383"/>
      <c r="BL323" s="383"/>
      <c r="BM323" s="383"/>
      <c r="BN323" s="383"/>
      <c r="BO323" s="383"/>
      <c r="BP323" s="383"/>
      <c r="BQ323" s="383"/>
      <c r="BR323" s="322"/>
      <c r="BS323" s="383"/>
      <c r="BT323" s="383"/>
      <c r="BU323" s="383"/>
      <c r="BV323" s="322"/>
      <c r="BW323" s="383"/>
      <c r="BX323" s="383"/>
      <c r="BY323" s="383"/>
      <c r="BZ323" s="383"/>
      <c r="CA323" s="383"/>
      <c r="CB323" s="322"/>
      <c r="CC323" s="383"/>
      <c r="CD323" s="322"/>
      <c r="CE323" s="623"/>
      <c r="CF323" s="623"/>
      <c r="CG323" s="623"/>
      <c r="CH323" s="623"/>
      <c r="CI323" s="222"/>
      <c r="CJ323" s="222"/>
    </row>
    <row r="324" ht="13.5" customHeight="1">
      <c r="A324" s="222"/>
      <c r="B324" s="440">
        <v>45385.0</v>
      </c>
      <c r="C324" s="271">
        <f t="shared" si="26"/>
        <v>126044</v>
      </c>
      <c r="D324" s="260">
        <f t="shared" si="42"/>
        <v>660</v>
      </c>
      <c r="E324" s="321" t="s">
        <v>400</v>
      </c>
      <c r="F324" s="363">
        <v>660.0</v>
      </c>
      <c r="G324" s="322"/>
      <c r="H324" s="322"/>
      <c r="I324" s="143"/>
      <c r="J324" s="322"/>
      <c r="K324" s="322"/>
      <c r="L324" s="480"/>
      <c r="M324" s="577">
        <f t="shared" si="43"/>
        <v>0</v>
      </c>
      <c r="N324" s="321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  <c r="AA324" s="322"/>
      <c r="AB324" s="322"/>
      <c r="AC324" s="480"/>
      <c r="AD324" s="260">
        <f t="shared" si="44"/>
        <v>125384</v>
      </c>
      <c r="AE324" s="407" t="s">
        <v>92</v>
      </c>
      <c r="AF324" s="363">
        <v>29480.0</v>
      </c>
      <c r="AG324" s="383" t="s">
        <v>1016</v>
      </c>
      <c r="AH324" s="363">
        <v>95904.0</v>
      </c>
      <c r="AI324" s="407" t="s">
        <v>403</v>
      </c>
      <c r="AJ324" s="363">
        <v>0.0</v>
      </c>
      <c r="AK324" s="383"/>
      <c r="AL324" s="322"/>
      <c r="AM324" s="383"/>
      <c r="AN324" s="322"/>
      <c r="AO324" s="383"/>
      <c r="AP324" s="322"/>
      <c r="AQ324" s="383"/>
      <c r="AR324" s="322"/>
      <c r="AS324" s="383"/>
      <c r="AT324" s="322"/>
      <c r="AU324" s="383"/>
      <c r="AV324" s="322"/>
      <c r="AW324" s="383"/>
      <c r="AX324" s="383"/>
      <c r="AY324" s="383"/>
      <c r="AZ324" s="322"/>
      <c r="BA324" s="383"/>
      <c r="BB324" s="383"/>
      <c r="BC324" s="383"/>
      <c r="BD324" s="322"/>
      <c r="BE324" s="383"/>
      <c r="BF324" s="383"/>
      <c r="BG324" s="383"/>
      <c r="BH324" s="383"/>
      <c r="BI324" s="383"/>
      <c r="BJ324" s="383"/>
      <c r="BK324" s="383"/>
      <c r="BL324" s="383"/>
      <c r="BM324" s="383"/>
      <c r="BN324" s="383"/>
      <c r="BO324" s="383"/>
      <c r="BP324" s="383"/>
      <c r="BQ324" s="383"/>
      <c r="BR324" s="322"/>
      <c r="BS324" s="383"/>
      <c r="BT324" s="383"/>
      <c r="BU324" s="383"/>
      <c r="BV324" s="322"/>
      <c r="BW324" s="383"/>
      <c r="BX324" s="383"/>
      <c r="BY324" s="383"/>
      <c r="BZ324" s="383"/>
      <c r="CA324" s="383"/>
      <c r="CB324" s="322"/>
      <c r="CC324" s="383"/>
      <c r="CD324" s="322"/>
      <c r="CE324" s="623"/>
      <c r="CF324" s="623"/>
      <c r="CG324" s="623"/>
      <c r="CH324" s="623"/>
      <c r="CI324" s="222"/>
      <c r="CJ324" s="222"/>
    </row>
    <row r="325" ht="13.5" customHeight="1">
      <c r="A325" s="222"/>
      <c r="B325" s="440">
        <v>45386.0</v>
      </c>
      <c r="C325" s="271">
        <f t="shared" si="26"/>
        <v>14855283</v>
      </c>
      <c r="D325" s="260">
        <f t="shared" si="42"/>
        <v>14714043</v>
      </c>
      <c r="E325" s="321" t="s">
        <v>1234</v>
      </c>
      <c r="F325" s="363">
        <v>6807000.0</v>
      </c>
      <c r="G325" s="322" t="s">
        <v>1235</v>
      </c>
      <c r="H325" s="363">
        <v>7896043.0</v>
      </c>
      <c r="I325" s="143" t="s">
        <v>501</v>
      </c>
      <c r="J325" s="363">
        <v>11000.0</v>
      </c>
      <c r="K325" s="322"/>
      <c r="L325" s="480"/>
      <c r="M325" s="577">
        <f t="shared" si="43"/>
        <v>0</v>
      </c>
      <c r="N325" s="321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  <c r="AA325" s="322"/>
      <c r="AB325" s="322"/>
      <c r="AC325" s="480"/>
      <c r="AD325" s="260">
        <f t="shared" si="44"/>
        <v>141240</v>
      </c>
      <c r="AE325" s="407" t="s">
        <v>401</v>
      </c>
      <c r="AF325" s="363">
        <v>88000.0</v>
      </c>
      <c r="AG325" s="383" t="s">
        <v>402</v>
      </c>
      <c r="AH325" s="363">
        <v>53240.0</v>
      </c>
      <c r="AI325" s="407"/>
      <c r="AJ325" s="143"/>
      <c r="AK325" s="150"/>
      <c r="AL325" s="143"/>
      <c r="AM325" s="383"/>
      <c r="AN325" s="322"/>
      <c r="AO325" s="383"/>
      <c r="AP325" s="322"/>
      <c r="AQ325" s="383"/>
      <c r="AR325" s="322"/>
      <c r="AS325" s="383"/>
      <c r="AT325" s="322"/>
      <c r="AU325" s="383"/>
      <c r="AV325" s="322"/>
      <c r="AW325" s="383"/>
      <c r="AX325" s="383"/>
      <c r="AY325" s="383"/>
      <c r="AZ325" s="322"/>
      <c r="BA325" s="383"/>
      <c r="BB325" s="383"/>
      <c r="BC325" s="383"/>
      <c r="BD325" s="322"/>
      <c r="BE325" s="383"/>
      <c r="BF325" s="383"/>
      <c r="BG325" s="383"/>
      <c r="BH325" s="383"/>
      <c r="BI325" s="383"/>
      <c r="BJ325" s="383"/>
      <c r="BK325" s="383"/>
      <c r="BL325" s="383"/>
      <c r="BM325" s="383"/>
      <c r="BN325" s="383"/>
      <c r="BO325" s="383"/>
      <c r="BP325" s="383"/>
      <c r="BQ325" s="383"/>
      <c r="BR325" s="322"/>
      <c r="BS325" s="383"/>
      <c r="BT325" s="383"/>
      <c r="BU325" s="383"/>
      <c r="BV325" s="322"/>
      <c r="BW325" s="383"/>
      <c r="BX325" s="383"/>
      <c r="BY325" s="383"/>
      <c r="BZ325" s="383"/>
      <c r="CA325" s="383"/>
      <c r="CB325" s="322"/>
      <c r="CC325" s="383"/>
      <c r="CD325" s="322"/>
      <c r="CE325" s="623"/>
      <c r="CF325" s="623"/>
      <c r="CG325" s="623"/>
      <c r="CH325" s="623"/>
      <c r="CI325" s="222"/>
      <c r="CJ325" s="222"/>
    </row>
    <row r="326" ht="13.5" customHeight="1">
      <c r="A326" s="222"/>
      <c r="B326" s="35">
        <v>45387.0</v>
      </c>
      <c r="C326" s="271">
        <f t="shared" si="26"/>
        <v>0</v>
      </c>
      <c r="D326" s="260">
        <f t="shared" si="42"/>
        <v>0</v>
      </c>
      <c r="E326" s="321"/>
      <c r="F326" s="322"/>
      <c r="G326" s="322"/>
      <c r="H326" s="322"/>
      <c r="I326" s="143"/>
      <c r="J326" s="322"/>
      <c r="K326" s="322"/>
      <c r="L326" s="480"/>
      <c r="M326" s="577">
        <f t="shared" si="43"/>
        <v>0</v>
      </c>
      <c r="N326" s="321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  <c r="AA326" s="322"/>
      <c r="AB326" s="322"/>
      <c r="AC326" s="480"/>
      <c r="AD326" s="260">
        <f t="shared" si="44"/>
        <v>0</v>
      </c>
      <c r="AE326" s="407"/>
      <c r="AF326" s="322"/>
      <c r="AG326" s="383"/>
      <c r="AH326" s="322"/>
      <c r="AI326" s="383"/>
      <c r="AJ326" s="322"/>
      <c r="AK326" s="383"/>
      <c r="AL326" s="322"/>
      <c r="AM326" s="383"/>
      <c r="AN326" s="322"/>
      <c r="AO326" s="383"/>
      <c r="AP326" s="322"/>
      <c r="AQ326" s="383"/>
      <c r="AR326" s="322"/>
      <c r="AS326" s="383"/>
      <c r="AT326" s="322"/>
      <c r="AU326" s="383"/>
      <c r="AV326" s="322"/>
      <c r="AW326" s="383"/>
      <c r="AX326" s="383"/>
      <c r="AY326" s="383"/>
      <c r="AZ326" s="322"/>
      <c r="BA326" s="383"/>
      <c r="BB326" s="383"/>
      <c r="BC326" s="383"/>
      <c r="BD326" s="322"/>
      <c r="BE326" s="383"/>
      <c r="BF326" s="383"/>
      <c r="BG326" s="383"/>
      <c r="BH326" s="383"/>
      <c r="BI326" s="383"/>
      <c r="BJ326" s="383"/>
      <c r="BK326" s="383"/>
      <c r="BL326" s="383"/>
      <c r="BM326" s="383"/>
      <c r="BN326" s="383"/>
      <c r="BO326" s="383"/>
      <c r="BP326" s="383"/>
      <c r="BQ326" s="383"/>
      <c r="BR326" s="322"/>
      <c r="BS326" s="383"/>
      <c r="BT326" s="383"/>
      <c r="BU326" s="383"/>
      <c r="BV326" s="322"/>
      <c r="BW326" s="383"/>
      <c r="BX326" s="383"/>
      <c r="BY326" s="383"/>
      <c r="BZ326" s="383"/>
      <c r="CA326" s="383"/>
      <c r="CB326" s="322"/>
      <c r="CC326" s="383"/>
      <c r="CD326" s="322"/>
      <c r="CE326" s="623"/>
      <c r="CF326" s="623"/>
      <c r="CG326" s="623"/>
      <c r="CH326" s="623"/>
      <c r="CI326" s="222"/>
      <c r="CJ326" s="222"/>
    </row>
    <row r="327" ht="13.5" customHeight="1">
      <c r="A327" s="222"/>
      <c r="B327" s="35">
        <v>45388.0</v>
      </c>
      <c r="C327" s="271">
        <f t="shared" si="26"/>
        <v>0</v>
      </c>
      <c r="D327" s="260">
        <f t="shared" si="42"/>
        <v>0</v>
      </c>
      <c r="E327" s="321"/>
      <c r="F327" s="322"/>
      <c r="G327" s="322"/>
      <c r="H327" s="322"/>
      <c r="I327" s="143"/>
      <c r="J327" s="322"/>
      <c r="K327" s="322"/>
      <c r="L327" s="480"/>
      <c r="M327" s="577">
        <f t="shared" si="43"/>
        <v>0</v>
      </c>
      <c r="N327" s="321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  <c r="AA327" s="322"/>
      <c r="AB327" s="322"/>
      <c r="AC327" s="480"/>
      <c r="AD327" s="260">
        <f t="shared" si="44"/>
        <v>0</v>
      </c>
      <c r="AE327" s="407"/>
      <c r="AF327" s="322"/>
      <c r="AG327" s="383"/>
      <c r="AH327" s="322"/>
      <c r="AI327" s="383"/>
      <c r="AJ327" s="322"/>
      <c r="AK327" s="383"/>
      <c r="AL327" s="322"/>
      <c r="AM327" s="383"/>
      <c r="AN327" s="322"/>
      <c r="AO327" s="383"/>
      <c r="AP327" s="322"/>
      <c r="AQ327" s="383"/>
      <c r="AR327" s="322"/>
      <c r="AS327" s="383"/>
      <c r="AT327" s="322"/>
      <c r="AU327" s="383"/>
      <c r="AV327" s="322"/>
      <c r="AW327" s="383"/>
      <c r="AX327" s="383"/>
      <c r="AY327" s="383"/>
      <c r="AZ327" s="322"/>
      <c r="BA327" s="383"/>
      <c r="BB327" s="383"/>
      <c r="BC327" s="383"/>
      <c r="BD327" s="322"/>
      <c r="BE327" s="383"/>
      <c r="BF327" s="383"/>
      <c r="BG327" s="383"/>
      <c r="BH327" s="383"/>
      <c r="BI327" s="383"/>
      <c r="BJ327" s="383"/>
      <c r="BK327" s="383"/>
      <c r="BL327" s="383"/>
      <c r="BM327" s="383"/>
      <c r="BN327" s="383"/>
      <c r="BO327" s="383"/>
      <c r="BP327" s="383"/>
      <c r="BQ327" s="383"/>
      <c r="BR327" s="322"/>
      <c r="BS327" s="383"/>
      <c r="BT327" s="383"/>
      <c r="BU327" s="383"/>
      <c r="BV327" s="322"/>
      <c r="BW327" s="383"/>
      <c r="BX327" s="383"/>
      <c r="BY327" s="383"/>
      <c r="BZ327" s="383"/>
      <c r="CA327" s="383"/>
      <c r="CB327" s="322"/>
      <c r="CC327" s="383"/>
      <c r="CD327" s="322"/>
      <c r="CE327" s="623"/>
      <c r="CF327" s="623"/>
      <c r="CG327" s="623"/>
      <c r="CH327" s="623"/>
      <c r="CI327" s="222"/>
      <c r="CJ327" s="222"/>
    </row>
    <row r="328" ht="13.5" customHeight="1">
      <c r="A328" s="222"/>
      <c r="B328" s="440">
        <v>45389.0</v>
      </c>
      <c r="C328" s="271">
        <f t="shared" si="26"/>
        <v>1210</v>
      </c>
      <c r="D328" s="260">
        <f t="shared" si="42"/>
        <v>1210</v>
      </c>
      <c r="E328" s="321" t="s">
        <v>1236</v>
      </c>
      <c r="F328" s="363">
        <v>1210.0</v>
      </c>
      <c r="G328" s="322"/>
      <c r="H328" s="322"/>
      <c r="I328" s="143"/>
      <c r="J328" s="322"/>
      <c r="K328" s="322"/>
      <c r="L328" s="480"/>
      <c r="M328" s="577">
        <f t="shared" si="43"/>
        <v>0</v>
      </c>
      <c r="N328" s="321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  <c r="AA328" s="322"/>
      <c r="AB328" s="322"/>
      <c r="AC328" s="480"/>
      <c r="AD328" s="260">
        <f t="shared" si="44"/>
        <v>0</v>
      </c>
      <c r="AE328" s="407"/>
      <c r="AF328" s="322"/>
      <c r="AG328" s="383"/>
      <c r="AH328" s="322"/>
      <c r="AI328" s="383"/>
      <c r="AJ328" s="322"/>
      <c r="AK328" s="383"/>
      <c r="AL328" s="322"/>
      <c r="AM328" s="383"/>
      <c r="AN328" s="322"/>
      <c r="AO328" s="322"/>
      <c r="AP328" s="322"/>
      <c r="AQ328" s="383"/>
      <c r="AR328" s="322"/>
      <c r="AS328" s="383"/>
      <c r="AT328" s="322"/>
      <c r="AU328" s="383"/>
      <c r="AV328" s="322"/>
      <c r="AW328" s="383"/>
      <c r="AX328" s="383"/>
      <c r="AY328" s="383"/>
      <c r="AZ328" s="322"/>
      <c r="BA328" s="383"/>
      <c r="BB328" s="383"/>
      <c r="BC328" s="383"/>
      <c r="BD328" s="322"/>
      <c r="BE328" s="383"/>
      <c r="BF328" s="383"/>
      <c r="BG328" s="383"/>
      <c r="BH328" s="383"/>
      <c r="BI328" s="383"/>
      <c r="BJ328" s="383"/>
      <c r="BK328" s="383"/>
      <c r="BL328" s="383"/>
      <c r="BM328" s="383"/>
      <c r="BN328" s="383"/>
      <c r="BO328" s="383"/>
      <c r="BP328" s="383"/>
      <c r="BQ328" s="383"/>
      <c r="BR328" s="322"/>
      <c r="BS328" s="383"/>
      <c r="BT328" s="383"/>
      <c r="BU328" s="383"/>
      <c r="BV328" s="322"/>
      <c r="BW328" s="383"/>
      <c r="BX328" s="383"/>
      <c r="BY328" s="383"/>
      <c r="BZ328" s="383"/>
      <c r="CA328" s="383"/>
      <c r="CB328" s="322"/>
      <c r="CC328" s="383"/>
      <c r="CD328" s="322"/>
      <c r="CE328" s="623"/>
      <c r="CF328" s="623"/>
      <c r="CG328" s="623"/>
      <c r="CH328" s="623"/>
      <c r="CI328" s="222"/>
      <c r="CJ328" s="222"/>
    </row>
    <row r="329" ht="13.5" customHeight="1">
      <c r="A329" s="222"/>
      <c r="B329" s="440">
        <v>45390.0</v>
      </c>
      <c r="C329" s="271">
        <f t="shared" si="26"/>
        <v>330</v>
      </c>
      <c r="D329" s="260">
        <f t="shared" si="42"/>
        <v>330</v>
      </c>
      <c r="E329" s="321" t="s">
        <v>1237</v>
      </c>
      <c r="F329" s="363">
        <v>330.0</v>
      </c>
      <c r="G329" s="322"/>
      <c r="H329" s="322"/>
      <c r="I329" s="322"/>
      <c r="J329" s="322"/>
      <c r="K329" s="322"/>
      <c r="L329" s="480"/>
      <c r="M329" s="577">
        <f t="shared" si="43"/>
        <v>0</v>
      </c>
      <c r="N329" s="321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  <c r="AA329" s="322"/>
      <c r="AB329" s="322"/>
      <c r="AC329" s="480"/>
      <c r="AD329" s="260">
        <f t="shared" si="44"/>
        <v>0</v>
      </c>
      <c r="AE329" s="407"/>
      <c r="AF329" s="322"/>
      <c r="AG329" s="383"/>
      <c r="AH329" s="322"/>
      <c r="AI329" s="322"/>
      <c r="AJ329" s="322"/>
      <c r="AK329" s="383"/>
      <c r="AL329" s="322"/>
      <c r="AM329" s="383"/>
      <c r="AN329" s="322"/>
      <c r="AO329" s="383"/>
      <c r="AP329" s="322"/>
      <c r="AQ329" s="383"/>
      <c r="AR329" s="322"/>
      <c r="AS329" s="383"/>
      <c r="AT329" s="322"/>
      <c r="AU329" s="383"/>
      <c r="AV329" s="322"/>
      <c r="AW329" s="383"/>
      <c r="AX329" s="383"/>
      <c r="AY329" s="383"/>
      <c r="AZ329" s="322"/>
      <c r="BA329" s="383"/>
      <c r="BB329" s="383"/>
      <c r="BC329" s="383"/>
      <c r="BD329" s="322"/>
      <c r="BE329" s="383"/>
      <c r="BF329" s="383"/>
      <c r="BG329" s="383"/>
      <c r="BH329" s="383"/>
      <c r="BI329" s="383"/>
      <c r="BJ329" s="383"/>
      <c r="BK329" s="383"/>
      <c r="BL329" s="383"/>
      <c r="BM329" s="383"/>
      <c r="BN329" s="383"/>
      <c r="BO329" s="383"/>
      <c r="BP329" s="383"/>
      <c r="BQ329" s="383"/>
      <c r="BR329" s="322"/>
      <c r="BS329" s="383"/>
      <c r="BT329" s="383"/>
      <c r="BU329" s="383"/>
      <c r="BV329" s="322"/>
      <c r="BW329" s="383"/>
      <c r="BX329" s="383"/>
      <c r="BY329" s="383"/>
      <c r="BZ329" s="383"/>
      <c r="CA329" s="383"/>
      <c r="CB329" s="322"/>
      <c r="CC329" s="383"/>
      <c r="CD329" s="322"/>
      <c r="CE329" s="623"/>
      <c r="CF329" s="623"/>
      <c r="CG329" s="623"/>
      <c r="CH329" s="623"/>
      <c r="CI329" s="222"/>
      <c r="CJ329" s="222"/>
    </row>
    <row r="330" ht="13.5" customHeight="1">
      <c r="A330" s="222"/>
      <c r="B330" s="440">
        <v>45391.0</v>
      </c>
      <c r="C330" s="271">
        <f t="shared" si="26"/>
        <v>8030</v>
      </c>
      <c r="D330" s="260">
        <f t="shared" si="42"/>
        <v>8030</v>
      </c>
      <c r="E330" s="321" t="s">
        <v>709</v>
      </c>
      <c r="F330" s="363">
        <v>3850.0</v>
      </c>
      <c r="G330" s="322" t="s">
        <v>1238</v>
      </c>
      <c r="H330" s="363">
        <v>440.0</v>
      </c>
      <c r="I330" s="322" t="s">
        <v>1239</v>
      </c>
      <c r="J330" s="363">
        <v>110.0</v>
      </c>
      <c r="K330" s="322" t="s">
        <v>712</v>
      </c>
      <c r="L330" s="385">
        <v>3630.0</v>
      </c>
      <c r="M330" s="577">
        <f t="shared" si="43"/>
        <v>0</v>
      </c>
      <c r="N330" s="321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  <c r="AA330" s="322"/>
      <c r="AB330" s="322"/>
      <c r="AC330" s="480"/>
      <c r="AD330" s="260">
        <f t="shared" si="44"/>
        <v>0</v>
      </c>
      <c r="AE330" s="383"/>
      <c r="AF330" s="322"/>
      <c r="AG330" s="383"/>
      <c r="AH330" s="322"/>
      <c r="AI330" s="383"/>
      <c r="AJ330" s="322"/>
      <c r="AK330" s="383"/>
      <c r="AL330" s="322"/>
      <c r="AM330" s="383"/>
      <c r="AN330" s="322"/>
      <c r="AO330" s="383"/>
      <c r="AP330" s="322"/>
      <c r="AQ330" s="383"/>
      <c r="AR330" s="322"/>
      <c r="AS330" s="383"/>
      <c r="AT330" s="322"/>
      <c r="AU330" s="383"/>
      <c r="AV330" s="322"/>
      <c r="AW330" s="383"/>
      <c r="AX330" s="383"/>
      <c r="AY330" s="383"/>
      <c r="AZ330" s="322"/>
      <c r="BA330" s="383"/>
      <c r="BB330" s="383"/>
      <c r="BC330" s="383"/>
      <c r="BD330" s="322"/>
      <c r="BE330" s="383"/>
      <c r="BF330" s="383"/>
      <c r="BG330" s="383"/>
      <c r="BH330" s="383"/>
      <c r="BI330" s="383"/>
      <c r="BJ330" s="383"/>
      <c r="BK330" s="383"/>
      <c r="BL330" s="383"/>
      <c r="BM330" s="383"/>
      <c r="BN330" s="383"/>
      <c r="BO330" s="383"/>
      <c r="BP330" s="383"/>
      <c r="BQ330" s="383"/>
      <c r="BR330" s="322"/>
      <c r="BS330" s="383"/>
      <c r="BT330" s="383"/>
      <c r="BU330" s="383"/>
      <c r="BV330" s="322"/>
      <c r="BW330" s="383"/>
      <c r="BX330" s="383"/>
      <c r="BY330" s="383"/>
      <c r="BZ330" s="383"/>
      <c r="CA330" s="383"/>
      <c r="CB330" s="322"/>
      <c r="CC330" s="383"/>
      <c r="CD330" s="322"/>
      <c r="CE330" s="623"/>
      <c r="CF330" s="623"/>
      <c r="CG330" s="623"/>
      <c r="CH330" s="623"/>
      <c r="CI330" s="222"/>
      <c r="CJ330" s="222"/>
    </row>
    <row r="331" ht="13.5" customHeight="1">
      <c r="A331" s="222"/>
      <c r="B331" s="440">
        <v>45392.0</v>
      </c>
      <c r="C331" s="271">
        <f t="shared" si="26"/>
        <v>8696221</v>
      </c>
      <c r="D331" s="260">
        <f t="shared" si="42"/>
        <v>14245</v>
      </c>
      <c r="E331" s="321" t="s">
        <v>1095</v>
      </c>
      <c r="F331" s="380">
        <v>440.0</v>
      </c>
      <c r="G331" s="322" t="s">
        <v>1117</v>
      </c>
      <c r="H331" s="363">
        <v>1650.0</v>
      </c>
      <c r="I331" s="322" t="s">
        <v>1240</v>
      </c>
      <c r="J331" s="363">
        <v>2530.0</v>
      </c>
      <c r="K331" s="322" t="s">
        <v>495</v>
      </c>
      <c r="L331" s="385">
        <v>9625.0</v>
      </c>
      <c r="M331" s="577">
        <f t="shared" si="43"/>
        <v>5218329</v>
      </c>
      <c r="N331" s="321" t="s">
        <v>1241</v>
      </c>
      <c r="O331" s="363">
        <v>5218329.0</v>
      </c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  <c r="AA331" s="322"/>
      <c r="AB331" s="322"/>
      <c r="AC331" s="480"/>
      <c r="AD331" s="260">
        <f t="shared" si="44"/>
        <v>3463647</v>
      </c>
      <c r="AE331" s="407" t="s">
        <v>54</v>
      </c>
      <c r="AF331" s="363">
        <v>14600.0</v>
      </c>
      <c r="AG331" s="383" t="s">
        <v>1242</v>
      </c>
      <c r="AH331" s="363">
        <v>406928.0</v>
      </c>
      <c r="AI331" s="407" t="s">
        <v>55</v>
      </c>
      <c r="AJ331" s="363">
        <v>843631.0</v>
      </c>
      <c r="AK331" s="407" t="s">
        <v>403</v>
      </c>
      <c r="AL331" s="363">
        <v>0.0</v>
      </c>
      <c r="AM331" s="383" t="s">
        <v>56</v>
      </c>
      <c r="AN331" s="363">
        <v>516118.0</v>
      </c>
      <c r="AO331" s="383" t="s">
        <v>415</v>
      </c>
      <c r="AP331" s="363">
        <v>170000.0</v>
      </c>
      <c r="AQ331" s="383" t="s">
        <v>416</v>
      </c>
      <c r="AR331" s="363">
        <v>423612.0</v>
      </c>
      <c r="AS331" s="383" t="s">
        <v>1209</v>
      </c>
      <c r="AT331" s="363">
        <v>310058.0</v>
      </c>
      <c r="AU331" s="407" t="s">
        <v>1207</v>
      </c>
      <c r="AV331" s="363">
        <v>78700.0</v>
      </c>
      <c r="AW331" s="383" t="s">
        <v>414</v>
      </c>
      <c r="AX331" s="363">
        <v>700000.0</v>
      </c>
      <c r="AY331" s="383"/>
      <c r="AZ331" s="322"/>
      <c r="BA331" s="383"/>
      <c r="BB331" s="383"/>
      <c r="BC331" s="383"/>
      <c r="BD331" s="322"/>
      <c r="BE331" s="383"/>
      <c r="BF331" s="383"/>
      <c r="BG331" s="383"/>
      <c r="BH331" s="383"/>
      <c r="BI331" s="383"/>
      <c r="BJ331" s="383"/>
      <c r="BK331" s="383"/>
      <c r="BL331" s="383"/>
      <c r="BM331" s="383"/>
      <c r="BN331" s="383"/>
      <c r="BO331" s="383"/>
      <c r="BP331" s="383"/>
      <c r="BQ331" s="383"/>
      <c r="BR331" s="322"/>
      <c r="BS331" s="383"/>
      <c r="BT331" s="383"/>
      <c r="BU331" s="383"/>
      <c r="BV331" s="322"/>
      <c r="BW331" s="383"/>
      <c r="BX331" s="383"/>
      <c r="BY331" s="383"/>
      <c r="BZ331" s="383"/>
      <c r="CA331" s="383"/>
      <c r="CB331" s="322"/>
      <c r="CC331" s="383"/>
      <c r="CD331" s="322"/>
      <c r="CE331" s="623"/>
      <c r="CF331" s="623"/>
      <c r="CG331" s="623"/>
      <c r="CH331" s="623"/>
      <c r="CI331" s="222"/>
      <c r="CJ331" s="222"/>
    </row>
    <row r="332" ht="13.5" customHeight="1">
      <c r="A332" s="222"/>
      <c r="B332" s="440">
        <v>45393.0</v>
      </c>
      <c r="C332" s="271">
        <f t="shared" si="26"/>
        <v>7884</v>
      </c>
      <c r="D332" s="260">
        <f t="shared" si="42"/>
        <v>0</v>
      </c>
      <c r="E332" s="321"/>
      <c r="F332" s="322"/>
      <c r="G332" s="322"/>
      <c r="H332" s="322"/>
      <c r="I332" s="322"/>
      <c r="J332" s="322"/>
      <c r="K332" s="322"/>
      <c r="L332" s="480"/>
      <c r="M332" s="577">
        <f t="shared" si="43"/>
        <v>0</v>
      </c>
      <c r="N332" s="321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  <c r="AA332" s="322"/>
      <c r="AB332" s="322"/>
      <c r="AC332" s="480"/>
      <c r="AD332" s="260">
        <f t="shared" si="44"/>
        <v>7884</v>
      </c>
      <c r="AE332" s="383" t="s">
        <v>417</v>
      </c>
      <c r="AF332" s="363">
        <v>7884.0</v>
      </c>
      <c r="AG332" s="407"/>
      <c r="AH332" s="322"/>
      <c r="AI332" s="383"/>
      <c r="AJ332" s="322"/>
      <c r="AK332" s="383"/>
      <c r="AL332" s="322"/>
      <c r="AM332" s="383"/>
      <c r="AN332" s="322"/>
      <c r="AO332" s="383"/>
      <c r="AP332" s="322"/>
      <c r="AQ332" s="383"/>
      <c r="AR332" s="322"/>
      <c r="AS332" s="383"/>
      <c r="AT332" s="322"/>
      <c r="AU332" s="383"/>
      <c r="AV332" s="322"/>
      <c r="AW332" s="383"/>
      <c r="AX332" s="383"/>
      <c r="AY332" s="383"/>
      <c r="AZ332" s="322"/>
      <c r="BA332" s="383"/>
      <c r="BB332" s="383"/>
      <c r="BC332" s="383"/>
      <c r="BD332" s="322"/>
      <c r="BE332" s="383"/>
      <c r="BF332" s="383"/>
      <c r="BG332" s="383"/>
      <c r="BH332" s="383"/>
      <c r="BI332" s="383"/>
      <c r="BJ332" s="383"/>
      <c r="BK332" s="383"/>
      <c r="BL332" s="383"/>
      <c r="BM332" s="383"/>
      <c r="BN332" s="383"/>
      <c r="BO332" s="383"/>
      <c r="BP332" s="383"/>
      <c r="BQ332" s="383"/>
      <c r="BR332" s="322"/>
      <c r="BS332" s="383"/>
      <c r="BT332" s="383"/>
      <c r="BU332" s="383"/>
      <c r="BV332" s="322"/>
      <c r="BW332" s="383"/>
      <c r="BX332" s="383"/>
      <c r="BY332" s="383"/>
      <c r="BZ332" s="383"/>
      <c r="CA332" s="383"/>
      <c r="CB332" s="322"/>
      <c r="CC332" s="383"/>
      <c r="CD332" s="322"/>
      <c r="CE332" s="623"/>
      <c r="CF332" s="623"/>
      <c r="CG332" s="623"/>
      <c r="CH332" s="623"/>
      <c r="CI332" s="222"/>
      <c r="CJ332" s="222"/>
    </row>
    <row r="333" ht="13.5" customHeight="1">
      <c r="A333" s="222"/>
      <c r="B333" s="35">
        <v>45394.0</v>
      </c>
      <c r="C333" s="271">
        <f t="shared" si="26"/>
        <v>0</v>
      </c>
      <c r="D333" s="260">
        <f t="shared" si="42"/>
        <v>0</v>
      </c>
      <c r="E333" s="321"/>
      <c r="F333" s="322"/>
      <c r="G333" s="322"/>
      <c r="H333" s="322"/>
      <c r="I333" s="322"/>
      <c r="J333" s="322"/>
      <c r="K333" s="322"/>
      <c r="L333" s="480"/>
      <c r="M333" s="577">
        <f t="shared" si="43"/>
        <v>0</v>
      </c>
      <c r="N333" s="321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  <c r="AA333" s="322"/>
      <c r="AB333" s="322"/>
      <c r="AC333" s="480"/>
      <c r="AD333" s="260">
        <f t="shared" si="44"/>
        <v>0</v>
      </c>
      <c r="AE333" s="407"/>
      <c r="AF333" s="322"/>
      <c r="AG333" s="383"/>
      <c r="AH333" s="322"/>
      <c r="AI333" s="322"/>
      <c r="AJ333" s="322"/>
      <c r="AK333" s="322"/>
      <c r="AL333" s="322"/>
      <c r="AM333" s="322"/>
      <c r="AN333" s="322"/>
      <c r="AO333" s="322"/>
      <c r="AP333" s="322"/>
      <c r="AQ333" s="383"/>
      <c r="AR333" s="322"/>
      <c r="AS333" s="322"/>
      <c r="AT333" s="322"/>
      <c r="AU333" s="322"/>
      <c r="AV333" s="322"/>
      <c r="AW333" s="383"/>
      <c r="AX333" s="322"/>
      <c r="AY333" s="383"/>
      <c r="AZ333" s="322"/>
      <c r="BA333" s="383"/>
      <c r="BB333" s="322"/>
      <c r="BC333" s="383"/>
      <c r="BD333" s="322"/>
      <c r="BE333" s="383"/>
      <c r="BF333" s="322"/>
      <c r="BG333" s="383"/>
      <c r="BH333" s="322"/>
      <c r="BI333" s="383"/>
      <c r="BJ333" s="322"/>
      <c r="BK333" s="383"/>
      <c r="BL333" s="322"/>
      <c r="BM333" s="383"/>
      <c r="BN333" s="322"/>
      <c r="BO333" s="383"/>
      <c r="BP333" s="322"/>
      <c r="BQ333" s="322"/>
      <c r="BR333" s="322"/>
      <c r="BS333" s="383"/>
      <c r="BT333" s="383"/>
      <c r="BU333" s="383"/>
      <c r="BV333" s="322"/>
      <c r="BW333" s="383"/>
      <c r="BX333" s="383"/>
      <c r="BY333" s="383"/>
      <c r="BZ333" s="383"/>
      <c r="CA333" s="383"/>
      <c r="CB333" s="322"/>
      <c r="CC333" s="383"/>
      <c r="CD333" s="322"/>
      <c r="CE333" s="623"/>
      <c r="CF333" s="623"/>
      <c r="CG333" s="623"/>
      <c r="CH333" s="623"/>
      <c r="CI333" s="222"/>
      <c r="CJ333" s="222"/>
    </row>
    <row r="334" ht="13.5" customHeight="1">
      <c r="A334" s="222"/>
      <c r="B334" s="35">
        <v>45395.0</v>
      </c>
      <c r="C334" s="271">
        <f t="shared" si="26"/>
        <v>0</v>
      </c>
      <c r="D334" s="260">
        <f t="shared" si="42"/>
        <v>0</v>
      </c>
      <c r="E334" s="321"/>
      <c r="F334" s="322"/>
      <c r="G334" s="322"/>
      <c r="H334" s="322"/>
      <c r="I334" s="322"/>
      <c r="J334" s="322"/>
      <c r="K334" s="322"/>
      <c r="L334" s="480"/>
      <c r="M334" s="577">
        <f t="shared" si="43"/>
        <v>0</v>
      </c>
      <c r="N334" s="321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  <c r="AA334" s="322"/>
      <c r="AB334" s="322"/>
      <c r="AC334" s="480"/>
      <c r="AD334" s="260">
        <f t="shared" si="44"/>
        <v>0</v>
      </c>
      <c r="AE334" s="407"/>
      <c r="AF334" s="322"/>
      <c r="AG334" s="383"/>
      <c r="AH334" s="322"/>
      <c r="AI334" s="383"/>
      <c r="AJ334" s="322"/>
      <c r="AK334" s="383"/>
      <c r="AL334" s="322"/>
      <c r="AM334" s="383"/>
      <c r="AN334" s="322"/>
      <c r="AO334" s="383"/>
      <c r="AP334" s="322"/>
      <c r="AQ334" s="383"/>
      <c r="AR334" s="322"/>
      <c r="AS334" s="383"/>
      <c r="AT334" s="322"/>
      <c r="AU334" s="383"/>
      <c r="AV334" s="322"/>
      <c r="AW334" s="383"/>
      <c r="AX334" s="322"/>
      <c r="AY334" s="383"/>
      <c r="AZ334" s="322"/>
      <c r="BA334" s="383"/>
      <c r="BB334" s="322"/>
      <c r="BC334" s="383"/>
      <c r="BD334" s="322"/>
      <c r="BE334" s="383"/>
      <c r="BF334" s="322"/>
      <c r="BG334" s="383"/>
      <c r="BH334" s="322"/>
      <c r="BI334" s="383"/>
      <c r="BJ334" s="322"/>
      <c r="BK334" s="383"/>
      <c r="BL334" s="322"/>
      <c r="BM334" s="383"/>
      <c r="BN334" s="322"/>
      <c r="BO334" s="383"/>
      <c r="BP334" s="322"/>
      <c r="BQ334" s="383"/>
      <c r="BR334" s="322"/>
      <c r="BS334" s="383"/>
      <c r="BT334" s="322"/>
      <c r="BU334" s="383"/>
      <c r="BV334" s="322"/>
      <c r="BW334" s="383"/>
      <c r="BX334" s="322"/>
      <c r="BY334" s="383"/>
      <c r="BZ334" s="322"/>
      <c r="CA334" s="383"/>
      <c r="CB334" s="322"/>
      <c r="CC334" s="383"/>
      <c r="CD334" s="322"/>
      <c r="CE334" s="623"/>
      <c r="CF334" s="623"/>
      <c r="CG334" s="623"/>
      <c r="CH334" s="623"/>
      <c r="CI334" s="222"/>
      <c r="CJ334" s="222"/>
    </row>
    <row r="335" ht="13.5" customHeight="1">
      <c r="A335" s="222"/>
      <c r="B335" s="440">
        <v>45396.0</v>
      </c>
      <c r="C335" s="271">
        <f t="shared" si="26"/>
        <v>31830</v>
      </c>
      <c r="D335" s="260">
        <f t="shared" si="42"/>
        <v>0</v>
      </c>
      <c r="E335" s="321"/>
      <c r="F335" s="322"/>
      <c r="G335" s="322"/>
      <c r="H335" s="322"/>
      <c r="I335" s="322"/>
      <c r="J335" s="322"/>
      <c r="K335" s="322"/>
      <c r="L335" s="480"/>
      <c r="M335" s="577">
        <f t="shared" si="43"/>
        <v>0</v>
      </c>
      <c r="N335" s="321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  <c r="AA335" s="322"/>
      <c r="AB335" s="322"/>
      <c r="AC335" s="480"/>
      <c r="AD335" s="260">
        <f t="shared" si="44"/>
        <v>31830</v>
      </c>
      <c r="AE335" s="407" t="s">
        <v>403</v>
      </c>
      <c r="AF335" s="363">
        <v>31830.0</v>
      </c>
      <c r="AG335" s="407"/>
      <c r="AH335" s="322"/>
      <c r="AI335" s="322"/>
      <c r="AJ335" s="322"/>
      <c r="AK335" s="322"/>
      <c r="AL335" s="322"/>
      <c r="AM335" s="322"/>
      <c r="AN335" s="322"/>
      <c r="AO335" s="322"/>
      <c r="AP335" s="322"/>
      <c r="AQ335" s="383"/>
      <c r="AR335" s="322"/>
      <c r="AS335" s="322"/>
      <c r="AT335" s="322"/>
      <c r="AU335" s="322"/>
      <c r="AV335" s="322"/>
      <c r="AW335" s="322"/>
      <c r="AX335" s="322"/>
      <c r="AY335" s="322"/>
      <c r="AZ335" s="322"/>
      <c r="BA335" s="322"/>
      <c r="BB335" s="322"/>
      <c r="BC335" s="322"/>
      <c r="BD335" s="322"/>
      <c r="BE335" s="383"/>
      <c r="BF335" s="322"/>
      <c r="BG335" s="322"/>
      <c r="BH335" s="322"/>
      <c r="BI335" s="322"/>
      <c r="BJ335" s="322"/>
      <c r="BK335" s="383"/>
      <c r="BL335" s="383"/>
      <c r="BM335" s="383"/>
      <c r="BN335" s="383"/>
      <c r="BO335" s="383"/>
      <c r="BP335" s="383"/>
      <c r="BQ335" s="383"/>
      <c r="BR335" s="322"/>
      <c r="BS335" s="383"/>
      <c r="BT335" s="383"/>
      <c r="BU335" s="383"/>
      <c r="BV335" s="322"/>
      <c r="BW335" s="383"/>
      <c r="BX335" s="383"/>
      <c r="BY335" s="383"/>
      <c r="BZ335" s="383"/>
      <c r="CA335" s="383"/>
      <c r="CB335" s="322"/>
      <c r="CC335" s="383"/>
      <c r="CD335" s="322"/>
      <c r="CE335" s="623"/>
      <c r="CF335" s="623"/>
      <c r="CG335" s="623"/>
      <c r="CH335" s="623"/>
      <c r="CI335" s="222"/>
      <c r="CJ335" s="222"/>
    </row>
    <row r="336" ht="13.5" customHeight="1">
      <c r="A336" s="222"/>
      <c r="B336" s="440">
        <v>45397.0</v>
      </c>
      <c r="C336" s="271">
        <f t="shared" si="26"/>
        <v>12024309</v>
      </c>
      <c r="D336" s="260">
        <f t="shared" si="42"/>
        <v>12024309</v>
      </c>
      <c r="E336" s="236" t="s">
        <v>1243</v>
      </c>
      <c r="F336" s="363">
        <v>1.2004109E7</v>
      </c>
      <c r="G336" s="322" t="s">
        <v>1244</v>
      </c>
      <c r="H336" s="363">
        <v>20200.0</v>
      </c>
      <c r="I336" s="322"/>
      <c r="J336" s="322"/>
      <c r="K336" s="322"/>
      <c r="L336" s="480"/>
      <c r="M336" s="577">
        <f t="shared" si="43"/>
        <v>0</v>
      </c>
      <c r="N336" s="321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  <c r="AA336" s="322"/>
      <c r="AB336" s="322"/>
      <c r="AC336" s="480"/>
      <c r="AD336" s="260">
        <f t="shared" si="44"/>
        <v>0</v>
      </c>
      <c r="AE336" s="407"/>
      <c r="AF336" s="322"/>
      <c r="AG336" s="383"/>
      <c r="AH336" s="322"/>
      <c r="AI336" s="383"/>
      <c r="AJ336" s="322"/>
      <c r="AK336" s="383"/>
      <c r="AL336" s="322"/>
      <c r="AM336" s="383"/>
      <c r="AN336" s="322"/>
      <c r="AO336" s="383"/>
      <c r="AP336" s="322"/>
      <c r="AQ336" s="383"/>
      <c r="AR336" s="322"/>
      <c r="AS336" s="383"/>
      <c r="AT336" s="322"/>
      <c r="AU336" s="383"/>
      <c r="AV336" s="322"/>
      <c r="AW336" s="383"/>
      <c r="AX336" s="322"/>
      <c r="AY336" s="383"/>
      <c r="AZ336" s="322"/>
      <c r="BA336" s="383"/>
      <c r="BB336" s="322"/>
      <c r="BC336" s="383"/>
      <c r="BD336" s="322"/>
      <c r="BE336" s="383"/>
      <c r="BF336" s="322"/>
      <c r="BG336" s="383"/>
      <c r="BH336" s="322"/>
      <c r="BI336" s="383"/>
      <c r="BJ336" s="322"/>
      <c r="BK336" s="383"/>
      <c r="BL336" s="322"/>
      <c r="BM336" s="383"/>
      <c r="BN336" s="322"/>
      <c r="BO336" s="383"/>
      <c r="BP336" s="322"/>
      <c r="BQ336" s="383"/>
      <c r="BR336" s="322"/>
      <c r="BS336" s="383"/>
      <c r="BT336" s="383"/>
      <c r="BU336" s="383"/>
      <c r="BV336" s="322"/>
      <c r="BW336" s="383"/>
      <c r="BX336" s="383"/>
      <c r="BY336" s="383"/>
      <c r="BZ336" s="383"/>
      <c r="CA336" s="383"/>
      <c r="CB336" s="322"/>
      <c r="CC336" s="383"/>
      <c r="CD336" s="322"/>
      <c r="CE336" s="623"/>
      <c r="CF336" s="623"/>
      <c r="CG336" s="623"/>
      <c r="CH336" s="623"/>
      <c r="CI336" s="222"/>
      <c r="CJ336" s="222"/>
    </row>
    <row r="337" ht="13.5" customHeight="1">
      <c r="A337" s="222"/>
      <c r="B337" s="440">
        <v>45398.0</v>
      </c>
      <c r="C337" s="271">
        <f t="shared" si="26"/>
        <v>9206063</v>
      </c>
      <c r="D337" s="260">
        <f t="shared" si="42"/>
        <v>9206063</v>
      </c>
      <c r="E337" s="321" t="s">
        <v>1243</v>
      </c>
      <c r="F337" s="363">
        <v>2826313.0</v>
      </c>
      <c r="G337" s="322" t="s">
        <v>1245</v>
      </c>
      <c r="H337" s="363">
        <v>6379750.0</v>
      </c>
      <c r="I337" s="322"/>
      <c r="J337" s="322"/>
      <c r="K337" s="322"/>
      <c r="L337" s="480"/>
      <c r="M337" s="577">
        <f t="shared" si="43"/>
        <v>0</v>
      </c>
      <c r="N337" s="321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  <c r="AA337" s="322"/>
      <c r="AB337" s="322"/>
      <c r="AC337" s="480"/>
      <c r="AD337" s="260">
        <f t="shared" si="44"/>
        <v>0</v>
      </c>
      <c r="AE337" s="407"/>
      <c r="AF337" s="322"/>
      <c r="AG337" s="383"/>
      <c r="AH337" s="322"/>
      <c r="AI337" s="383"/>
      <c r="AJ337" s="322"/>
      <c r="AK337" s="383"/>
      <c r="AL337" s="322"/>
      <c r="AM337" s="383"/>
      <c r="AN337" s="322"/>
      <c r="AO337" s="383"/>
      <c r="AP337" s="322"/>
      <c r="AQ337" s="383"/>
      <c r="AR337" s="322"/>
      <c r="AS337" s="383"/>
      <c r="AT337" s="322"/>
      <c r="AU337" s="383"/>
      <c r="AV337" s="322"/>
      <c r="AW337" s="383"/>
      <c r="AX337" s="383"/>
      <c r="AY337" s="383"/>
      <c r="AZ337" s="322"/>
      <c r="BA337" s="383"/>
      <c r="BB337" s="383"/>
      <c r="BC337" s="383"/>
      <c r="BD337" s="322"/>
      <c r="BE337" s="383"/>
      <c r="BF337" s="383"/>
      <c r="BG337" s="383"/>
      <c r="BH337" s="383"/>
      <c r="BI337" s="383"/>
      <c r="BJ337" s="383"/>
      <c r="BK337" s="383"/>
      <c r="BL337" s="383"/>
      <c r="BM337" s="383"/>
      <c r="BN337" s="383"/>
      <c r="BO337" s="383"/>
      <c r="BP337" s="383"/>
      <c r="BQ337" s="383"/>
      <c r="BR337" s="322"/>
      <c r="BS337" s="383"/>
      <c r="BT337" s="383"/>
      <c r="BU337" s="383"/>
      <c r="BV337" s="322"/>
      <c r="BW337" s="383"/>
      <c r="BX337" s="383"/>
      <c r="BY337" s="383"/>
      <c r="BZ337" s="383"/>
      <c r="CA337" s="383"/>
      <c r="CB337" s="322"/>
      <c r="CC337" s="383"/>
      <c r="CD337" s="322"/>
      <c r="CE337" s="623"/>
      <c r="CF337" s="623"/>
      <c r="CG337" s="623"/>
      <c r="CH337" s="623"/>
      <c r="CI337" s="222"/>
      <c r="CJ337" s="222"/>
    </row>
    <row r="338" ht="13.5" customHeight="1">
      <c r="A338" s="222"/>
      <c r="B338" s="440">
        <v>45399.0</v>
      </c>
      <c r="C338" s="271">
        <f t="shared" si="26"/>
        <v>4153333</v>
      </c>
      <c r="D338" s="260">
        <f t="shared" si="42"/>
        <v>330</v>
      </c>
      <c r="E338" s="321" t="s">
        <v>400</v>
      </c>
      <c r="F338" s="363">
        <v>330.0</v>
      </c>
      <c r="G338" s="322"/>
      <c r="H338" s="322"/>
      <c r="I338" s="322"/>
      <c r="J338" s="322"/>
      <c r="K338" s="322"/>
      <c r="L338" s="480"/>
      <c r="M338" s="577">
        <f t="shared" si="43"/>
        <v>0</v>
      </c>
      <c r="N338" s="321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  <c r="AA338" s="322"/>
      <c r="AB338" s="322"/>
      <c r="AC338" s="480"/>
      <c r="AD338" s="260">
        <f t="shared" si="44"/>
        <v>4153003</v>
      </c>
      <c r="AE338" s="407" t="s">
        <v>403</v>
      </c>
      <c r="AF338" s="363">
        <v>32410.0</v>
      </c>
      <c r="AG338" s="150" t="s">
        <v>1246</v>
      </c>
      <c r="AH338" s="363">
        <v>1834893.0</v>
      </c>
      <c r="AI338" s="383" t="s">
        <v>1247</v>
      </c>
      <c r="AJ338" s="363">
        <v>2285700.0</v>
      </c>
      <c r="AK338" s="383"/>
      <c r="AL338" s="322"/>
      <c r="AM338" s="383"/>
      <c r="AN338" s="322"/>
      <c r="AO338" s="383"/>
      <c r="AP338" s="322"/>
      <c r="AQ338" s="383"/>
      <c r="AR338" s="322"/>
      <c r="AS338" s="383"/>
      <c r="AT338" s="322"/>
      <c r="AU338" s="383"/>
      <c r="AV338" s="322"/>
      <c r="AW338" s="383"/>
      <c r="AX338" s="383"/>
      <c r="AY338" s="383"/>
      <c r="AZ338" s="322"/>
      <c r="BA338" s="383"/>
      <c r="BB338" s="383"/>
      <c r="BC338" s="383"/>
      <c r="BD338" s="322"/>
      <c r="BE338" s="383"/>
      <c r="BF338" s="383"/>
      <c r="BG338" s="383"/>
      <c r="BH338" s="383"/>
      <c r="BI338" s="383"/>
      <c r="BJ338" s="383"/>
      <c r="BK338" s="383"/>
      <c r="BL338" s="383"/>
      <c r="BM338" s="383"/>
      <c r="BN338" s="383"/>
      <c r="BO338" s="383"/>
      <c r="BP338" s="383"/>
      <c r="BQ338" s="383"/>
      <c r="BR338" s="322"/>
      <c r="BS338" s="383"/>
      <c r="BT338" s="383"/>
      <c r="BU338" s="383"/>
      <c r="BV338" s="322"/>
      <c r="BW338" s="383"/>
      <c r="BX338" s="383"/>
      <c r="BY338" s="383"/>
      <c r="BZ338" s="383"/>
      <c r="CA338" s="383"/>
      <c r="CB338" s="322"/>
      <c r="CC338" s="383"/>
      <c r="CD338" s="322"/>
      <c r="CE338" s="623"/>
      <c r="CF338" s="623"/>
      <c r="CG338" s="623"/>
      <c r="CH338" s="623"/>
      <c r="CI338" s="222"/>
      <c r="CJ338" s="222"/>
    </row>
    <row r="339" ht="13.5" customHeight="1">
      <c r="A339" s="222"/>
      <c r="B339" s="440">
        <v>45400.0</v>
      </c>
      <c r="C339" s="271">
        <f t="shared" si="26"/>
        <v>35700</v>
      </c>
      <c r="D339" s="260">
        <f t="shared" si="42"/>
        <v>1100</v>
      </c>
      <c r="E339" s="321" t="s">
        <v>400</v>
      </c>
      <c r="F339" s="363">
        <v>1100.0</v>
      </c>
      <c r="G339" s="322"/>
      <c r="H339" s="322"/>
      <c r="I339" s="322"/>
      <c r="J339" s="322"/>
      <c r="K339" s="322"/>
      <c r="L339" s="480"/>
      <c r="M339" s="577">
        <f t="shared" si="43"/>
        <v>34600</v>
      </c>
      <c r="N339" s="321" t="s">
        <v>1248</v>
      </c>
      <c r="O339" s="363">
        <v>34600.0</v>
      </c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  <c r="AA339" s="322"/>
      <c r="AB339" s="322"/>
      <c r="AC339" s="480"/>
      <c r="AD339" s="260">
        <f t="shared" si="44"/>
        <v>0</v>
      </c>
      <c r="AE339" s="407"/>
      <c r="AF339" s="322"/>
      <c r="AG339" s="383"/>
      <c r="AH339" s="322"/>
      <c r="AI339" s="383"/>
      <c r="AJ339" s="322"/>
      <c r="AK339" s="383"/>
      <c r="AL339" s="322"/>
      <c r="AM339" s="383"/>
      <c r="AN339" s="322"/>
      <c r="AO339" s="383"/>
      <c r="AP339" s="322"/>
      <c r="AQ339" s="383"/>
      <c r="AR339" s="322"/>
      <c r="AS339" s="383"/>
      <c r="AT339" s="322"/>
      <c r="AU339" s="383"/>
      <c r="AV339" s="322"/>
      <c r="AW339" s="383"/>
      <c r="AX339" s="383"/>
      <c r="AY339" s="383"/>
      <c r="AZ339" s="322"/>
      <c r="BA339" s="383"/>
      <c r="BB339" s="383"/>
      <c r="BC339" s="383"/>
      <c r="BD339" s="322"/>
      <c r="BE339" s="383"/>
      <c r="BF339" s="383"/>
      <c r="BG339" s="383"/>
      <c r="BH339" s="383"/>
      <c r="BI339" s="383"/>
      <c r="BJ339" s="383"/>
      <c r="BK339" s="383"/>
      <c r="BL339" s="383"/>
      <c r="BM339" s="383"/>
      <c r="BN339" s="383"/>
      <c r="BO339" s="383"/>
      <c r="BP339" s="383"/>
      <c r="BQ339" s="383"/>
      <c r="BR339" s="322"/>
      <c r="BS339" s="383"/>
      <c r="BT339" s="383"/>
      <c r="BU339" s="383"/>
      <c r="BV339" s="322"/>
      <c r="BW339" s="383"/>
      <c r="BX339" s="383"/>
      <c r="BY339" s="383"/>
      <c r="BZ339" s="383"/>
      <c r="CA339" s="383"/>
      <c r="CB339" s="322"/>
      <c r="CC339" s="383"/>
      <c r="CD339" s="322"/>
      <c r="CE339" s="623"/>
      <c r="CF339" s="623"/>
      <c r="CG339" s="623"/>
      <c r="CH339" s="623"/>
      <c r="CI339" s="222"/>
      <c r="CJ339" s="222"/>
    </row>
    <row r="340" ht="13.5" customHeight="1">
      <c r="A340" s="222"/>
      <c r="B340" s="35">
        <v>45401.0</v>
      </c>
      <c r="C340" s="271">
        <f t="shared" si="26"/>
        <v>0</v>
      </c>
      <c r="D340" s="260">
        <f t="shared" si="42"/>
        <v>0</v>
      </c>
      <c r="E340" s="321"/>
      <c r="F340" s="322"/>
      <c r="G340" s="322"/>
      <c r="H340" s="322"/>
      <c r="I340" s="322"/>
      <c r="J340" s="322"/>
      <c r="K340" s="322"/>
      <c r="L340" s="480"/>
      <c r="M340" s="577">
        <f t="shared" si="43"/>
        <v>0</v>
      </c>
      <c r="N340" s="321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  <c r="AA340" s="322"/>
      <c r="AB340" s="322"/>
      <c r="AC340" s="480"/>
      <c r="AD340" s="260">
        <f t="shared" si="44"/>
        <v>0</v>
      </c>
      <c r="AE340" s="407"/>
      <c r="AF340" s="322"/>
      <c r="AG340" s="383"/>
      <c r="AH340" s="322"/>
      <c r="AI340" s="383"/>
      <c r="AJ340" s="322"/>
      <c r="AK340" s="383"/>
      <c r="AL340" s="322"/>
      <c r="AM340" s="383"/>
      <c r="AN340" s="322"/>
      <c r="AO340" s="383"/>
      <c r="AP340" s="322"/>
      <c r="AQ340" s="383"/>
      <c r="AR340" s="322"/>
      <c r="AS340" s="383"/>
      <c r="AT340" s="322"/>
      <c r="AU340" s="383"/>
      <c r="AV340" s="322"/>
      <c r="AW340" s="383"/>
      <c r="AX340" s="383"/>
      <c r="AY340" s="383"/>
      <c r="AZ340" s="322"/>
      <c r="BA340" s="383"/>
      <c r="BB340" s="383"/>
      <c r="BC340" s="383"/>
      <c r="BD340" s="322"/>
      <c r="BE340" s="383"/>
      <c r="BF340" s="383"/>
      <c r="BG340" s="383"/>
      <c r="BH340" s="383"/>
      <c r="BI340" s="383"/>
      <c r="BJ340" s="383"/>
      <c r="BK340" s="383"/>
      <c r="BL340" s="383"/>
      <c r="BM340" s="383"/>
      <c r="BN340" s="383"/>
      <c r="BO340" s="383"/>
      <c r="BP340" s="383"/>
      <c r="BQ340" s="383"/>
      <c r="BR340" s="322"/>
      <c r="BS340" s="383"/>
      <c r="BT340" s="383"/>
      <c r="BU340" s="383"/>
      <c r="BV340" s="322"/>
      <c r="BW340" s="383"/>
      <c r="BX340" s="383"/>
      <c r="BY340" s="383"/>
      <c r="BZ340" s="383"/>
      <c r="CA340" s="383"/>
      <c r="CB340" s="322"/>
      <c r="CC340" s="383"/>
      <c r="CD340" s="322"/>
      <c r="CE340" s="623"/>
      <c r="CF340" s="623"/>
      <c r="CG340" s="623"/>
      <c r="CH340" s="623"/>
      <c r="CI340" s="222"/>
      <c r="CJ340" s="222"/>
    </row>
    <row r="341" ht="13.5" customHeight="1">
      <c r="A341" s="222"/>
      <c r="B341" s="35">
        <v>45402.0</v>
      </c>
      <c r="C341" s="271">
        <f t="shared" si="26"/>
        <v>0</v>
      </c>
      <c r="D341" s="260">
        <f t="shared" si="42"/>
        <v>0</v>
      </c>
      <c r="E341" s="321"/>
      <c r="F341" s="322"/>
      <c r="G341" s="322"/>
      <c r="H341" s="322"/>
      <c r="I341" s="322"/>
      <c r="J341" s="322"/>
      <c r="K341" s="322"/>
      <c r="L341" s="480"/>
      <c r="M341" s="577">
        <f t="shared" si="43"/>
        <v>0</v>
      </c>
      <c r="N341" s="321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  <c r="AA341" s="322"/>
      <c r="AB341" s="322"/>
      <c r="AC341" s="480"/>
      <c r="AD341" s="260">
        <f t="shared" si="44"/>
        <v>0</v>
      </c>
      <c r="AE341" s="407"/>
      <c r="AF341" s="322"/>
      <c r="AG341" s="383"/>
      <c r="AH341" s="322"/>
      <c r="AI341" s="383"/>
      <c r="AJ341" s="322"/>
      <c r="AK341" s="383"/>
      <c r="AL341" s="322"/>
      <c r="AM341" s="383"/>
      <c r="AN341" s="322"/>
      <c r="AO341" s="383"/>
      <c r="AP341" s="322"/>
      <c r="AQ341" s="383"/>
      <c r="AR341" s="322"/>
      <c r="AS341" s="383"/>
      <c r="AT341" s="322"/>
      <c r="AU341" s="383"/>
      <c r="AV341" s="322"/>
      <c r="AW341" s="383"/>
      <c r="AX341" s="383"/>
      <c r="AY341" s="383"/>
      <c r="AZ341" s="322"/>
      <c r="BA341" s="383"/>
      <c r="BB341" s="383"/>
      <c r="BC341" s="383"/>
      <c r="BD341" s="322"/>
      <c r="BE341" s="383"/>
      <c r="BF341" s="383"/>
      <c r="BG341" s="383"/>
      <c r="BH341" s="383"/>
      <c r="BI341" s="383"/>
      <c r="BJ341" s="383"/>
      <c r="BK341" s="383"/>
      <c r="BL341" s="383"/>
      <c r="BM341" s="383"/>
      <c r="BN341" s="383"/>
      <c r="BO341" s="383"/>
      <c r="BP341" s="383"/>
      <c r="BQ341" s="383"/>
      <c r="BR341" s="322"/>
      <c r="BS341" s="383"/>
      <c r="BT341" s="383"/>
      <c r="BU341" s="383"/>
      <c r="BV341" s="322"/>
      <c r="BW341" s="383"/>
      <c r="BX341" s="383"/>
      <c r="BY341" s="383"/>
      <c r="BZ341" s="383"/>
      <c r="CA341" s="383"/>
      <c r="CB341" s="322"/>
      <c r="CC341" s="383"/>
      <c r="CD341" s="322"/>
      <c r="CE341" s="623"/>
      <c r="CF341" s="623"/>
      <c r="CG341" s="623"/>
      <c r="CH341" s="623"/>
      <c r="CI341" s="222"/>
      <c r="CJ341" s="222"/>
    </row>
    <row r="342" ht="13.5" customHeight="1">
      <c r="A342" s="222"/>
      <c r="B342" s="440">
        <v>45403.0</v>
      </c>
      <c r="C342" s="271">
        <f t="shared" si="26"/>
        <v>21746</v>
      </c>
      <c r="D342" s="260">
        <f t="shared" si="42"/>
        <v>0</v>
      </c>
      <c r="E342" s="321"/>
      <c r="F342" s="322"/>
      <c r="G342" s="322"/>
      <c r="H342" s="322"/>
      <c r="I342" s="322"/>
      <c r="J342" s="322"/>
      <c r="K342" s="322"/>
      <c r="L342" s="480"/>
      <c r="M342" s="577">
        <f t="shared" si="43"/>
        <v>0</v>
      </c>
      <c r="N342" s="321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  <c r="AA342" s="322"/>
      <c r="AB342" s="322"/>
      <c r="AC342" s="480"/>
      <c r="AD342" s="260">
        <f t="shared" si="44"/>
        <v>21746</v>
      </c>
      <c r="AE342" s="407" t="s">
        <v>420</v>
      </c>
      <c r="AF342" s="363">
        <v>14310.0</v>
      </c>
      <c r="AG342" s="322" t="s">
        <v>421</v>
      </c>
      <c r="AH342" s="363">
        <v>3806.0</v>
      </c>
      <c r="AI342" s="383" t="s">
        <v>420</v>
      </c>
      <c r="AJ342" s="363">
        <v>3630.0</v>
      </c>
      <c r="AK342" s="383"/>
      <c r="AL342" s="322"/>
      <c r="AM342" s="383"/>
      <c r="AN342" s="322"/>
      <c r="AO342" s="383"/>
      <c r="AP342" s="322"/>
      <c r="AQ342" s="383"/>
      <c r="AR342" s="322"/>
      <c r="AS342" s="383"/>
      <c r="AT342" s="322"/>
      <c r="AU342" s="383"/>
      <c r="AV342" s="322"/>
      <c r="AW342" s="383"/>
      <c r="AX342" s="383"/>
      <c r="AY342" s="383"/>
      <c r="AZ342" s="322"/>
      <c r="BA342" s="383"/>
      <c r="BB342" s="383"/>
      <c r="BC342" s="383"/>
      <c r="BD342" s="322"/>
      <c r="BE342" s="383"/>
      <c r="BF342" s="383"/>
      <c r="BG342" s="383"/>
      <c r="BH342" s="383"/>
      <c r="BI342" s="383"/>
      <c r="BJ342" s="383"/>
      <c r="BK342" s="383"/>
      <c r="BL342" s="383"/>
      <c r="BM342" s="383"/>
      <c r="BN342" s="383"/>
      <c r="BO342" s="383"/>
      <c r="BP342" s="383"/>
      <c r="BQ342" s="383"/>
      <c r="BR342" s="322"/>
      <c r="BS342" s="383"/>
      <c r="BT342" s="383"/>
      <c r="BU342" s="383"/>
      <c r="BV342" s="322"/>
      <c r="BW342" s="383"/>
      <c r="BX342" s="383"/>
      <c r="BY342" s="383"/>
      <c r="BZ342" s="383"/>
      <c r="CA342" s="383"/>
      <c r="CB342" s="322"/>
      <c r="CC342" s="383"/>
      <c r="CD342" s="322"/>
      <c r="CE342" s="623"/>
      <c r="CF342" s="623"/>
      <c r="CG342" s="623"/>
      <c r="CH342" s="623"/>
      <c r="CI342" s="222"/>
      <c r="CJ342" s="222"/>
    </row>
    <row r="343" ht="13.5" customHeight="1">
      <c r="A343" s="222"/>
      <c r="B343" s="440">
        <v>45404.0</v>
      </c>
      <c r="C343" s="271">
        <f t="shared" si="26"/>
        <v>0</v>
      </c>
      <c r="D343" s="260">
        <f t="shared" si="42"/>
        <v>0</v>
      </c>
      <c r="E343" s="321"/>
      <c r="F343" s="322"/>
      <c r="G343" s="322"/>
      <c r="H343" s="322"/>
      <c r="I343" s="322"/>
      <c r="J343" s="322"/>
      <c r="K343" s="322"/>
      <c r="L343" s="480"/>
      <c r="M343" s="577">
        <f t="shared" si="43"/>
        <v>0</v>
      </c>
      <c r="N343" s="321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  <c r="AA343" s="322"/>
      <c r="AB343" s="322"/>
      <c r="AC343" s="480"/>
      <c r="AD343" s="260">
        <f t="shared" si="44"/>
        <v>0</v>
      </c>
      <c r="AE343" s="407"/>
      <c r="AF343" s="322"/>
      <c r="AG343" s="322"/>
      <c r="AH343" s="322"/>
      <c r="AI343" s="383"/>
      <c r="AJ343" s="322"/>
      <c r="AK343" s="383"/>
      <c r="AL343" s="322"/>
      <c r="AM343" s="383"/>
      <c r="AN343" s="322"/>
      <c r="AO343" s="383"/>
      <c r="AP343" s="322"/>
      <c r="AQ343" s="383"/>
      <c r="AR343" s="322"/>
      <c r="AS343" s="383"/>
      <c r="AT343" s="322"/>
      <c r="AU343" s="383"/>
      <c r="AV343" s="322"/>
      <c r="AW343" s="383"/>
      <c r="AX343" s="383"/>
      <c r="AY343" s="383"/>
      <c r="AZ343" s="322"/>
      <c r="BA343" s="383"/>
      <c r="BB343" s="383"/>
      <c r="BC343" s="383"/>
      <c r="BD343" s="322"/>
      <c r="BE343" s="383"/>
      <c r="BF343" s="383"/>
      <c r="BG343" s="383"/>
      <c r="BH343" s="383"/>
      <c r="BI343" s="383"/>
      <c r="BJ343" s="383"/>
      <c r="BK343" s="383"/>
      <c r="BL343" s="383"/>
      <c r="BM343" s="383"/>
      <c r="BN343" s="383"/>
      <c r="BO343" s="383"/>
      <c r="BP343" s="383"/>
      <c r="BQ343" s="383"/>
      <c r="BR343" s="322"/>
      <c r="BS343" s="383"/>
      <c r="BT343" s="383"/>
      <c r="BU343" s="383"/>
      <c r="BV343" s="322"/>
      <c r="BW343" s="383"/>
      <c r="BX343" s="383"/>
      <c r="BY343" s="383"/>
      <c r="BZ343" s="383"/>
      <c r="CA343" s="383"/>
      <c r="CB343" s="322"/>
      <c r="CC343" s="383"/>
      <c r="CD343" s="322"/>
      <c r="CE343" s="623"/>
      <c r="CF343" s="623"/>
      <c r="CG343" s="623"/>
      <c r="CH343" s="623"/>
      <c r="CI343" s="222"/>
      <c r="CJ343" s="222"/>
    </row>
    <row r="344" ht="13.5" customHeight="1">
      <c r="A344" s="222"/>
      <c r="B344" s="440">
        <v>45405.0</v>
      </c>
      <c r="C344" s="271">
        <f t="shared" si="26"/>
        <v>40762</v>
      </c>
      <c r="D344" s="260">
        <f t="shared" si="42"/>
        <v>0</v>
      </c>
      <c r="E344" s="321"/>
      <c r="F344" s="322"/>
      <c r="G344" s="322"/>
      <c r="H344" s="322"/>
      <c r="I344" s="322"/>
      <c r="J344" s="322"/>
      <c r="K344" s="322"/>
      <c r="L344" s="480"/>
      <c r="M344" s="577">
        <f t="shared" si="43"/>
        <v>0</v>
      </c>
      <c r="N344" s="321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  <c r="AA344" s="322"/>
      <c r="AB344" s="322"/>
      <c r="AC344" s="480"/>
      <c r="AD344" s="260">
        <f t="shared" si="44"/>
        <v>40762</v>
      </c>
      <c r="AE344" s="407" t="s">
        <v>423</v>
      </c>
      <c r="AF344" s="363">
        <v>7762.0</v>
      </c>
      <c r="AG344" s="383" t="s">
        <v>424</v>
      </c>
      <c r="AH344" s="363">
        <v>33000.0</v>
      </c>
      <c r="AI344" s="383"/>
      <c r="AJ344" s="322"/>
      <c r="AK344" s="383"/>
      <c r="AL344" s="322"/>
      <c r="AM344" s="383"/>
      <c r="AN344" s="322"/>
      <c r="AO344" s="383"/>
      <c r="AP344" s="322"/>
      <c r="AQ344" s="383"/>
      <c r="AR344" s="322"/>
      <c r="AS344" s="383"/>
      <c r="AT344" s="322"/>
      <c r="AU344" s="383"/>
      <c r="AV344" s="322"/>
      <c r="AW344" s="383"/>
      <c r="AX344" s="383"/>
      <c r="AY344" s="383"/>
      <c r="AZ344" s="322"/>
      <c r="BA344" s="383"/>
      <c r="BB344" s="383"/>
      <c r="BC344" s="383"/>
      <c r="BD344" s="322"/>
      <c r="BE344" s="383"/>
      <c r="BF344" s="383"/>
      <c r="BG344" s="383"/>
      <c r="BH344" s="383"/>
      <c r="BI344" s="383"/>
      <c r="BJ344" s="383"/>
      <c r="BK344" s="383"/>
      <c r="BL344" s="383"/>
      <c r="BM344" s="383"/>
      <c r="BN344" s="383"/>
      <c r="BO344" s="383"/>
      <c r="BP344" s="383"/>
      <c r="BQ344" s="383"/>
      <c r="BR344" s="322"/>
      <c r="BS344" s="383"/>
      <c r="BT344" s="383"/>
      <c r="BU344" s="383"/>
      <c r="BV344" s="322"/>
      <c r="BW344" s="383"/>
      <c r="BX344" s="383"/>
      <c r="BY344" s="383"/>
      <c r="BZ344" s="383"/>
      <c r="CA344" s="383"/>
      <c r="CB344" s="322"/>
      <c r="CC344" s="383"/>
      <c r="CD344" s="322"/>
      <c r="CE344" s="623"/>
      <c r="CF344" s="623"/>
      <c r="CG344" s="623"/>
      <c r="CH344" s="623"/>
      <c r="CI344" s="222"/>
      <c r="CJ344" s="222"/>
    </row>
    <row r="345" ht="13.5" customHeight="1">
      <c r="A345" s="222"/>
      <c r="B345" s="440">
        <v>45406.0</v>
      </c>
      <c r="C345" s="271">
        <f t="shared" si="26"/>
        <v>16245</v>
      </c>
      <c r="D345" s="260">
        <f t="shared" si="42"/>
        <v>330</v>
      </c>
      <c r="E345" s="321" t="s">
        <v>400</v>
      </c>
      <c r="F345" s="363">
        <v>330.0</v>
      </c>
      <c r="G345" s="322"/>
      <c r="H345" s="322"/>
      <c r="I345" s="322"/>
      <c r="J345" s="322"/>
      <c r="K345" s="322"/>
      <c r="L345" s="480"/>
      <c r="M345" s="577">
        <f t="shared" si="43"/>
        <v>0</v>
      </c>
      <c r="N345" s="321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  <c r="AA345" s="322"/>
      <c r="AB345" s="322"/>
      <c r="AC345" s="480"/>
      <c r="AD345" s="260">
        <f t="shared" si="44"/>
        <v>15915</v>
      </c>
      <c r="AE345" s="407" t="s">
        <v>403</v>
      </c>
      <c r="AF345" s="367">
        <v>15915.0</v>
      </c>
      <c r="AG345" s="383"/>
      <c r="AH345" s="322"/>
      <c r="AI345" s="383"/>
      <c r="AJ345" s="322"/>
      <c r="AK345" s="383"/>
      <c r="AL345" s="322"/>
      <c r="AM345" s="383"/>
      <c r="AN345" s="322"/>
      <c r="AO345" s="383"/>
      <c r="AP345" s="322"/>
      <c r="AQ345" s="383"/>
      <c r="AR345" s="322"/>
      <c r="AS345" s="383"/>
      <c r="AT345" s="322"/>
      <c r="AU345" s="383"/>
      <c r="AV345" s="322"/>
      <c r="AW345" s="383"/>
      <c r="AX345" s="383"/>
      <c r="AY345" s="383"/>
      <c r="AZ345" s="322"/>
      <c r="BA345" s="383"/>
      <c r="BB345" s="383"/>
      <c r="BC345" s="383"/>
      <c r="BD345" s="322"/>
      <c r="BE345" s="383"/>
      <c r="BF345" s="383"/>
      <c r="BG345" s="383"/>
      <c r="BH345" s="383"/>
      <c r="BI345" s="383"/>
      <c r="BJ345" s="383"/>
      <c r="BK345" s="383"/>
      <c r="BL345" s="383"/>
      <c r="BM345" s="383"/>
      <c r="BN345" s="383"/>
      <c r="BO345" s="383"/>
      <c r="BP345" s="383"/>
      <c r="BQ345" s="383"/>
      <c r="BR345" s="322"/>
      <c r="BS345" s="383"/>
      <c r="BT345" s="383"/>
      <c r="BU345" s="383"/>
      <c r="BV345" s="322"/>
      <c r="BW345" s="383"/>
      <c r="BX345" s="383"/>
      <c r="BY345" s="383"/>
      <c r="BZ345" s="383"/>
      <c r="CA345" s="383"/>
      <c r="CB345" s="322"/>
      <c r="CC345" s="383"/>
      <c r="CD345" s="322"/>
      <c r="CE345" s="623"/>
      <c r="CF345" s="623"/>
      <c r="CG345" s="623"/>
      <c r="CH345" s="623"/>
      <c r="CI345" s="222"/>
      <c r="CJ345" s="222"/>
    </row>
    <row r="346" ht="13.5" customHeight="1">
      <c r="A346" s="222"/>
      <c r="B346" s="440">
        <v>45407.0</v>
      </c>
      <c r="C346" s="271">
        <f t="shared" si="26"/>
        <v>272258</v>
      </c>
      <c r="D346" s="260">
        <f t="shared" si="42"/>
        <v>0</v>
      </c>
      <c r="E346" s="321"/>
      <c r="F346" s="485"/>
      <c r="G346" s="484"/>
      <c r="H346" s="322"/>
      <c r="I346" s="322"/>
      <c r="J346" s="322"/>
      <c r="K346" s="322"/>
      <c r="L346" s="480"/>
      <c r="M346" s="577">
        <f t="shared" si="43"/>
        <v>0</v>
      </c>
      <c r="N346" s="321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  <c r="AA346" s="322"/>
      <c r="AB346" s="322"/>
      <c r="AC346" s="480"/>
      <c r="AD346" s="260">
        <f t="shared" si="44"/>
        <v>272258</v>
      </c>
      <c r="AE346" s="150" t="s">
        <v>63</v>
      </c>
      <c r="AF346" s="363">
        <v>52258.0</v>
      </c>
      <c r="AG346" s="322" t="s">
        <v>65</v>
      </c>
      <c r="AH346" s="363">
        <v>220000.0</v>
      </c>
      <c r="AI346" s="322"/>
      <c r="AJ346" s="322"/>
      <c r="AK346" s="322"/>
      <c r="AL346" s="322"/>
      <c r="AM346" s="383"/>
      <c r="AN346" s="322"/>
      <c r="AO346" s="383"/>
      <c r="AP346" s="322"/>
      <c r="AQ346" s="383"/>
      <c r="AR346" s="322"/>
      <c r="AS346" s="383"/>
      <c r="AT346" s="322"/>
      <c r="AU346" s="383"/>
      <c r="AV346" s="322"/>
      <c r="AW346" s="383"/>
      <c r="AX346" s="383"/>
      <c r="AY346" s="383"/>
      <c r="AZ346" s="322"/>
      <c r="BA346" s="383"/>
      <c r="BB346" s="383"/>
      <c r="BC346" s="383"/>
      <c r="BD346" s="322"/>
      <c r="BE346" s="383"/>
      <c r="BF346" s="383"/>
      <c r="BG346" s="383"/>
      <c r="BH346" s="383"/>
      <c r="BI346" s="383"/>
      <c r="BJ346" s="383"/>
      <c r="BK346" s="383"/>
      <c r="BL346" s="383"/>
      <c r="BM346" s="383"/>
      <c r="BN346" s="383"/>
      <c r="BO346" s="383"/>
      <c r="BP346" s="383"/>
      <c r="BQ346" s="383"/>
      <c r="BR346" s="322"/>
      <c r="BS346" s="383"/>
      <c r="BT346" s="383"/>
      <c r="BU346" s="383"/>
      <c r="BV346" s="322"/>
      <c r="BW346" s="383"/>
      <c r="BX346" s="383"/>
      <c r="BY346" s="383"/>
      <c r="BZ346" s="383"/>
      <c r="CA346" s="383"/>
      <c r="CB346" s="322"/>
      <c r="CC346" s="383"/>
      <c r="CD346" s="322"/>
      <c r="CE346" s="623"/>
      <c r="CF346" s="623"/>
      <c r="CG346" s="623"/>
      <c r="CH346" s="623"/>
      <c r="CI346" s="222"/>
      <c r="CJ346" s="222"/>
    </row>
    <row r="347" ht="13.5" customHeight="1">
      <c r="A347" s="222"/>
      <c r="B347" s="35">
        <v>45408.0</v>
      </c>
      <c r="C347" s="271">
        <f t="shared" si="26"/>
        <v>0</v>
      </c>
      <c r="D347" s="260">
        <f t="shared" si="42"/>
        <v>0</v>
      </c>
      <c r="E347" s="321"/>
      <c r="F347" s="322"/>
      <c r="G347" s="322"/>
      <c r="H347" s="322"/>
      <c r="I347" s="322"/>
      <c r="J347" s="322"/>
      <c r="K347" s="322"/>
      <c r="L347" s="480"/>
      <c r="M347" s="577">
        <f t="shared" si="43"/>
        <v>0</v>
      </c>
      <c r="N347" s="321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  <c r="AA347" s="322"/>
      <c r="AB347" s="322"/>
      <c r="AC347" s="480"/>
      <c r="AD347" s="260">
        <f t="shared" si="44"/>
        <v>0</v>
      </c>
      <c r="AE347" s="150"/>
      <c r="AF347" s="143"/>
      <c r="AG347" s="383"/>
      <c r="AH347" s="150"/>
      <c r="AI347" s="150"/>
      <c r="AJ347" s="143"/>
      <c r="AK347" s="143"/>
      <c r="AL347" s="143"/>
      <c r="AM347" s="150"/>
      <c r="AN347" s="143"/>
      <c r="AO347" s="150"/>
      <c r="AP347" s="143"/>
      <c r="AQ347" s="150"/>
      <c r="AR347" s="143"/>
      <c r="AS347" s="150"/>
      <c r="AT347" s="143"/>
      <c r="AU347" s="383"/>
      <c r="AV347" s="322"/>
      <c r="AW347" s="383"/>
      <c r="AX347" s="322"/>
      <c r="AY347" s="383"/>
      <c r="AZ347" s="322"/>
      <c r="BA347" s="322"/>
      <c r="BB347" s="322"/>
      <c r="BC347" s="383"/>
      <c r="BD347" s="322"/>
      <c r="BE347" s="383"/>
      <c r="BF347" s="383"/>
      <c r="BG347" s="383"/>
      <c r="BH347" s="383"/>
      <c r="BI347" s="383"/>
      <c r="BJ347" s="383"/>
      <c r="BK347" s="383"/>
      <c r="BL347" s="383"/>
      <c r="BM347" s="383"/>
      <c r="BN347" s="383"/>
      <c r="BO347" s="383"/>
      <c r="BP347" s="383"/>
      <c r="BQ347" s="383"/>
      <c r="BR347" s="322"/>
      <c r="BS347" s="383"/>
      <c r="BT347" s="383"/>
      <c r="BU347" s="383"/>
      <c r="BV347" s="322"/>
      <c r="BW347" s="383"/>
      <c r="BX347" s="383"/>
      <c r="BY347" s="383"/>
      <c r="BZ347" s="383"/>
      <c r="CA347" s="383"/>
      <c r="CB347" s="322"/>
      <c r="CC347" s="383"/>
      <c r="CD347" s="322"/>
      <c r="CE347" s="623"/>
      <c r="CF347" s="623"/>
      <c r="CG347" s="623"/>
      <c r="CH347" s="623"/>
      <c r="CI347" s="222"/>
      <c r="CJ347" s="222"/>
    </row>
    <row r="348" ht="13.5" customHeight="1">
      <c r="A348" s="222"/>
      <c r="B348" s="35">
        <v>45409.0</v>
      </c>
      <c r="C348" s="271">
        <f t="shared" si="26"/>
        <v>306270</v>
      </c>
      <c r="D348" s="260">
        <f t="shared" si="42"/>
        <v>306270</v>
      </c>
      <c r="E348" s="321" t="s">
        <v>1249</v>
      </c>
      <c r="F348" s="363">
        <v>306270.0</v>
      </c>
      <c r="G348" s="322"/>
      <c r="H348" s="322"/>
      <c r="I348" s="322"/>
      <c r="J348" s="322"/>
      <c r="K348" s="322"/>
      <c r="L348" s="480"/>
      <c r="M348" s="577">
        <f t="shared" si="43"/>
        <v>0</v>
      </c>
      <c r="N348" s="321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  <c r="AA348" s="322"/>
      <c r="AB348" s="322"/>
      <c r="AC348" s="480"/>
      <c r="AD348" s="260">
        <f t="shared" si="44"/>
        <v>0</v>
      </c>
      <c r="AE348" s="407"/>
      <c r="AF348" s="322"/>
      <c r="AG348" s="322"/>
      <c r="AH348" s="322"/>
      <c r="AI348" s="407"/>
      <c r="AJ348" s="322"/>
      <c r="AK348" s="383"/>
      <c r="AL348" s="322"/>
      <c r="AM348" s="383"/>
      <c r="AN348" s="322"/>
      <c r="AO348" s="383"/>
      <c r="AP348" s="322"/>
      <c r="AQ348" s="322"/>
      <c r="AR348" s="143"/>
      <c r="AS348" s="150"/>
      <c r="AT348" s="143"/>
      <c r="AU348" s="383"/>
      <c r="AV348" s="322"/>
      <c r="AW348" s="383"/>
      <c r="AX348" s="383"/>
      <c r="AY348" s="383"/>
      <c r="AZ348" s="322"/>
      <c r="BA348" s="383"/>
      <c r="BB348" s="383"/>
      <c r="BC348" s="383"/>
      <c r="BD348" s="322"/>
      <c r="BE348" s="383"/>
      <c r="BF348" s="383"/>
      <c r="BG348" s="383"/>
      <c r="BH348" s="383"/>
      <c r="BI348" s="383"/>
      <c r="BJ348" s="383"/>
      <c r="BK348" s="383"/>
      <c r="BL348" s="383"/>
      <c r="BM348" s="383"/>
      <c r="BN348" s="383"/>
      <c r="BO348" s="383"/>
      <c r="BP348" s="383"/>
      <c r="BQ348" s="383"/>
      <c r="BR348" s="322"/>
      <c r="BS348" s="383"/>
      <c r="BT348" s="383"/>
      <c r="BU348" s="383"/>
      <c r="BV348" s="322"/>
      <c r="BW348" s="383"/>
      <c r="BX348" s="383"/>
      <c r="BY348" s="383"/>
      <c r="BZ348" s="383"/>
      <c r="CA348" s="383"/>
      <c r="CB348" s="322"/>
      <c r="CC348" s="383"/>
      <c r="CD348" s="322"/>
      <c r="CE348" s="623"/>
      <c r="CF348" s="623"/>
      <c r="CG348" s="623"/>
      <c r="CH348" s="623"/>
      <c r="CI348" s="222"/>
      <c r="CJ348" s="222"/>
    </row>
    <row r="349" ht="13.5" customHeight="1">
      <c r="A349" s="222"/>
      <c r="B349" s="440">
        <v>45410.0</v>
      </c>
      <c r="C349" s="271">
        <f t="shared" si="26"/>
        <v>3794213</v>
      </c>
      <c r="D349" s="260">
        <f t="shared" si="42"/>
        <v>176689</v>
      </c>
      <c r="E349" s="321" t="s">
        <v>487</v>
      </c>
      <c r="F349" s="363">
        <v>825.0</v>
      </c>
      <c r="G349" s="322" t="s">
        <v>400</v>
      </c>
      <c r="H349" s="363">
        <v>330.0</v>
      </c>
      <c r="I349" s="322" t="s">
        <v>726</v>
      </c>
      <c r="J349" s="363">
        <v>148868.0</v>
      </c>
      <c r="K349" s="322" t="s">
        <v>1250</v>
      </c>
      <c r="L349" s="385">
        <v>26666.0</v>
      </c>
      <c r="M349" s="577">
        <f t="shared" si="43"/>
        <v>1754649</v>
      </c>
      <c r="N349" s="321" t="s">
        <v>449</v>
      </c>
      <c r="O349" s="363">
        <v>1754649.0</v>
      </c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  <c r="AA349" s="322"/>
      <c r="AB349" s="322"/>
      <c r="AC349" s="480"/>
      <c r="AD349" s="260">
        <f t="shared" si="44"/>
        <v>1862875</v>
      </c>
      <c r="AE349" s="407" t="s">
        <v>454</v>
      </c>
      <c r="AF349" s="363">
        <v>65000.0</v>
      </c>
      <c r="AG349" s="322" t="s">
        <v>87</v>
      </c>
      <c r="AH349" s="363">
        <v>165000.0</v>
      </c>
      <c r="AI349" s="322" t="s">
        <v>88</v>
      </c>
      <c r="AJ349" s="363">
        <v>160000.0</v>
      </c>
      <c r="AK349" s="322" t="s">
        <v>452</v>
      </c>
      <c r="AL349" s="363">
        <v>555776.0</v>
      </c>
      <c r="AM349" s="383" t="s">
        <v>95</v>
      </c>
      <c r="AN349" s="363">
        <v>12980.0</v>
      </c>
      <c r="AO349" s="322" t="s">
        <v>992</v>
      </c>
      <c r="AP349" s="363">
        <v>170250.0</v>
      </c>
      <c r="AQ349" s="322" t="s">
        <v>434</v>
      </c>
      <c r="AR349" s="363">
        <v>84678.0</v>
      </c>
      <c r="AS349" s="383" t="s">
        <v>172</v>
      </c>
      <c r="AT349" s="363">
        <v>127595.0</v>
      </c>
      <c r="AU349" s="383" t="s">
        <v>426</v>
      </c>
      <c r="AV349" s="363">
        <v>45991.0</v>
      </c>
      <c r="AW349" s="383" t="s">
        <v>427</v>
      </c>
      <c r="AX349" s="384">
        <v>3900.0</v>
      </c>
      <c r="AY349" s="383" t="s">
        <v>1104</v>
      </c>
      <c r="AZ349" s="363">
        <v>4400.0</v>
      </c>
      <c r="BA349" s="383" t="s">
        <v>71</v>
      </c>
      <c r="BB349" s="384">
        <v>4400.0</v>
      </c>
      <c r="BC349" s="383" t="s">
        <v>93</v>
      </c>
      <c r="BD349" s="363">
        <v>5376.0</v>
      </c>
      <c r="BE349" s="383" t="s">
        <v>73</v>
      </c>
      <c r="BF349" s="384">
        <v>6015.0</v>
      </c>
      <c r="BG349" s="383" t="s">
        <v>74</v>
      </c>
      <c r="BH349" s="384">
        <v>27293.0</v>
      </c>
      <c r="BI349" s="383" t="s">
        <v>75</v>
      </c>
      <c r="BJ349" s="384">
        <v>58201.0</v>
      </c>
      <c r="BK349" s="383" t="s">
        <v>76</v>
      </c>
      <c r="BL349" s="384">
        <v>67440.0</v>
      </c>
      <c r="BM349" s="383" t="s">
        <v>94</v>
      </c>
      <c r="BN349" s="384">
        <v>99000.0</v>
      </c>
      <c r="BO349" s="383" t="s">
        <v>1251</v>
      </c>
      <c r="BP349" s="384">
        <v>199580.0</v>
      </c>
      <c r="BQ349" s="383"/>
      <c r="BR349" s="322"/>
      <c r="BS349" s="383"/>
      <c r="BT349" s="383"/>
      <c r="BU349" s="383"/>
      <c r="BV349" s="322"/>
      <c r="BW349" s="383"/>
      <c r="BX349" s="383"/>
      <c r="BY349" s="383"/>
      <c r="BZ349" s="383"/>
      <c r="CA349" s="383"/>
      <c r="CB349" s="322"/>
      <c r="CC349" s="383"/>
      <c r="CD349" s="322"/>
      <c r="CE349" s="623"/>
      <c r="CF349" s="623"/>
      <c r="CG349" s="623"/>
      <c r="CH349" s="623"/>
      <c r="CI349" s="222"/>
      <c r="CJ349" s="222"/>
    </row>
    <row r="350" ht="13.5" customHeight="1">
      <c r="A350" s="222"/>
      <c r="B350" s="35">
        <v>45411.0</v>
      </c>
      <c r="C350" s="271">
        <f t="shared" si="26"/>
        <v>1381279</v>
      </c>
      <c r="D350" s="260">
        <f t="shared" si="42"/>
        <v>1381279</v>
      </c>
      <c r="E350" s="322" t="s">
        <v>726</v>
      </c>
      <c r="F350" s="363">
        <v>32547.0</v>
      </c>
      <c r="G350" s="322" t="s">
        <v>1252</v>
      </c>
      <c r="H350" s="363">
        <v>404000.0</v>
      </c>
      <c r="I350" s="322" t="s">
        <v>726</v>
      </c>
      <c r="J350" s="363">
        <v>54732.0</v>
      </c>
      <c r="K350" s="322" t="s">
        <v>1252</v>
      </c>
      <c r="L350" s="385">
        <v>890000.0</v>
      </c>
      <c r="M350" s="577">
        <f t="shared" si="43"/>
        <v>0</v>
      </c>
      <c r="N350" s="321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  <c r="AA350" s="322"/>
      <c r="AB350" s="322"/>
      <c r="AC350" s="480"/>
      <c r="AD350" s="260">
        <f t="shared" si="44"/>
        <v>0</v>
      </c>
      <c r="AE350" s="407"/>
      <c r="AF350" s="322"/>
      <c r="AG350" s="322"/>
      <c r="AH350" s="322"/>
      <c r="AI350" s="322"/>
      <c r="AJ350" s="322"/>
      <c r="AK350" s="322"/>
      <c r="AL350" s="322"/>
      <c r="AM350" s="322"/>
      <c r="AN350" s="322"/>
      <c r="AO350" s="322"/>
      <c r="AP350" s="322"/>
      <c r="AQ350" s="322"/>
      <c r="AR350" s="322"/>
      <c r="AS350" s="322"/>
      <c r="AT350" s="322"/>
      <c r="AU350" s="383"/>
      <c r="AV350" s="322"/>
      <c r="AW350" s="322"/>
      <c r="AX350" s="322"/>
      <c r="AY350" s="383"/>
      <c r="AZ350" s="322"/>
      <c r="BA350" s="383"/>
      <c r="BB350" s="322"/>
      <c r="BC350" s="322"/>
      <c r="BD350" s="322"/>
      <c r="BE350" s="383"/>
      <c r="BF350" s="322"/>
      <c r="BG350" s="322"/>
      <c r="BH350" s="322"/>
      <c r="BI350" s="383"/>
      <c r="BJ350" s="322"/>
      <c r="BK350" s="383"/>
      <c r="BL350" s="322"/>
      <c r="BM350" s="383"/>
      <c r="BN350" s="322"/>
      <c r="BO350" s="383"/>
      <c r="BP350" s="322"/>
      <c r="BQ350" s="383"/>
      <c r="BR350" s="322"/>
      <c r="BS350" s="383"/>
      <c r="BT350" s="383"/>
      <c r="BU350" s="383"/>
      <c r="BV350" s="322"/>
      <c r="BW350" s="383"/>
      <c r="BX350" s="383"/>
      <c r="BY350" s="383"/>
      <c r="BZ350" s="383"/>
      <c r="CA350" s="383"/>
      <c r="CB350" s="322"/>
      <c r="CC350" s="383"/>
      <c r="CD350" s="322"/>
      <c r="CE350" s="623"/>
      <c r="CF350" s="623"/>
      <c r="CG350" s="623"/>
      <c r="CH350" s="623"/>
      <c r="CI350" s="222"/>
      <c r="CJ350" s="222"/>
    </row>
    <row r="351" ht="13.5" customHeight="1">
      <c r="A351" s="222"/>
      <c r="B351" s="444">
        <v>45412.0</v>
      </c>
      <c r="C351" s="271">
        <f t="shared" si="26"/>
        <v>17565420</v>
      </c>
      <c r="D351" s="272">
        <f t="shared" si="42"/>
        <v>2866262</v>
      </c>
      <c r="E351" s="236" t="s">
        <v>84</v>
      </c>
      <c r="F351" s="363">
        <v>98630.0</v>
      </c>
      <c r="G351" s="268" t="s">
        <v>1253</v>
      </c>
      <c r="H351" s="367">
        <v>2162602.0</v>
      </c>
      <c r="I351" s="268" t="s">
        <v>83</v>
      </c>
      <c r="J351" s="367">
        <v>362876.0</v>
      </c>
      <c r="K351" s="143" t="s">
        <v>530</v>
      </c>
      <c r="L351" s="385">
        <v>242154.0</v>
      </c>
      <c r="M351" s="577">
        <f t="shared" si="43"/>
        <v>13571234</v>
      </c>
      <c r="N351" s="599" t="s">
        <v>1008</v>
      </c>
      <c r="O351" s="363">
        <v>664492.0</v>
      </c>
      <c r="P351" s="484" t="s">
        <v>573</v>
      </c>
      <c r="Q351" s="367">
        <v>1406742.0</v>
      </c>
      <c r="R351" s="412"/>
      <c r="S351" s="167"/>
      <c r="T351" s="322" t="s">
        <v>1254</v>
      </c>
      <c r="U351" s="363">
        <v>1.15E7</v>
      </c>
      <c r="V351" s="412"/>
      <c r="W351" s="412"/>
      <c r="X351" s="412"/>
      <c r="Y351" s="412"/>
      <c r="Z351" s="412"/>
      <c r="AA351" s="412"/>
      <c r="AB351" s="412"/>
      <c r="AC351" s="500"/>
      <c r="AD351" s="272">
        <f t="shared" si="44"/>
        <v>1127924</v>
      </c>
      <c r="AE351" s="407" t="s">
        <v>1255</v>
      </c>
      <c r="AF351" s="363">
        <v>611088.0</v>
      </c>
      <c r="AG351" s="383" t="s">
        <v>398</v>
      </c>
      <c r="AH351" s="363">
        <v>2200.0</v>
      </c>
      <c r="AI351" s="322" t="s">
        <v>1256</v>
      </c>
      <c r="AJ351" s="363">
        <v>17000.0</v>
      </c>
      <c r="AK351" s="322" t="s">
        <v>399</v>
      </c>
      <c r="AL351" s="363">
        <v>497636.0</v>
      </c>
      <c r="AM351" s="322"/>
      <c r="AN351" s="322"/>
      <c r="AO351" s="322"/>
      <c r="AP351" s="322"/>
      <c r="AQ351" s="322"/>
      <c r="AR351" s="322"/>
      <c r="AS351" s="322"/>
      <c r="AT351" s="322"/>
      <c r="AU351" s="383"/>
      <c r="AV351" s="322"/>
      <c r="AW351" s="383"/>
      <c r="AX351" s="322"/>
      <c r="AY351" s="383"/>
      <c r="AZ351" s="322"/>
      <c r="BA351" s="322"/>
      <c r="BB351" s="322"/>
      <c r="BC351" s="322"/>
      <c r="BD351" s="322"/>
      <c r="BE351" s="422"/>
      <c r="BF351" s="422"/>
      <c r="BG351" s="416"/>
      <c r="BH351" s="422"/>
      <c r="BI351" s="422"/>
      <c r="BJ351" s="422"/>
      <c r="BK351" s="416"/>
      <c r="BL351" s="422"/>
      <c r="BM351" s="416"/>
      <c r="BN351" s="422"/>
      <c r="BO351" s="416"/>
      <c r="BP351" s="422"/>
      <c r="BQ351" s="416"/>
      <c r="BR351" s="422"/>
      <c r="BS351" s="416"/>
      <c r="BT351" s="422"/>
      <c r="BU351" s="416"/>
      <c r="BV351" s="422"/>
      <c r="BW351" s="416"/>
      <c r="BX351" s="422"/>
      <c r="BY351" s="416"/>
      <c r="BZ351" s="422"/>
      <c r="CA351" s="416"/>
      <c r="CB351" s="422"/>
      <c r="CC351" s="422"/>
      <c r="CD351" s="422"/>
      <c r="CE351" s="623"/>
      <c r="CF351" s="623"/>
      <c r="CG351" s="623"/>
      <c r="CH351" s="623"/>
      <c r="CI351" s="222"/>
      <c r="CJ351" s="222"/>
    </row>
    <row r="352" ht="13.5" customHeight="1">
      <c r="A352" s="1"/>
      <c r="B352" s="454" t="s">
        <v>22</v>
      </c>
      <c r="C352" s="105">
        <f t="shared" si="26"/>
        <v>72605926</v>
      </c>
      <c r="D352" s="278">
        <f>SUM(D322:D351)</f>
        <v>40701150</v>
      </c>
      <c r="E352" s="573"/>
      <c r="F352" s="251"/>
      <c r="G352" s="251"/>
      <c r="H352" s="251"/>
      <c r="I352" s="251"/>
      <c r="J352" s="251"/>
      <c r="K352" s="251"/>
      <c r="L352" s="574"/>
      <c r="M352" s="631">
        <f>SUM(M322:M351)</f>
        <v>20578812</v>
      </c>
      <c r="N352" s="573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574"/>
      <c r="AD352" s="278">
        <f>SUM(AD322:AD351)</f>
        <v>11325964</v>
      </c>
      <c r="AE352" s="526"/>
      <c r="AF352" s="251"/>
      <c r="AG352" s="251"/>
      <c r="AH352" s="251"/>
      <c r="AI352" s="250"/>
      <c r="AJ352" s="251"/>
      <c r="AK352" s="250"/>
      <c r="AL352" s="251"/>
      <c r="AM352" s="250"/>
      <c r="AN352" s="251"/>
      <c r="AO352" s="250"/>
      <c r="AP352" s="251"/>
      <c r="AQ352" s="250"/>
      <c r="AR352" s="251"/>
      <c r="AS352" s="250"/>
      <c r="AT352" s="251"/>
      <c r="AU352" s="250"/>
      <c r="AV352" s="251"/>
      <c r="AW352" s="250"/>
      <c r="AX352" s="250"/>
      <c r="AY352" s="250"/>
      <c r="AZ352" s="251"/>
      <c r="BA352" s="250"/>
      <c r="BB352" s="250"/>
      <c r="BC352" s="250"/>
      <c r="BD352" s="251"/>
      <c r="BE352" s="250"/>
      <c r="BF352" s="250"/>
      <c r="BG352" s="250"/>
      <c r="BH352" s="250"/>
      <c r="BI352" s="250"/>
      <c r="BJ352" s="250"/>
      <c r="BK352" s="250"/>
      <c r="BL352" s="250"/>
      <c r="BM352" s="250"/>
      <c r="BN352" s="250"/>
      <c r="BO352" s="250"/>
      <c r="BP352" s="250"/>
      <c r="BQ352" s="250"/>
      <c r="BR352" s="251"/>
      <c r="BS352" s="250"/>
      <c r="BT352" s="250"/>
      <c r="BU352" s="250"/>
      <c r="BV352" s="251"/>
      <c r="BW352" s="250"/>
      <c r="BX352" s="250"/>
      <c r="BY352" s="250"/>
      <c r="BZ352" s="250"/>
      <c r="CA352" s="250"/>
      <c r="CB352" s="251"/>
      <c r="CC352" s="250"/>
      <c r="CD352" s="251"/>
      <c r="CE352" s="623"/>
      <c r="CF352" s="623"/>
      <c r="CG352" s="623"/>
      <c r="CH352" s="623"/>
      <c r="CI352" s="222"/>
      <c r="CJ352" s="222"/>
    </row>
    <row r="353" ht="13.5" customHeight="1">
      <c r="A353" s="222"/>
      <c r="B353" s="443">
        <v>45413.0</v>
      </c>
      <c r="C353" s="307">
        <f t="shared" si="26"/>
        <v>20040</v>
      </c>
      <c r="D353" s="253">
        <f t="shared" ref="D353:D383" si="45">F353+H353+J353+L353</f>
        <v>0</v>
      </c>
      <c r="E353" s="576"/>
      <c r="F353" s="414"/>
      <c r="G353" s="414"/>
      <c r="H353" s="414"/>
      <c r="I353" s="414"/>
      <c r="J353" s="414"/>
      <c r="K353" s="414"/>
      <c r="L353" s="514"/>
      <c r="M353" s="577">
        <f t="shared" ref="M353:M383" si="46">O353+Q353+S353+U353+W353+Y353+AA353+AC353</f>
        <v>0</v>
      </c>
      <c r="N353" s="576"/>
      <c r="O353" s="414"/>
      <c r="P353" s="414"/>
      <c r="Q353" s="414"/>
      <c r="R353" s="414"/>
      <c r="S353" s="414"/>
      <c r="T353" s="414"/>
      <c r="U353" s="414"/>
      <c r="V353" s="414"/>
      <c r="W353" s="414"/>
      <c r="X353" s="414"/>
      <c r="Y353" s="414"/>
      <c r="Z353" s="414"/>
      <c r="AA353" s="414"/>
      <c r="AB353" s="414"/>
      <c r="AC353" s="514"/>
      <c r="AD353" s="253">
        <f t="shared" ref="AD353:AD383" si="47">AF353+AH353+AJ353+AL353+AN353+AP353+AR353+AT353+AV353+AX353+AZ353+BB353+BD353+BF353+BH353+BJ353+BL353+BN353+BP353+BR353+BT353+BV353+BX353+BZ353+CB353+CD353</f>
        <v>20040</v>
      </c>
      <c r="AE353" s="407" t="s">
        <v>403</v>
      </c>
      <c r="AF353" s="363">
        <v>20040.0</v>
      </c>
      <c r="AG353" s="383"/>
      <c r="AH353" s="322"/>
      <c r="AI353" s="383"/>
      <c r="AJ353" s="383"/>
      <c r="AK353" s="383"/>
      <c r="AL353" s="322"/>
      <c r="AM353" s="322"/>
      <c r="AN353" s="322"/>
      <c r="AO353" s="383"/>
      <c r="AP353" s="322"/>
      <c r="AQ353" s="383"/>
      <c r="AR353" s="322"/>
      <c r="AS353" s="383"/>
      <c r="AT353" s="322"/>
      <c r="AU353" s="322"/>
      <c r="AV353" s="322"/>
      <c r="AW353" s="322"/>
      <c r="AX353" s="322"/>
      <c r="AY353" s="383"/>
      <c r="AZ353" s="322"/>
      <c r="BA353" s="383"/>
      <c r="BB353" s="322"/>
      <c r="BC353" s="322"/>
      <c r="BD353" s="322"/>
      <c r="BE353" s="322"/>
      <c r="BF353" s="322"/>
      <c r="BG353" s="322"/>
      <c r="BH353" s="322"/>
      <c r="BI353" s="383"/>
      <c r="BJ353" s="322"/>
      <c r="BK353" s="383"/>
      <c r="BL353" s="322"/>
      <c r="BM353" s="383"/>
      <c r="BN353" s="322"/>
      <c r="BO353" s="383"/>
      <c r="BP353" s="383"/>
      <c r="BQ353" s="383"/>
      <c r="BR353" s="322"/>
      <c r="BS353" s="383"/>
      <c r="BT353" s="383"/>
      <c r="BU353" s="383"/>
      <c r="BV353" s="322"/>
      <c r="BW353" s="383"/>
      <c r="BX353" s="383"/>
      <c r="BY353" s="383"/>
      <c r="BZ353" s="383"/>
      <c r="CA353" s="383"/>
      <c r="CB353" s="322"/>
      <c r="CC353" s="383"/>
      <c r="CD353" s="322"/>
      <c r="CE353" s="623"/>
      <c r="CF353" s="623"/>
      <c r="CG353" s="623"/>
      <c r="CH353" s="623"/>
      <c r="CI353" s="222"/>
      <c r="CJ353" s="222"/>
    </row>
    <row r="354" ht="13.5" customHeight="1">
      <c r="A354" s="222"/>
      <c r="B354" s="440">
        <v>45414.0</v>
      </c>
      <c r="C354" s="271">
        <f t="shared" si="26"/>
        <v>82092</v>
      </c>
      <c r="D354" s="260">
        <f t="shared" si="45"/>
        <v>0</v>
      </c>
      <c r="E354" s="321"/>
      <c r="F354" s="322"/>
      <c r="G354" s="322"/>
      <c r="H354" s="322"/>
      <c r="I354" s="322"/>
      <c r="J354" s="322"/>
      <c r="K354" s="322"/>
      <c r="L354" s="480"/>
      <c r="M354" s="577">
        <f t="shared" si="46"/>
        <v>0</v>
      </c>
      <c r="N354" s="321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  <c r="AA354" s="322"/>
      <c r="AB354" s="322"/>
      <c r="AC354" s="480"/>
      <c r="AD354" s="260">
        <f t="shared" si="47"/>
        <v>82092</v>
      </c>
      <c r="AE354" s="407" t="s">
        <v>1013</v>
      </c>
      <c r="AF354" s="363">
        <v>72092.0</v>
      </c>
      <c r="AG354" s="407" t="s">
        <v>745</v>
      </c>
      <c r="AH354" s="363">
        <v>10000.0</v>
      </c>
      <c r="AI354" s="322"/>
      <c r="AJ354" s="322"/>
      <c r="AK354" s="322"/>
      <c r="AL354" s="322"/>
      <c r="AM354" s="322"/>
      <c r="AN354" s="322"/>
      <c r="AO354" s="322"/>
      <c r="AP354" s="322"/>
      <c r="AQ354" s="383"/>
      <c r="AR354" s="322"/>
      <c r="AS354" s="322"/>
      <c r="AT354" s="322"/>
      <c r="AU354" s="322"/>
      <c r="AV354" s="322"/>
      <c r="AW354" s="322"/>
      <c r="AX354" s="322"/>
      <c r="AY354" s="322"/>
      <c r="AZ354" s="322"/>
      <c r="BA354" s="322"/>
      <c r="BB354" s="322"/>
      <c r="BC354" s="322"/>
      <c r="BD354" s="322"/>
      <c r="BE354" s="383"/>
      <c r="BF354" s="322"/>
      <c r="BG354" s="322"/>
      <c r="BH354" s="322"/>
      <c r="BI354" s="383"/>
      <c r="BJ354" s="322"/>
      <c r="BK354" s="383"/>
      <c r="BL354" s="322"/>
      <c r="BM354" s="383"/>
      <c r="BN354" s="322"/>
      <c r="BO354" s="383"/>
      <c r="BP354" s="322"/>
      <c r="BQ354" s="322"/>
      <c r="BR354" s="322"/>
      <c r="BS354" s="383"/>
      <c r="BT354" s="322"/>
      <c r="BU354" s="383"/>
      <c r="BV354" s="322"/>
      <c r="BW354" s="383"/>
      <c r="BX354" s="322"/>
      <c r="BY354" s="383"/>
      <c r="BZ354" s="322"/>
      <c r="CA354" s="383"/>
      <c r="CB354" s="322"/>
      <c r="CC354" s="322"/>
      <c r="CD354" s="322"/>
      <c r="CE354" s="623"/>
      <c r="CF354" s="623"/>
      <c r="CG354" s="623"/>
      <c r="CH354" s="623"/>
      <c r="CI354" s="222"/>
      <c r="CJ354" s="222"/>
    </row>
    <row r="355" ht="13.5" customHeight="1">
      <c r="A355" s="222"/>
      <c r="B355" s="35">
        <v>45415.0</v>
      </c>
      <c r="C355" s="271">
        <f t="shared" si="26"/>
        <v>0</v>
      </c>
      <c r="D355" s="260">
        <f t="shared" si="45"/>
        <v>0</v>
      </c>
      <c r="E355" s="321"/>
      <c r="F355" s="322"/>
      <c r="G355" s="322"/>
      <c r="H355" s="322"/>
      <c r="I355" s="322"/>
      <c r="J355" s="322"/>
      <c r="K355" s="322"/>
      <c r="L355" s="480"/>
      <c r="M355" s="577">
        <f t="shared" si="46"/>
        <v>0</v>
      </c>
      <c r="N355" s="321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  <c r="AA355" s="322"/>
      <c r="AB355" s="322"/>
      <c r="AC355" s="480"/>
      <c r="AD355" s="260">
        <f t="shared" si="47"/>
        <v>0</v>
      </c>
      <c r="AE355" s="407"/>
      <c r="AF355" s="322"/>
      <c r="AG355" s="383"/>
      <c r="AH355" s="322"/>
      <c r="AI355" s="383"/>
      <c r="AJ355" s="322"/>
      <c r="AK355" s="383"/>
      <c r="AL355" s="322"/>
      <c r="AM355" s="383"/>
      <c r="AN355" s="322"/>
      <c r="AO355" s="322"/>
      <c r="AP355" s="322"/>
      <c r="AQ355" s="322"/>
      <c r="AR355" s="322"/>
      <c r="AS355" s="322"/>
      <c r="AT355" s="322"/>
      <c r="AU355" s="322"/>
      <c r="AV355" s="322"/>
      <c r="AW355" s="322"/>
      <c r="AX355" s="322"/>
      <c r="AY355" s="322"/>
      <c r="AZ355" s="322"/>
      <c r="BA355" s="322"/>
      <c r="BB355" s="322"/>
      <c r="BC355" s="322"/>
      <c r="BD355" s="322"/>
      <c r="BE355" s="383"/>
      <c r="BF355" s="322"/>
      <c r="BG355" s="322"/>
      <c r="BH355" s="322"/>
      <c r="BI355" s="383"/>
      <c r="BJ355" s="322"/>
      <c r="BK355" s="383"/>
      <c r="BL355" s="322"/>
      <c r="BM355" s="383"/>
      <c r="BN355" s="322"/>
      <c r="BO355" s="383"/>
      <c r="BP355" s="322"/>
      <c r="BQ355" s="322"/>
      <c r="BR355" s="322"/>
      <c r="BS355" s="383"/>
      <c r="BT355" s="322"/>
      <c r="BU355" s="383"/>
      <c r="BV355" s="322"/>
      <c r="BW355" s="383"/>
      <c r="BX355" s="322"/>
      <c r="BY355" s="383"/>
      <c r="BZ355" s="322"/>
      <c r="CA355" s="322"/>
      <c r="CB355" s="322"/>
      <c r="CC355" s="322"/>
      <c r="CD355" s="322"/>
      <c r="CE355" s="623"/>
      <c r="CF355" s="623"/>
      <c r="CG355" s="623"/>
      <c r="CH355" s="623"/>
      <c r="CI355" s="222"/>
      <c r="CJ355" s="222"/>
    </row>
    <row r="356" ht="13.5" customHeight="1">
      <c r="A356" s="222"/>
      <c r="B356" s="35">
        <v>45416.0</v>
      </c>
      <c r="C356" s="271">
        <f t="shared" si="26"/>
        <v>0</v>
      </c>
      <c r="D356" s="260">
        <f t="shared" si="45"/>
        <v>0</v>
      </c>
      <c r="E356" s="321"/>
      <c r="F356" s="322"/>
      <c r="G356" s="322"/>
      <c r="H356" s="322"/>
      <c r="I356" s="322"/>
      <c r="J356" s="322"/>
      <c r="K356" s="322"/>
      <c r="L356" s="480"/>
      <c r="M356" s="577">
        <f t="shared" si="46"/>
        <v>0</v>
      </c>
      <c r="N356" s="321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  <c r="AA356" s="322"/>
      <c r="AB356" s="322"/>
      <c r="AC356" s="480"/>
      <c r="AD356" s="260">
        <f t="shared" si="47"/>
        <v>0</v>
      </c>
      <c r="AE356" s="407"/>
      <c r="AF356" s="143"/>
      <c r="AG356" s="150"/>
      <c r="AH356" s="143"/>
      <c r="AI356" s="142"/>
      <c r="AJ356" s="143"/>
      <c r="AK356" s="150"/>
      <c r="AL356" s="143"/>
      <c r="AM356" s="150"/>
      <c r="AN356" s="322"/>
      <c r="AO356" s="383"/>
      <c r="AP356" s="322"/>
      <c r="AQ356" s="383"/>
      <c r="AR356" s="322"/>
      <c r="AS356" s="383"/>
      <c r="AT356" s="322"/>
      <c r="AU356" s="383"/>
      <c r="AV356" s="322"/>
      <c r="AW356" s="383"/>
      <c r="AX356" s="383"/>
      <c r="AY356" s="383"/>
      <c r="AZ356" s="322"/>
      <c r="BA356" s="383"/>
      <c r="BB356" s="383"/>
      <c r="BC356" s="383"/>
      <c r="BD356" s="322"/>
      <c r="BE356" s="383"/>
      <c r="BF356" s="383"/>
      <c r="BG356" s="383"/>
      <c r="BH356" s="383"/>
      <c r="BI356" s="383"/>
      <c r="BJ356" s="383"/>
      <c r="BK356" s="383"/>
      <c r="BL356" s="383"/>
      <c r="BM356" s="383"/>
      <c r="BN356" s="383"/>
      <c r="BO356" s="383"/>
      <c r="BP356" s="383"/>
      <c r="BQ356" s="383"/>
      <c r="BR356" s="322"/>
      <c r="BS356" s="383"/>
      <c r="BT356" s="383"/>
      <c r="BU356" s="383"/>
      <c r="BV356" s="322"/>
      <c r="BW356" s="383"/>
      <c r="BX356" s="383"/>
      <c r="BY356" s="383"/>
      <c r="BZ356" s="383"/>
      <c r="CA356" s="383"/>
      <c r="CB356" s="322"/>
      <c r="CC356" s="383"/>
      <c r="CD356" s="322"/>
      <c r="CE356" s="623"/>
      <c r="CF356" s="623"/>
      <c r="CG356" s="623"/>
      <c r="CH356" s="623"/>
      <c r="CI356" s="222"/>
      <c r="CJ356" s="222"/>
    </row>
    <row r="357" ht="13.5" customHeight="1">
      <c r="A357" s="222"/>
      <c r="B357" s="35">
        <v>45417.0</v>
      </c>
      <c r="C357" s="271">
        <f t="shared" si="26"/>
        <v>0</v>
      </c>
      <c r="D357" s="260">
        <f t="shared" si="45"/>
        <v>0</v>
      </c>
      <c r="E357" s="321"/>
      <c r="F357" s="322"/>
      <c r="G357" s="322"/>
      <c r="H357" s="322"/>
      <c r="I357" s="322"/>
      <c r="J357" s="322"/>
      <c r="K357" s="322"/>
      <c r="L357" s="480"/>
      <c r="M357" s="577">
        <f t="shared" si="46"/>
        <v>0</v>
      </c>
      <c r="N357" s="321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  <c r="AA357" s="322"/>
      <c r="AB357" s="322"/>
      <c r="AC357" s="480"/>
      <c r="AD357" s="260">
        <f t="shared" si="47"/>
        <v>0</v>
      </c>
      <c r="AE357" s="407"/>
      <c r="AF357" s="322"/>
      <c r="AG357" s="383"/>
      <c r="AH357" s="322"/>
      <c r="AI357" s="383"/>
      <c r="AJ357" s="322"/>
      <c r="AK357" s="383"/>
      <c r="AL357" s="322"/>
      <c r="AM357" s="383"/>
      <c r="AN357" s="322"/>
      <c r="AO357" s="383"/>
      <c r="AP357" s="322"/>
      <c r="AQ357" s="383"/>
      <c r="AR357" s="322"/>
      <c r="AS357" s="383"/>
      <c r="AT357" s="322"/>
      <c r="AU357" s="383"/>
      <c r="AV357" s="322"/>
      <c r="AW357" s="383"/>
      <c r="AX357" s="383"/>
      <c r="AY357" s="383"/>
      <c r="AZ357" s="322"/>
      <c r="BA357" s="383"/>
      <c r="BB357" s="383"/>
      <c r="BC357" s="383"/>
      <c r="BD357" s="322"/>
      <c r="BE357" s="383"/>
      <c r="BF357" s="383"/>
      <c r="BG357" s="383"/>
      <c r="BH357" s="383"/>
      <c r="BI357" s="383"/>
      <c r="BJ357" s="383"/>
      <c r="BK357" s="383"/>
      <c r="BL357" s="383"/>
      <c r="BM357" s="383"/>
      <c r="BN357" s="383"/>
      <c r="BO357" s="383"/>
      <c r="BP357" s="383"/>
      <c r="BQ357" s="383"/>
      <c r="BR357" s="322"/>
      <c r="BS357" s="383"/>
      <c r="BT357" s="383"/>
      <c r="BU357" s="383"/>
      <c r="BV357" s="322"/>
      <c r="BW357" s="383"/>
      <c r="BX357" s="383"/>
      <c r="BY357" s="383"/>
      <c r="BZ357" s="383"/>
      <c r="CA357" s="383"/>
      <c r="CB357" s="322"/>
      <c r="CC357" s="383"/>
      <c r="CD357" s="322"/>
      <c r="CE357" s="623"/>
      <c r="CF357" s="623"/>
      <c r="CG357" s="623"/>
      <c r="CH357" s="623"/>
      <c r="CI357" s="222"/>
      <c r="CJ357" s="222"/>
    </row>
    <row r="358" ht="13.5" customHeight="1">
      <c r="A358" s="222"/>
      <c r="B358" s="35">
        <v>45418.0</v>
      </c>
      <c r="C358" s="271">
        <f t="shared" si="26"/>
        <v>0</v>
      </c>
      <c r="D358" s="260">
        <f t="shared" si="45"/>
        <v>0</v>
      </c>
      <c r="E358" s="321"/>
      <c r="F358" s="322"/>
      <c r="G358" s="322"/>
      <c r="H358" s="322"/>
      <c r="I358" s="322"/>
      <c r="J358" s="322"/>
      <c r="K358" s="322"/>
      <c r="L358" s="480"/>
      <c r="M358" s="577">
        <f t="shared" si="46"/>
        <v>0</v>
      </c>
      <c r="N358" s="321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  <c r="AA358" s="322"/>
      <c r="AB358" s="322"/>
      <c r="AC358" s="480"/>
      <c r="AD358" s="260">
        <f t="shared" si="47"/>
        <v>0</v>
      </c>
      <c r="AE358" s="407"/>
      <c r="AF358" s="322"/>
      <c r="AG358" s="383"/>
      <c r="AH358" s="322"/>
      <c r="AI358" s="383"/>
      <c r="AJ358" s="322"/>
      <c r="AK358" s="383"/>
      <c r="AL358" s="322"/>
      <c r="AM358" s="383"/>
      <c r="AN358" s="322"/>
      <c r="AO358" s="383"/>
      <c r="AP358" s="322"/>
      <c r="AQ358" s="383"/>
      <c r="AR358" s="322"/>
      <c r="AS358" s="383"/>
      <c r="AT358" s="322"/>
      <c r="AU358" s="383"/>
      <c r="AV358" s="322"/>
      <c r="AW358" s="383"/>
      <c r="AX358" s="383"/>
      <c r="AY358" s="383"/>
      <c r="AZ358" s="322"/>
      <c r="BA358" s="383"/>
      <c r="BB358" s="383"/>
      <c r="BC358" s="383"/>
      <c r="BD358" s="322"/>
      <c r="BE358" s="383"/>
      <c r="BF358" s="383"/>
      <c r="BG358" s="383"/>
      <c r="BH358" s="383"/>
      <c r="BI358" s="383"/>
      <c r="BJ358" s="383"/>
      <c r="BK358" s="383"/>
      <c r="BL358" s="383"/>
      <c r="BM358" s="383"/>
      <c r="BN358" s="383"/>
      <c r="BO358" s="383"/>
      <c r="BP358" s="383"/>
      <c r="BQ358" s="383"/>
      <c r="BR358" s="322"/>
      <c r="BS358" s="383"/>
      <c r="BT358" s="383"/>
      <c r="BU358" s="383"/>
      <c r="BV358" s="322"/>
      <c r="BW358" s="383"/>
      <c r="BX358" s="383"/>
      <c r="BY358" s="383"/>
      <c r="BZ358" s="383"/>
      <c r="CA358" s="383"/>
      <c r="CB358" s="322"/>
      <c r="CC358" s="383"/>
      <c r="CD358" s="322"/>
      <c r="CE358" s="623"/>
      <c r="CF358" s="623"/>
      <c r="CG358" s="623"/>
      <c r="CH358" s="623"/>
      <c r="CI358" s="222"/>
      <c r="CJ358" s="222"/>
    </row>
    <row r="359" ht="13.5" customHeight="1">
      <c r="A359" s="222"/>
      <c r="B359" s="32">
        <v>45419.0</v>
      </c>
      <c r="C359" s="271">
        <f t="shared" si="26"/>
        <v>238354</v>
      </c>
      <c r="D359" s="260">
        <f t="shared" si="45"/>
        <v>1210</v>
      </c>
      <c r="E359" s="321" t="s">
        <v>1236</v>
      </c>
      <c r="F359" s="363">
        <v>1210.0</v>
      </c>
      <c r="G359" s="322"/>
      <c r="H359" s="322"/>
      <c r="I359" s="322"/>
      <c r="J359" s="322"/>
      <c r="K359" s="322"/>
      <c r="L359" s="480"/>
      <c r="M359" s="577">
        <f t="shared" si="46"/>
        <v>0</v>
      </c>
      <c r="N359" s="321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  <c r="AA359" s="322"/>
      <c r="AB359" s="322"/>
      <c r="AC359" s="480"/>
      <c r="AD359" s="260">
        <f t="shared" si="47"/>
        <v>237144</v>
      </c>
      <c r="AE359" s="407" t="s">
        <v>401</v>
      </c>
      <c r="AF359" s="363">
        <v>88000.0</v>
      </c>
      <c r="AG359" s="383" t="s">
        <v>402</v>
      </c>
      <c r="AH359" s="363">
        <v>53240.0</v>
      </c>
      <c r="AI359" s="383" t="s">
        <v>1016</v>
      </c>
      <c r="AJ359" s="363">
        <v>95904.0</v>
      </c>
      <c r="AK359" s="383"/>
      <c r="AL359" s="322"/>
      <c r="AM359" s="383"/>
      <c r="AN359" s="322"/>
      <c r="AO359" s="322"/>
      <c r="AP359" s="322"/>
      <c r="AQ359" s="383"/>
      <c r="AR359" s="322"/>
      <c r="AS359" s="383"/>
      <c r="AT359" s="322"/>
      <c r="AU359" s="383"/>
      <c r="AV359" s="322"/>
      <c r="AW359" s="383"/>
      <c r="AX359" s="383"/>
      <c r="AY359" s="383"/>
      <c r="AZ359" s="322"/>
      <c r="BA359" s="383"/>
      <c r="BB359" s="383"/>
      <c r="BC359" s="383"/>
      <c r="BD359" s="322"/>
      <c r="BE359" s="383"/>
      <c r="BF359" s="383"/>
      <c r="BG359" s="383"/>
      <c r="BH359" s="383"/>
      <c r="BI359" s="383"/>
      <c r="BJ359" s="383"/>
      <c r="BK359" s="383"/>
      <c r="BL359" s="383"/>
      <c r="BM359" s="383"/>
      <c r="BN359" s="383"/>
      <c r="BO359" s="383"/>
      <c r="BP359" s="383"/>
      <c r="BQ359" s="383"/>
      <c r="BR359" s="322"/>
      <c r="BS359" s="383"/>
      <c r="BT359" s="383"/>
      <c r="BU359" s="383"/>
      <c r="BV359" s="322"/>
      <c r="BW359" s="383"/>
      <c r="BX359" s="383"/>
      <c r="BY359" s="383"/>
      <c r="BZ359" s="383"/>
      <c r="CA359" s="383"/>
      <c r="CB359" s="322"/>
      <c r="CC359" s="383"/>
      <c r="CD359" s="322"/>
      <c r="CE359" s="623"/>
      <c r="CF359" s="623"/>
      <c r="CG359" s="623"/>
      <c r="CH359" s="623"/>
      <c r="CI359" s="222"/>
      <c r="CJ359" s="222"/>
    </row>
    <row r="360" ht="13.5" customHeight="1">
      <c r="A360" s="222"/>
      <c r="B360" s="440">
        <v>45420.0</v>
      </c>
      <c r="C360" s="271">
        <f t="shared" si="26"/>
        <v>25680</v>
      </c>
      <c r="D360" s="260">
        <f t="shared" si="45"/>
        <v>0</v>
      </c>
      <c r="E360" s="321"/>
      <c r="F360" s="322"/>
      <c r="G360" s="322"/>
      <c r="H360" s="322"/>
      <c r="I360" s="322"/>
      <c r="J360" s="322"/>
      <c r="K360" s="322"/>
      <c r="L360" s="480"/>
      <c r="M360" s="577">
        <f t="shared" si="46"/>
        <v>0</v>
      </c>
      <c r="N360" s="321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  <c r="AA360" s="322"/>
      <c r="AB360" s="322"/>
      <c r="AC360" s="480"/>
      <c r="AD360" s="260">
        <f t="shared" si="47"/>
        <v>25680</v>
      </c>
      <c r="AE360" s="407" t="s">
        <v>403</v>
      </c>
      <c r="AF360" s="363">
        <v>25680.0</v>
      </c>
      <c r="AG360" s="383"/>
      <c r="AH360" s="322"/>
      <c r="AI360" s="322"/>
      <c r="AJ360" s="322"/>
      <c r="AK360" s="383"/>
      <c r="AL360" s="322"/>
      <c r="AM360" s="383"/>
      <c r="AN360" s="322"/>
      <c r="AO360" s="383"/>
      <c r="AP360" s="322"/>
      <c r="AQ360" s="383"/>
      <c r="AR360" s="322"/>
      <c r="AS360" s="383"/>
      <c r="AT360" s="322"/>
      <c r="AU360" s="383"/>
      <c r="AV360" s="322"/>
      <c r="AW360" s="383"/>
      <c r="AX360" s="383"/>
      <c r="AY360" s="383"/>
      <c r="AZ360" s="322"/>
      <c r="BA360" s="383"/>
      <c r="BB360" s="383"/>
      <c r="BC360" s="383"/>
      <c r="BD360" s="322"/>
      <c r="BE360" s="383"/>
      <c r="BF360" s="383"/>
      <c r="BG360" s="383"/>
      <c r="BH360" s="383"/>
      <c r="BI360" s="383"/>
      <c r="BJ360" s="383"/>
      <c r="BK360" s="383"/>
      <c r="BL360" s="383"/>
      <c r="BM360" s="383"/>
      <c r="BN360" s="383"/>
      <c r="BO360" s="383"/>
      <c r="BP360" s="383"/>
      <c r="BQ360" s="383"/>
      <c r="BR360" s="322"/>
      <c r="BS360" s="383"/>
      <c r="BT360" s="383"/>
      <c r="BU360" s="383"/>
      <c r="BV360" s="322"/>
      <c r="BW360" s="383"/>
      <c r="BX360" s="383"/>
      <c r="BY360" s="383"/>
      <c r="BZ360" s="383"/>
      <c r="CA360" s="383"/>
      <c r="CB360" s="322"/>
      <c r="CC360" s="383"/>
      <c r="CD360" s="322"/>
      <c r="CE360" s="623"/>
      <c r="CF360" s="623"/>
      <c r="CG360" s="623"/>
      <c r="CH360" s="623"/>
      <c r="CI360" s="222"/>
      <c r="CJ360" s="222"/>
    </row>
    <row r="361" ht="13.5" customHeight="1">
      <c r="A361" s="222"/>
      <c r="B361" s="440">
        <v>45421.0</v>
      </c>
      <c r="C361" s="271">
        <f t="shared" si="26"/>
        <v>184600</v>
      </c>
      <c r="D361" s="260">
        <f t="shared" si="45"/>
        <v>0</v>
      </c>
      <c r="E361" s="321"/>
      <c r="F361" s="322"/>
      <c r="G361" s="322"/>
      <c r="H361" s="322"/>
      <c r="I361" s="322"/>
      <c r="J361" s="322"/>
      <c r="K361" s="322"/>
      <c r="L361" s="480"/>
      <c r="M361" s="577">
        <f t="shared" si="46"/>
        <v>0</v>
      </c>
      <c r="N361" s="321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  <c r="AA361" s="322"/>
      <c r="AB361" s="322"/>
      <c r="AC361" s="480"/>
      <c r="AD361" s="260">
        <f t="shared" si="47"/>
        <v>184600</v>
      </c>
      <c r="AE361" s="383" t="s">
        <v>54</v>
      </c>
      <c r="AF361" s="363">
        <v>14600.0</v>
      </c>
      <c r="AG361" s="383" t="s">
        <v>1257</v>
      </c>
      <c r="AH361" s="363">
        <v>170000.0</v>
      </c>
      <c r="AI361" s="383"/>
      <c r="AJ361" s="322"/>
      <c r="AK361" s="383"/>
      <c r="AL361" s="322"/>
      <c r="AM361" s="383"/>
      <c r="AN361" s="322"/>
      <c r="AO361" s="383"/>
      <c r="AP361" s="322"/>
      <c r="AQ361" s="383"/>
      <c r="AR361" s="322"/>
      <c r="AS361" s="383"/>
      <c r="AT361" s="322"/>
      <c r="AU361" s="383"/>
      <c r="AV361" s="322"/>
      <c r="AW361" s="383"/>
      <c r="AX361" s="383"/>
      <c r="AY361" s="383"/>
      <c r="AZ361" s="322"/>
      <c r="BA361" s="383"/>
      <c r="BB361" s="383"/>
      <c r="BC361" s="383"/>
      <c r="BD361" s="322"/>
      <c r="BE361" s="383"/>
      <c r="BF361" s="383"/>
      <c r="BG361" s="383"/>
      <c r="BH361" s="383"/>
      <c r="BI361" s="383"/>
      <c r="BJ361" s="383"/>
      <c r="BK361" s="383"/>
      <c r="BL361" s="383"/>
      <c r="BM361" s="383"/>
      <c r="BN361" s="383"/>
      <c r="BO361" s="383"/>
      <c r="BP361" s="383"/>
      <c r="BQ361" s="383"/>
      <c r="BR361" s="322"/>
      <c r="BS361" s="383"/>
      <c r="BT361" s="383"/>
      <c r="BU361" s="383"/>
      <c r="BV361" s="322"/>
      <c r="BW361" s="383"/>
      <c r="BX361" s="383"/>
      <c r="BY361" s="383"/>
      <c r="BZ361" s="383"/>
      <c r="CA361" s="383"/>
      <c r="CB361" s="322"/>
      <c r="CC361" s="383"/>
      <c r="CD361" s="322"/>
      <c r="CE361" s="623"/>
      <c r="CF361" s="623"/>
      <c r="CG361" s="623"/>
      <c r="CH361" s="623"/>
      <c r="CI361" s="222"/>
      <c r="CJ361" s="222"/>
    </row>
    <row r="362" ht="13.5" customHeight="1">
      <c r="A362" s="222"/>
      <c r="B362" s="35">
        <v>45422.0</v>
      </c>
      <c r="C362" s="271">
        <f t="shared" si="26"/>
        <v>0</v>
      </c>
      <c r="D362" s="260">
        <f t="shared" si="45"/>
        <v>0</v>
      </c>
      <c r="E362" s="321"/>
      <c r="F362" s="485"/>
      <c r="G362" s="322"/>
      <c r="H362" s="322"/>
      <c r="I362" s="322"/>
      <c r="J362" s="322"/>
      <c r="K362" s="322"/>
      <c r="L362" s="480"/>
      <c r="M362" s="577">
        <f t="shared" si="46"/>
        <v>0</v>
      </c>
      <c r="N362" s="321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  <c r="AA362" s="322"/>
      <c r="AB362" s="322"/>
      <c r="AC362" s="480"/>
      <c r="AD362" s="260">
        <f t="shared" si="47"/>
        <v>0</v>
      </c>
      <c r="AE362" s="407"/>
      <c r="AF362" s="322"/>
      <c r="AG362" s="150"/>
      <c r="AH362" s="143"/>
      <c r="AI362" s="142"/>
      <c r="AJ362" s="143"/>
      <c r="AK362" s="150"/>
      <c r="AL362" s="143"/>
      <c r="AM362" s="150"/>
      <c r="AN362" s="143"/>
      <c r="AO362" s="150"/>
      <c r="AP362" s="322"/>
      <c r="AQ362" s="383"/>
      <c r="AR362" s="322"/>
      <c r="AS362" s="383"/>
      <c r="AT362" s="322"/>
      <c r="AU362" s="383"/>
      <c r="AV362" s="322"/>
      <c r="AW362" s="383"/>
      <c r="AX362" s="383"/>
      <c r="AY362" s="383"/>
      <c r="AZ362" s="322"/>
      <c r="BA362" s="383"/>
      <c r="BB362" s="383"/>
      <c r="BC362" s="383"/>
      <c r="BD362" s="322"/>
      <c r="BE362" s="383"/>
      <c r="BF362" s="383"/>
      <c r="BG362" s="383"/>
      <c r="BH362" s="383"/>
      <c r="BI362" s="383"/>
      <c r="BJ362" s="383"/>
      <c r="BK362" s="383"/>
      <c r="BL362" s="383"/>
      <c r="BM362" s="383"/>
      <c r="BN362" s="383"/>
      <c r="BO362" s="383"/>
      <c r="BP362" s="383"/>
      <c r="BQ362" s="383"/>
      <c r="BR362" s="322"/>
      <c r="BS362" s="383"/>
      <c r="BT362" s="383"/>
      <c r="BU362" s="383"/>
      <c r="BV362" s="322"/>
      <c r="BW362" s="383"/>
      <c r="BX362" s="383"/>
      <c r="BY362" s="383"/>
      <c r="BZ362" s="383"/>
      <c r="CA362" s="383"/>
      <c r="CB362" s="322"/>
      <c r="CC362" s="383"/>
      <c r="CD362" s="322"/>
      <c r="CE362" s="623"/>
      <c r="CF362" s="623"/>
      <c r="CG362" s="623"/>
      <c r="CH362" s="623"/>
      <c r="CI362" s="222"/>
      <c r="CJ362" s="222"/>
    </row>
    <row r="363" ht="13.5" customHeight="1">
      <c r="A363" s="222"/>
      <c r="B363" s="35">
        <v>45423.0</v>
      </c>
      <c r="C363" s="271">
        <f t="shared" si="26"/>
        <v>4290</v>
      </c>
      <c r="D363" s="260">
        <f t="shared" si="45"/>
        <v>4290</v>
      </c>
      <c r="E363" s="321" t="s">
        <v>1258</v>
      </c>
      <c r="F363" s="363">
        <v>660.0</v>
      </c>
      <c r="G363" s="322" t="s">
        <v>536</v>
      </c>
      <c r="H363" s="363">
        <v>3630.0</v>
      </c>
      <c r="I363" s="322"/>
      <c r="J363" s="322"/>
      <c r="K363" s="322"/>
      <c r="L363" s="480"/>
      <c r="M363" s="577">
        <f t="shared" si="46"/>
        <v>0</v>
      </c>
      <c r="N363" s="321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  <c r="AA363" s="322"/>
      <c r="AB363" s="322"/>
      <c r="AC363" s="480"/>
      <c r="AD363" s="260">
        <f t="shared" si="47"/>
        <v>0</v>
      </c>
      <c r="AE363" s="383"/>
      <c r="AF363" s="322"/>
      <c r="AG363" s="142"/>
      <c r="AH363" s="143"/>
      <c r="AI363" s="150"/>
      <c r="AJ363" s="143"/>
      <c r="AK363" s="150"/>
      <c r="AL363" s="143"/>
      <c r="AM363" s="150"/>
      <c r="AN363" s="143"/>
      <c r="AO363" s="150"/>
      <c r="AP363" s="322"/>
      <c r="AQ363" s="383"/>
      <c r="AR363" s="322"/>
      <c r="AS363" s="383"/>
      <c r="AT363" s="322"/>
      <c r="AU363" s="383"/>
      <c r="AV363" s="322"/>
      <c r="AW363" s="383"/>
      <c r="AX363" s="383"/>
      <c r="AY363" s="383"/>
      <c r="AZ363" s="322"/>
      <c r="BA363" s="383"/>
      <c r="BB363" s="383"/>
      <c r="BC363" s="383"/>
      <c r="BD363" s="322"/>
      <c r="BE363" s="383"/>
      <c r="BF363" s="383"/>
      <c r="BG363" s="383"/>
      <c r="BH363" s="383"/>
      <c r="BI363" s="383"/>
      <c r="BJ363" s="383"/>
      <c r="BK363" s="383"/>
      <c r="BL363" s="383"/>
      <c r="BM363" s="383"/>
      <c r="BN363" s="383"/>
      <c r="BO363" s="383"/>
      <c r="BP363" s="383"/>
      <c r="BQ363" s="383"/>
      <c r="BR363" s="322"/>
      <c r="BS363" s="383"/>
      <c r="BT363" s="383"/>
      <c r="BU363" s="383"/>
      <c r="BV363" s="322"/>
      <c r="BW363" s="383"/>
      <c r="BX363" s="383"/>
      <c r="BY363" s="383"/>
      <c r="BZ363" s="383"/>
      <c r="CA363" s="383"/>
      <c r="CB363" s="322"/>
      <c r="CC363" s="383"/>
      <c r="CD363" s="322"/>
      <c r="CE363" s="623"/>
      <c r="CF363" s="623"/>
      <c r="CG363" s="623"/>
      <c r="CH363" s="623"/>
      <c r="CI363" s="222"/>
      <c r="CJ363" s="222"/>
    </row>
    <row r="364" ht="13.5" customHeight="1">
      <c r="A364" s="222"/>
      <c r="B364" s="440">
        <v>45424.0</v>
      </c>
      <c r="C364" s="271">
        <f t="shared" si="26"/>
        <v>3301586</v>
      </c>
      <c r="D364" s="260">
        <f t="shared" si="45"/>
        <v>17875</v>
      </c>
      <c r="E364" s="321" t="s">
        <v>1117</v>
      </c>
      <c r="F364" s="363">
        <v>1650.0</v>
      </c>
      <c r="G364" s="322" t="s">
        <v>1240</v>
      </c>
      <c r="H364" s="363">
        <v>2530.0</v>
      </c>
      <c r="I364" s="322" t="s">
        <v>495</v>
      </c>
      <c r="J364" s="363">
        <v>9845.0</v>
      </c>
      <c r="K364" s="322" t="s">
        <v>411</v>
      </c>
      <c r="L364" s="385">
        <v>3850.0</v>
      </c>
      <c r="M364" s="577">
        <f t="shared" si="46"/>
        <v>0</v>
      </c>
      <c r="N364" s="321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  <c r="AA364" s="322"/>
      <c r="AB364" s="322"/>
      <c r="AC364" s="480"/>
      <c r="AD364" s="260">
        <f t="shared" si="47"/>
        <v>3283711</v>
      </c>
      <c r="AE364" s="407" t="s">
        <v>416</v>
      </c>
      <c r="AF364" s="363">
        <v>60869.0</v>
      </c>
      <c r="AG364" s="383" t="s">
        <v>1242</v>
      </c>
      <c r="AH364" s="363">
        <v>661220.0</v>
      </c>
      <c r="AI364" s="322" t="s">
        <v>1209</v>
      </c>
      <c r="AJ364" s="363">
        <v>281867.0</v>
      </c>
      <c r="AK364" s="322" t="s">
        <v>1259</v>
      </c>
      <c r="AL364" s="363">
        <v>700000.0</v>
      </c>
      <c r="AM364" s="407" t="s">
        <v>55</v>
      </c>
      <c r="AN364" s="363">
        <v>1028029.0</v>
      </c>
      <c r="AO364" s="383" t="s">
        <v>396</v>
      </c>
      <c r="AP364" s="363">
        <v>78700.0</v>
      </c>
      <c r="AQ364" s="383" t="s">
        <v>56</v>
      </c>
      <c r="AR364" s="363">
        <v>472778.0</v>
      </c>
      <c r="AS364" s="322" t="s">
        <v>831</v>
      </c>
      <c r="AT364" s="363">
        <v>248.0</v>
      </c>
      <c r="AU364" s="322"/>
      <c r="AV364" s="322"/>
      <c r="AW364" s="383"/>
      <c r="AX364" s="322"/>
      <c r="AY364" s="383"/>
      <c r="AZ364" s="322"/>
      <c r="BA364" s="383"/>
      <c r="BB364" s="322"/>
      <c r="BC364" s="383"/>
      <c r="BD364" s="322"/>
      <c r="BE364" s="383"/>
      <c r="BF364" s="322"/>
      <c r="BG364" s="383"/>
      <c r="BH364" s="322"/>
      <c r="BI364" s="383"/>
      <c r="BJ364" s="322"/>
      <c r="BK364" s="383"/>
      <c r="BL364" s="322"/>
      <c r="BM364" s="383"/>
      <c r="BN364" s="322"/>
      <c r="BO364" s="383"/>
      <c r="BP364" s="322"/>
      <c r="BQ364" s="383"/>
      <c r="BR364" s="322"/>
      <c r="BS364" s="383"/>
      <c r="BT364" s="383"/>
      <c r="BU364" s="383"/>
      <c r="BV364" s="322"/>
      <c r="BW364" s="383"/>
      <c r="BX364" s="383"/>
      <c r="BY364" s="383"/>
      <c r="BZ364" s="383"/>
      <c r="CA364" s="383"/>
      <c r="CB364" s="322"/>
      <c r="CC364" s="383"/>
      <c r="CD364" s="322"/>
      <c r="CE364" s="623"/>
      <c r="CF364" s="623"/>
      <c r="CG364" s="623"/>
      <c r="CH364" s="623"/>
      <c r="CI364" s="222"/>
      <c r="CJ364" s="222"/>
    </row>
    <row r="365" ht="13.5" customHeight="1">
      <c r="A365" s="222"/>
      <c r="B365" s="440">
        <v>45425.0</v>
      </c>
      <c r="C365" s="271">
        <f t="shared" si="26"/>
        <v>0</v>
      </c>
      <c r="D365" s="260">
        <f t="shared" si="45"/>
        <v>0</v>
      </c>
      <c r="E365" s="321"/>
      <c r="F365" s="322"/>
      <c r="G365" s="322"/>
      <c r="H365" s="322"/>
      <c r="I365" s="322"/>
      <c r="J365" s="322"/>
      <c r="K365" s="322"/>
      <c r="L365" s="480"/>
      <c r="M365" s="577">
        <f t="shared" si="46"/>
        <v>0</v>
      </c>
      <c r="N365" s="321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  <c r="AA365" s="322"/>
      <c r="AB365" s="322"/>
      <c r="AC365" s="480"/>
      <c r="AD365" s="260">
        <f t="shared" si="47"/>
        <v>0</v>
      </c>
      <c r="AE365" s="407"/>
      <c r="AF365" s="322"/>
      <c r="AG365" s="383"/>
      <c r="AH365" s="322"/>
      <c r="AI365" s="383"/>
      <c r="AJ365" s="322"/>
      <c r="AK365" s="383"/>
      <c r="AL365" s="322"/>
      <c r="AM365" s="383"/>
      <c r="AN365" s="322"/>
      <c r="AO365" s="383"/>
      <c r="AP365" s="322"/>
      <c r="AQ365" s="383"/>
      <c r="AR365" s="322"/>
      <c r="AS365" s="383"/>
      <c r="AT365" s="322"/>
      <c r="AU365" s="383"/>
      <c r="AV365" s="322"/>
      <c r="AW365" s="322"/>
      <c r="AX365" s="322"/>
      <c r="AY365" s="322"/>
      <c r="AZ365" s="322"/>
      <c r="BA365" s="322"/>
      <c r="BB365" s="322"/>
      <c r="BC365" s="322"/>
      <c r="BD365" s="322"/>
      <c r="BE365" s="383"/>
      <c r="BF365" s="322"/>
      <c r="BG365" s="322"/>
      <c r="BH365" s="322"/>
      <c r="BI365" s="322"/>
      <c r="BJ365" s="322"/>
      <c r="BK365" s="383"/>
      <c r="BL365" s="322"/>
      <c r="BM365" s="383"/>
      <c r="BN365" s="322"/>
      <c r="BO365" s="383"/>
      <c r="BP365" s="322"/>
      <c r="BQ365" s="383"/>
      <c r="BR365" s="322"/>
      <c r="BS365" s="322"/>
      <c r="BT365" s="322"/>
      <c r="BU365" s="383"/>
      <c r="BV365" s="322"/>
      <c r="BW365" s="383"/>
      <c r="BX365" s="322"/>
      <c r="BY365" s="383"/>
      <c r="BZ365" s="322"/>
      <c r="CA365" s="383"/>
      <c r="CB365" s="322"/>
      <c r="CC365" s="383"/>
      <c r="CD365" s="322"/>
      <c r="CE365" s="623"/>
      <c r="CF365" s="623"/>
      <c r="CG365" s="623"/>
      <c r="CH365" s="623"/>
      <c r="CI365" s="222"/>
      <c r="CJ365" s="222"/>
    </row>
    <row r="366" ht="13.5" customHeight="1">
      <c r="A366" s="222"/>
      <c r="B366" s="440">
        <v>45426.0</v>
      </c>
      <c r="C366" s="271">
        <f t="shared" si="26"/>
        <v>0</v>
      </c>
      <c r="D366" s="260">
        <f t="shared" si="45"/>
        <v>0</v>
      </c>
      <c r="E366" s="321"/>
      <c r="F366" s="322"/>
      <c r="G366" s="322"/>
      <c r="H366" s="322"/>
      <c r="I366" s="322"/>
      <c r="J366" s="322"/>
      <c r="K366" s="322"/>
      <c r="L366" s="480"/>
      <c r="M366" s="577">
        <f t="shared" si="46"/>
        <v>0</v>
      </c>
      <c r="N366" s="321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  <c r="AA366" s="322"/>
      <c r="AB366" s="322"/>
      <c r="AC366" s="480"/>
      <c r="AD366" s="260">
        <f t="shared" si="47"/>
        <v>0</v>
      </c>
      <c r="AE366" s="407"/>
      <c r="AF366" s="322"/>
      <c r="AG366" s="407"/>
      <c r="AH366" s="322"/>
      <c r="AI366" s="322"/>
      <c r="AJ366" s="322"/>
      <c r="AK366" s="322"/>
      <c r="AL366" s="322"/>
      <c r="AM366" s="322"/>
      <c r="AN366" s="322"/>
      <c r="AO366" s="322"/>
      <c r="AP366" s="322"/>
      <c r="AQ366" s="383"/>
      <c r="AR366" s="322"/>
      <c r="AS366" s="322"/>
      <c r="AT366" s="322"/>
      <c r="AU366" s="322"/>
      <c r="AV366" s="322"/>
      <c r="AW366" s="383"/>
      <c r="AX366" s="383"/>
      <c r="AY366" s="383"/>
      <c r="AZ366" s="322"/>
      <c r="BA366" s="383"/>
      <c r="BB366" s="383"/>
      <c r="BC366" s="383"/>
      <c r="BD366" s="322"/>
      <c r="BE366" s="383"/>
      <c r="BF366" s="383"/>
      <c r="BG366" s="383"/>
      <c r="BH366" s="383"/>
      <c r="BI366" s="383"/>
      <c r="BJ366" s="383"/>
      <c r="BK366" s="383"/>
      <c r="BL366" s="383"/>
      <c r="BM366" s="383"/>
      <c r="BN366" s="383"/>
      <c r="BO366" s="383"/>
      <c r="BP366" s="383"/>
      <c r="BQ366" s="383"/>
      <c r="BR366" s="322"/>
      <c r="BS366" s="383"/>
      <c r="BT366" s="383"/>
      <c r="BU366" s="383"/>
      <c r="BV366" s="322"/>
      <c r="BW366" s="383"/>
      <c r="BX366" s="383"/>
      <c r="BY366" s="383"/>
      <c r="BZ366" s="383"/>
      <c r="CA366" s="383"/>
      <c r="CB366" s="322"/>
      <c r="CC366" s="383"/>
      <c r="CD366" s="322"/>
      <c r="CE366" s="623"/>
      <c r="CF366" s="623"/>
      <c r="CG366" s="623"/>
      <c r="CH366" s="623"/>
      <c r="CI366" s="222"/>
      <c r="CJ366" s="222"/>
    </row>
    <row r="367" ht="13.5" customHeight="1">
      <c r="A367" s="222"/>
      <c r="B367" s="440">
        <v>45427.0</v>
      </c>
      <c r="C367" s="271">
        <f t="shared" si="26"/>
        <v>34934</v>
      </c>
      <c r="D367" s="260">
        <f t="shared" si="45"/>
        <v>0</v>
      </c>
      <c r="E367" s="321"/>
      <c r="F367" s="322"/>
      <c r="G367" s="322"/>
      <c r="H367" s="322"/>
      <c r="I367" s="322"/>
      <c r="J367" s="322"/>
      <c r="K367" s="322"/>
      <c r="L367" s="480"/>
      <c r="M367" s="577">
        <f t="shared" si="46"/>
        <v>0</v>
      </c>
      <c r="N367" s="236"/>
      <c r="O367" s="143"/>
      <c r="P367" s="143"/>
      <c r="Q367" s="143"/>
      <c r="R367" s="143"/>
      <c r="S367" s="322"/>
      <c r="T367" s="322"/>
      <c r="U367" s="322"/>
      <c r="V367" s="322"/>
      <c r="W367" s="322"/>
      <c r="X367" s="322"/>
      <c r="Y367" s="322"/>
      <c r="Z367" s="322"/>
      <c r="AA367" s="322"/>
      <c r="AB367" s="322"/>
      <c r="AC367" s="480"/>
      <c r="AD367" s="260">
        <f t="shared" si="47"/>
        <v>34934</v>
      </c>
      <c r="AE367" s="407" t="s">
        <v>403</v>
      </c>
      <c r="AF367" s="363">
        <v>31830.0</v>
      </c>
      <c r="AG367" s="383" t="s">
        <v>417</v>
      </c>
      <c r="AH367" s="363">
        <v>3104.0</v>
      </c>
      <c r="AI367" s="383"/>
      <c r="AJ367" s="322"/>
      <c r="AK367" s="383"/>
      <c r="AL367" s="322"/>
      <c r="AM367" s="383"/>
      <c r="AN367" s="322"/>
      <c r="AO367" s="383"/>
      <c r="AP367" s="322"/>
      <c r="AQ367" s="383"/>
      <c r="AR367" s="322"/>
      <c r="AS367" s="383"/>
      <c r="AT367" s="322"/>
      <c r="AU367" s="383"/>
      <c r="AV367" s="322"/>
      <c r="AW367" s="383"/>
      <c r="AX367" s="322"/>
      <c r="AY367" s="383"/>
      <c r="AZ367" s="322"/>
      <c r="BA367" s="383"/>
      <c r="BB367" s="322"/>
      <c r="BC367" s="383"/>
      <c r="BD367" s="322"/>
      <c r="BE367" s="383"/>
      <c r="BF367" s="322"/>
      <c r="BG367" s="383"/>
      <c r="BH367" s="322"/>
      <c r="BI367" s="383"/>
      <c r="BJ367" s="322"/>
      <c r="BK367" s="383"/>
      <c r="BL367" s="322"/>
      <c r="BM367" s="383"/>
      <c r="BN367" s="322"/>
      <c r="BO367" s="383"/>
      <c r="BP367" s="322"/>
      <c r="BQ367" s="383"/>
      <c r="BR367" s="322"/>
      <c r="BS367" s="383"/>
      <c r="BT367" s="383"/>
      <c r="BU367" s="383"/>
      <c r="BV367" s="322"/>
      <c r="BW367" s="383"/>
      <c r="BX367" s="383"/>
      <c r="BY367" s="383"/>
      <c r="BZ367" s="383"/>
      <c r="CA367" s="383"/>
      <c r="CB367" s="322"/>
      <c r="CC367" s="383"/>
      <c r="CD367" s="322"/>
      <c r="CE367" s="623"/>
      <c r="CF367" s="623"/>
      <c r="CG367" s="623"/>
      <c r="CH367" s="623"/>
      <c r="CI367" s="222"/>
      <c r="CJ367" s="222"/>
    </row>
    <row r="368" ht="13.5" customHeight="1">
      <c r="A368" s="222"/>
      <c r="B368" s="440">
        <v>45428.0</v>
      </c>
      <c r="C368" s="271">
        <f t="shared" si="26"/>
        <v>2276415</v>
      </c>
      <c r="D368" s="260">
        <f t="shared" si="45"/>
        <v>330</v>
      </c>
      <c r="E368" s="321" t="s">
        <v>400</v>
      </c>
      <c r="F368" s="363">
        <v>330.0</v>
      </c>
      <c r="G368" s="322"/>
      <c r="H368" s="322"/>
      <c r="I368" s="322"/>
      <c r="J368" s="322"/>
      <c r="K368" s="322"/>
      <c r="L368" s="480"/>
      <c r="M368" s="577">
        <f t="shared" si="46"/>
        <v>2276085</v>
      </c>
      <c r="N368" s="236" t="s">
        <v>1260</v>
      </c>
      <c r="O368" s="363">
        <v>2276085.0</v>
      </c>
      <c r="P368" s="143"/>
      <c r="Q368" s="143"/>
      <c r="R368" s="143"/>
      <c r="S368" s="322"/>
      <c r="T368" s="322"/>
      <c r="U368" s="322"/>
      <c r="V368" s="322"/>
      <c r="W368" s="322"/>
      <c r="X368" s="322"/>
      <c r="Y368" s="322"/>
      <c r="Z368" s="322"/>
      <c r="AA368" s="322"/>
      <c r="AB368" s="322"/>
      <c r="AC368" s="480"/>
      <c r="AD368" s="260">
        <f t="shared" si="47"/>
        <v>0</v>
      </c>
      <c r="AE368" s="407"/>
      <c r="AF368" s="322"/>
      <c r="AG368" s="383"/>
      <c r="AH368" s="322"/>
      <c r="AI368" s="383"/>
      <c r="AJ368" s="322"/>
      <c r="AK368" s="383"/>
      <c r="AL368" s="322"/>
      <c r="AM368" s="383"/>
      <c r="AN368" s="322"/>
      <c r="AO368" s="383"/>
      <c r="AP368" s="322"/>
      <c r="AQ368" s="383"/>
      <c r="AR368" s="322"/>
      <c r="AS368" s="383"/>
      <c r="AT368" s="322"/>
      <c r="AU368" s="383"/>
      <c r="AV368" s="322"/>
      <c r="AW368" s="383"/>
      <c r="AX368" s="383"/>
      <c r="AY368" s="383"/>
      <c r="AZ368" s="322"/>
      <c r="BA368" s="383"/>
      <c r="BB368" s="383"/>
      <c r="BC368" s="383"/>
      <c r="BD368" s="322"/>
      <c r="BE368" s="383"/>
      <c r="BF368" s="383"/>
      <c r="BG368" s="383"/>
      <c r="BH368" s="383"/>
      <c r="BI368" s="383"/>
      <c r="BJ368" s="383"/>
      <c r="BK368" s="383"/>
      <c r="BL368" s="383"/>
      <c r="BM368" s="383"/>
      <c r="BN368" s="383"/>
      <c r="BO368" s="383"/>
      <c r="BP368" s="383"/>
      <c r="BQ368" s="383"/>
      <c r="BR368" s="322"/>
      <c r="BS368" s="383"/>
      <c r="BT368" s="383"/>
      <c r="BU368" s="383"/>
      <c r="BV368" s="322"/>
      <c r="BW368" s="383"/>
      <c r="BX368" s="383"/>
      <c r="BY368" s="383"/>
      <c r="BZ368" s="383"/>
      <c r="CA368" s="383"/>
      <c r="CB368" s="322"/>
      <c r="CC368" s="383"/>
      <c r="CD368" s="322"/>
      <c r="CE368" s="623"/>
      <c r="CF368" s="623"/>
      <c r="CG368" s="623"/>
      <c r="CH368" s="623"/>
      <c r="CI368" s="222"/>
      <c r="CJ368" s="222"/>
    </row>
    <row r="369" ht="13.5" customHeight="1">
      <c r="A369" s="222"/>
      <c r="B369" s="35">
        <v>45429.0</v>
      </c>
      <c r="C369" s="271">
        <f t="shared" si="26"/>
        <v>0</v>
      </c>
      <c r="D369" s="260">
        <f t="shared" si="45"/>
        <v>0</v>
      </c>
      <c r="E369" s="321"/>
      <c r="F369" s="322"/>
      <c r="G369" s="322"/>
      <c r="H369" s="322"/>
      <c r="I369" s="322"/>
      <c r="J369" s="322"/>
      <c r="K369" s="322"/>
      <c r="L369" s="480"/>
      <c r="M369" s="577">
        <f t="shared" si="46"/>
        <v>0</v>
      </c>
      <c r="N369" s="321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  <c r="AA369" s="322"/>
      <c r="AB369" s="322"/>
      <c r="AC369" s="480"/>
      <c r="AD369" s="260">
        <f t="shared" si="47"/>
        <v>0</v>
      </c>
      <c r="AE369" s="407"/>
      <c r="AF369" s="322"/>
      <c r="AG369" s="383"/>
      <c r="AH369" s="322"/>
      <c r="AI369" s="383"/>
      <c r="AJ369" s="322"/>
      <c r="AK369" s="383"/>
      <c r="AL369" s="322"/>
      <c r="AM369" s="383"/>
      <c r="AN369" s="322"/>
      <c r="AO369" s="383"/>
      <c r="AP369" s="322"/>
      <c r="AQ369" s="383"/>
      <c r="AR369" s="322"/>
      <c r="AS369" s="383"/>
      <c r="AT369" s="322"/>
      <c r="AU369" s="383"/>
      <c r="AV369" s="322"/>
      <c r="AW369" s="383"/>
      <c r="AX369" s="383"/>
      <c r="AY369" s="383"/>
      <c r="AZ369" s="322"/>
      <c r="BA369" s="383"/>
      <c r="BB369" s="383"/>
      <c r="BC369" s="383"/>
      <c r="BD369" s="322"/>
      <c r="BE369" s="383"/>
      <c r="BF369" s="383"/>
      <c r="BG369" s="383"/>
      <c r="BH369" s="383"/>
      <c r="BI369" s="383"/>
      <c r="BJ369" s="383"/>
      <c r="BK369" s="383"/>
      <c r="BL369" s="383"/>
      <c r="BM369" s="383"/>
      <c r="BN369" s="383"/>
      <c r="BO369" s="383"/>
      <c r="BP369" s="383"/>
      <c r="BQ369" s="383"/>
      <c r="BR369" s="322"/>
      <c r="BS369" s="383"/>
      <c r="BT369" s="383"/>
      <c r="BU369" s="383"/>
      <c r="BV369" s="322"/>
      <c r="BW369" s="383"/>
      <c r="BX369" s="383"/>
      <c r="BY369" s="383"/>
      <c r="BZ369" s="383"/>
      <c r="CA369" s="383"/>
      <c r="CB369" s="322"/>
      <c r="CC369" s="383"/>
      <c r="CD369" s="322"/>
      <c r="CE369" s="623"/>
      <c r="CF369" s="623"/>
      <c r="CG369" s="623"/>
      <c r="CH369" s="623"/>
      <c r="CI369" s="222"/>
      <c r="CJ369" s="222"/>
    </row>
    <row r="370" ht="13.5" customHeight="1">
      <c r="A370" s="222"/>
      <c r="B370" s="35">
        <v>45430.0</v>
      </c>
      <c r="C370" s="271">
        <f t="shared" si="26"/>
        <v>0</v>
      </c>
      <c r="D370" s="260">
        <f t="shared" si="45"/>
        <v>0</v>
      </c>
      <c r="E370" s="321"/>
      <c r="F370" s="322"/>
      <c r="G370" s="322"/>
      <c r="H370" s="322"/>
      <c r="I370" s="322"/>
      <c r="J370" s="322"/>
      <c r="K370" s="322"/>
      <c r="L370" s="480"/>
      <c r="M370" s="577">
        <f t="shared" si="46"/>
        <v>0</v>
      </c>
      <c r="N370" s="321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  <c r="AB370" s="322"/>
      <c r="AC370" s="480"/>
      <c r="AD370" s="260">
        <f t="shared" si="47"/>
        <v>0</v>
      </c>
      <c r="AE370" s="407"/>
      <c r="AF370" s="322"/>
      <c r="AG370" s="383"/>
      <c r="AH370" s="322"/>
      <c r="AI370" s="383"/>
      <c r="AJ370" s="322"/>
      <c r="AK370" s="383"/>
      <c r="AL370" s="322"/>
      <c r="AM370" s="383"/>
      <c r="AN370" s="322"/>
      <c r="AO370" s="383"/>
      <c r="AP370" s="322"/>
      <c r="AQ370" s="383"/>
      <c r="AR370" s="322"/>
      <c r="AS370" s="383"/>
      <c r="AT370" s="322"/>
      <c r="AU370" s="383"/>
      <c r="AV370" s="322"/>
      <c r="AW370" s="383"/>
      <c r="AX370" s="383"/>
      <c r="AY370" s="383"/>
      <c r="AZ370" s="322"/>
      <c r="BA370" s="383"/>
      <c r="BB370" s="383"/>
      <c r="BC370" s="383"/>
      <c r="BD370" s="322"/>
      <c r="BE370" s="383"/>
      <c r="BF370" s="383"/>
      <c r="BG370" s="383"/>
      <c r="BH370" s="383"/>
      <c r="BI370" s="383"/>
      <c r="BJ370" s="383"/>
      <c r="BK370" s="383"/>
      <c r="BL370" s="383"/>
      <c r="BM370" s="383"/>
      <c r="BN370" s="383"/>
      <c r="BO370" s="383"/>
      <c r="BP370" s="383"/>
      <c r="BQ370" s="383"/>
      <c r="BR370" s="322"/>
      <c r="BS370" s="383"/>
      <c r="BT370" s="383"/>
      <c r="BU370" s="383"/>
      <c r="BV370" s="322"/>
      <c r="BW370" s="383"/>
      <c r="BX370" s="383"/>
      <c r="BY370" s="383"/>
      <c r="BZ370" s="383"/>
      <c r="CA370" s="383"/>
      <c r="CB370" s="322"/>
      <c r="CC370" s="383"/>
      <c r="CD370" s="322"/>
      <c r="CE370" s="623"/>
      <c r="CF370" s="623"/>
      <c r="CG370" s="623"/>
      <c r="CH370" s="623"/>
      <c r="CI370" s="222"/>
      <c r="CJ370" s="222"/>
    </row>
    <row r="371" ht="13.5" customHeight="1">
      <c r="A371" s="222"/>
      <c r="B371" s="440">
        <v>45431.0</v>
      </c>
      <c r="C371" s="271">
        <f t="shared" si="26"/>
        <v>1100</v>
      </c>
      <c r="D371" s="260">
        <f t="shared" si="45"/>
        <v>1100</v>
      </c>
      <c r="E371" s="321" t="s">
        <v>400</v>
      </c>
      <c r="F371" s="363">
        <v>1100.0</v>
      </c>
      <c r="G371" s="322"/>
      <c r="H371" s="322"/>
      <c r="I371" s="322"/>
      <c r="J371" s="322"/>
      <c r="K371" s="322"/>
      <c r="L371" s="480"/>
      <c r="M371" s="577">
        <f t="shared" si="46"/>
        <v>0</v>
      </c>
      <c r="N371" s="321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  <c r="AA371" s="322"/>
      <c r="AB371" s="322"/>
      <c r="AC371" s="480"/>
      <c r="AD371" s="260">
        <f t="shared" si="47"/>
        <v>0</v>
      </c>
      <c r="AE371" s="407"/>
      <c r="AF371" s="322"/>
      <c r="AG371" s="383"/>
      <c r="AH371" s="322"/>
      <c r="AI371" s="383"/>
      <c r="AJ371" s="322"/>
      <c r="AK371" s="383"/>
      <c r="AL371" s="322"/>
      <c r="AM371" s="383"/>
      <c r="AN371" s="322"/>
      <c r="AO371" s="383"/>
      <c r="AP371" s="322"/>
      <c r="AQ371" s="383"/>
      <c r="AR371" s="322"/>
      <c r="AS371" s="383"/>
      <c r="AT371" s="322"/>
      <c r="AU371" s="383"/>
      <c r="AV371" s="322"/>
      <c r="AW371" s="383"/>
      <c r="AX371" s="383"/>
      <c r="AY371" s="383"/>
      <c r="AZ371" s="322"/>
      <c r="BA371" s="383"/>
      <c r="BB371" s="383"/>
      <c r="BC371" s="383"/>
      <c r="BD371" s="322"/>
      <c r="BE371" s="383"/>
      <c r="BF371" s="383"/>
      <c r="BG371" s="383"/>
      <c r="BH371" s="383"/>
      <c r="BI371" s="383"/>
      <c r="BJ371" s="383"/>
      <c r="BK371" s="383"/>
      <c r="BL371" s="383"/>
      <c r="BM371" s="383"/>
      <c r="BN371" s="383"/>
      <c r="BO371" s="383"/>
      <c r="BP371" s="383"/>
      <c r="BQ371" s="383"/>
      <c r="BR371" s="322"/>
      <c r="BS371" s="383"/>
      <c r="BT371" s="383"/>
      <c r="BU371" s="383"/>
      <c r="BV371" s="322"/>
      <c r="BW371" s="383"/>
      <c r="BX371" s="383"/>
      <c r="BY371" s="383"/>
      <c r="BZ371" s="383"/>
      <c r="CA371" s="383"/>
      <c r="CB371" s="322"/>
      <c r="CC371" s="383"/>
      <c r="CD371" s="322"/>
      <c r="CE371" s="623"/>
      <c r="CF371" s="623"/>
      <c r="CG371" s="623"/>
      <c r="CH371" s="623"/>
      <c r="CI371" s="222"/>
      <c r="CJ371" s="222"/>
    </row>
    <row r="372" ht="13.5" customHeight="1">
      <c r="A372" s="222"/>
      <c r="B372" s="440">
        <v>45432.0</v>
      </c>
      <c r="C372" s="271">
        <f t="shared" si="26"/>
        <v>16500</v>
      </c>
      <c r="D372" s="260">
        <f t="shared" si="45"/>
        <v>0</v>
      </c>
      <c r="E372" s="321"/>
      <c r="F372" s="322"/>
      <c r="G372" s="322"/>
      <c r="H372" s="322"/>
      <c r="I372" s="322"/>
      <c r="J372" s="322"/>
      <c r="K372" s="322"/>
      <c r="L372" s="480"/>
      <c r="M372" s="577">
        <f t="shared" si="46"/>
        <v>0</v>
      </c>
      <c r="N372" s="321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  <c r="AA372" s="322"/>
      <c r="AB372" s="322"/>
      <c r="AC372" s="480"/>
      <c r="AD372" s="260">
        <f t="shared" si="47"/>
        <v>16500</v>
      </c>
      <c r="AE372" s="407" t="s">
        <v>1261</v>
      </c>
      <c r="AF372" s="363">
        <v>16500.0</v>
      </c>
      <c r="AG372" s="383"/>
      <c r="AH372" s="322"/>
      <c r="AI372" s="383"/>
      <c r="AJ372" s="322"/>
      <c r="AK372" s="383"/>
      <c r="AL372" s="322"/>
      <c r="AM372" s="383"/>
      <c r="AN372" s="322"/>
      <c r="AO372" s="383"/>
      <c r="AP372" s="322"/>
      <c r="AQ372" s="383"/>
      <c r="AR372" s="322"/>
      <c r="AS372" s="383"/>
      <c r="AT372" s="322"/>
      <c r="AU372" s="383"/>
      <c r="AV372" s="322"/>
      <c r="AW372" s="383"/>
      <c r="AX372" s="383"/>
      <c r="AY372" s="383"/>
      <c r="AZ372" s="322"/>
      <c r="BA372" s="383"/>
      <c r="BB372" s="383"/>
      <c r="BC372" s="383"/>
      <c r="BD372" s="322"/>
      <c r="BE372" s="383"/>
      <c r="BF372" s="383"/>
      <c r="BG372" s="383"/>
      <c r="BH372" s="383"/>
      <c r="BI372" s="383"/>
      <c r="BJ372" s="383"/>
      <c r="BK372" s="383"/>
      <c r="BL372" s="383"/>
      <c r="BM372" s="383"/>
      <c r="BN372" s="383"/>
      <c r="BO372" s="383"/>
      <c r="BP372" s="383"/>
      <c r="BQ372" s="383"/>
      <c r="BR372" s="322"/>
      <c r="BS372" s="383"/>
      <c r="BT372" s="383"/>
      <c r="BU372" s="383"/>
      <c r="BV372" s="322"/>
      <c r="BW372" s="383"/>
      <c r="BX372" s="383"/>
      <c r="BY372" s="383"/>
      <c r="BZ372" s="383"/>
      <c r="CA372" s="383"/>
      <c r="CB372" s="322"/>
      <c r="CC372" s="383"/>
      <c r="CD372" s="322"/>
      <c r="CE372" s="623"/>
      <c r="CF372" s="623"/>
      <c r="CG372" s="623"/>
      <c r="CH372" s="623"/>
      <c r="CI372" s="222"/>
      <c r="CJ372" s="222"/>
    </row>
    <row r="373" ht="13.5" customHeight="1">
      <c r="A373" s="222"/>
      <c r="B373" s="440">
        <v>45433.0</v>
      </c>
      <c r="C373" s="271">
        <f t="shared" si="26"/>
        <v>0</v>
      </c>
      <c r="D373" s="260">
        <f t="shared" si="45"/>
        <v>0</v>
      </c>
      <c r="E373" s="321"/>
      <c r="F373" s="322"/>
      <c r="G373" s="322"/>
      <c r="H373" s="322"/>
      <c r="I373" s="322"/>
      <c r="J373" s="322"/>
      <c r="K373" s="322"/>
      <c r="L373" s="480"/>
      <c r="M373" s="577">
        <f t="shared" si="46"/>
        <v>0</v>
      </c>
      <c r="N373" s="321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  <c r="AA373" s="322"/>
      <c r="AB373" s="322"/>
      <c r="AC373" s="480"/>
      <c r="AD373" s="260">
        <f t="shared" si="47"/>
        <v>0</v>
      </c>
      <c r="AE373" s="407"/>
      <c r="AF373" s="322"/>
      <c r="AG373" s="322"/>
      <c r="AH373" s="322"/>
      <c r="AI373" s="383"/>
      <c r="AJ373" s="322"/>
      <c r="AK373" s="383"/>
      <c r="AL373" s="322"/>
      <c r="AM373" s="383"/>
      <c r="AN373" s="322"/>
      <c r="AO373" s="383"/>
      <c r="AP373" s="322"/>
      <c r="AQ373" s="383"/>
      <c r="AR373" s="322"/>
      <c r="AS373" s="383"/>
      <c r="AT373" s="322"/>
      <c r="AU373" s="383"/>
      <c r="AV373" s="322"/>
      <c r="AW373" s="383"/>
      <c r="AX373" s="383"/>
      <c r="AY373" s="383"/>
      <c r="AZ373" s="322"/>
      <c r="BA373" s="383"/>
      <c r="BB373" s="383"/>
      <c r="BC373" s="383"/>
      <c r="BD373" s="322"/>
      <c r="BE373" s="383"/>
      <c r="BF373" s="383"/>
      <c r="BG373" s="383"/>
      <c r="BH373" s="383"/>
      <c r="BI373" s="383"/>
      <c r="BJ373" s="383"/>
      <c r="BK373" s="383"/>
      <c r="BL373" s="383"/>
      <c r="BM373" s="383"/>
      <c r="BN373" s="383"/>
      <c r="BO373" s="383"/>
      <c r="BP373" s="383"/>
      <c r="BQ373" s="383"/>
      <c r="BR373" s="322"/>
      <c r="BS373" s="383"/>
      <c r="BT373" s="383"/>
      <c r="BU373" s="383"/>
      <c r="BV373" s="322"/>
      <c r="BW373" s="383"/>
      <c r="BX373" s="383"/>
      <c r="BY373" s="383"/>
      <c r="BZ373" s="383"/>
      <c r="CA373" s="383"/>
      <c r="CB373" s="322"/>
      <c r="CC373" s="383"/>
      <c r="CD373" s="322"/>
      <c r="CE373" s="623"/>
      <c r="CF373" s="623"/>
      <c r="CG373" s="623"/>
      <c r="CH373" s="623"/>
      <c r="CI373" s="222"/>
      <c r="CJ373" s="222"/>
    </row>
    <row r="374" ht="13.5" customHeight="1">
      <c r="A374" s="222"/>
      <c r="B374" s="440">
        <v>45434.0</v>
      </c>
      <c r="C374" s="271">
        <f t="shared" si="26"/>
        <v>33820</v>
      </c>
      <c r="D374" s="260">
        <f t="shared" si="45"/>
        <v>0</v>
      </c>
      <c r="E374" s="321"/>
      <c r="F374" s="322"/>
      <c r="G374" s="322"/>
      <c r="H374" s="322"/>
      <c r="I374" s="322"/>
      <c r="J374" s="322"/>
      <c r="K374" s="322"/>
      <c r="L374" s="480"/>
      <c r="M374" s="577">
        <f t="shared" si="46"/>
        <v>0</v>
      </c>
      <c r="N374" s="321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  <c r="AA374" s="322"/>
      <c r="AB374" s="322"/>
      <c r="AC374" s="480"/>
      <c r="AD374" s="260">
        <f t="shared" si="47"/>
        <v>33820</v>
      </c>
      <c r="AE374" s="407" t="s">
        <v>403</v>
      </c>
      <c r="AF374" s="363">
        <v>15915.0</v>
      </c>
      <c r="AG374" s="322" t="s">
        <v>1102</v>
      </c>
      <c r="AH374" s="363">
        <v>17905.0</v>
      </c>
      <c r="AI374" s="383"/>
      <c r="AJ374" s="322"/>
      <c r="AK374" s="383"/>
      <c r="AL374" s="322"/>
      <c r="AM374" s="383"/>
      <c r="AN374" s="322"/>
      <c r="AO374" s="383"/>
      <c r="AP374" s="322"/>
      <c r="AQ374" s="383"/>
      <c r="AR374" s="322"/>
      <c r="AS374" s="383"/>
      <c r="AT374" s="322"/>
      <c r="AU374" s="383"/>
      <c r="AV374" s="322"/>
      <c r="AW374" s="383"/>
      <c r="AX374" s="383"/>
      <c r="AY374" s="383"/>
      <c r="AZ374" s="322"/>
      <c r="BA374" s="383"/>
      <c r="BB374" s="383"/>
      <c r="BC374" s="383"/>
      <c r="BD374" s="322"/>
      <c r="BE374" s="383"/>
      <c r="BF374" s="383"/>
      <c r="BG374" s="383"/>
      <c r="BH374" s="383"/>
      <c r="BI374" s="383"/>
      <c r="BJ374" s="383"/>
      <c r="BK374" s="383"/>
      <c r="BL374" s="383"/>
      <c r="BM374" s="383"/>
      <c r="BN374" s="383"/>
      <c r="BO374" s="383"/>
      <c r="BP374" s="383"/>
      <c r="BQ374" s="383"/>
      <c r="BR374" s="322"/>
      <c r="BS374" s="383"/>
      <c r="BT374" s="383"/>
      <c r="BU374" s="383"/>
      <c r="BV374" s="322"/>
      <c r="BW374" s="383"/>
      <c r="BX374" s="383"/>
      <c r="BY374" s="383"/>
      <c r="BZ374" s="383"/>
      <c r="CA374" s="383"/>
      <c r="CB374" s="322"/>
      <c r="CC374" s="383"/>
      <c r="CD374" s="322"/>
      <c r="CE374" s="623"/>
      <c r="CF374" s="623"/>
      <c r="CG374" s="623"/>
      <c r="CH374" s="623"/>
      <c r="CI374" s="222"/>
      <c r="CJ374" s="222"/>
    </row>
    <row r="375" ht="13.5" customHeight="1">
      <c r="A375" s="222"/>
      <c r="B375" s="440">
        <v>45435.0</v>
      </c>
      <c r="C375" s="271">
        <f t="shared" si="26"/>
        <v>265762</v>
      </c>
      <c r="D375" s="260">
        <f t="shared" si="45"/>
        <v>0</v>
      </c>
      <c r="E375" s="321"/>
      <c r="F375" s="322"/>
      <c r="G375" s="322"/>
      <c r="H375" s="322"/>
      <c r="I375" s="322"/>
      <c r="J375" s="322"/>
      <c r="K375" s="322"/>
      <c r="L375" s="480"/>
      <c r="M375" s="577">
        <f t="shared" si="46"/>
        <v>0</v>
      </c>
      <c r="N375" s="321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  <c r="AA375" s="322"/>
      <c r="AB375" s="322"/>
      <c r="AC375" s="480"/>
      <c r="AD375" s="260">
        <f t="shared" si="47"/>
        <v>265762</v>
      </c>
      <c r="AE375" s="383" t="s">
        <v>423</v>
      </c>
      <c r="AF375" s="363">
        <v>12762.0</v>
      </c>
      <c r="AG375" s="322" t="s">
        <v>65</v>
      </c>
      <c r="AH375" s="363">
        <v>220000.0</v>
      </c>
      <c r="AI375" s="383" t="s">
        <v>986</v>
      </c>
      <c r="AJ375" s="363">
        <v>33000.0</v>
      </c>
      <c r="AK375" s="383"/>
      <c r="AL375" s="322"/>
      <c r="AM375" s="383"/>
      <c r="AN375" s="322"/>
      <c r="AO375" s="383"/>
      <c r="AP375" s="322"/>
      <c r="AQ375" s="383"/>
      <c r="AR375" s="322"/>
      <c r="AS375" s="383"/>
      <c r="AT375" s="322"/>
      <c r="AU375" s="383"/>
      <c r="AV375" s="322"/>
      <c r="AW375" s="383"/>
      <c r="AX375" s="383"/>
      <c r="AY375" s="383"/>
      <c r="AZ375" s="322"/>
      <c r="BA375" s="383"/>
      <c r="BB375" s="383"/>
      <c r="BC375" s="383"/>
      <c r="BD375" s="322"/>
      <c r="BE375" s="383"/>
      <c r="BF375" s="383"/>
      <c r="BG375" s="383"/>
      <c r="BH375" s="383"/>
      <c r="BI375" s="383"/>
      <c r="BJ375" s="383"/>
      <c r="BK375" s="383"/>
      <c r="BL375" s="383"/>
      <c r="BM375" s="383"/>
      <c r="BN375" s="383"/>
      <c r="BO375" s="383"/>
      <c r="BP375" s="383"/>
      <c r="BQ375" s="383"/>
      <c r="BR375" s="322"/>
      <c r="BS375" s="383"/>
      <c r="BT375" s="383"/>
      <c r="BU375" s="383"/>
      <c r="BV375" s="322"/>
      <c r="BW375" s="383"/>
      <c r="BX375" s="383"/>
      <c r="BY375" s="383"/>
      <c r="BZ375" s="383"/>
      <c r="CA375" s="383"/>
      <c r="CB375" s="322"/>
      <c r="CC375" s="383"/>
      <c r="CD375" s="322"/>
      <c r="CE375" s="623"/>
      <c r="CF375" s="623"/>
      <c r="CG375" s="623"/>
      <c r="CH375" s="623"/>
      <c r="CI375" s="222"/>
      <c r="CJ375" s="222"/>
    </row>
    <row r="376" ht="13.5" customHeight="1">
      <c r="A376" s="222"/>
      <c r="B376" s="35">
        <v>45436.0</v>
      </c>
      <c r="C376" s="271">
        <f t="shared" si="26"/>
        <v>0</v>
      </c>
      <c r="D376" s="260">
        <f t="shared" si="45"/>
        <v>0</v>
      </c>
      <c r="E376" s="321"/>
      <c r="F376" s="322"/>
      <c r="G376" s="322"/>
      <c r="H376" s="322"/>
      <c r="I376" s="322"/>
      <c r="J376" s="322"/>
      <c r="K376" s="322"/>
      <c r="L376" s="480"/>
      <c r="M376" s="577">
        <f t="shared" si="46"/>
        <v>0</v>
      </c>
      <c r="N376" s="321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  <c r="AA376" s="322"/>
      <c r="AB376" s="322"/>
      <c r="AC376" s="480"/>
      <c r="AD376" s="260">
        <f t="shared" si="47"/>
        <v>0</v>
      </c>
      <c r="AE376" s="412"/>
      <c r="AF376" s="412"/>
      <c r="AG376" s="383"/>
      <c r="AH376" s="322"/>
      <c r="AI376" s="383"/>
      <c r="AJ376" s="322"/>
      <c r="AK376" s="383"/>
      <c r="AL376" s="322"/>
      <c r="AM376" s="383"/>
      <c r="AN376" s="322"/>
      <c r="AO376" s="383"/>
      <c r="AP376" s="322"/>
      <c r="AQ376" s="383"/>
      <c r="AR376" s="322"/>
      <c r="AS376" s="383"/>
      <c r="AT376" s="322"/>
      <c r="AU376" s="383"/>
      <c r="AV376" s="322"/>
      <c r="AW376" s="383"/>
      <c r="AX376" s="383"/>
      <c r="AY376" s="383"/>
      <c r="AZ376" s="322"/>
      <c r="BA376" s="383"/>
      <c r="BB376" s="383"/>
      <c r="BC376" s="383"/>
      <c r="BD376" s="322"/>
      <c r="BE376" s="383"/>
      <c r="BF376" s="383"/>
      <c r="BG376" s="383"/>
      <c r="BH376" s="383"/>
      <c r="BI376" s="383"/>
      <c r="BJ376" s="383"/>
      <c r="BK376" s="383"/>
      <c r="BL376" s="383"/>
      <c r="BM376" s="383"/>
      <c r="BN376" s="383"/>
      <c r="BO376" s="383"/>
      <c r="BP376" s="383"/>
      <c r="BQ376" s="383"/>
      <c r="BR376" s="322"/>
      <c r="BS376" s="383"/>
      <c r="BT376" s="383"/>
      <c r="BU376" s="383"/>
      <c r="BV376" s="322"/>
      <c r="BW376" s="383"/>
      <c r="BX376" s="383"/>
      <c r="BY376" s="383"/>
      <c r="BZ376" s="383"/>
      <c r="CA376" s="383"/>
      <c r="CB376" s="322"/>
      <c r="CC376" s="383"/>
      <c r="CD376" s="322"/>
      <c r="CE376" s="623"/>
      <c r="CF376" s="623"/>
      <c r="CG376" s="623"/>
      <c r="CH376" s="623"/>
      <c r="CI376" s="222"/>
      <c r="CJ376" s="222"/>
    </row>
    <row r="377" ht="13.5" customHeight="1">
      <c r="A377" s="222"/>
      <c r="B377" s="35">
        <v>45437.0</v>
      </c>
      <c r="C377" s="271">
        <f t="shared" si="26"/>
        <v>0</v>
      </c>
      <c r="D377" s="260">
        <f t="shared" si="45"/>
        <v>0</v>
      </c>
      <c r="E377" s="321"/>
      <c r="F377" s="322"/>
      <c r="G377" s="322"/>
      <c r="H377" s="322"/>
      <c r="I377" s="322"/>
      <c r="J377" s="322"/>
      <c r="K377" s="322"/>
      <c r="L377" s="480"/>
      <c r="M377" s="577">
        <f t="shared" si="46"/>
        <v>0</v>
      </c>
      <c r="N377" s="321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  <c r="AA377" s="322"/>
      <c r="AB377" s="322"/>
      <c r="AC377" s="480"/>
      <c r="AD377" s="260">
        <f t="shared" si="47"/>
        <v>0</v>
      </c>
      <c r="AE377" s="321"/>
      <c r="AF377" s="322"/>
      <c r="AG377" s="150"/>
      <c r="AH377" s="143"/>
      <c r="AI377" s="322"/>
      <c r="AJ377" s="322"/>
      <c r="AK377" s="383"/>
      <c r="AL377" s="322"/>
      <c r="AM377" s="383"/>
      <c r="AN377" s="322"/>
      <c r="AO377" s="383"/>
      <c r="AP377" s="322"/>
      <c r="AQ377" s="383"/>
      <c r="AR377" s="322"/>
      <c r="AS377" s="383"/>
      <c r="AT377" s="322"/>
      <c r="AU377" s="383"/>
      <c r="AV377" s="322"/>
      <c r="AW377" s="383"/>
      <c r="AX377" s="383"/>
      <c r="AY377" s="383"/>
      <c r="AZ377" s="322"/>
      <c r="BA377" s="383"/>
      <c r="BB377" s="383"/>
      <c r="BC377" s="383"/>
      <c r="BD377" s="322"/>
      <c r="BE377" s="383"/>
      <c r="BF377" s="383"/>
      <c r="BG377" s="383"/>
      <c r="BH377" s="383"/>
      <c r="BI377" s="383"/>
      <c r="BJ377" s="383"/>
      <c r="BK377" s="383"/>
      <c r="BL377" s="383"/>
      <c r="BM377" s="383"/>
      <c r="BN377" s="383"/>
      <c r="BO377" s="383"/>
      <c r="BP377" s="383"/>
      <c r="BQ377" s="383"/>
      <c r="BR377" s="322"/>
      <c r="BS377" s="383"/>
      <c r="BT377" s="383"/>
      <c r="BU377" s="383"/>
      <c r="BV377" s="322"/>
      <c r="BW377" s="383"/>
      <c r="BX377" s="383"/>
      <c r="BY377" s="383"/>
      <c r="BZ377" s="383"/>
      <c r="CA377" s="383"/>
      <c r="CB377" s="322"/>
      <c r="CC377" s="383"/>
      <c r="CD377" s="322"/>
      <c r="CE377" s="623"/>
      <c r="CF377" s="623"/>
      <c r="CG377" s="623"/>
      <c r="CH377" s="623"/>
      <c r="CI377" s="222"/>
      <c r="CJ377" s="222"/>
    </row>
    <row r="378" ht="13.5" customHeight="1">
      <c r="A378" s="222"/>
      <c r="B378" s="440">
        <v>45438.0</v>
      </c>
      <c r="C378" s="271">
        <f t="shared" si="26"/>
        <v>223794</v>
      </c>
      <c r="D378" s="260">
        <f t="shared" si="45"/>
        <v>0</v>
      </c>
      <c r="E378" s="321"/>
      <c r="F378" s="322"/>
      <c r="G378" s="322"/>
      <c r="H378" s="322"/>
      <c r="I378" s="322"/>
      <c r="J378" s="322"/>
      <c r="K378" s="322"/>
      <c r="L378" s="480"/>
      <c r="M378" s="577">
        <f t="shared" si="46"/>
        <v>0</v>
      </c>
      <c r="N378" s="321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  <c r="AA378" s="322"/>
      <c r="AB378" s="322"/>
      <c r="AC378" s="480"/>
      <c r="AD378" s="260">
        <f t="shared" si="47"/>
        <v>223794</v>
      </c>
      <c r="AE378" s="150" t="s">
        <v>992</v>
      </c>
      <c r="AF378" s="363">
        <v>170250.0</v>
      </c>
      <c r="AG378" s="383" t="s">
        <v>991</v>
      </c>
      <c r="AH378" s="384">
        <v>825.0</v>
      </c>
      <c r="AI378" s="383" t="s">
        <v>426</v>
      </c>
      <c r="AJ378" s="363">
        <v>44069.0</v>
      </c>
      <c r="AK378" s="143" t="s">
        <v>93</v>
      </c>
      <c r="AL378" s="363">
        <v>4750.0</v>
      </c>
      <c r="AM378" s="150" t="s">
        <v>427</v>
      </c>
      <c r="AN378" s="363">
        <v>3900.0</v>
      </c>
      <c r="AO378" s="150"/>
      <c r="AP378" s="143"/>
      <c r="AQ378" s="383"/>
      <c r="AR378" s="322"/>
      <c r="AS378" s="383"/>
      <c r="AT378" s="322"/>
      <c r="AU378" s="383"/>
      <c r="AV378" s="322"/>
      <c r="AW378" s="383"/>
      <c r="AX378" s="383"/>
      <c r="AY378" s="383"/>
      <c r="AZ378" s="322"/>
      <c r="BA378" s="383"/>
      <c r="BB378" s="383"/>
      <c r="BC378" s="383"/>
      <c r="BD378" s="322"/>
      <c r="BE378" s="383"/>
      <c r="BF378" s="383"/>
      <c r="BG378" s="383"/>
      <c r="BH378" s="383"/>
      <c r="BI378" s="383"/>
      <c r="BJ378" s="383"/>
      <c r="BK378" s="383"/>
      <c r="BL378" s="383"/>
      <c r="BM378" s="383"/>
      <c r="BN378" s="383"/>
      <c r="BO378" s="383"/>
      <c r="BP378" s="383"/>
      <c r="BQ378" s="383"/>
      <c r="BR378" s="322"/>
      <c r="BS378" s="383"/>
      <c r="BT378" s="383"/>
      <c r="BU378" s="383"/>
      <c r="BV378" s="322"/>
      <c r="BW378" s="383"/>
      <c r="BX378" s="383"/>
      <c r="BY378" s="383"/>
      <c r="BZ378" s="383"/>
      <c r="CA378" s="383"/>
      <c r="CB378" s="322"/>
      <c r="CC378" s="383"/>
      <c r="CD378" s="322"/>
      <c r="CE378" s="623"/>
      <c r="CF378" s="623"/>
      <c r="CG378" s="623"/>
      <c r="CH378" s="623"/>
      <c r="CI378" s="222"/>
      <c r="CJ378" s="222"/>
    </row>
    <row r="379" ht="13.5" customHeight="1">
      <c r="A379" s="222"/>
      <c r="B379" s="440">
        <v>45439.0</v>
      </c>
      <c r="C379" s="271">
        <f t="shared" si="26"/>
        <v>360227</v>
      </c>
      <c r="D379" s="260">
        <f t="shared" si="45"/>
        <v>0</v>
      </c>
      <c r="E379" s="321"/>
      <c r="F379" s="322"/>
      <c r="G379" s="322"/>
      <c r="H379" s="322"/>
      <c r="I379" s="322"/>
      <c r="J379" s="322"/>
      <c r="K379" s="322"/>
      <c r="L379" s="480"/>
      <c r="M379" s="577">
        <f t="shared" si="46"/>
        <v>0</v>
      </c>
      <c r="N379" s="321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  <c r="AA379" s="322"/>
      <c r="AB379" s="322"/>
      <c r="AC379" s="480"/>
      <c r="AD379" s="260">
        <f t="shared" si="47"/>
        <v>360227</v>
      </c>
      <c r="AE379" s="407" t="s">
        <v>434</v>
      </c>
      <c r="AF379" s="363">
        <v>84678.0</v>
      </c>
      <c r="AG379" s="322" t="s">
        <v>1055</v>
      </c>
      <c r="AH379" s="363">
        <v>99000.0</v>
      </c>
      <c r="AI379" s="407" t="s">
        <v>95</v>
      </c>
      <c r="AJ379" s="363">
        <v>12980.0</v>
      </c>
      <c r="AK379" s="383" t="s">
        <v>75</v>
      </c>
      <c r="AL379" s="363">
        <v>58201.0</v>
      </c>
      <c r="AM379" s="383" t="s">
        <v>71</v>
      </c>
      <c r="AN379" s="363">
        <v>4620.0</v>
      </c>
      <c r="AO379" s="383" t="s">
        <v>73</v>
      </c>
      <c r="AP379" s="363">
        <v>6015.0</v>
      </c>
      <c r="AQ379" s="322" t="s">
        <v>74</v>
      </c>
      <c r="AR379" s="363">
        <v>27293.0</v>
      </c>
      <c r="AS379" s="150" t="s">
        <v>76</v>
      </c>
      <c r="AT379" s="363">
        <v>67440.0</v>
      </c>
      <c r="AU379" s="383"/>
      <c r="AV379" s="143"/>
      <c r="AW379" s="322"/>
      <c r="AX379" s="322"/>
      <c r="AY379" s="383"/>
      <c r="AZ379" s="322"/>
      <c r="BA379" s="383"/>
      <c r="BB379" s="383"/>
      <c r="BC379" s="383"/>
      <c r="BD379" s="322"/>
      <c r="BE379" s="383"/>
      <c r="BF379" s="383"/>
      <c r="BG379" s="383"/>
      <c r="BH379" s="383"/>
      <c r="BI379" s="383"/>
      <c r="BJ379" s="383"/>
      <c r="BK379" s="383"/>
      <c r="BL379" s="383"/>
      <c r="BM379" s="383"/>
      <c r="BN379" s="383"/>
      <c r="BO379" s="383"/>
      <c r="BP379" s="383"/>
      <c r="BQ379" s="383"/>
      <c r="BR379" s="322"/>
      <c r="BS379" s="383"/>
      <c r="BT379" s="383"/>
      <c r="BU379" s="383"/>
      <c r="BV379" s="322"/>
      <c r="BW379" s="383"/>
      <c r="BX379" s="383"/>
      <c r="BY379" s="383"/>
      <c r="BZ379" s="383"/>
      <c r="CA379" s="383"/>
      <c r="CB379" s="322"/>
      <c r="CC379" s="383"/>
      <c r="CD379" s="322"/>
      <c r="CE379" s="623"/>
      <c r="CF379" s="623"/>
      <c r="CG379" s="623"/>
      <c r="CH379" s="623"/>
      <c r="CI379" s="222"/>
      <c r="CJ379" s="222"/>
    </row>
    <row r="380" ht="13.5" customHeight="1">
      <c r="A380" s="222"/>
      <c r="B380" s="32">
        <v>45440.0</v>
      </c>
      <c r="C380" s="271">
        <f t="shared" si="26"/>
        <v>0</v>
      </c>
      <c r="D380" s="260">
        <f t="shared" si="45"/>
        <v>0</v>
      </c>
      <c r="E380" s="321"/>
      <c r="F380" s="322"/>
      <c r="G380" s="322"/>
      <c r="H380" s="322"/>
      <c r="I380" s="322"/>
      <c r="J380" s="322"/>
      <c r="K380" s="322"/>
      <c r="L380" s="480"/>
      <c r="M380" s="577">
        <f t="shared" si="46"/>
        <v>0</v>
      </c>
      <c r="N380" s="321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  <c r="AA380" s="322"/>
      <c r="AB380" s="322"/>
      <c r="AC380" s="480"/>
      <c r="AD380" s="260">
        <f t="shared" si="47"/>
        <v>0</v>
      </c>
      <c r="AE380" s="407"/>
      <c r="AF380" s="322"/>
      <c r="AG380" s="322"/>
      <c r="AH380" s="322"/>
      <c r="AI380" s="322"/>
      <c r="AJ380" s="322"/>
      <c r="AK380" s="322"/>
      <c r="AL380" s="322"/>
      <c r="AM380" s="383"/>
      <c r="AN380" s="322"/>
      <c r="AO380" s="322"/>
      <c r="AP380" s="322"/>
      <c r="AQ380" s="322"/>
      <c r="AR380" s="322"/>
      <c r="AS380" s="383"/>
      <c r="AT380" s="322"/>
      <c r="AU380" s="383"/>
      <c r="AV380" s="322"/>
      <c r="AW380" s="383"/>
      <c r="AX380" s="383"/>
      <c r="AY380" s="383"/>
      <c r="AZ380" s="322"/>
      <c r="BA380" s="383"/>
      <c r="BB380" s="383"/>
      <c r="BC380" s="383"/>
      <c r="BD380" s="322"/>
      <c r="BE380" s="383"/>
      <c r="BF380" s="383"/>
      <c r="BG380" s="383"/>
      <c r="BH380" s="383"/>
      <c r="BI380" s="383"/>
      <c r="BJ380" s="383"/>
      <c r="BK380" s="383"/>
      <c r="BL380" s="383"/>
      <c r="BM380" s="383"/>
      <c r="BN380" s="383"/>
      <c r="BO380" s="383"/>
      <c r="BP380" s="383"/>
      <c r="BQ380" s="383"/>
      <c r="BR380" s="322"/>
      <c r="BS380" s="383"/>
      <c r="BT380" s="383"/>
      <c r="BU380" s="383"/>
      <c r="BV380" s="322"/>
      <c r="BW380" s="383"/>
      <c r="BX380" s="383"/>
      <c r="BY380" s="383"/>
      <c r="BZ380" s="383"/>
      <c r="CA380" s="383"/>
      <c r="CB380" s="322"/>
      <c r="CC380" s="383"/>
      <c r="CD380" s="322"/>
      <c r="CE380" s="623"/>
      <c r="CF380" s="623"/>
      <c r="CG380" s="623"/>
      <c r="CH380" s="623"/>
      <c r="CI380" s="222"/>
      <c r="CJ380" s="222"/>
    </row>
    <row r="381" ht="13.5" customHeight="1">
      <c r="A381" s="222"/>
      <c r="B381" s="440">
        <v>45441.0</v>
      </c>
      <c r="C381" s="271">
        <f t="shared" si="26"/>
        <v>16245</v>
      </c>
      <c r="D381" s="260">
        <f t="shared" si="45"/>
        <v>330</v>
      </c>
      <c r="E381" s="321" t="s">
        <v>400</v>
      </c>
      <c r="F381" s="363">
        <v>330.0</v>
      </c>
      <c r="G381" s="322"/>
      <c r="H381" s="322"/>
      <c r="I381" s="322"/>
      <c r="J381" s="322"/>
      <c r="K381" s="322"/>
      <c r="L381" s="480"/>
      <c r="M381" s="577">
        <f t="shared" si="46"/>
        <v>0</v>
      </c>
      <c r="N381" s="321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  <c r="AA381" s="322"/>
      <c r="AB381" s="322"/>
      <c r="AC381" s="480"/>
      <c r="AD381" s="260">
        <f t="shared" si="47"/>
        <v>15915</v>
      </c>
      <c r="AE381" s="407" t="s">
        <v>403</v>
      </c>
      <c r="AF381" s="363">
        <v>15915.0</v>
      </c>
      <c r="AG381" s="322"/>
      <c r="AH381" s="322"/>
      <c r="AI381" s="322"/>
      <c r="AJ381" s="322"/>
      <c r="AK381" s="322"/>
      <c r="AL381" s="322"/>
      <c r="AM381" s="322"/>
      <c r="AN381" s="322"/>
      <c r="AO381" s="322"/>
      <c r="AP381" s="322"/>
      <c r="AQ381" s="322"/>
      <c r="AR381" s="322"/>
      <c r="AS381" s="322"/>
      <c r="AT381" s="322"/>
      <c r="AU381" s="383"/>
      <c r="AV381" s="322"/>
      <c r="AW381" s="322"/>
      <c r="AX381" s="322"/>
      <c r="AY381" s="383"/>
      <c r="AZ381" s="322"/>
      <c r="BA381" s="383"/>
      <c r="BB381" s="322"/>
      <c r="BC381" s="322"/>
      <c r="BD381" s="322"/>
      <c r="BE381" s="322"/>
      <c r="BF381" s="322"/>
      <c r="BG381" s="322"/>
      <c r="BH381" s="322"/>
      <c r="BI381" s="383"/>
      <c r="BJ381" s="322"/>
      <c r="BK381" s="383"/>
      <c r="BL381" s="322"/>
      <c r="BM381" s="383"/>
      <c r="BN381" s="322"/>
      <c r="BO381" s="383"/>
      <c r="BP381" s="322"/>
      <c r="BQ381" s="383"/>
      <c r="BR381" s="322"/>
      <c r="BS381" s="383"/>
      <c r="BT381" s="383"/>
      <c r="BU381" s="383"/>
      <c r="BV381" s="322"/>
      <c r="BW381" s="383"/>
      <c r="BX381" s="383"/>
      <c r="BY381" s="383"/>
      <c r="BZ381" s="383"/>
      <c r="CA381" s="383"/>
      <c r="CB381" s="322"/>
      <c r="CC381" s="383"/>
      <c r="CD381" s="322"/>
      <c r="CE381" s="623"/>
      <c r="CF381" s="623"/>
      <c r="CG381" s="623"/>
      <c r="CH381" s="623"/>
      <c r="CI381" s="222"/>
      <c r="CJ381" s="222"/>
    </row>
    <row r="382" ht="13.5" customHeight="1">
      <c r="A382" s="222"/>
      <c r="B382" s="440">
        <v>45442.0</v>
      </c>
      <c r="C382" s="271">
        <f t="shared" si="26"/>
        <v>6189355</v>
      </c>
      <c r="D382" s="272">
        <f t="shared" si="45"/>
        <v>333442</v>
      </c>
      <c r="E382" s="321" t="s">
        <v>441</v>
      </c>
      <c r="F382" s="363">
        <v>26666.0</v>
      </c>
      <c r="G382" s="268" t="s">
        <v>442</v>
      </c>
      <c r="H382" s="367">
        <v>305786.0</v>
      </c>
      <c r="I382" s="268" t="s">
        <v>487</v>
      </c>
      <c r="J382" s="367">
        <v>990.0</v>
      </c>
      <c r="K382" s="322"/>
      <c r="L382" s="225"/>
      <c r="M382" s="577">
        <f t="shared" si="46"/>
        <v>4718840</v>
      </c>
      <c r="N382" s="321" t="s">
        <v>445</v>
      </c>
      <c r="O382" s="367">
        <v>2541044.0</v>
      </c>
      <c r="P382" s="412" t="s">
        <v>449</v>
      </c>
      <c r="Q382" s="367">
        <v>1014921.0</v>
      </c>
      <c r="R382" s="322" t="s">
        <v>1262</v>
      </c>
      <c r="S382" s="363">
        <v>1200000.0</v>
      </c>
      <c r="T382" s="322" t="s">
        <v>1008</v>
      </c>
      <c r="U382" s="363">
        <v>-37125.0</v>
      </c>
      <c r="V382" s="412"/>
      <c r="W382" s="412"/>
      <c r="X382" s="412"/>
      <c r="Y382" s="412"/>
      <c r="Z382" s="412"/>
      <c r="AA382" s="412"/>
      <c r="AB382" s="412"/>
      <c r="AC382" s="500"/>
      <c r="AD382" s="272">
        <f t="shared" si="47"/>
        <v>1137073</v>
      </c>
      <c r="AE382" s="383" t="s">
        <v>454</v>
      </c>
      <c r="AF382" s="363">
        <v>65000.0</v>
      </c>
      <c r="AG382" s="322" t="s">
        <v>87</v>
      </c>
      <c r="AH382" s="363">
        <v>165000.0</v>
      </c>
      <c r="AI382" s="322" t="s">
        <v>88</v>
      </c>
      <c r="AJ382" s="363">
        <v>160000.0</v>
      </c>
      <c r="AK382" s="407" t="s">
        <v>1263</v>
      </c>
      <c r="AL382" s="363">
        <v>747073.0</v>
      </c>
      <c r="AM382" s="143"/>
      <c r="AN382" s="143"/>
      <c r="AO382" s="322"/>
      <c r="AP382" s="322"/>
      <c r="AQ382" s="322"/>
      <c r="AR382" s="322"/>
      <c r="AS382" s="322"/>
      <c r="AT382" s="322"/>
      <c r="AU382" s="322"/>
      <c r="AV382" s="322"/>
      <c r="AW382" s="322"/>
      <c r="AX382" s="322"/>
      <c r="AY382" s="383"/>
      <c r="AZ382" s="322"/>
      <c r="BA382" s="383"/>
      <c r="BB382" s="322"/>
      <c r="BC382" s="322"/>
      <c r="BD382" s="322"/>
      <c r="BE382" s="322"/>
      <c r="BF382" s="322"/>
      <c r="BG382" s="322"/>
      <c r="BH382" s="322"/>
      <c r="BI382" s="383"/>
      <c r="BJ382" s="322"/>
      <c r="BK382" s="383"/>
      <c r="BL382" s="322"/>
      <c r="BM382" s="383"/>
      <c r="BN382" s="322"/>
      <c r="BO382" s="322"/>
      <c r="BP382" s="322"/>
      <c r="BQ382" s="383"/>
      <c r="BR382" s="322"/>
      <c r="BS382" s="383"/>
      <c r="BT382" s="322"/>
      <c r="BU382" s="322"/>
      <c r="BV382" s="322"/>
      <c r="BW382" s="383"/>
      <c r="BX382" s="322"/>
      <c r="BY382" s="322"/>
      <c r="BZ382" s="322"/>
      <c r="CA382" s="322"/>
      <c r="CB382" s="322"/>
      <c r="CC382" s="383"/>
      <c r="CD382" s="322"/>
      <c r="CE382" s="623"/>
      <c r="CF382" s="623"/>
      <c r="CG382" s="623"/>
      <c r="CH382" s="623"/>
      <c r="CI382" s="222"/>
      <c r="CJ382" s="222"/>
    </row>
    <row r="383" ht="13.5" customHeight="1">
      <c r="A383" s="222"/>
      <c r="B383" s="332">
        <v>45443.0</v>
      </c>
      <c r="C383" s="271">
        <f t="shared" si="26"/>
        <v>0</v>
      </c>
      <c r="D383" s="272">
        <f t="shared" si="45"/>
        <v>0</v>
      </c>
      <c r="E383" s="236"/>
      <c r="F383" s="143"/>
      <c r="G383" s="268"/>
      <c r="H383" s="167"/>
      <c r="I383" s="591"/>
      <c r="J383" s="412"/>
      <c r="K383" s="322"/>
      <c r="L383" s="480"/>
      <c r="M383" s="577">
        <f t="shared" si="46"/>
        <v>0</v>
      </c>
      <c r="N383" s="599"/>
      <c r="O383" s="322"/>
      <c r="P383" s="484"/>
      <c r="Q383" s="412"/>
      <c r="R383" s="412"/>
      <c r="S383" s="412"/>
      <c r="T383" s="412"/>
      <c r="U383" s="412"/>
      <c r="V383" s="412"/>
      <c r="W383" s="412"/>
      <c r="X383" s="412"/>
      <c r="Y383" s="412"/>
      <c r="Z383" s="412"/>
      <c r="AA383" s="412"/>
      <c r="AB383" s="412"/>
      <c r="AC383" s="500"/>
      <c r="AD383" s="635">
        <f t="shared" si="47"/>
        <v>0</v>
      </c>
      <c r="AE383" s="407"/>
      <c r="AF383" s="322"/>
      <c r="AG383" s="383"/>
      <c r="AH383" s="322"/>
      <c r="AI383" s="322"/>
      <c r="AJ383" s="322"/>
      <c r="AK383" s="322"/>
      <c r="AL383" s="322"/>
      <c r="AM383" s="143"/>
      <c r="AN383" s="143"/>
      <c r="AO383" s="322"/>
      <c r="AP383" s="322"/>
      <c r="AQ383" s="322"/>
      <c r="AR383" s="322"/>
      <c r="AS383" s="322"/>
      <c r="AT383" s="322"/>
      <c r="AU383" s="383"/>
      <c r="AV383" s="322"/>
      <c r="AW383" s="383"/>
      <c r="AX383" s="322"/>
      <c r="AY383" s="383"/>
      <c r="AZ383" s="322"/>
      <c r="BA383" s="322"/>
      <c r="BB383" s="322"/>
      <c r="BC383" s="322"/>
      <c r="BD383" s="322"/>
      <c r="BE383" s="422"/>
      <c r="BF383" s="422"/>
      <c r="BG383" s="416"/>
      <c r="BH383" s="422"/>
      <c r="BI383" s="422"/>
      <c r="BJ383" s="422"/>
      <c r="BK383" s="416"/>
      <c r="BL383" s="422"/>
      <c r="BM383" s="416"/>
      <c r="BN383" s="422"/>
      <c r="BO383" s="416"/>
      <c r="BP383" s="422"/>
      <c r="BQ383" s="416"/>
      <c r="BR383" s="422"/>
      <c r="BS383" s="416"/>
      <c r="BT383" s="422"/>
      <c r="BU383" s="416"/>
      <c r="BV383" s="422"/>
      <c r="BW383" s="416"/>
      <c r="BX383" s="422"/>
      <c r="BY383" s="416"/>
      <c r="BZ383" s="422"/>
      <c r="CA383" s="416"/>
      <c r="CB383" s="422"/>
      <c r="CC383" s="422"/>
      <c r="CD383" s="422"/>
      <c r="CE383" s="623"/>
      <c r="CF383" s="623"/>
      <c r="CG383" s="623"/>
      <c r="CH383" s="623"/>
      <c r="CI383" s="222"/>
      <c r="CJ383" s="222"/>
    </row>
    <row r="384" ht="13.5" customHeight="1">
      <c r="A384" s="1"/>
      <c r="B384" s="100" t="s">
        <v>97</v>
      </c>
      <c r="C384" s="105">
        <f t="shared" si="26"/>
        <v>13274794</v>
      </c>
      <c r="D384" s="278">
        <f>SUM(D353:D383)</f>
        <v>358577</v>
      </c>
      <c r="E384" s="573"/>
      <c r="F384" s="251"/>
      <c r="G384" s="251"/>
      <c r="H384" s="251"/>
      <c r="I384" s="251"/>
      <c r="J384" s="251"/>
      <c r="K384" s="251"/>
      <c r="L384" s="574"/>
      <c r="M384" s="575">
        <f>SUM(M353:M383)</f>
        <v>6994925</v>
      </c>
      <c r="N384" s="573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574"/>
      <c r="AD384" s="278">
        <f>SUM(AD353:AD383)</f>
        <v>5921292</v>
      </c>
      <c r="AE384" s="526"/>
      <c r="AF384" s="251"/>
      <c r="AG384" s="251"/>
      <c r="AH384" s="251"/>
      <c r="AI384" s="250"/>
      <c r="AJ384" s="251"/>
      <c r="AK384" s="250"/>
      <c r="AL384" s="251"/>
      <c r="AM384" s="250"/>
      <c r="AN384" s="251"/>
      <c r="AO384" s="250"/>
      <c r="AP384" s="251"/>
      <c r="AQ384" s="250"/>
      <c r="AR384" s="251"/>
      <c r="AS384" s="250"/>
      <c r="AT384" s="251"/>
      <c r="AU384" s="250"/>
      <c r="AV384" s="251"/>
      <c r="AW384" s="250"/>
      <c r="AX384" s="250"/>
      <c r="AY384" s="250"/>
      <c r="AZ384" s="251"/>
      <c r="BA384" s="250"/>
      <c r="BB384" s="250"/>
      <c r="BC384" s="250"/>
      <c r="BD384" s="251"/>
      <c r="BE384" s="250"/>
      <c r="BF384" s="250"/>
      <c r="BG384" s="250"/>
      <c r="BH384" s="250"/>
      <c r="BI384" s="250"/>
      <c r="BJ384" s="250"/>
      <c r="BK384" s="250"/>
      <c r="BL384" s="250"/>
      <c r="BM384" s="250"/>
      <c r="BN384" s="250"/>
      <c r="BO384" s="250"/>
      <c r="BP384" s="250"/>
      <c r="BQ384" s="250"/>
      <c r="BR384" s="251"/>
      <c r="BS384" s="250"/>
      <c r="BT384" s="250"/>
      <c r="BU384" s="250"/>
      <c r="BV384" s="251"/>
      <c r="BW384" s="250"/>
      <c r="BX384" s="250"/>
      <c r="BY384" s="250"/>
      <c r="BZ384" s="250"/>
      <c r="CA384" s="250"/>
      <c r="CB384" s="251"/>
      <c r="CC384" s="250"/>
      <c r="CD384" s="251"/>
      <c r="CE384" s="623"/>
      <c r="CF384" s="623"/>
      <c r="CG384" s="623"/>
      <c r="CH384" s="623"/>
      <c r="CI384" s="222"/>
      <c r="CJ384" s="222"/>
    </row>
    <row r="385" ht="13.5" customHeight="1">
      <c r="A385" s="1"/>
      <c r="B385" s="20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637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P385" s="318"/>
      <c r="AQ385" s="318"/>
      <c r="AR385" s="318"/>
      <c r="AS385" s="318"/>
      <c r="AT385" s="318"/>
      <c r="AU385" s="318"/>
      <c r="AV385" s="318"/>
      <c r="AW385" s="318"/>
      <c r="AX385" s="318"/>
      <c r="AY385" s="318"/>
      <c r="AZ385" s="318"/>
      <c r="BA385" s="318"/>
      <c r="BB385" s="318"/>
      <c r="BC385" s="318"/>
      <c r="BD385" s="318"/>
      <c r="BE385" s="318"/>
      <c r="BF385" s="318"/>
      <c r="BG385" s="318"/>
      <c r="BH385" s="318"/>
      <c r="BI385" s="318"/>
      <c r="BJ385" s="318"/>
      <c r="BK385" s="318"/>
      <c r="BL385" s="318"/>
      <c r="BM385" s="318"/>
      <c r="BN385" s="318"/>
      <c r="BO385" s="318"/>
      <c r="BP385" s="318"/>
      <c r="BQ385" s="318"/>
      <c r="BR385" s="318"/>
      <c r="BS385" s="318"/>
      <c r="BT385" s="318"/>
      <c r="BU385" s="318"/>
      <c r="BV385" s="318"/>
      <c r="BW385" s="318"/>
      <c r="BX385" s="318"/>
      <c r="BY385" s="318"/>
      <c r="BZ385" s="318"/>
      <c r="CA385" s="318"/>
      <c r="CB385" s="318"/>
      <c r="CC385" s="318"/>
      <c r="CD385" s="318"/>
      <c r="CE385" s="21"/>
      <c r="CF385" s="21"/>
      <c r="CG385" s="21"/>
      <c r="CH385" s="21"/>
      <c r="CI385" s="1"/>
      <c r="CJ385" s="1"/>
    </row>
    <row r="386" ht="13.5" customHeight="1">
      <c r="A386" s="1"/>
      <c r="B386" s="20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637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P386" s="318"/>
      <c r="AQ386" s="318"/>
      <c r="AR386" s="318"/>
      <c r="AS386" s="318"/>
      <c r="AT386" s="318"/>
      <c r="AU386" s="318"/>
      <c r="AV386" s="318"/>
      <c r="AW386" s="318"/>
      <c r="AX386" s="318"/>
      <c r="AY386" s="318"/>
      <c r="AZ386" s="318"/>
      <c r="BA386" s="318"/>
      <c r="BB386" s="318"/>
      <c r="BC386" s="318"/>
      <c r="BD386" s="318"/>
      <c r="BE386" s="318"/>
      <c r="BF386" s="318"/>
      <c r="BG386" s="318"/>
      <c r="BH386" s="318"/>
      <c r="BI386" s="318"/>
      <c r="BJ386" s="318"/>
      <c r="BK386" s="318"/>
      <c r="BL386" s="318"/>
      <c r="BM386" s="318"/>
      <c r="BN386" s="318"/>
      <c r="BO386" s="318"/>
      <c r="BP386" s="318"/>
      <c r="BQ386" s="318"/>
      <c r="BR386" s="318"/>
      <c r="BS386" s="318"/>
      <c r="BT386" s="318"/>
      <c r="BU386" s="318"/>
      <c r="BV386" s="318"/>
      <c r="BW386" s="318"/>
      <c r="BX386" s="318"/>
      <c r="BY386" s="318"/>
      <c r="BZ386" s="318"/>
      <c r="CA386" s="318"/>
      <c r="CB386" s="318"/>
      <c r="CC386" s="318"/>
      <c r="CD386" s="318"/>
      <c r="CE386" s="21"/>
      <c r="CF386" s="21"/>
      <c r="CG386" s="21"/>
      <c r="CH386" s="21"/>
      <c r="CI386" s="1"/>
      <c r="CJ386" s="1"/>
    </row>
    <row r="387" ht="13.5" customHeight="1">
      <c r="A387" s="1"/>
      <c r="B387" s="20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637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 t="s">
        <v>98</v>
      </c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P387" s="318"/>
      <c r="AQ387" s="318"/>
      <c r="AR387" s="318"/>
      <c r="AS387" s="318"/>
      <c r="AT387" s="318"/>
      <c r="AU387" s="318"/>
      <c r="AV387" s="318"/>
      <c r="AW387" s="318"/>
      <c r="AX387" s="318"/>
      <c r="AY387" s="318"/>
      <c r="AZ387" s="318"/>
      <c r="BA387" s="318"/>
      <c r="BB387" s="318"/>
      <c r="BC387" s="318"/>
      <c r="BD387" s="318"/>
      <c r="BE387" s="318"/>
      <c r="BF387" s="318"/>
      <c r="BG387" s="318"/>
      <c r="BH387" s="318"/>
      <c r="BI387" s="318"/>
      <c r="BJ387" s="318"/>
      <c r="BK387" s="318"/>
      <c r="BL387" s="318"/>
      <c r="BM387" s="318"/>
      <c r="BN387" s="318"/>
      <c r="BO387" s="318"/>
      <c r="BP387" s="318"/>
      <c r="BQ387" s="318"/>
      <c r="BR387" s="318"/>
      <c r="BS387" s="318"/>
      <c r="BT387" s="318"/>
      <c r="BU387" s="318"/>
      <c r="BV387" s="318"/>
      <c r="BW387" s="318"/>
      <c r="BX387" s="318"/>
      <c r="BY387" s="318"/>
      <c r="BZ387" s="318"/>
      <c r="CA387" s="318"/>
      <c r="CB387" s="318"/>
      <c r="CC387" s="318"/>
      <c r="CD387" s="318"/>
      <c r="CE387" s="21"/>
      <c r="CF387" s="21"/>
      <c r="CG387" s="21"/>
      <c r="CH387" s="21"/>
      <c r="CI387" s="1"/>
      <c r="CJ387" s="1"/>
    </row>
    <row r="388" ht="13.5" customHeight="1">
      <c r="A388" s="1"/>
      <c r="B388" s="20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637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 t="s">
        <v>100</v>
      </c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  <c r="AV388" s="318"/>
      <c r="AW388" s="318"/>
      <c r="AX388" s="318"/>
      <c r="AY388" s="318"/>
      <c r="AZ388" s="318"/>
      <c r="BA388" s="318"/>
      <c r="BB388" s="318"/>
      <c r="BC388" s="318"/>
      <c r="BD388" s="318"/>
      <c r="BE388" s="318"/>
      <c r="BF388" s="318"/>
      <c r="BG388" s="318"/>
      <c r="BH388" s="318"/>
      <c r="BI388" s="318"/>
      <c r="BJ388" s="318"/>
      <c r="BK388" s="318"/>
      <c r="BL388" s="318"/>
      <c r="BM388" s="318"/>
      <c r="BN388" s="318"/>
      <c r="BO388" s="318"/>
      <c r="BP388" s="318"/>
      <c r="BQ388" s="318"/>
      <c r="BR388" s="318"/>
      <c r="BS388" s="318"/>
      <c r="BT388" s="318"/>
      <c r="BU388" s="318"/>
      <c r="BV388" s="318"/>
      <c r="BW388" s="318"/>
      <c r="BX388" s="318"/>
      <c r="BY388" s="318"/>
      <c r="BZ388" s="318"/>
      <c r="CA388" s="318"/>
      <c r="CB388" s="318"/>
      <c r="CC388" s="318"/>
      <c r="CD388" s="318"/>
      <c r="CE388" s="21"/>
      <c r="CF388" s="21"/>
      <c r="CG388" s="21"/>
      <c r="CH388" s="21"/>
      <c r="CI388" s="1"/>
      <c r="CJ388" s="1"/>
    </row>
    <row r="389" ht="13.5" customHeight="1">
      <c r="A389" s="1"/>
      <c r="B389" s="20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637"/>
      <c r="R389" s="318"/>
      <c r="S389" s="318"/>
      <c r="T389" s="318"/>
      <c r="U389" s="318"/>
      <c r="V389" s="318"/>
      <c r="W389" s="318"/>
      <c r="X389" s="318"/>
      <c r="Y389" s="318"/>
      <c r="Z389" s="318"/>
      <c r="AA389" s="321" t="s">
        <v>101</v>
      </c>
      <c r="AB389" s="322">
        <v>220000.0</v>
      </c>
      <c r="AC389" s="318" t="s">
        <v>102</v>
      </c>
      <c r="AD389" s="318"/>
      <c r="AE389" s="318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P389" s="318"/>
      <c r="AQ389" s="318"/>
      <c r="AR389" s="318"/>
      <c r="AS389" s="318"/>
      <c r="AT389" s="318"/>
      <c r="AU389" s="318"/>
      <c r="AV389" s="318"/>
      <c r="AW389" s="318"/>
      <c r="AX389" s="318"/>
      <c r="AY389" s="318"/>
      <c r="AZ389" s="318"/>
      <c r="BA389" s="318"/>
      <c r="BB389" s="318"/>
      <c r="BC389" s="318"/>
      <c r="BD389" s="318"/>
      <c r="BE389" s="318"/>
      <c r="BF389" s="318"/>
      <c r="BG389" s="318"/>
      <c r="BH389" s="318"/>
      <c r="BI389" s="318"/>
      <c r="BJ389" s="318"/>
      <c r="BK389" s="318"/>
      <c r="BL389" s="318"/>
      <c r="BM389" s="318"/>
      <c r="BN389" s="318"/>
      <c r="BO389" s="318"/>
      <c r="BP389" s="318"/>
      <c r="BQ389" s="318"/>
      <c r="BR389" s="318"/>
      <c r="BS389" s="318"/>
      <c r="BT389" s="318"/>
      <c r="BU389" s="318"/>
      <c r="BV389" s="318"/>
      <c r="BW389" s="318"/>
      <c r="BX389" s="318"/>
      <c r="BY389" s="318"/>
      <c r="BZ389" s="318"/>
      <c r="CA389" s="318"/>
      <c r="CB389" s="318"/>
      <c r="CC389" s="318"/>
      <c r="CD389" s="318"/>
      <c r="CE389" s="21"/>
      <c r="CF389" s="21"/>
      <c r="CG389" s="21"/>
      <c r="CH389" s="21"/>
      <c r="CI389" s="1"/>
      <c r="CJ389" s="1"/>
    </row>
    <row r="390" ht="13.5" customHeight="1">
      <c r="A390" s="1"/>
      <c r="B390" s="20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637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P390" s="318"/>
      <c r="AQ390" s="318"/>
      <c r="AR390" s="318"/>
      <c r="AS390" s="318"/>
      <c r="AT390" s="318"/>
      <c r="AU390" s="318"/>
      <c r="AV390" s="318"/>
      <c r="AW390" s="318"/>
      <c r="AX390" s="318"/>
      <c r="AY390" s="318"/>
      <c r="AZ390" s="318"/>
      <c r="BA390" s="318"/>
      <c r="BB390" s="318"/>
      <c r="BC390" s="318"/>
      <c r="BD390" s="318"/>
      <c r="BE390" s="318"/>
      <c r="BF390" s="318"/>
      <c r="BG390" s="318"/>
      <c r="BH390" s="318"/>
      <c r="BI390" s="318"/>
      <c r="BJ390" s="318"/>
      <c r="BK390" s="318"/>
      <c r="BL390" s="318"/>
      <c r="BM390" s="318"/>
      <c r="BN390" s="318"/>
      <c r="BO390" s="318"/>
      <c r="BP390" s="318"/>
      <c r="BQ390" s="318"/>
      <c r="BR390" s="318"/>
      <c r="BS390" s="318"/>
      <c r="BT390" s="318"/>
      <c r="BU390" s="318"/>
      <c r="BV390" s="318"/>
      <c r="BW390" s="318"/>
      <c r="BX390" s="318"/>
      <c r="BY390" s="318"/>
      <c r="BZ390" s="318"/>
      <c r="CA390" s="318"/>
      <c r="CB390" s="318"/>
      <c r="CC390" s="318"/>
      <c r="CD390" s="318"/>
      <c r="CE390" s="21"/>
      <c r="CF390" s="21"/>
      <c r="CG390" s="21"/>
      <c r="CH390" s="21"/>
      <c r="CI390" s="1"/>
      <c r="CJ390" s="1"/>
    </row>
    <row r="391" ht="13.5" customHeight="1">
      <c r="A391" s="1"/>
      <c r="B391" s="20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637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  <c r="AL391" s="318"/>
      <c r="AM391" s="318"/>
      <c r="AN391" s="318"/>
      <c r="AO391" s="318"/>
      <c r="AP391" s="318"/>
      <c r="AQ391" s="318"/>
      <c r="AR391" s="318"/>
      <c r="AS391" s="318"/>
      <c r="AT391" s="318"/>
      <c r="AU391" s="318"/>
      <c r="AV391" s="318"/>
      <c r="AW391" s="318"/>
      <c r="AX391" s="318"/>
      <c r="AY391" s="318"/>
      <c r="AZ391" s="318"/>
      <c r="BA391" s="318"/>
      <c r="BB391" s="318"/>
      <c r="BC391" s="318"/>
      <c r="BD391" s="318"/>
      <c r="BE391" s="318"/>
      <c r="BF391" s="318"/>
      <c r="BG391" s="318"/>
      <c r="BH391" s="318"/>
      <c r="BI391" s="318"/>
      <c r="BJ391" s="318"/>
      <c r="BK391" s="318"/>
      <c r="BL391" s="318"/>
      <c r="BM391" s="318"/>
      <c r="BN391" s="318"/>
      <c r="BO391" s="318"/>
      <c r="BP391" s="318"/>
      <c r="BQ391" s="318"/>
      <c r="BR391" s="318"/>
      <c r="BS391" s="318"/>
      <c r="BT391" s="318"/>
      <c r="BU391" s="318"/>
      <c r="BV391" s="318"/>
      <c r="BW391" s="318"/>
      <c r="BX391" s="318"/>
      <c r="BY391" s="318"/>
      <c r="BZ391" s="318"/>
      <c r="CA391" s="318"/>
      <c r="CB391" s="318"/>
      <c r="CC391" s="318"/>
      <c r="CD391" s="318"/>
      <c r="CE391" s="21"/>
      <c r="CF391" s="21"/>
      <c r="CG391" s="21"/>
      <c r="CH391" s="21"/>
      <c r="CI391" s="1"/>
      <c r="CJ391" s="1"/>
    </row>
    <row r="392" ht="13.5" customHeight="1">
      <c r="A392" s="1"/>
      <c r="B392" s="20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637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  <c r="AL392" s="318"/>
      <c r="AM392" s="318"/>
      <c r="AN392" s="318"/>
      <c r="AO392" s="318"/>
      <c r="AP392" s="318"/>
      <c r="AQ392" s="318"/>
      <c r="AR392" s="318"/>
      <c r="AS392" s="318"/>
      <c r="AT392" s="318"/>
      <c r="AU392" s="318"/>
      <c r="AV392" s="318"/>
      <c r="AW392" s="318"/>
      <c r="AX392" s="318"/>
      <c r="AY392" s="318"/>
      <c r="AZ392" s="318"/>
      <c r="BA392" s="318"/>
      <c r="BB392" s="318"/>
      <c r="BC392" s="318"/>
      <c r="BD392" s="318"/>
      <c r="BE392" s="318"/>
      <c r="BF392" s="318"/>
      <c r="BG392" s="318"/>
      <c r="BH392" s="318"/>
      <c r="BI392" s="318"/>
      <c r="BJ392" s="318"/>
      <c r="BK392" s="318"/>
      <c r="BL392" s="318"/>
      <c r="BM392" s="318"/>
      <c r="BN392" s="318"/>
      <c r="BO392" s="318"/>
      <c r="BP392" s="318"/>
      <c r="BQ392" s="318"/>
      <c r="BR392" s="318"/>
      <c r="BS392" s="318"/>
      <c r="BT392" s="318"/>
      <c r="BU392" s="318"/>
      <c r="BV392" s="318"/>
      <c r="BW392" s="318"/>
      <c r="BX392" s="318"/>
      <c r="BY392" s="318"/>
      <c r="BZ392" s="318"/>
      <c r="CA392" s="318"/>
      <c r="CB392" s="318"/>
      <c r="CC392" s="318"/>
      <c r="CD392" s="318"/>
      <c r="CE392" s="21"/>
      <c r="CF392" s="21"/>
      <c r="CG392" s="21"/>
      <c r="CH392" s="21"/>
      <c r="CI392" s="1"/>
      <c r="CJ392" s="1"/>
    </row>
    <row r="393" ht="13.5" customHeight="1">
      <c r="A393" s="1"/>
      <c r="B393" s="20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637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P393" s="318"/>
      <c r="AQ393" s="318"/>
      <c r="AR393" s="318"/>
      <c r="AS393" s="318"/>
      <c r="AT393" s="318"/>
      <c r="AU393" s="318"/>
      <c r="AV393" s="318"/>
      <c r="AW393" s="318"/>
      <c r="AX393" s="318"/>
      <c r="AY393" s="318"/>
      <c r="AZ393" s="318"/>
      <c r="BA393" s="318"/>
      <c r="BB393" s="318"/>
      <c r="BC393" s="318"/>
      <c r="BD393" s="318"/>
      <c r="BE393" s="318"/>
      <c r="BF393" s="318"/>
      <c r="BG393" s="318"/>
      <c r="BH393" s="318"/>
      <c r="BI393" s="318"/>
      <c r="BJ393" s="318"/>
      <c r="BK393" s="318"/>
      <c r="BL393" s="318"/>
      <c r="BM393" s="318"/>
      <c r="BN393" s="318"/>
      <c r="BO393" s="318"/>
      <c r="BP393" s="318"/>
      <c r="BQ393" s="318"/>
      <c r="BR393" s="318"/>
      <c r="BS393" s="318"/>
      <c r="BT393" s="318"/>
      <c r="BU393" s="318"/>
      <c r="BV393" s="318"/>
      <c r="BW393" s="318"/>
      <c r="BX393" s="318"/>
      <c r="BY393" s="318"/>
      <c r="BZ393" s="318"/>
      <c r="CA393" s="318"/>
      <c r="CB393" s="318"/>
      <c r="CC393" s="318"/>
      <c r="CD393" s="318"/>
      <c r="CE393" s="21"/>
      <c r="CF393" s="21"/>
      <c r="CG393" s="21"/>
      <c r="CH393" s="21"/>
      <c r="CI393" s="1"/>
      <c r="CJ393" s="1"/>
    </row>
    <row r="394" ht="13.5" customHeight="1">
      <c r="A394" s="1"/>
      <c r="B394" s="20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637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P394" s="318"/>
      <c r="AQ394" s="318"/>
      <c r="AR394" s="318"/>
      <c r="AS394" s="318"/>
      <c r="AT394" s="318"/>
      <c r="AU394" s="318"/>
      <c r="AV394" s="318"/>
      <c r="AW394" s="318"/>
      <c r="AX394" s="318"/>
      <c r="AY394" s="318"/>
      <c r="AZ394" s="318"/>
      <c r="BA394" s="318"/>
      <c r="BB394" s="318"/>
      <c r="BC394" s="318"/>
      <c r="BD394" s="318"/>
      <c r="BE394" s="318"/>
      <c r="BF394" s="318"/>
      <c r="BG394" s="318"/>
      <c r="BH394" s="318"/>
      <c r="BI394" s="318"/>
      <c r="BJ394" s="318"/>
      <c r="BK394" s="318"/>
      <c r="BL394" s="318"/>
      <c r="BM394" s="318"/>
      <c r="BN394" s="318"/>
      <c r="BO394" s="318"/>
      <c r="BP394" s="318"/>
      <c r="BQ394" s="318"/>
      <c r="BR394" s="318"/>
      <c r="BS394" s="318"/>
      <c r="BT394" s="318"/>
      <c r="BU394" s="318"/>
      <c r="BV394" s="318"/>
      <c r="BW394" s="318"/>
      <c r="BX394" s="318"/>
      <c r="BY394" s="318"/>
      <c r="BZ394" s="318"/>
      <c r="CA394" s="318"/>
      <c r="CB394" s="318"/>
      <c r="CC394" s="318"/>
      <c r="CD394" s="318"/>
      <c r="CE394" s="21"/>
      <c r="CF394" s="21"/>
      <c r="CG394" s="21"/>
      <c r="CH394" s="21"/>
      <c r="CI394" s="1"/>
      <c r="CJ394" s="1"/>
    </row>
    <row r="395" ht="13.5" customHeight="1">
      <c r="A395" s="1"/>
      <c r="B395" s="20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637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P395" s="318"/>
      <c r="AQ395" s="318"/>
      <c r="AR395" s="318"/>
      <c r="AS395" s="318"/>
      <c r="AT395" s="318"/>
      <c r="AU395" s="318"/>
      <c r="AV395" s="318"/>
      <c r="AW395" s="318"/>
      <c r="AX395" s="318"/>
      <c r="AY395" s="318"/>
      <c r="AZ395" s="318"/>
      <c r="BA395" s="318"/>
      <c r="BB395" s="318"/>
      <c r="BC395" s="318"/>
      <c r="BD395" s="318"/>
      <c r="BE395" s="318"/>
      <c r="BF395" s="318"/>
      <c r="BG395" s="318"/>
      <c r="BH395" s="318"/>
      <c r="BI395" s="318"/>
      <c r="BJ395" s="318"/>
      <c r="BK395" s="318"/>
      <c r="BL395" s="318"/>
      <c r="BM395" s="318"/>
      <c r="BN395" s="318"/>
      <c r="BO395" s="318"/>
      <c r="BP395" s="318"/>
      <c r="BQ395" s="318"/>
      <c r="BR395" s="318"/>
      <c r="BS395" s="318"/>
      <c r="BT395" s="318"/>
      <c r="BU395" s="318"/>
      <c r="BV395" s="318"/>
      <c r="BW395" s="318"/>
      <c r="BX395" s="318"/>
      <c r="BY395" s="318"/>
      <c r="BZ395" s="318"/>
      <c r="CA395" s="318"/>
      <c r="CB395" s="318"/>
      <c r="CC395" s="318"/>
      <c r="CD395" s="318"/>
      <c r="CE395" s="21"/>
      <c r="CF395" s="21"/>
      <c r="CG395" s="21"/>
      <c r="CH395" s="21"/>
      <c r="CI395" s="1"/>
      <c r="CJ395" s="1"/>
    </row>
    <row r="396" ht="13.5" customHeight="1">
      <c r="A396" s="1"/>
      <c r="B396" s="20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637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P396" s="318"/>
      <c r="AQ396" s="318"/>
      <c r="AR396" s="318"/>
      <c r="AS396" s="318"/>
      <c r="AT396" s="318"/>
      <c r="AU396" s="318"/>
      <c r="AV396" s="318"/>
      <c r="AW396" s="318"/>
      <c r="AX396" s="318"/>
      <c r="AY396" s="318"/>
      <c r="AZ396" s="318"/>
      <c r="BA396" s="318"/>
      <c r="BB396" s="318"/>
      <c r="BC396" s="318"/>
      <c r="BD396" s="318"/>
      <c r="BE396" s="318"/>
      <c r="BF396" s="318"/>
      <c r="BG396" s="318"/>
      <c r="BH396" s="318"/>
      <c r="BI396" s="318"/>
      <c r="BJ396" s="318"/>
      <c r="BK396" s="318"/>
      <c r="BL396" s="318"/>
      <c r="BM396" s="318"/>
      <c r="BN396" s="318"/>
      <c r="BO396" s="318"/>
      <c r="BP396" s="318"/>
      <c r="BQ396" s="318"/>
      <c r="BR396" s="318"/>
      <c r="BS396" s="318"/>
      <c r="BT396" s="318"/>
      <c r="BU396" s="318"/>
      <c r="BV396" s="318"/>
      <c r="BW396" s="318"/>
      <c r="BX396" s="318"/>
      <c r="BY396" s="318"/>
      <c r="BZ396" s="318"/>
      <c r="CA396" s="318"/>
      <c r="CB396" s="318"/>
      <c r="CC396" s="318"/>
      <c r="CD396" s="318"/>
      <c r="CE396" s="21"/>
      <c r="CF396" s="21"/>
      <c r="CG396" s="21"/>
      <c r="CH396" s="21"/>
      <c r="CI396" s="1"/>
      <c r="CJ396" s="1"/>
    </row>
    <row r="397" ht="13.5" customHeight="1">
      <c r="A397" s="1"/>
      <c r="B397" s="20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637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P397" s="318"/>
      <c r="AQ397" s="318"/>
      <c r="AR397" s="318"/>
      <c r="AS397" s="318"/>
      <c r="AT397" s="318"/>
      <c r="AU397" s="318"/>
      <c r="AV397" s="318"/>
      <c r="AW397" s="318"/>
      <c r="AX397" s="318"/>
      <c r="AY397" s="318"/>
      <c r="AZ397" s="318"/>
      <c r="BA397" s="318"/>
      <c r="BB397" s="318"/>
      <c r="BC397" s="318"/>
      <c r="BD397" s="318"/>
      <c r="BE397" s="318"/>
      <c r="BF397" s="318"/>
      <c r="BG397" s="318"/>
      <c r="BH397" s="318"/>
      <c r="BI397" s="318"/>
      <c r="BJ397" s="318"/>
      <c r="BK397" s="318"/>
      <c r="BL397" s="318"/>
      <c r="BM397" s="318"/>
      <c r="BN397" s="318"/>
      <c r="BO397" s="318"/>
      <c r="BP397" s="318"/>
      <c r="BQ397" s="318"/>
      <c r="BR397" s="318"/>
      <c r="BS397" s="318"/>
      <c r="BT397" s="318"/>
      <c r="BU397" s="318"/>
      <c r="BV397" s="318"/>
      <c r="BW397" s="318"/>
      <c r="BX397" s="318"/>
      <c r="BY397" s="318"/>
      <c r="BZ397" s="318"/>
      <c r="CA397" s="318"/>
      <c r="CB397" s="318"/>
      <c r="CC397" s="318"/>
      <c r="CD397" s="318"/>
      <c r="CE397" s="21"/>
      <c r="CF397" s="21"/>
      <c r="CG397" s="21"/>
      <c r="CH397" s="21"/>
      <c r="CI397" s="1"/>
      <c r="CJ397" s="1"/>
    </row>
    <row r="398" ht="13.5" customHeight="1">
      <c r="A398" s="1"/>
      <c r="B398" s="20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637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P398" s="318"/>
      <c r="AQ398" s="318"/>
      <c r="AR398" s="318"/>
      <c r="AS398" s="318"/>
      <c r="AT398" s="318"/>
      <c r="AU398" s="318"/>
      <c r="AV398" s="318"/>
      <c r="AW398" s="318"/>
      <c r="AX398" s="318"/>
      <c r="AY398" s="318"/>
      <c r="AZ398" s="318"/>
      <c r="BA398" s="318"/>
      <c r="BB398" s="318"/>
      <c r="BC398" s="318"/>
      <c r="BD398" s="318"/>
      <c r="BE398" s="318"/>
      <c r="BF398" s="318"/>
      <c r="BG398" s="318"/>
      <c r="BH398" s="318"/>
      <c r="BI398" s="318"/>
      <c r="BJ398" s="318"/>
      <c r="BK398" s="318"/>
      <c r="BL398" s="318"/>
      <c r="BM398" s="318"/>
      <c r="BN398" s="318"/>
      <c r="BO398" s="318"/>
      <c r="BP398" s="318"/>
      <c r="BQ398" s="318"/>
      <c r="BR398" s="318"/>
      <c r="BS398" s="318"/>
      <c r="BT398" s="318"/>
      <c r="BU398" s="318"/>
      <c r="BV398" s="318"/>
      <c r="BW398" s="318"/>
      <c r="BX398" s="318"/>
      <c r="BY398" s="318"/>
      <c r="BZ398" s="318"/>
      <c r="CA398" s="318"/>
      <c r="CB398" s="318"/>
      <c r="CC398" s="318"/>
      <c r="CD398" s="318"/>
      <c r="CE398" s="21"/>
      <c r="CF398" s="21"/>
      <c r="CG398" s="21"/>
      <c r="CH398" s="21"/>
      <c r="CI398" s="1"/>
      <c r="CJ398" s="1"/>
    </row>
    <row r="399" ht="13.5" customHeight="1">
      <c r="A399" s="1"/>
      <c r="B399" s="20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637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P399" s="318"/>
      <c r="AQ399" s="318"/>
      <c r="AR399" s="318"/>
      <c r="AS399" s="318"/>
      <c r="AT399" s="318"/>
      <c r="AU399" s="318"/>
      <c r="AV399" s="318"/>
      <c r="AW399" s="318"/>
      <c r="AX399" s="318"/>
      <c r="AY399" s="318"/>
      <c r="AZ399" s="318"/>
      <c r="BA399" s="318"/>
      <c r="BB399" s="318"/>
      <c r="BC399" s="318"/>
      <c r="BD399" s="318"/>
      <c r="BE399" s="318"/>
      <c r="BF399" s="318"/>
      <c r="BG399" s="318"/>
      <c r="BH399" s="318"/>
      <c r="BI399" s="318"/>
      <c r="BJ399" s="318"/>
      <c r="BK399" s="318"/>
      <c r="BL399" s="318"/>
      <c r="BM399" s="318"/>
      <c r="BN399" s="318"/>
      <c r="BO399" s="318"/>
      <c r="BP399" s="318"/>
      <c r="BQ399" s="318"/>
      <c r="BR399" s="318"/>
      <c r="BS399" s="318"/>
      <c r="BT399" s="318"/>
      <c r="BU399" s="318"/>
      <c r="BV399" s="318"/>
      <c r="BW399" s="318"/>
      <c r="BX399" s="318"/>
      <c r="BY399" s="318"/>
      <c r="BZ399" s="318"/>
      <c r="CA399" s="318"/>
      <c r="CB399" s="318"/>
      <c r="CC399" s="318"/>
      <c r="CD399" s="318"/>
      <c r="CE399" s="21"/>
      <c r="CF399" s="21"/>
      <c r="CG399" s="21"/>
      <c r="CH399" s="21"/>
      <c r="CI399" s="1"/>
      <c r="CJ399" s="1"/>
    </row>
    <row r="400" ht="13.5" customHeight="1">
      <c r="A400" s="1"/>
      <c r="B400" s="20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637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P400" s="318"/>
      <c r="AQ400" s="318"/>
      <c r="AR400" s="318"/>
      <c r="AS400" s="318"/>
      <c r="AT400" s="318"/>
      <c r="AU400" s="318"/>
      <c r="AV400" s="318"/>
      <c r="AW400" s="318"/>
      <c r="AX400" s="318"/>
      <c r="AY400" s="318"/>
      <c r="AZ400" s="318"/>
      <c r="BA400" s="318"/>
      <c r="BB400" s="318"/>
      <c r="BC400" s="318"/>
      <c r="BD400" s="318"/>
      <c r="BE400" s="318"/>
      <c r="BF400" s="318"/>
      <c r="BG400" s="318"/>
      <c r="BH400" s="318"/>
      <c r="BI400" s="318"/>
      <c r="BJ400" s="318"/>
      <c r="BK400" s="318"/>
      <c r="BL400" s="318"/>
      <c r="BM400" s="318"/>
      <c r="BN400" s="318"/>
      <c r="BO400" s="318"/>
      <c r="BP400" s="318"/>
      <c r="BQ400" s="318"/>
      <c r="BR400" s="318"/>
      <c r="BS400" s="318"/>
      <c r="BT400" s="318"/>
      <c r="BU400" s="318"/>
      <c r="BV400" s="318"/>
      <c r="BW400" s="318"/>
      <c r="BX400" s="318"/>
      <c r="BY400" s="318"/>
      <c r="BZ400" s="318"/>
      <c r="CA400" s="318"/>
      <c r="CB400" s="318"/>
      <c r="CC400" s="318"/>
      <c r="CD400" s="318"/>
      <c r="CE400" s="21"/>
      <c r="CF400" s="21"/>
      <c r="CG400" s="21"/>
      <c r="CH400" s="21"/>
      <c r="CI400" s="1"/>
      <c r="CJ400" s="1"/>
    </row>
    <row r="401" ht="13.5" customHeight="1">
      <c r="A401" s="1"/>
      <c r="B401" s="20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637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  <c r="AV401" s="318"/>
      <c r="AW401" s="318"/>
      <c r="AX401" s="318"/>
      <c r="AY401" s="318"/>
      <c r="AZ401" s="318"/>
      <c r="BA401" s="318"/>
      <c r="BB401" s="318"/>
      <c r="BC401" s="318"/>
      <c r="BD401" s="318"/>
      <c r="BE401" s="318"/>
      <c r="BF401" s="318"/>
      <c r="BG401" s="318"/>
      <c r="BH401" s="318"/>
      <c r="BI401" s="318"/>
      <c r="BJ401" s="318"/>
      <c r="BK401" s="318"/>
      <c r="BL401" s="318"/>
      <c r="BM401" s="318"/>
      <c r="BN401" s="318"/>
      <c r="BO401" s="318"/>
      <c r="BP401" s="318"/>
      <c r="BQ401" s="318"/>
      <c r="BR401" s="318"/>
      <c r="BS401" s="318"/>
      <c r="BT401" s="318"/>
      <c r="BU401" s="318"/>
      <c r="BV401" s="318"/>
      <c r="BW401" s="318"/>
      <c r="BX401" s="318"/>
      <c r="BY401" s="318"/>
      <c r="BZ401" s="318"/>
      <c r="CA401" s="318"/>
      <c r="CB401" s="318"/>
      <c r="CC401" s="318"/>
      <c r="CD401" s="318"/>
      <c r="CE401" s="21"/>
      <c r="CF401" s="21"/>
      <c r="CG401" s="21"/>
      <c r="CH401" s="21"/>
      <c r="CI401" s="1"/>
      <c r="CJ401" s="1"/>
    </row>
    <row r="402" ht="13.5" customHeight="1">
      <c r="A402" s="1"/>
      <c r="B402" s="20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637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  <c r="AT402" s="318"/>
      <c r="AU402" s="318"/>
      <c r="AV402" s="318"/>
      <c r="AW402" s="318"/>
      <c r="AX402" s="318"/>
      <c r="AY402" s="318"/>
      <c r="AZ402" s="318"/>
      <c r="BA402" s="318"/>
      <c r="BB402" s="318"/>
      <c r="BC402" s="318"/>
      <c r="BD402" s="318"/>
      <c r="BE402" s="318"/>
      <c r="BF402" s="318"/>
      <c r="BG402" s="318"/>
      <c r="BH402" s="318"/>
      <c r="BI402" s="318"/>
      <c r="BJ402" s="318"/>
      <c r="BK402" s="318"/>
      <c r="BL402" s="318"/>
      <c r="BM402" s="318"/>
      <c r="BN402" s="318"/>
      <c r="BO402" s="318"/>
      <c r="BP402" s="318"/>
      <c r="BQ402" s="318"/>
      <c r="BR402" s="318"/>
      <c r="BS402" s="318"/>
      <c r="BT402" s="318"/>
      <c r="BU402" s="318"/>
      <c r="BV402" s="318"/>
      <c r="BW402" s="318"/>
      <c r="BX402" s="318"/>
      <c r="BY402" s="318"/>
      <c r="BZ402" s="318"/>
      <c r="CA402" s="318"/>
      <c r="CB402" s="318"/>
      <c r="CC402" s="318"/>
      <c r="CD402" s="318"/>
      <c r="CE402" s="21"/>
      <c r="CF402" s="21"/>
      <c r="CG402" s="21"/>
      <c r="CH402" s="21"/>
      <c r="CI402" s="1"/>
      <c r="CJ402" s="1"/>
    </row>
    <row r="403" ht="13.5" customHeight="1">
      <c r="A403" s="1"/>
      <c r="B403" s="20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637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  <c r="AL403" s="318"/>
      <c r="AM403" s="318"/>
      <c r="AN403" s="318"/>
      <c r="AO403" s="318"/>
      <c r="AP403" s="318"/>
      <c r="AQ403" s="318"/>
      <c r="AR403" s="318"/>
      <c r="AS403" s="318"/>
      <c r="AT403" s="318"/>
      <c r="AU403" s="318"/>
      <c r="AV403" s="318"/>
      <c r="AW403" s="318"/>
      <c r="AX403" s="318"/>
      <c r="AY403" s="318"/>
      <c r="AZ403" s="318"/>
      <c r="BA403" s="318"/>
      <c r="BB403" s="318"/>
      <c r="BC403" s="318"/>
      <c r="BD403" s="318"/>
      <c r="BE403" s="318"/>
      <c r="BF403" s="318"/>
      <c r="BG403" s="318"/>
      <c r="BH403" s="318"/>
      <c r="BI403" s="318"/>
      <c r="BJ403" s="318"/>
      <c r="BK403" s="318"/>
      <c r="BL403" s="318"/>
      <c r="BM403" s="318"/>
      <c r="BN403" s="318"/>
      <c r="BO403" s="318"/>
      <c r="BP403" s="318"/>
      <c r="BQ403" s="318"/>
      <c r="BR403" s="318"/>
      <c r="BS403" s="318"/>
      <c r="BT403" s="318"/>
      <c r="BU403" s="318"/>
      <c r="BV403" s="318"/>
      <c r="BW403" s="318"/>
      <c r="BX403" s="318"/>
      <c r="BY403" s="318"/>
      <c r="BZ403" s="318"/>
      <c r="CA403" s="318"/>
      <c r="CB403" s="318"/>
      <c r="CC403" s="318"/>
      <c r="CD403" s="318"/>
      <c r="CE403" s="21"/>
      <c r="CF403" s="21"/>
      <c r="CG403" s="21"/>
      <c r="CH403" s="21"/>
      <c r="CI403" s="1"/>
      <c r="CJ403" s="1"/>
    </row>
    <row r="404" ht="13.5" customHeight="1">
      <c r="A404" s="1"/>
      <c r="B404" s="20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637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  <c r="AL404" s="318"/>
      <c r="AM404" s="318"/>
      <c r="AN404" s="318"/>
      <c r="AO404" s="318"/>
      <c r="AP404" s="318"/>
      <c r="AQ404" s="318"/>
      <c r="AR404" s="318"/>
      <c r="AS404" s="318"/>
      <c r="AT404" s="318"/>
      <c r="AU404" s="318"/>
      <c r="AV404" s="318"/>
      <c r="AW404" s="318"/>
      <c r="AX404" s="318"/>
      <c r="AY404" s="318"/>
      <c r="AZ404" s="318"/>
      <c r="BA404" s="318"/>
      <c r="BB404" s="318"/>
      <c r="BC404" s="318"/>
      <c r="BD404" s="318"/>
      <c r="BE404" s="318"/>
      <c r="BF404" s="318"/>
      <c r="BG404" s="318"/>
      <c r="BH404" s="318"/>
      <c r="BI404" s="318"/>
      <c r="BJ404" s="318"/>
      <c r="BK404" s="318"/>
      <c r="BL404" s="318"/>
      <c r="BM404" s="318"/>
      <c r="BN404" s="318"/>
      <c r="BO404" s="318"/>
      <c r="BP404" s="318"/>
      <c r="BQ404" s="318"/>
      <c r="BR404" s="318"/>
      <c r="BS404" s="318"/>
      <c r="BT404" s="318"/>
      <c r="BU404" s="318"/>
      <c r="BV404" s="318"/>
      <c r="BW404" s="318"/>
      <c r="BX404" s="318"/>
      <c r="BY404" s="318"/>
      <c r="BZ404" s="318"/>
      <c r="CA404" s="318"/>
      <c r="CB404" s="318"/>
      <c r="CC404" s="318"/>
      <c r="CD404" s="318"/>
      <c r="CE404" s="21"/>
      <c r="CF404" s="21"/>
      <c r="CG404" s="21"/>
      <c r="CH404" s="21"/>
      <c r="CI404" s="1"/>
      <c r="CJ404" s="1"/>
    </row>
    <row r="405" ht="13.5" customHeight="1">
      <c r="A405" s="1"/>
      <c r="B405" s="20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637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  <c r="AL405" s="318"/>
      <c r="AM405" s="318"/>
      <c r="AN405" s="318"/>
      <c r="AO405" s="318"/>
      <c r="AP405" s="318"/>
      <c r="AQ405" s="318"/>
      <c r="AR405" s="318"/>
      <c r="AS405" s="318"/>
      <c r="AT405" s="318"/>
      <c r="AU405" s="318"/>
      <c r="AV405" s="318"/>
      <c r="AW405" s="318"/>
      <c r="AX405" s="318"/>
      <c r="AY405" s="318"/>
      <c r="AZ405" s="318"/>
      <c r="BA405" s="318"/>
      <c r="BB405" s="318"/>
      <c r="BC405" s="318"/>
      <c r="BD405" s="318"/>
      <c r="BE405" s="318"/>
      <c r="BF405" s="318"/>
      <c r="BG405" s="318"/>
      <c r="BH405" s="318"/>
      <c r="BI405" s="318"/>
      <c r="BJ405" s="318"/>
      <c r="BK405" s="318"/>
      <c r="BL405" s="318"/>
      <c r="BM405" s="318"/>
      <c r="BN405" s="318"/>
      <c r="BO405" s="318"/>
      <c r="BP405" s="318"/>
      <c r="BQ405" s="318"/>
      <c r="BR405" s="318"/>
      <c r="BS405" s="318"/>
      <c r="BT405" s="318"/>
      <c r="BU405" s="318"/>
      <c r="BV405" s="318"/>
      <c r="BW405" s="318"/>
      <c r="BX405" s="318"/>
      <c r="BY405" s="318"/>
      <c r="BZ405" s="318"/>
      <c r="CA405" s="318"/>
      <c r="CB405" s="318"/>
      <c r="CC405" s="318"/>
      <c r="CD405" s="318"/>
      <c r="CE405" s="21"/>
      <c r="CF405" s="21"/>
      <c r="CG405" s="21"/>
      <c r="CH405" s="21"/>
      <c r="CI405" s="1"/>
      <c r="CJ405" s="1"/>
    </row>
    <row r="406" ht="13.5" customHeight="1">
      <c r="A406" s="1"/>
      <c r="B406" s="20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637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  <c r="AL406" s="318"/>
      <c r="AM406" s="318"/>
      <c r="AN406" s="318"/>
      <c r="AO406" s="318"/>
      <c r="AP406" s="318"/>
      <c r="AQ406" s="318"/>
      <c r="AR406" s="318"/>
      <c r="AS406" s="318"/>
      <c r="AT406" s="318"/>
      <c r="AU406" s="318"/>
      <c r="AV406" s="318"/>
      <c r="AW406" s="318"/>
      <c r="AX406" s="318"/>
      <c r="AY406" s="318"/>
      <c r="AZ406" s="318"/>
      <c r="BA406" s="318"/>
      <c r="BB406" s="318"/>
      <c r="BC406" s="318"/>
      <c r="BD406" s="318"/>
      <c r="BE406" s="318"/>
      <c r="BF406" s="318"/>
      <c r="BG406" s="318"/>
      <c r="BH406" s="318"/>
      <c r="BI406" s="318"/>
      <c r="BJ406" s="318"/>
      <c r="BK406" s="318"/>
      <c r="BL406" s="318"/>
      <c r="BM406" s="318"/>
      <c r="BN406" s="318"/>
      <c r="BO406" s="318"/>
      <c r="BP406" s="318"/>
      <c r="BQ406" s="318"/>
      <c r="BR406" s="318"/>
      <c r="BS406" s="318"/>
      <c r="BT406" s="318"/>
      <c r="BU406" s="318"/>
      <c r="BV406" s="318"/>
      <c r="BW406" s="318"/>
      <c r="BX406" s="318"/>
      <c r="BY406" s="318"/>
      <c r="BZ406" s="318"/>
      <c r="CA406" s="318"/>
      <c r="CB406" s="318"/>
      <c r="CC406" s="318"/>
      <c r="CD406" s="318"/>
      <c r="CE406" s="21"/>
      <c r="CF406" s="21"/>
      <c r="CG406" s="21"/>
      <c r="CH406" s="21"/>
      <c r="CI406" s="1"/>
      <c r="CJ406" s="1"/>
    </row>
    <row r="407" ht="13.5" customHeight="1">
      <c r="A407" s="1"/>
      <c r="B407" s="20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637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  <c r="AL407" s="318"/>
      <c r="AM407" s="318"/>
      <c r="AN407" s="318"/>
      <c r="AO407" s="318"/>
      <c r="AP407" s="318"/>
      <c r="AQ407" s="318"/>
      <c r="AR407" s="318"/>
      <c r="AS407" s="318"/>
      <c r="AT407" s="318"/>
      <c r="AU407" s="318"/>
      <c r="AV407" s="318"/>
      <c r="AW407" s="318"/>
      <c r="AX407" s="318"/>
      <c r="AY407" s="318"/>
      <c r="AZ407" s="318"/>
      <c r="BA407" s="318"/>
      <c r="BB407" s="318"/>
      <c r="BC407" s="318"/>
      <c r="BD407" s="318"/>
      <c r="BE407" s="318"/>
      <c r="BF407" s="318"/>
      <c r="BG407" s="318"/>
      <c r="BH407" s="318"/>
      <c r="BI407" s="318"/>
      <c r="BJ407" s="318"/>
      <c r="BK407" s="318"/>
      <c r="BL407" s="318"/>
      <c r="BM407" s="318"/>
      <c r="BN407" s="318"/>
      <c r="BO407" s="318"/>
      <c r="BP407" s="318"/>
      <c r="BQ407" s="318"/>
      <c r="BR407" s="318"/>
      <c r="BS407" s="318"/>
      <c r="BT407" s="318"/>
      <c r="BU407" s="318"/>
      <c r="BV407" s="318"/>
      <c r="BW407" s="318"/>
      <c r="BX407" s="318"/>
      <c r="BY407" s="318"/>
      <c r="BZ407" s="318"/>
      <c r="CA407" s="318"/>
      <c r="CB407" s="318"/>
      <c r="CC407" s="318"/>
      <c r="CD407" s="318"/>
      <c r="CE407" s="21"/>
      <c r="CF407" s="21"/>
      <c r="CG407" s="21"/>
      <c r="CH407" s="21"/>
      <c r="CI407" s="1"/>
      <c r="CJ407" s="1"/>
    </row>
    <row r="408" ht="13.5" customHeight="1">
      <c r="A408" s="1"/>
      <c r="B408" s="20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637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  <c r="AL408" s="318"/>
      <c r="AM408" s="318"/>
      <c r="AN408" s="318"/>
      <c r="AO408" s="318"/>
      <c r="AP408" s="318"/>
      <c r="AQ408" s="318"/>
      <c r="AR408" s="318"/>
      <c r="AS408" s="318"/>
      <c r="AT408" s="318"/>
      <c r="AU408" s="318"/>
      <c r="AV408" s="318"/>
      <c r="AW408" s="318"/>
      <c r="AX408" s="318"/>
      <c r="AY408" s="318"/>
      <c r="AZ408" s="318"/>
      <c r="BA408" s="318"/>
      <c r="BB408" s="318"/>
      <c r="BC408" s="318"/>
      <c r="BD408" s="318"/>
      <c r="BE408" s="318"/>
      <c r="BF408" s="318"/>
      <c r="BG408" s="318"/>
      <c r="BH408" s="318"/>
      <c r="BI408" s="318"/>
      <c r="BJ408" s="318"/>
      <c r="BK408" s="318"/>
      <c r="BL408" s="318"/>
      <c r="BM408" s="318"/>
      <c r="BN408" s="318"/>
      <c r="BO408" s="318"/>
      <c r="BP408" s="318"/>
      <c r="BQ408" s="318"/>
      <c r="BR408" s="318"/>
      <c r="BS408" s="318"/>
      <c r="BT408" s="318"/>
      <c r="BU408" s="318"/>
      <c r="BV408" s="318"/>
      <c r="BW408" s="318"/>
      <c r="BX408" s="318"/>
      <c r="BY408" s="318"/>
      <c r="BZ408" s="318"/>
      <c r="CA408" s="318"/>
      <c r="CB408" s="318"/>
      <c r="CC408" s="318"/>
      <c r="CD408" s="318"/>
      <c r="CE408" s="21"/>
      <c r="CF408" s="21"/>
      <c r="CG408" s="21"/>
      <c r="CH408" s="21"/>
      <c r="CI408" s="1"/>
      <c r="CJ408" s="1"/>
    </row>
    <row r="409" ht="13.5" customHeight="1">
      <c r="A409" s="1"/>
      <c r="B409" s="20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637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P409" s="318"/>
      <c r="AQ409" s="318"/>
      <c r="AR409" s="318"/>
      <c r="AS409" s="318"/>
      <c r="AT409" s="318"/>
      <c r="AU409" s="318"/>
      <c r="AV409" s="318"/>
      <c r="AW409" s="318"/>
      <c r="AX409" s="318"/>
      <c r="AY409" s="318"/>
      <c r="AZ409" s="318"/>
      <c r="BA409" s="318"/>
      <c r="BB409" s="318"/>
      <c r="BC409" s="318"/>
      <c r="BD409" s="318"/>
      <c r="BE409" s="318"/>
      <c r="BF409" s="318"/>
      <c r="BG409" s="318"/>
      <c r="BH409" s="318"/>
      <c r="BI409" s="318"/>
      <c r="BJ409" s="318"/>
      <c r="BK409" s="318"/>
      <c r="BL409" s="318"/>
      <c r="BM409" s="318"/>
      <c r="BN409" s="318"/>
      <c r="BO409" s="318"/>
      <c r="BP409" s="318"/>
      <c r="BQ409" s="318"/>
      <c r="BR409" s="318"/>
      <c r="BS409" s="318"/>
      <c r="BT409" s="318"/>
      <c r="BU409" s="318"/>
      <c r="BV409" s="318"/>
      <c r="BW409" s="318"/>
      <c r="BX409" s="318"/>
      <c r="BY409" s="318"/>
      <c r="BZ409" s="318"/>
      <c r="CA409" s="318"/>
      <c r="CB409" s="318"/>
      <c r="CC409" s="318"/>
      <c r="CD409" s="318"/>
      <c r="CE409" s="21"/>
      <c r="CF409" s="21"/>
      <c r="CG409" s="21"/>
      <c r="CH409" s="21"/>
      <c r="CI409" s="1"/>
      <c r="CJ409" s="1"/>
    </row>
    <row r="410" ht="13.5" customHeight="1">
      <c r="A410" s="1"/>
      <c r="B410" s="20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637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P410" s="318"/>
      <c r="AQ410" s="318"/>
      <c r="AR410" s="318"/>
      <c r="AS410" s="318"/>
      <c r="AT410" s="318"/>
      <c r="AU410" s="318"/>
      <c r="AV410" s="318"/>
      <c r="AW410" s="318"/>
      <c r="AX410" s="318"/>
      <c r="AY410" s="318"/>
      <c r="AZ410" s="318"/>
      <c r="BA410" s="318"/>
      <c r="BB410" s="318"/>
      <c r="BC410" s="318"/>
      <c r="BD410" s="318"/>
      <c r="BE410" s="318"/>
      <c r="BF410" s="318"/>
      <c r="BG410" s="318"/>
      <c r="BH410" s="318"/>
      <c r="BI410" s="318"/>
      <c r="BJ410" s="318"/>
      <c r="BK410" s="318"/>
      <c r="BL410" s="318"/>
      <c r="BM410" s="318"/>
      <c r="BN410" s="318"/>
      <c r="BO410" s="318"/>
      <c r="BP410" s="318"/>
      <c r="BQ410" s="318"/>
      <c r="BR410" s="318"/>
      <c r="BS410" s="318"/>
      <c r="BT410" s="318"/>
      <c r="BU410" s="318"/>
      <c r="BV410" s="318"/>
      <c r="BW410" s="318"/>
      <c r="BX410" s="318"/>
      <c r="BY410" s="318"/>
      <c r="BZ410" s="318"/>
      <c r="CA410" s="318"/>
      <c r="CB410" s="318"/>
      <c r="CC410" s="318"/>
      <c r="CD410" s="318"/>
      <c r="CE410" s="21"/>
      <c r="CF410" s="21"/>
      <c r="CG410" s="21"/>
      <c r="CH410" s="21"/>
      <c r="CI410" s="1"/>
      <c r="CJ410" s="1"/>
    </row>
    <row r="411" ht="13.5" customHeight="1">
      <c r="A411" s="1"/>
      <c r="B411" s="20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637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P411" s="318"/>
      <c r="AQ411" s="318"/>
      <c r="AR411" s="318"/>
      <c r="AS411" s="318"/>
      <c r="AT411" s="318"/>
      <c r="AU411" s="318"/>
      <c r="AV411" s="318"/>
      <c r="AW411" s="318"/>
      <c r="AX411" s="318"/>
      <c r="AY411" s="318"/>
      <c r="AZ411" s="318"/>
      <c r="BA411" s="318"/>
      <c r="BB411" s="318"/>
      <c r="BC411" s="318"/>
      <c r="BD411" s="318"/>
      <c r="BE411" s="318"/>
      <c r="BF411" s="318"/>
      <c r="BG411" s="318"/>
      <c r="BH411" s="318"/>
      <c r="BI411" s="318"/>
      <c r="BJ411" s="318"/>
      <c r="BK411" s="318"/>
      <c r="BL411" s="318"/>
      <c r="BM411" s="318"/>
      <c r="BN411" s="318"/>
      <c r="BO411" s="318"/>
      <c r="BP411" s="318"/>
      <c r="BQ411" s="318"/>
      <c r="BR411" s="318"/>
      <c r="BS411" s="318"/>
      <c r="BT411" s="318"/>
      <c r="BU411" s="318"/>
      <c r="BV411" s="318"/>
      <c r="BW411" s="318"/>
      <c r="BX411" s="318"/>
      <c r="BY411" s="318"/>
      <c r="BZ411" s="318"/>
      <c r="CA411" s="318"/>
      <c r="CB411" s="318"/>
      <c r="CC411" s="318"/>
      <c r="CD411" s="318"/>
      <c r="CE411" s="21"/>
      <c r="CF411" s="21"/>
      <c r="CG411" s="21"/>
      <c r="CH411" s="21"/>
      <c r="CI411" s="1"/>
      <c r="CJ411" s="1"/>
    </row>
    <row r="412" ht="13.5" customHeight="1">
      <c r="A412" s="1"/>
      <c r="B412" s="20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637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P412" s="318"/>
      <c r="AQ412" s="318"/>
      <c r="AR412" s="318"/>
      <c r="AS412" s="318"/>
      <c r="AT412" s="318"/>
      <c r="AU412" s="318"/>
      <c r="AV412" s="318"/>
      <c r="AW412" s="318"/>
      <c r="AX412" s="318"/>
      <c r="AY412" s="318"/>
      <c r="AZ412" s="318"/>
      <c r="BA412" s="318"/>
      <c r="BB412" s="318"/>
      <c r="BC412" s="318"/>
      <c r="BD412" s="318"/>
      <c r="BE412" s="318"/>
      <c r="BF412" s="318"/>
      <c r="BG412" s="318"/>
      <c r="BH412" s="318"/>
      <c r="BI412" s="318"/>
      <c r="BJ412" s="318"/>
      <c r="BK412" s="318"/>
      <c r="BL412" s="318"/>
      <c r="BM412" s="318"/>
      <c r="BN412" s="318"/>
      <c r="BO412" s="318"/>
      <c r="BP412" s="318"/>
      <c r="BQ412" s="318"/>
      <c r="BR412" s="318"/>
      <c r="BS412" s="318"/>
      <c r="BT412" s="318"/>
      <c r="BU412" s="318"/>
      <c r="BV412" s="318"/>
      <c r="BW412" s="318"/>
      <c r="BX412" s="318"/>
      <c r="BY412" s="318"/>
      <c r="BZ412" s="318"/>
      <c r="CA412" s="318"/>
      <c r="CB412" s="318"/>
      <c r="CC412" s="318"/>
      <c r="CD412" s="318"/>
      <c r="CE412" s="21"/>
      <c r="CF412" s="21"/>
      <c r="CG412" s="21"/>
      <c r="CH412" s="21"/>
      <c r="CI412" s="1"/>
      <c r="CJ412" s="1"/>
    </row>
    <row r="413" ht="13.5" customHeight="1">
      <c r="A413" s="1"/>
      <c r="B413" s="20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637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P413" s="318"/>
      <c r="AQ413" s="318"/>
      <c r="AR413" s="318"/>
      <c r="AS413" s="318"/>
      <c r="AT413" s="318"/>
      <c r="AU413" s="318"/>
      <c r="AV413" s="318"/>
      <c r="AW413" s="318"/>
      <c r="AX413" s="318"/>
      <c r="AY413" s="318"/>
      <c r="AZ413" s="318"/>
      <c r="BA413" s="318"/>
      <c r="BB413" s="318"/>
      <c r="BC413" s="318"/>
      <c r="BD413" s="318"/>
      <c r="BE413" s="318"/>
      <c r="BF413" s="318"/>
      <c r="BG413" s="318"/>
      <c r="BH413" s="318"/>
      <c r="BI413" s="318"/>
      <c r="BJ413" s="318"/>
      <c r="BK413" s="318"/>
      <c r="BL413" s="318"/>
      <c r="BM413" s="318"/>
      <c r="BN413" s="318"/>
      <c r="BO413" s="318"/>
      <c r="BP413" s="318"/>
      <c r="BQ413" s="318"/>
      <c r="BR413" s="318"/>
      <c r="BS413" s="318"/>
      <c r="BT413" s="318"/>
      <c r="BU413" s="318"/>
      <c r="BV413" s="318"/>
      <c r="BW413" s="318"/>
      <c r="BX413" s="318"/>
      <c r="BY413" s="318"/>
      <c r="BZ413" s="318"/>
      <c r="CA413" s="318"/>
      <c r="CB413" s="318"/>
      <c r="CC413" s="318"/>
      <c r="CD413" s="318"/>
      <c r="CE413" s="21"/>
      <c r="CF413" s="21"/>
      <c r="CG413" s="21"/>
      <c r="CH413" s="21"/>
      <c r="CI413" s="1"/>
      <c r="CJ413" s="1"/>
    </row>
    <row r="414" ht="13.5" customHeight="1">
      <c r="A414" s="1"/>
      <c r="B414" s="20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637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P414" s="318"/>
      <c r="AQ414" s="318"/>
      <c r="AR414" s="318"/>
      <c r="AS414" s="318"/>
      <c r="AT414" s="318"/>
      <c r="AU414" s="318"/>
      <c r="AV414" s="318"/>
      <c r="AW414" s="318"/>
      <c r="AX414" s="318"/>
      <c r="AY414" s="318"/>
      <c r="AZ414" s="318"/>
      <c r="BA414" s="318"/>
      <c r="BB414" s="318"/>
      <c r="BC414" s="318"/>
      <c r="BD414" s="318"/>
      <c r="BE414" s="318"/>
      <c r="BF414" s="318"/>
      <c r="BG414" s="318"/>
      <c r="BH414" s="318"/>
      <c r="BI414" s="318"/>
      <c r="BJ414" s="318"/>
      <c r="BK414" s="318"/>
      <c r="BL414" s="318"/>
      <c r="BM414" s="318"/>
      <c r="BN414" s="318"/>
      <c r="BO414" s="318"/>
      <c r="BP414" s="318"/>
      <c r="BQ414" s="318"/>
      <c r="BR414" s="318"/>
      <c r="BS414" s="318"/>
      <c r="BT414" s="318"/>
      <c r="BU414" s="318"/>
      <c r="BV414" s="318"/>
      <c r="BW414" s="318"/>
      <c r="BX414" s="318"/>
      <c r="BY414" s="318"/>
      <c r="BZ414" s="318"/>
      <c r="CA414" s="318"/>
      <c r="CB414" s="318"/>
      <c r="CC414" s="318"/>
      <c r="CD414" s="318"/>
      <c r="CE414" s="21"/>
      <c r="CF414" s="21"/>
      <c r="CG414" s="21"/>
      <c r="CH414" s="21"/>
      <c r="CI414" s="1"/>
      <c r="CJ414" s="1"/>
    </row>
    <row r="415" ht="13.5" customHeight="1">
      <c r="A415" s="1"/>
      <c r="B415" s="20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637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P415" s="318"/>
      <c r="AQ415" s="318"/>
      <c r="AR415" s="318"/>
      <c r="AS415" s="318"/>
      <c r="AT415" s="318"/>
      <c r="AU415" s="318"/>
      <c r="AV415" s="318"/>
      <c r="AW415" s="318"/>
      <c r="AX415" s="318"/>
      <c r="AY415" s="318"/>
      <c r="AZ415" s="318"/>
      <c r="BA415" s="318"/>
      <c r="BB415" s="318"/>
      <c r="BC415" s="318"/>
      <c r="BD415" s="318"/>
      <c r="BE415" s="318"/>
      <c r="BF415" s="318"/>
      <c r="BG415" s="318"/>
      <c r="BH415" s="318"/>
      <c r="BI415" s="318"/>
      <c r="BJ415" s="318"/>
      <c r="BK415" s="318"/>
      <c r="BL415" s="318"/>
      <c r="BM415" s="318"/>
      <c r="BN415" s="318"/>
      <c r="BO415" s="318"/>
      <c r="BP415" s="318"/>
      <c r="BQ415" s="318"/>
      <c r="BR415" s="318"/>
      <c r="BS415" s="318"/>
      <c r="BT415" s="318"/>
      <c r="BU415" s="318"/>
      <c r="BV415" s="318"/>
      <c r="BW415" s="318"/>
      <c r="BX415" s="318"/>
      <c r="BY415" s="318"/>
      <c r="BZ415" s="318"/>
      <c r="CA415" s="318"/>
      <c r="CB415" s="318"/>
      <c r="CC415" s="318"/>
      <c r="CD415" s="318"/>
      <c r="CE415" s="21"/>
      <c r="CF415" s="21"/>
      <c r="CG415" s="21"/>
      <c r="CH415" s="21"/>
      <c r="CI415" s="1"/>
      <c r="CJ415" s="1"/>
    </row>
    <row r="416" ht="13.5" customHeight="1">
      <c r="A416" s="1"/>
      <c r="B416" s="20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637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  <c r="AL416" s="318"/>
      <c r="AM416" s="318"/>
      <c r="AN416" s="318"/>
      <c r="AO416" s="318"/>
      <c r="AP416" s="318"/>
      <c r="AQ416" s="318"/>
      <c r="AR416" s="318"/>
      <c r="AS416" s="318"/>
      <c r="AT416" s="318"/>
      <c r="AU416" s="318"/>
      <c r="AV416" s="318"/>
      <c r="AW416" s="318"/>
      <c r="AX416" s="318"/>
      <c r="AY416" s="318"/>
      <c r="AZ416" s="318"/>
      <c r="BA416" s="318"/>
      <c r="BB416" s="318"/>
      <c r="BC416" s="318"/>
      <c r="BD416" s="318"/>
      <c r="BE416" s="318"/>
      <c r="BF416" s="318"/>
      <c r="BG416" s="318"/>
      <c r="BH416" s="318"/>
      <c r="BI416" s="318"/>
      <c r="BJ416" s="318"/>
      <c r="BK416" s="318"/>
      <c r="BL416" s="318"/>
      <c r="BM416" s="318"/>
      <c r="BN416" s="318"/>
      <c r="BO416" s="318"/>
      <c r="BP416" s="318"/>
      <c r="BQ416" s="318"/>
      <c r="BR416" s="318"/>
      <c r="BS416" s="318"/>
      <c r="BT416" s="318"/>
      <c r="BU416" s="318"/>
      <c r="BV416" s="318"/>
      <c r="BW416" s="318"/>
      <c r="BX416" s="318"/>
      <c r="BY416" s="318"/>
      <c r="BZ416" s="318"/>
      <c r="CA416" s="318"/>
      <c r="CB416" s="318"/>
      <c r="CC416" s="318"/>
      <c r="CD416" s="318"/>
      <c r="CE416" s="21"/>
      <c r="CF416" s="21"/>
      <c r="CG416" s="21"/>
      <c r="CH416" s="21"/>
      <c r="CI416" s="1"/>
      <c r="CJ416" s="1"/>
    </row>
    <row r="417" ht="13.5" customHeight="1">
      <c r="A417" s="1"/>
      <c r="B417" s="20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637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  <c r="AL417" s="318"/>
      <c r="AM417" s="318"/>
      <c r="AN417" s="318"/>
      <c r="AO417" s="318"/>
      <c r="AP417" s="318"/>
      <c r="AQ417" s="318"/>
      <c r="AR417" s="318"/>
      <c r="AS417" s="318"/>
      <c r="AT417" s="318"/>
      <c r="AU417" s="318"/>
      <c r="AV417" s="318"/>
      <c r="AW417" s="318"/>
      <c r="AX417" s="318"/>
      <c r="AY417" s="318"/>
      <c r="AZ417" s="318"/>
      <c r="BA417" s="318"/>
      <c r="BB417" s="318"/>
      <c r="BC417" s="318"/>
      <c r="BD417" s="318"/>
      <c r="BE417" s="318"/>
      <c r="BF417" s="318"/>
      <c r="BG417" s="318"/>
      <c r="BH417" s="318"/>
      <c r="BI417" s="318"/>
      <c r="BJ417" s="318"/>
      <c r="BK417" s="318"/>
      <c r="BL417" s="318"/>
      <c r="BM417" s="318"/>
      <c r="BN417" s="318"/>
      <c r="BO417" s="318"/>
      <c r="BP417" s="318"/>
      <c r="BQ417" s="318"/>
      <c r="BR417" s="318"/>
      <c r="BS417" s="318"/>
      <c r="BT417" s="318"/>
      <c r="BU417" s="318"/>
      <c r="BV417" s="318"/>
      <c r="BW417" s="318"/>
      <c r="BX417" s="318"/>
      <c r="BY417" s="318"/>
      <c r="BZ417" s="318"/>
      <c r="CA417" s="318"/>
      <c r="CB417" s="318"/>
      <c r="CC417" s="318"/>
      <c r="CD417" s="318"/>
      <c r="CE417" s="21"/>
      <c r="CF417" s="21"/>
      <c r="CG417" s="21"/>
      <c r="CH417" s="21"/>
      <c r="CI417" s="1"/>
      <c r="CJ417" s="1"/>
    </row>
    <row r="418" ht="13.5" customHeight="1">
      <c r="A418" s="1"/>
      <c r="B418" s="20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637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  <c r="AL418" s="318"/>
      <c r="AM418" s="318"/>
      <c r="AN418" s="318"/>
      <c r="AO418" s="318"/>
      <c r="AP418" s="318"/>
      <c r="AQ418" s="318"/>
      <c r="AR418" s="318"/>
      <c r="AS418" s="318"/>
      <c r="AT418" s="318"/>
      <c r="AU418" s="318"/>
      <c r="AV418" s="318"/>
      <c r="AW418" s="318"/>
      <c r="AX418" s="318"/>
      <c r="AY418" s="318"/>
      <c r="AZ418" s="318"/>
      <c r="BA418" s="318"/>
      <c r="BB418" s="318"/>
      <c r="BC418" s="318"/>
      <c r="BD418" s="318"/>
      <c r="BE418" s="318"/>
      <c r="BF418" s="318"/>
      <c r="BG418" s="318"/>
      <c r="BH418" s="318"/>
      <c r="BI418" s="318"/>
      <c r="BJ418" s="318"/>
      <c r="BK418" s="318"/>
      <c r="BL418" s="318"/>
      <c r="BM418" s="318"/>
      <c r="BN418" s="318"/>
      <c r="BO418" s="318"/>
      <c r="BP418" s="318"/>
      <c r="BQ418" s="318"/>
      <c r="BR418" s="318"/>
      <c r="BS418" s="318"/>
      <c r="BT418" s="318"/>
      <c r="BU418" s="318"/>
      <c r="BV418" s="318"/>
      <c r="BW418" s="318"/>
      <c r="BX418" s="318"/>
      <c r="BY418" s="318"/>
      <c r="BZ418" s="318"/>
      <c r="CA418" s="318"/>
      <c r="CB418" s="318"/>
      <c r="CC418" s="318"/>
      <c r="CD418" s="318"/>
      <c r="CE418" s="21"/>
      <c r="CF418" s="21"/>
      <c r="CG418" s="21"/>
      <c r="CH418" s="21"/>
      <c r="CI418" s="1"/>
      <c r="CJ418" s="1"/>
    </row>
    <row r="419" ht="13.5" customHeight="1">
      <c r="A419" s="1"/>
      <c r="B419" s="20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637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  <c r="AL419" s="318"/>
      <c r="AM419" s="318"/>
      <c r="AN419" s="318"/>
      <c r="AO419" s="318"/>
      <c r="AP419" s="318"/>
      <c r="AQ419" s="318"/>
      <c r="AR419" s="318"/>
      <c r="AS419" s="318"/>
      <c r="AT419" s="318"/>
      <c r="AU419" s="318"/>
      <c r="AV419" s="318"/>
      <c r="AW419" s="318"/>
      <c r="AX419" s="318"/>
      <c r="AY419" s="318"/>
      <c r="AZ419" s="318"/>
      <c r="BA419" s="318"/>
      <c r="BB419" s="318"/>
      <c r="BC419" s="318"/>
      <c r="BD419" s="318"/>
      <c r="BE419" s="318"/>
      <c r="BF419" s="318"/>
      <c r="BG419" s="318"/>
      <c r="BH419" s="318"/>
      <c r="BI419" s="318"/>
      <c r="BJ419" s="318"/>
      <c r="BK419" s="318"/>
      <c r="BL419" s="318"/>
      <c r="BM419" s="318"/>
      <c r="BN419" s="318"/>
      <c r="BO419" s="318"/>
      <c r="BP419" s="318"/>
      <c r="BQ419" s="318"/>
      <c r="BR419" s="318"/>
      <c r="BS419" s="318"/>
      <c r="BT419" s="318"/>
      <c r="BU419" s="318"/>
      <c r="BV419" s="318"/>
      <c r="BW419" s="318"/>
      <c r="BX419" s="318"/>
      <c r="BY419" s="318"/>
      <c r="BZ419" s="318"/>
      <c r="CA419" s="318"/>
      <c r="CB419" s="318"/>
      <c r="CC419" s="318"/>
      <c r="CD419" s="318"/>
      <c r="CE419" s="21"/>
      <c r="CF419" s="21"/>
      <c r="CG419" s="21"/>
      <c r="CH419" s="21"/>
      <c r="CI419" s="1"/>
      <c r="CJ419" s="1"/>
    </row>
    <row r="420" ht="13.5" customHeight="1">
      <c r="A420" s="1"/>
      <c r="B420" s="20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637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  <c r="AN420" s="318"/>
      <c r="AO420" s="318"/>
      <c r="AP420" s="318"/>
      <c r="AQ420" s="318"/>
      <c r="AR420" s="318"/>
      <c r="AS420" s="318"/>
      <c r="AT420" s="318"/>
      <c r="AU420" s="318"/>
      <c r="AV420" s="318"/>
      <c r="AW420" s="318"/>
      <c r="AX420" s="318"/>
      <c r="AY420" s="318"/>
      <c r="AZ420" s="318"/>
      <c r="BA420" s="318"/>
      <c r="BB420" s="318"/>
      <c r="BC420" s="318"/>
      <c r="BD420" s="318"/>
      <c r="BE420" s="318"/>
      <c r="BF420" s="318"/>
      <c r="BG420" s="318"/>
      <c r="BH420" s="318"/>
      <c r="BI420" s="318"/>
      <c r="BJ420" s="318"/>
      <c r="BK420" s="318"/>
      <c r="BL420" s="318"/>
      <c r="BM420" s="318"/>
      <c r="BN420" s="318"/>
      <c r="BO420" s="318"/>
      <c r="BP420" s="318"/>
      <c r="BQ420" s="318"/>
      <c r="BR420" s="318"/>
      <c r="BS420" s="318"/>
      <c r="BT420" s="318"/>
      <c r="BU420" s="318"/>
      <c r="BV420" s="318"/>
      <c r="BW420" s="318"/>
      <c r="BX420" s="318"/>
      <c r="BY420" s="318"/>
      <c r="BZ420" s="318"/>
      <c r="CA420" s="318"/>
      <c r="CB420" s="318"/>
      <c r="CC420" s="318"/>
      <c r="CD420" s="318"/>
      <c r="CE420" s="21"/>
      <c r="CF420" s="21"/>
      <c r="CG420" s="21"/>
      <c r="CH420" s="21"/>
      <c r="CI420" s="1"/>
      <c r="CJ420" s="1"/>
    </row>
    <row r="421" ht="13.5" customHeight="1">
      <c r="A421" s="1"/>
      <c r="B421" s="20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637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  <c r="AN421" s="318"/>
      <c r="AO421" s="318"/>
      <c r="AP421" s="318"/>
      <c r="AQ421" s="318"/>
      <c r="AR421" s="318"/>
      <c r="AS421" s="318"/>
      <c r="AT421" s="318"/>
      <c r="AU421" s="318"/>
      <c r="AV421" s="318"/>
      <c r="AW421" s="318"/>
      <c r="AX421" s="318"/>
      <c r="AY421" s="318"/>
      <c r="AZ421" s="318"/>
      <c r="BA421" s="318"/>
      <c r="BB421" s="318"/>
      <c r="BC421" s="318"/>
      <c r="BD421" s="318"/>
      <c r="BE421" s="318"/>
      <c r="BF421" s="318"/>
      <c r="BG421" s="318"/>
      <c r="BH421" s="318"/>
      <c r="BI421" s="318"/>
      <c r="BJ421" s="318"/>
      <c r="BK421" s="318"/>
      <c r="BL421" s="318"/>
      <c r="BM421" s="318"/>
      <c r="BN421" s="318"/>
      <c r="BO421" s="318"/>
      <c r="BP421" s="318"/>
      <c r="BQ421" s="318"/>
      <c r="BR421" s="318"/>
      <c r="BS421" s="318"/>
      <c r="BT421" s="318"/>
      <c r="BU421" s="318"/>
      <c r="BV421" s="318"/>
      <c r="BW421" s="318"/>
      <c r="BX421" s="318"/>
      <c r="BY421" s="318"/>
      <c r="BZ421" s="318"/>
      <c r="CA421" s="318"/>
      <c r="CB421" s="318"/>
      <c r="CC421" s="318"/>
      <c r="CD421" s="318"/>
      <c r="CE421" s="21"/>
      <c r="CF421" s="21"/>
      <c r="CG421" s="21"/>
      <c r="CH421" s="21"/>
      <c r="CI421" s="1"/>
      <c r="CJ421" s="1"/>
    </row>
    <row r="422" ht="13.5" customHeight="1">
      <c r="A422" s="1"/>
      <c r="B422" s="20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637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  <c r="AN422" s="318"/>
      <c r="AO422" s="318"/>
      <c r="AP422" s="318"/>
      <c r="AQ422" s="318"/>
      <c r="AR422" s="318"/>
      <c r="AS422" s="318"/>
      <c r="AT422" s="318"/>
      <c r="AU422" s="318"/>
      <c r="AV422" s="318"/>
      <c r="AW422" s="318"/>
      <c r="AX422" s="318"/>
      <c r="AY422" s="318"/>
      <c r="AZ422" s="318"/>
      <c r="BA422" s="318"/>
      <c r="BB422" s="318"/>
      <c r="BC422" s="318"/>
      <c r="BD422" s="318"/>
      <c r="BE422" s="318"/>
      <c r="BF422" s="318"/>
      <c r="BG422" s="318"/>
      <c r="BH422" s="318"/>
      <c r="BI422" s="318"/>
      <c r="BJ422" s="318"/>
      <c r="BK422" s="318"/>
      <c r="BL422" s="318"/>
      <c r="BM422" s="318"/>
      <c r="BN422" s="318"/>
      <c r="BO422" s="318"/>
      <c r="BP422" s="318"/>
      <c r="BQ422" s="318"/>
      <c r="BR422" s="318"/>
      <c r="BS422" s="318"/>
      <c r="BT422" s="318"/>
      <c r="BU422" s="318"/>
      <c r="BV422" s="318"/>
      <c r="BW422" s="318"/>
      <c r="BX422" s="318"/>
      <c r="BY422" s="318"/>
      <c r="BZ422" s="318"/>
      <c r="CA422" s="318"/>
      <c r="CB422" s="318"/>
      <c r="CC422" s="318"/>
      <c r="CD422" s="318"/>
      <c r="CE422" s="21"/>
      <c r="CF422" s="21"/>
      <c r="CG422" s="21"/>
      <c r="CH422" s="21"/>
      <c r="CI422" s="1"/>
      <c r="CJ422" s="1"/>
    </row>
    <row r="423" ht="13.5" customHeight="1">
      <c r="A423" s="1"/>
      <c r="B423" s="20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637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  <c r="AL423" s="318"/>
      <c r="AM423" s="318"/>
      <c r="AN423" s="318"/>
      <c r="AO423" s="318"/>
      <c r="AP423" s="318"/>
      <c r="AQ423" s="318"/>
      <c r="AR423" s="318"/>
      <c r="AS423" s="318"/>
      <c r="AT423" s="318"/>
      <c r="AU423" s="318"/>
      <c r="AV423" s="318"/>
      <c r="AW423" s="318"/>
      <c r="AX423" s="318"/>
      <c r="AY423" s="318"/>
      <c r="AZ423" s="318"/>
      <c r="BA423" s="318"/>
      <c r="BB423" s="318"/>
      <c r="BC423" s="318"/>
      <c r="BD423" s="318"/>
      <c r="BE423" s="318"/>
      <c r="BF423" s="318"/>
      <c r="BG423" s="318"/>
      <c r="BH423" s="318"/>
      <c r="BI423" s="318"/>
      <c r="BJ423" s="318"/>
      <c r="BK423" s="318"/>
      <c r="BL423" s="318"/>
      <c r="BM423" s="318"/>
      <c r="BN423" s="318"/>
      <c r="BO423" s="318"/>
      <c r="BP423" s="318"/>
      <c r="BQ423" s="318"/>
      <c r="BR423" s="318"/>
      <c r="BS423" s="318"/>
      <c r="BT423" s="318"/>
      <c r="BU423" s="318"/>
      <c r="BV423" s="318"/>
      <c r="BW423" s="318"/>
      <c r="BX423" s="318"/>
      <c r="BY423" s="318"/>
      <c r="BZ423" s="318"/>
      <c r="CA423" s="318"/>
      <c r="CB423" s="318"/>
      <c r="CC423" s="318"/>
      <c r="CD423" s="318"/>
      <c r="CE423" s="21"/>
      <c r="CF423" s="21"/>
      <c r="CG423" s="21"/>
      <c r="CH423" s="21"/>
      <c r="CI423" s="1"/>
      <c r="CJ423" s="1"/>
    </row>
    <row r="424" ht="13.5" customHeight="1">
      <c r="A424" s="1"/>
      <c r="B424" s="20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637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  <c r="AL424" s="318"/>
      <c r="AM424" s="318"/>
      <c r="AN424" s="318"/>
      <c r="AO424" s="318"/>
      <c r="AP424" s="318"/>
      <c r="AQ424" s="318"/>
      <c r="AR424" s="318"/>
      <c r="AS424" s="318"/>
      <c r="AT424" s="318"/>
      <c r="AU424" s="318"/>
      <c r="AV424" s="318"/>
      <c r="AW424" s="318"/>
      <c r="AX424" s="318"/>
      <c r="AY424" s="318"/>
      <c r="AZ424" s="318"/>
      <c r="BA424" s="318"/>
      <c r="BB424" s="318"/>
      <c r="BC424" s="318"/>
      <c r="BD424" s="318"/>
      <c r="BE424" s="318"/>
      <c r="BF424" s="318"/>
      <c r="BG424" s="318"/>
      <c r="BH424" s="318"/>
      <c r="BI424" s="318"/>
      <c r="BJ424" s="318"/>
      <c r="BK424" s="318"/>
      <c r="BL424" s="318"/>
      <c r="BM424" s="318"/>
      <c r="BN424" s="318"/>
      <c r="BO424" s="318"/>
      <c r="BP424" s="318"/>
      <c r="BQ424" s="318"/>
      <c r="BR424" s="318"/>
      <c r="BS424" s="318"/>
      <c r="BT424" s="318"/>
      <c r="BU424" s="318"/>
      <c r="BV424" s="318"/>
      <c r="BW424" s="318"/>
      <c r="BX424" s="318"/>
      <c r="BY424" s="318"/>
      <c r="BZ424" s="318"/>
      <c r="CA424" s="318"/>
      <c r="CB424" s="318"/>
      <c r="CC424" s="318"/>
      <c r="CD424" s="318"/>
      <c r="CE424" s="21"/>
      <c r="CF424" s="21"/>
      <c r="CG424" s="21"/>
      <c r="CH424" s="21"/>
      <c r="CI424" s="1"/>
      <c r="CJ424" s="1"/>
    </row>
    <row r="425" ht="13.5" customHeight="1">
      <c r="A425" s="1"/>
      <c r="B425" s="20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637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  <c r="AL425" s="318"/>
      <c r="AM425" s="318"/>
      <c r="AN425" s="318"/>
      <c r="AO425" s="318"/>
      <c r="AP425" s="318"/>
      <c r="AQ425" s="318"/>
      <c r="AR425" s="318"/>
      <c r="AS425" s="318"/>
      <c r="AT425" s="318"/>
      <c r="AU425" s="318"/>
      <c r="AV425" s="318"/>
      <c r="AW425" s="318"/>
      <c r="AX425" s="318"/>
      <c r="AY425" s="318"/>
      <c r="AZ425" s="318"/>
      <c r="BA425" s="318"/>
      <c r="BB425" s="318"/>
      <c r="BC425" s="318"/>
      <c r="BD425" s="318"/>
      <c r="BE425" s="318"/>
      <c r="BF425" s="318"/>
      <c r="BG425" s="318"/>
      <c r="BH425" s="318"/>
      <c r="BI425" s="318"/>
      <c r="BJ425" s="318"/>
      <c r="BK425" s="318"/>
      <c r="BL425" s="318"/>
      <c r="BM425" s="318"/>
      <c r="BN425" s="318"/>
      <c r="BO425" s="318"/>
      <c r="BP425" s="318"/>
      <c r="BQ425" s="318"/>
      <c r="BR425" s="318"/>
      <c r="BS425" s="318"/>
      <c r="BT425" s="318"/>
      <c r="BU425" s="318"/>
      <c r="BV425" s="318"/>
      <c r="BW425" s="318"/>
      <c r="BX425" s="318"/>
      <c r="BY425" s="318"/>
      <c r="BZ425" s="318"/>
      <c r="CA425" s="318"/>
      <c r="CB425" s="318"/>
      <c r="CC425" s="318"/>
      <c r="CD425" s="318"/>
      <c r="CE425" s="21"/>
      <c r="CF425" s="21"/>
      <c r="CG425" s="21"/>
      <c r="CH425" s="21"/>
      <c r="CI425" s="1"/>
      <c r="CJ425" s="1"/>
    </row>
    <row r="426" ht="13.5" customHeight="1">
      <c r="A426" s="1"/>
      <c r="B426" s="20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637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  <c r="AL426" s="318"/>
      <c r="AM426" s="318"/>
      <c r="AN426" s="318"/>
      <c r="AO426" s="318"/>
      <c r="AP426" s="318"/>
      <c r="AQ426" s="318"/>
      <c r="AR426" s="318"/>
      <c r="AS426" s="318"/>
      <c r="AT426" s="318"/>
      <c r="AU426" s="318"/>
      <c r="AV426" s="318"/>
      <c r="AW426" s="318"/>
      <c r="AX426" s="318"/>
      <c r="AY426" s="318"/>
      <c r="AZ426" s="318"/>
      <c r="BA426" s="318"/>
      <c r="BB426" s="318"/>
      <c r="BC426" s="318"/>
      <c r="BD426" s="318"/>
      <c r="BE426" s="318"/>
      <c r="BF426" s="318"/>
      <c r="BG426" s="318"/>
      <c r="BH426" s="318"/>
      <c r="BI426" s="318"/>
      <c r="BJ426" s="318"/>
      <c r="BK426" s="318"/>
      <c r="BL426" s="318"/>
      <c r="BM426" s="318"/>
      <c r="BN426" s="318"/>
      <c r="BO426" s="318"/>
      <c r="BP426" s="318"/>
      <c r="BQ426" s="318"/>
      <c r="BR426" s="318"/>
      <c r="BS426" s="318"/>
      <c r="BT426" s="318"/>
      <c r="BU426" s="318"/>
      <c r="BV426" s="318"/>
      <c r="BW426" s="318"/>
      <c r="BX426" s="318"/>
      <c r="BY426" s="318"/>
      <c r="BZ426" s="318"/>
      <c r="CA426" s="318"/>
      <c r="CB426" s="318"/>
      <c r="CC426" s="318"/>
      <c r="CD426" s="318"/>
      <c r="CE426" s="21"/>
      <c r="CF426" s="21"/>
      <c r="CG426" s="21"/>
      <c r="CH426" s="21"/>
      <c r="CI426" s="1"/>
      <c r="CJ426" s="1"/>
    </row>
    <row r="427" ht="13.5" customHeight="1">
      <c r="A427" s="1"/>
      <c r="B427" s="20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637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  <c r="AL427" s="318"/>
      <c r="AM427" s="318"/>
      <c r="AN427" s="318"/>
      <c r="AO427" s="318"/>
      <c r="AP427" s="318"/>
      <c r="AQ427" s="318"/>
      <c r="AR427" s="318"/>
      <c r="AS427" s="318"/>
      <c r="AT427" s="318"/>
      <c r="AU427" s="318"/>
      <c r="AV427" s="318"/>
      <c r="AW427" s="318"/>
      <c r="AX427" s="318"/>
      <c r="AY427" s="318"/>
      <c r="AZ427" s="318"/>
      <c r="BA427" s="318"/>
      <c r="BB427" s="318"/>
      <c r="BC427" s="318"/>
      <c r="BD427" s="318"/>
      <c r="BE427" s="318"/>
      <c r="BF427" s="318"/>
      <c r="BG427" s="318"/>
      <c r="BH427" s="318"/>
      <c r="BI427" s="318"/>
      <c r="BJ427" s="318"/>
      <c r="BK427" s="318"/>
      <c r="BL427" s="318"/>
      <c r="BM427" s="318"/>
      <c r="BN427" s="318"/>
      <c r="BO427" s="318"/>
      <c r="BP427" s="318"/>
      <c r="BQ427" s="318"/>
      <c r="BR427" s="318"/>
      <c r="BS427" s="318"/>
      <c r="BT427" s="318"/>
      <c r="BU427" s="318"/>
      <c r="BV427" s="318"/>
      <c r="BW427" s="318"/>
      <c r="BX427" s="318"/>
      <c r="BY427" s="318"/>
      <c r="BZ427" s="318"/>
      <c r="CA427" s="318"/>
      <c r="CB427" s="318"/>
      <c r="CC427" s="318"/>
      <c r="CD427" s="318"/>
      <c r="CE427" s="21"/>
      <c r="CF427" s="21"/>
      <c r="CG427" s="21"/>
      <c r="CH427" s="21"/>
      <c r="CI427" s="1"/>
      <c r="CJ427" s="1"/>
    </row>
    <row r="428" ht="13.5" customHeight="1">
      <c r="A428" s="1"/>
      <c r="B428" s="20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637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  <c r="AL428" s="318"/>
      <c r="AM428" s="318"/>
      <c r="AN428" s="318"/>
      <c r="AO428" s="318"/>
      <c r="AP428" s="318"/>
      <c r="AQ428" s="318"/>
      <c r="AR428" s="318"/>
      <c r="AS428" s="318"/>
      <c r="AT428" s="318"/>
      <c r="AU428" s="318"/>
      <c r="AV428" s="318"/>
      <c r="AW428" s="318"/>
      <c r="AX428" s="318"/>
      <c r="AY428" s="318"/>
      <c r="AZ428" s="318"/>
      <c r="BA428" s="318"/>
      <c r="BB428" s="318"/>
      <c r="BC428" s="318"/>
      <c r="BD428" s="318"/>
      <c r="BE428" s="318"/>
      <c r="BF428" s="318"/>
      <c r="BG428" s="318"/>
      <c r="BH428" s="318"/>
      <c r="BI428" s="318"/>
      <c r="BJ428" s="318"/>
      <c r="BK428" s="318"/>
      <c r="BL428" s="318"/>
      <c r="BM428" s="318"/>
      <c r="BN428" s="318"/>
      <c r="BO428" s="318"/>
      <c r="BP428" s="318"/>
      <c r="BQ428" s="318"/>
      <c r="BR428" s="318"/>
      <c r="BS428" s="318"/>
      <c r="BT428" s="318"/>
      <c r="BU428" s="318"/>
      <c r="BV428" s="318"/>
      <c r="BW428" s="318"/>
      <c r="BX428" s="318"/>
      <c r="BY428" s="318"/>
      <c r="BZ428" s="318"/>
      <c r="CA428" s="318"/>
      <c r="CB428" s="318"/>
      <c r="CC428" s="318"/>
      <c r="CD428" s="318"/>
      <c r="CE428" s="21"/>
      <c r="CF428" s="21"/>
      <c r="CG428" s="21"/>
      <c r="CH428" s="21"/>
      <c r="CI428" s="1"/>
      <c r="CJ428" s="1"/>
    </row>
    <row r="429" ht="13.5" customHeight="1">
      <c r="A429" s="1"/>
      <c r="B429" s="20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637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S429" s="318"/>
      <c r="AT429" s="318"/>
      <c r="AU429" s="318"/>
      <c r="AV429" s="318"/>
      <c r="AW429" s="318"/>
      <c r="AX429" s="318"/>
      <c r="AY429" s="318"/>
      <c r="AZ429" s="318"/>
      <c r="BA429" s="318"/>
      <c r="BB429" s="318"/>
      <c r="BC429" s="318"/>
      <c r="BD429" s="318"/>
      <c r="BE429" s="318"/>
      <c r="BF429" s="318"/>
      <c r="BG429" s="318"/>
      <c r="BH429" s="318"/>
      <c r="BI429" s="318"/>
      <c r="BJ429" s="318"/>
      <c r="BK429" s="318"/>
      <c r="BL429" s="318"/>
      <c r="BM429" s="318"/>
      <c r="BN429" s="318"/>
      <c r="BO429" s="318"/>
      <c r="BP429" s="318"/>
      <c r="BQ429" s="318"/>
      <c r="BR429" s="318"/>
      <c r="BS429" s="318"/>
      <c r="BT429" s="318"/>
      <c r="BU429" s="318"/>
      <c r="BV429" s="318"/>
      <c r="BW429" s="318"/>
      <c r="BX429" s="318"/>
      <c r="BY429" s="318"/>
      <c r="BZ429" s="318"/>
      <c r="CA429" s="318"/>
      <c r="CB429" s="318"/>
      <c r="CC429" s="318"/>
      <c r="CD429" s="318"/>
      <c r="CE429" s="21"/>
      <c r="CF429" s="21"/>
      <c r="CG429" s="21"/>
      <c r="CH429" s="21"/>
      <c r="CI429" s="1"/>
      <c r="CJ429" s="1"/>
    </row>
    <row r="430" ht="13.5" customHeight="1">
      <c r="A430" s="1"/>
      <c r="B430" s="20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637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  <c r="AL430" s="318"/>
      <c r="AM430" s="318"/>
      <c r="AN430" s="318"/>
      <c r="AO430" s="318"/>
      <c r="AP430" s="318"/>
      <c r="AQ430" s="318"/>
      <c r="AR430" s="318"/>
      <c r="AS430" s="318"/>
      <c r="AT430" s="318"/>
      <c r="AU430" s="318"/>
      <c r="AV430" s="318"/>
      <c r="AW430" s="318"/>
      <c r="AX430" s="318"/>
      <c r="AY430" s="318"/>
      <c r="AZ430" s="318"/>
      <c r="BA430" s="318"/>
      <c r="BB430" s="318"/>
      <c r="BC430" s="318"/>
      <c r="BD430" s="318"/>
      <c r="BE430" s="318"/>
      <c r="BF430" s="318"/>
      <c r="BG430" s="318"/>
      <c r="BH430" s="318"/>
      <c r="BI430" s="318"/>
      <c r="BJ430" s="318"/>
      <c r="BK430" s="318"/>
      <c r="BL430" s="318"/>
      <c r="BM430" s="318"/>
      <c r="BN430" s="318"/>
      <c r="BO430" s="318"/>
      <c r="BP430" s="318"/>
      <c r="BQ430" s="318"/>
      <c r="BR430" s="318"/>
      <c r="BS430" s="318"/>
      <c r="BT430" s="318"/>
      <c r="BU430" s="318"/>
      <c r="BV430" s="318"/>
      <c r="BW430" s="318"/>
      <c r="BX430" s="318"/>
      <c r="BY430" s="318"/>
      <c r="BZ430" s="318"/>
      <c r="CA430" s="318"/>
      <c r="CB430" s="318"/>
      <c r="CC430" s="318"/>
      <c r="CD430" s="318"/>
      <c r="CE430" s="21"/>
      <c r="CF430" s="21"/>
      <c r="CG430" s="21"/>
      <c r="CH430" s="21"/>
      <c r="CI430" s="1"/>
      <c r="CJ430" s="1"/>
    </row>
    <row r="431" ht="13.5" customHeight="1">
      <c r="A431" s="1"/>
      <c r="B431" s="20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637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  <c r="AL431" s="318"/>
      <c r="AM431" s="318"/>
      <c r="AN431" s="318"/>
      <c r="AO431" s="318"/>
      <c r="AP431" s="318"/>
      <c r="AQ431" s="318"/>
      <c r="AR431" s="318"/>
      <c r="AS431" s="318"/>
      <c r="AT431" s="318"/>
      <c r="AU431" s="318"/>
      <c r="AV431" s="318"/>
      <c r="AW431" s="318"/>
      <c r="AX431" s="318"/>
      <c r="AY431" s="318"/>
      <c r="AZ431" s="318"/>
      <c r="BA431" s="318"/>
      <c r="BB431" s="318"/>
      <c r="BC431" s="318"/>
      <c r="BD431" s="318"/>
      <c r="BE431" s="318"/>
      <c r="BF431" s="318"/>
      <c r="BG431" s="318"/>
      <c r="BH431" s="318"/>
      <c r="BI431" s="318"/>
      <c r="BJ431" s="318"/>
      <c r="BK431" s="318"/>
      <c r="BL431" s="318"/>
      <c r="BM431" s="318"/>
      <c r="BN431" s="318"/>
      <c r="BO431" s="318"/>
      <c r="BP431" s="318"/>
      <c r="BQ431" s="318"/>
      <c r="BR431" s="318"/>
      <c r="BS431" s="318"/>
      <c r="BT431" s="318"/>
      <c r="BU431" s="318"/>
      <c r="BV431" s="318"/>
      <c r="BW431" s="318"/>
      <c r="BX431" s="318"/>
      <c r="BY431" s="318"/>
      <c r="BZ431" s="318"/>
      <c r="CA431" s="318"/>
      <c r="CB431" s="318"/>
      <c r="CC431" s="318"/>
      <c r="CD431" s="318"/>
      <c r="CE431" s="21"/>
      <c r="CF431" s="21"/>
      <c r="CG431" s="21"/>
      <c r="CH431" s="21"/>
      <c r="CI431" s="1"/>
      <c r="CJ431" s="1"/>
    </row>
    <row r="432" ht="13.5" customHeight="1">
      <c r="A432" s="1"/>
      <c r="B432" s="20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637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  <c r="AL432" s="318"/>
      <c r="AM432" s="318"/>
      <c r="AN432" s="318"/>
      <c r="AO432" s="318"/>
      <c r="AP432" s="318"/>
      <c r="AQ432" s="318"/>
      <c r="AR432" s="318"/>
      <c r="AS432" s="318"/>
      <c r="AT432" s="318"/>
      <c r="AU432" s="318"/>
      <c r="AV432" s="318"/>
      <c r="AW432" s="318"/>
      <c r="AX432" s="318"/>
      <c r="AY432" s="318"/>
      <c r="AZ432" s="318"/>
      <c r="BA432" s="318"/>
      <c r="BB432" s="318"/>
      <c r="BC432" s="318"/>
      <c r="BD432" s="318"/>
      <c r="BE432" s="318"/>
      <c r="BF432" s="318"/>
      <c r="BG432" s="318"/>
      <c r="BH432" s="318"/>
      <c r="BI432" s="318"/>
      <c r="BJ432" s="318"/>
      <c r="BK432" s="318"/>
      <c r="BL432" s="318"/>
      <c r="BM432" s="318"/>
      <c r="BN432" s="318"/>
      <c r="BO432" s="318"/>
      <c r="BP432" s="318"/>
      <c r="BQ432" s="318"/>
      <c r="BR432" s="318"/>
      <c r="BS432" s="318"/>
      <c r="BT432" s="318"/>
      <c r="BU432" s="318"/>
      <c r="BV432" s="318"/>
      <c r="BW432" s="318"/>
      <c r="BX432" s="318"/>
      <c r="BY432" s="318"/>
      <c r="BZ432" s="318"/>
      <c r="CA432" s="318"/>
      <c r="CB432" s="318"/>
      <c r="CC432" s="318"/>
      <c r="CD432" s="318"/>
      <c r="CE432" s="21"/>
      <c r="CF432" s="21"/>
      <c r="CG432" s="21"/>
      <c r="CH432" s="21"/>
      <c r="CI432" s="1"/>
      <c r="CJ432" s="1"/>
    </row>
    <row r="433" ht="13.5" customHeight="1">
      <c r="A433" s="1"/>
      <c r="B433" s="20"/>
      <c r="C433" s="318"/>
      <c r="D433" s="318"/>
      <c r="E433" s="318"/>
      <c r="F433" s="318"/>
      <c r="G433" s="318"/>
      <c r="H433" s="318"/>
      <c r="I433" s="318"/>
      <c r="J433" s="318"/>
      <c r="K433" s="318"/>
      <c r="L433" s="318"/>
      <c r="M433" s="318"/>
      <c r="N433" s="318"/>
      <c r="O433" s="318"/>
      <c r="P433" s="318"/>
      <c r="Q433" s="637"/>
      <c r="R433" s="318"/>
      <c r="S433" s="318"/>
      <c r="T433" s="318"/>
      <c r="U433" s="318"/>
      <c r="V433" s="318"/>
      <c r="W433" s="318"/>
      <c r="X433" s="318"/>
      <c r="Y433" s="318"/>
      <c r="Z433" s="318"/>
      <c r="AA433" s="318"/>
      <c r="AB433" s="318"/>
      <c r="AC433" s="318"/>
      <c r="AD433" s="318"/>
      <c r="AE433" s="318"/>
      <c r="AF433" s="319"/>
      <c r="AG433" s="318"/>
      <c r="AH433" s="319"/>
      <c r="AI433" s="318"/>
      <c r="AJ433" s="319"/>
      <c r="AK433" s="318"/>
      <c r="AL433" s="319"/>
      <c r="AM433" s="318"/>
      <c r="AN433" s="319"/>
      <c r="AO433" s="319"/>
      <c r="AP433" s="319"/>
      <c r="AQ433" s="318"/>
      <c r="AR433" s="319"/>
      <c r="AS433" s="318"/>
      <c r="AT433" s="319"/>
      <c r="AU433" s="318"/>
      <c r="AV433" s="319"/>
      <c r="AW433" s="318"/>
      <c r="AX433" s="319"/>
      <c r="AY433" s="318"/>
      <c r="AZ433" s="319"/>
      <c r="BA433" s="318"/>
      <c r="BB433" s="319"/>
      <c r="BC433" s="318"/>
      <c r="BD433" s="319"/>
      <c r="BE433" s="318"/>
      <c r="BF433" s="319"/>
      <c r="BG433" s="318"/>
      <c r="BH433" s="319"/>
      <c r="BI433" s="318"/>
      <c r="BJ433" s="319"/>
      <c r="BK433" s="318"/>
      <c r="BL433" s="319"/>
      <c r="BM433" s="318"/>
      <c r="BN433" s="319"/>
      <c r="BO433" s="318"/>
      <c r="BP433" s="319"/>
      <c r="BQ433" s="318"/>
      <c r="BR433" s="319"/>
      <c r="BS433" s="318"/>
      <c r="BT433" s="319"/>
      <c r="BU433" s="318"/>
      <c r="BV433" s="319"/>
      <c r="BW433" s="319"/>
      <c r="BX433" s="319"/>
      <c r="BY433" s="319"/>
      <c r="BZ433" s="319"/>
      <c r="CA433" s="319"/>
      <c r="CB433" s="319"/>
      <c r="CC433" s="319"/>
      <c r="CD433" s="319"/>
      <c r="CE433" s="21"/>
      <c r="CF433" s="21"/>
      <c r="CG433" s="21"/>
      <c r="CH433" s="21"/>
      <c r="CI433" s="1"/>
      <c r="CJ433" s="1"/>
    </row>
    <row r="434" ht="13.5" customHeight="1">
      <c r="A434" s="1"/>
      <c r="B434" s="20"/>
      <c r="C434" s="318"/>
      <c r="D434" s="318"/>
      <c r="E434" s="318"/>
      <c r="F434" s="318"/>
      <c r="G434" s="318"/>
      <c r="H434" s="318"/>
      <c r="I434" s="318"/>
      <c r="J434" s="318"/>
      <c r="K434" s="318"/>
      <c r="L434" s="318"/>
      <c r="M434" s="318"/>
      <c r="N434" s="318"/>
      <c r="O434" s="318"/>
      <c r="P434" s="318"/>
      <c r="Q434" s="637"/>
      <c r="R434" s="318"/>
      <c r="S434" s="318"/>
      <c r="T434" s="318"/>
      <c r="U434" s="318"/>
      <c r="V434" s="318"/>
      <c r="W434" s="318"/>
      <c r="X434" s="318"/>
      <c r="Y434" s="318"/>
      <c r="Z434" s="318"/>
      <c r="AA434" s="318"/>
      <c r="AB434" s="318"/>
      <c r="AC434" s="318"/>
      <c r="AD434" s="318"/>
      <c r="AE434" s="318"/>
      <c r="AF434" s="319">
        <v>177679.0</v>
      </c>
      <c r="AG434" s="318"/>
      <c r="AH434" s="319"/>
      <c r="AI434" s="318"/>
      <c r="AJ434" s="319"/>
      <c r="AK434" s="318"/>
      <c r="AL434" s="319"/>
      <c r="AM434" s="318"/>
      <c r="AN434" s="319"/>
      <c r="AO434" s="319"/>
      <c r="AP434" s="319"/>
      <c r="AQ434" s="318"/>
      <c r="AR434" s="319"/>
      <c r="AS434" s="318"/>
      <c r="AT434" s="319"/>
      <c r="AU434" s="318"/>
      <c r="AV434" s="319"/>
      <c r="AW434" s="318"/>
      <c r="AX434" s="319"/>
      <c r="AY434" s="318"/>
      <c r="AZ434" s="319"/>
      <c r="BA434" s="318"/>
      <c r="BB434" s="319"/>
      <c r="BC434" s="318"/>
      <c r="BD434" s="319"/>
      <c r="BE434" s="318"/>
      <c r="BF434" s="319"/>
      <c r="BG434" s="318"/>
      <c r="BH434" s="319"/>
      <c r="BI434" s="318"/>
      <c r="BJ434" s="319"/>
      <c r="BK434" s="318"/>
      <c r="BL434" s="319"/>
      <c r="BM434" s="318"/>
      <c r="BN434" s="319"/>
      <c r="BO434" s="318"/>
      <c r="BP434" s="319"/>
      <c r="BQ434" s="318"/>
      <c r="BR434" s="319"/>
      <c r="BS434" s="318"/>
      <c r="BT434" s="319"/>
      <c r="BU434" s="318"/>
      <c r="BV434" s="319"/>
      <c r="BW434" s="319"/>
      <c r="BX434" s="319"/>
      <c r="BY434" s="319"/>
      <c r="BZ434" s="319"/>
      <c r="CA434" s="319"/>
      <c r="CB434" s="319"/>
      <c r="CC434" s="319"/>
      <c r="CD434" s="319"/>
      <c r="CE434" s="21"/>
      <c r="CF434" s="21"/>
      <c r="CG434" s="21"/>
      <c r="CH434" s="21"/>
      <c r="CI434" s="1"/>
      <c r="CJ434" s="1"/>
    </row>
    <row r="435" ht="13.5" customHeight="1">
      <c r="A435" s="1"/>
      <c r="B435" s="20"/>
      <c r="C435" s="318"/>
      <c r="D435" s="318"/>
      <c r="E435" s="318"/>
      <c r="F435" s="318"/>
      <c r="G435" s="318"/>
      <c r="H435" s="318"/>
      <c r="I435" s="318"/>
      <c r="J435" s="318"/>
      <c r="K435" s="318"/>
      <c r="L435" s="318"/>
      <c r="M435" s="318"/>
      <c r="N435" s="318"/>
      <c r="O435" s="318"/>
      <c r="P435" s="318"/>
      <c r="Q435" s="637"/>
      <c r="R435" s="318"/>
      <c r="S435" s="318"/>
      <c r="T435" s="318"/>
      <c r="U435" s="318"/>
      <c r="V435" s="318"/>
      <c r="W435" s="318"/>
      <c r="X435" s="318"/>
      <c r="Y435" s="318"/>
      <c r="Z435" s="318"/>
      <c r="AA435" s="318"/>
      <c r="AB435" s="318"/>
      <c r="AC435" s="318"/>
      <c r="AD435" s="318"/>
      <c r="AE435" s="318"/>
      <c r="AF435" s="319">
        <v>247120.0</v>
      </c>
      <c r="AG435" s="318"/>
      <c r="AH435" s="319"/>
      <c r="AI435" s="318"/>
      <c r="AJ435" s="319"/>
      <c r="AK435" s="318"/>
      <c r="AL435" s="319"/>
      <c r="AM435" s="318"/>
      <c r="AN435" s="319"/>
      <c r="AO435" s="319"/>
      <c r="AP435" s="319"/>
      <c r="AQ435" s="318"/>
      <c r="AR435" s="319"/>
      <c r="AS435" s="318"/>
      <c r="AT435" s="319"/>
      <c r="AU435" s="318"/>
      <c r="AV435" s="319"/>
      <c r="AW435" s="318"/>
      <c r="AX435" s="319"/>
      <c r="AY435" s="318"/>
      <c r="AZ435" s="319"/>
      <c r="BA435" s="318"/>
      <c r="BB435" s="319"/>
      <c r="BC435" s="318"/>
      <c r="BD435" s="319"/>
      <c r="BE435" s="318"/>
      <c r="BF435" s="319"/>
      <c r="BG435" s="318"/>
      <c r="BH435" s="319"/>
      <c r="BI435" s="318"/>
      <c r="BJ435" s="319"/>
      <c r="BK435" s="318"/>
      <c r="BL435" s="319"/>
      <c r="BM435" s="318"/>
      <c r="BN435" s="319"/>
      <c r="BO435" s="318"/>
      <c r="BP435" s="319"/>
      <c r="BQ435" s="318"/>
      <c r="BR435" s="319"/>
      <c r="BS435" s="318"/>
      <c r="BT435" s="319"/>
      <c r="BU435" s="318"/>
      <c r="BV435" s="319"/>
      <c r="BW435" s="319"/>
      <c r="BX435" s="319"/>
      <c r="BY435" s="319"/>
      <c r="BZ435" s="319"/>
      <c r="CA435" s="319"/>
      <c r="CB435" s="319"/>
      <c r="CC435" s="319"/>
      <c r="CD435" s="319"/>
      <c r="CE435" s="21"/>
      <c r="CF435" s="21"/>
      <c r="CG435" s="21"/>
      <c r="CH435" s="21"/>
      <c r="CI435" s="1"/>
      <c r="CJ435" s="1"/>
    </row>
    <row r="436" ht="13.5" customHeight="1">
      <c r="A436" s="1"/>
      <c r="B436" s="20"/>
      <c r="C436" s="318"/>
      <c r="D436" s="318"/>
      <c r="E436" s="318"/>
      <c r="F436" s="318"/>
      <c r="G436" s="318"/>
      <c r="H436" s="318"/>
      <c r="I436" s="318"/>
      <c r="J436" s="318"/>
      <c r="K436" s="318"/>
      <c r="L436" s="318"/>
      <c r="M436" s="318"/>
      <c r="N436" s="318"/>
      <c r="O436" s="318"/>
      <c r="P436" s="318"/>
      <c r="Q436" s="637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8"/>
      <c r="AB436" s="318"/>
      <c r="AC436" s="318"/>
      <c r="AD436" s="318"/>
      <c r="AE436" s="318"/>
      <c r="AF436" s="319">
        <v>91328.0</v>
      </c>
      <c r="AG436" s="318"/>
      <c r="AH436" s="319"/>
      <c r="AI436" s="318"/>
      <c r="AJ436" s="319"/>
      <c r="AK436" s="318"/>
      <c r="AL436" s="319"/>
      <c r="AM436" s="318"/>
      <c r="AN436" s="319"/>
      <c r="AO436" s="319"/>
      <c r="AP436" s="319"/>
      <c r="AQ436" s="318"/>
      <c r="AR436" s="319"/>
      <c r="AS436" s="318"/>
      <c r="AT436" s="319"/>
      <c r="AU436" s="318"/>
      <c r="AV436" s="319"/>
      <c r="AW436" s="318"/>
      <c r="AX436" s="319"/>
      <c r="AY436" s="318"/>
      <c r="AZ436" s="319"/>
      <c r="BA436" s="318"/>
      <c r="BB436" s="319"/>
      <c r="BC436" s="318"/>
      <c r="BD436" s="319"/>
      <c r="BE436" s="318"/>
      <c r="BF436" s="319"/>
      <c r="BG436" s="318"/>
      <c r="BH436" s="319"/>
      <c r="BI436" s="318"/>
      <c r="BJ436" s="319"/>
      <c r="BK436" s="318"/>
      <c r="BL436" s="319"/>
      <c r="BM436" s="318"/>
      <c r="BN436" s="319"/>
      <c r="BO436" s="318"/>
      <c r="BP436" s="319"/>
      <c r="BQ436" s="318"/>
      <c r="BR436" s="319"/>
      <c r="BS436" s="318"/>
      <c r="BT436" s="319"/>
      <c r="BU436" s="318"/>
      <c r="BV436" s="319"/>
      <c r="BW436" s="319"/>
      <c r="BX436" s="319"/>
      <c r="BY436" s="319"/>
      <c r="BZ436" s="319"/>
      <c r="CA436" s="319"/>
      <c r="CB436" s="319"/>
      <c r="CC436" s="319"/>
      <c r="CD436" s="319"/>
      <c r="CE436" s="21"/>
      <c r="CF436" s="21"/>
      <c r="CG436" s="21"/>
      <c r="CH436" s="21"/>
      <c r="CI436" s="1"/>
      <c r="CJ436" s="1"/>
    </row>
    <row r="437" ht="13.5" customHeight="1">
      <c r="A437" s="1"/>
      <c r="B437" s="20"/>
      <c r="C437" s="318"/>
      <c r="D437" s="318"/>
      <c r="E437" s="318"/>
      <c r="F437" s="318"/>
      <c r="G437" s="318"/>
      <c r="H437" s="318"/>
      <c r="I437" s="318"/>
      <c r="J437" s="318"/>
      <c r="K437" s="318"/>
      <c r="L437" s="318"/>
      <c r="M437" s="318"/>
      <c r="N437" s="318"/>
      <c r="O437" s="318"/>
      <c r="P437" s="318"/>
      <c r="Q437" s="637"/>
      <c r="R437" s="318"/>
      <c r="S437" s="318"/>
      <c r="T437" s="318"/>
      <c r="U437" s="318"/>
      <c r="V437" s="318"/>
      <c r="W437" s="318"/>
      <c r="X437" s="318"/>
      <c r="Y437" s="318"/>
      <c r="Z437" s="318"/>
      <c r="AA437" s="318"/>
      <c r="AB437" s="318"/>
      <c r="AC437" s="318"/>
      <c r="AD437" s="318"/>
      <c r="AE437" s="318"/>
      <c r="AF437" s="319">
        <v>130000.0</v>
      </c>
      <c r="AG437" s="318"/>
      <c r="AH437" s="319"/>
      <c r="AI437" s="318"/>
      <c r="AJ437" s="319"/>
      <c r="AK437" s="318"/>
      <c r="AL437" s="319"/>
      <c r="AM437" s="318"/>
      <c r="AN437" s="319"/>
      <c r="AO437" s="319"/>
      <c r="AP437" s="319"/>
      <c r="AQ437" s="318"/>
      <c r="AR437" s="319"/>
      <c r="AS437" s="318"/>
      <c r="AT437" s="319"/>
      <c r="AU437" s="318"/>
      <c r="AV437" s="319"/>
      <c r="AW437" s="318"/>
      <c r="AX437" s="319"/>
      <c r="AY437" s="318"/>
      <c r="AZ437" s="319"/>
      <c r="BA437" s="318"/>
      <c r="BB437" s="319"/>
      <c r="BC437" s="318"/>
      <c r="BD437" s="319"/>
      <c r="BE437" s="318"/>
      <c r="BF437" s="319"/>
      <c r="BG437" s="318"/>
      <c r="BH437" s="319"/>
      <c r="BI437" s="318"/>
      <c r="BJ437" s="319"/>
      <c r="BK437" s="318"/>
      <c r="BL437" s="319"/>
      <c r="BM437" s="318"/>
      <c r="BN437" s="319"/>
      <c r="BO437" s="318"/>
      <c r="BP437" s="319"/>
      <c r="BQ437" s="318"/>
      <c r="BR437" s="319"/>
      <c r="BS437" s="318"/>
      <c r="BT437" s="319"/>
      <c r="BU437" s="318"/>
      <c r="BV437" s="319"/>
      <c r="BW437" s="319"/>
      <c r="BX437" s="319"/>
      <c r="BY437" s="319"/>
      <c r="BZ437" s="319"/>
      <c r="CA437" s="319"/>
      <c r="CB437" s="319"/>
      <c r="CC437" s="319"/>
      <c r="CD437" s="319"/>
      <c r="CE437" s="21"/>
      <c r="CF437" s="21"/>
      <c r="CG437" s="21"/>
      <c r="CH437" s="21"/>
      <c r="CI437" s="1"/>
      <c r="CJ437" s="1"/>
    </row>
    <row r="438" ht="13.5" customHeight="1">
      <c r="A438" s="1"/>
      <c r="B438" s="20"/>
      <c r="C438" s="318"/>
      <c r="D438" s="318"/>
      <c r="E438" s="318"/>
      <c r="F438" s="318"/>
      <c r="G438" s="318"/>
      <c r="H438" s="318"/>
      <c r="I438" s="318"/>
      <c r="J438" s="318"/>
      <c r="K438" s="318"/>
      <c r="L438" s="318"/>
      <c r="M438" s="318"/>
      <c r="N438" s="318"/>
      <c r="O438" s="318"/>
      <c r="P438" s="318"/>
      <c r="Q438" s="637"/>
      <c r="R438" s="318"/>
      <c r="S438" s="318"/>
      <c r="T438" s="318"/>
      <c r="U438" s="318"/>
      <c r="V438" s="318"/>
      <c r="W438" s="318"/>
      <c r="X438" s="318"/>
      <c r="Y438" s="318"/>
      <c r="Z438" s="318"/>
      <c r="AA438" s="318"/>
      <c r="AB438" s="318"/>
      <c r="AC438" s="318"/>
      <c r="AD438" s="318"/>
      <c r="AE438" s="318"/>
      <c r="AF438" s="319">
        <v>299622.0</v>
      </c>
      <c r="AG438" s="318"/>
      <c r="AH438" s="319"/>
      <c r="AI438" s="318"/>
      <c r="AJ438" s="319"/>
      <c r="AK438" s="318"/>
      <c r="AL438" s="319"/>
      <c r="AM438" s="318"/>
      <c r="AN438" s="319"/>
      <c r="AO438" s="319"/>
      <c r="AP438" s="319"/>
      <c r="AQ438" s="318"/>
      <c r="AR438" s="319"/>
      <c r="AS438" s="318"/>
      <c r="AT438" s="319"/>
      <c r="AU438" s="318"/>
      <c r="AV438" s="319"/>
      <c r="AW438" s="318"/>
      <c r="AX438" s="319"/>
      <c r="AY438" s="318"/>
      <c r="AZ438" s="319"/>
      <c r="BA438" s="318"/>
      <c r="BB438" s="319"/>
      <c r="BC438" s="318"/>
      <c r="BD438" s="319"/>
      <c r="BE438" s="318"/>
      <c r="BF438" s="319"/>
      <c r="BG438" s="318"/>
      <c r="BH438" s="319"/>
      <c r="BI438" s="318"/>
      <c r="BJ438" s="319"/>
      <c r="BK438" s="318"/>
      <c r="BL438" s="319"/>
      <c r="BM438" s="318"/>
      <c r="BN438" s="319"/>
      <c r="BO438" s="318"/>
      <c r="BP438" s="319"/>
      <c r="BQ438" s="318"/>
      <c r="BR438" s="319"/>
      <c r="BS438" s="318"/>
      <c r="BT438" s="319"/>
      <c r="BU438" s="318"/>
      <c r="BV438" s="319"/>
      <c r="BW438" s="319"/>
      <c r="BX438" s="319"/>
      <c r="BY438" s="319"/>
      <c r="BZ438" s="319"/>
      <c r="CA438" s="319"/>
      <c r="CB438" s="319"/>
      <c r="CC438" s="319"/>
      <c r="CD438" s="319"/>
      <c r="CE438" s="21"/>
      <c r="CF438" s="21"/>
      <c r="CG438" s="21"/>
      <c r="CH438" s="21"/>
      <c r="CI438" s="1"/>
      <c r="CJ438" s="1"/>
    </row>
    <row r="439" ht="13.5" customHeight="1">
      <c r="A439" s="1"/>
      <c r="B439" s="20"/>
      <c r="C439" s="318"/>
      <c r="D439" s="318"/>
      <c r="E439" s="318"/>
      <c r="F439" s="318"/>
      <c r="G439" s="318"/>
      <c r="H439" s="318"/>
      <c r="I439" s="318"/>
      <c r="J439" s="318"/>
      <c r="K439" s="318"/>
      <c r="L439" s="318"/>
      <c r="M439" s="318"/>
      <c r="N439" s="318"/>
      <c r="O439" s="318"/>
      <c r="P439" s="318"/>
      <c r="Q439" s="637"/>
      <c r="R439" s="318"/>
      <c r="S439" s="318"/>
      <c r="T439" s="318"/>
      <c r="U439" s="318"/>
      <c r="V439" s="318"/>
      <c r="W439" s="318"/>
      <c r="X439" s="318"/>
      <c r="Y439" s="318"/>
      <c r="Z439" s="318"/>
      <c r="AA439" s="318"/>
      <c r="AB439" s="318"/>
      <c r="AC439" s="318"/>
      <c r="AD439" s="318"/>
      <c r="AE439" s="318"/>
      <c r="AF439" s="319">
        <v>82280.0</v>
      </c>
      <c r="AG439" s="318"/>
      <c r="AH439" s="319"/>
      <c r="AI439" s="318"/>
      <c r="AJ439" s="319"/>
      <c r="AK439" s="318"/>
      <c r="AL439" s="319"/>
      <c r="AM439" s="318"/>
      <c r="AN439" s="319"/>
      <c r="AO439" s="319"/>
      <c r="AP439" s="319"/>
      <c r="AQ439" s="318"/>
      <c r="AR439" s="319"/>
      <c r="AS439" s="318"/>
      <c r="AT439" s="319"/>
      <c r="AU439" s="318"/>
      <c r="AV439" s="319"/>
      <c r="AW439" s="318"/>
      <c r="AX439" s="319"/>
      <c r="AY439" s="318"/>
      <c r="AZ439" s="319"/>
      <c r="BA439" s="318"/>
      <c r="BB439" s="319"/>
      <c r="BC439" s="318"/>
      <c r="BD439" s="319"/>
      <c r="BE439" s="318"/>
      <c r="BF439" s="319"/>
      <c r="BG439" s="318"/>
      <c r="BH439" s="319"/>
      <c r="BI439" s="318"/>
      <c r="BJ439" s="319"/>
      <c r="BK439" s="318"/>
      <c r="BL439" s="319"/>
      <c r="BM439" s="318"/>
      <c r="BN439" s="319"/>
      <c r="BO439" s="318"/>
      <c r="BP439" s="319"/>
      <c r="BQ439" s="318"/>
      <c r="BR439" s="319"/>
      <c r="BS439" s="318"/>
      <c r="BT439" s="319"/>
      <c r="BU439" s="318"/>
      <c r="BV439" s="319"/>
      <c r="BW439" s="319"/>
      <c r="BX439" s="319"/>
      <c r="BY439" s="319"/>
      <c r="BZ439" s="319"/>
      <c r="CA439" s="319"/>
      <c r="CB439" s="319"/>
      <c r="CC439" s="319"/>
      <c r="CD439" s="319"/>
      <c r="CE439" s="21"/>
      <c r="CF439" s="21"/>
      <c r="CG439" s="21"/>
      <c r="CH439" s="21"/>
      <c r="CI439" s="1"/>
      <c r="CJ439" s="1"/>
    </row>
    <row r="440" ht="13.5" customHeight="1">
      <c r="A440" s="1"/>
      <c r="B440" s="20"/>
      <c r="C440" s="318"/>
      <c r="D440" s="318"/>
      <c r="E440" s="318"/>
      <c r="F440" s="318"/>
      <c r="G440" s="318"/>
      <c r="H440" s="318"/>
      <c r="I440" s="318"/>
      <c r="J440" s="318"/>
      <c r="K440" s="318"/>
      <c r="L440" s="318"/>
      <c r="M440" s="318"/>
      <c r="N440" s="318"/>
      <c r="O440" s="318"/>
      <c r="P440" s="318"/>
      <c r="Q440" s="637"/>
      <c r="R440" s="318"/>
      <c r="S440" s="318"/>
      <c r="T440" s="318"/>
      <c r="U440" s="318"/>
      <c r="V440" s="318"/>
      <c r="W440" s="318"/>
      <c r="X440" s="318"/>
      <c r="Y440" s="318"/>
      <c r="Z440" s="318"/>
      <c r="AA440" s="318"/>
      <c r="AB440" s="318"/>
      <c r="AC440" s="318"/>
      <c r="AD440" s="318"/>
      <c r="AE440" s="318"/>
      <c r="AF440" s="319"/>
      <c r="AG440" s="318"/>
      <c r="AH440" s="319"/>
      <c r="AI440" s="318"/>
      <c r="AJ440" s="319"/>
      <c r="AK440" s="318"/>
      <c r="AL440" s="319"/>
      <c r="AM440" s="318"/>
      <c r="AN440" s="319"/>
      <c r="AO440" s="319"/>
      <c r="AP440" s="319"/>
      <c r="AQ440" s="318"/>
      <c r="AR440" s="319"/>
      <c r="AS440" s="318"/>
      <c r="AT440" s="319"/>
      <c r="AU440" s="318"/>
      <c r="AV440" s="319"/>
      <c r="AW440" s="318"/>
      <c r="AX440" s="319"/>
      <c r="AY440" s="318"/>
      <c r="AZ440" s="319"/>
      <c r="BA440" s="318"/>
      <c r="BB440" s="319"/>
      <c r="BC440" s="318"/>
      <c r="BD440" s="319"/>
      <c r="BE440" s="318"/>
      <c r="BF440" s="319"/>
      <c r="BG440" s="318"/>
      <c r="BH440" s="319"/>
      <c r="BI440" s="318"/>
      <c r="BJ440" s="319"/>
      <c r="BK440" s="318"/>
      <c r="BL440" s="319"/>
      <c r="BM440" s="318"/>
      <c r="BN440" s="319"/>
      <c r="BO440" s="318"/>
      <c r="BP440" s="319"/>
      <c r="BQ440" s="318"/>
      <c r="BR440" s="319"/>
      <c r="BS440" s="318"/>
      <c r="BT440" s="319"/>
      <c r="BU440" s="318"/>
      <c r="BV440" s="319"/>
      <c r="BW440" s="319"/>
      <c r="BX440" s="319"/>
      <c r="BY440" s="319"/>
      <c r="BZ440" s="319"/>
      <c r="CA440" s="319"/>
      <c r="CB440" s="319"/>
      <c r="CC440" s="319"/>
      <c r="CD440" s="319"/>
      <c r="CE440" s="21"/>
      <c r="CF440" s="21"/>
      <c r="CG440" s="21"/>
      <c r="CH440" s="21"/>
      <c r="CI440" s="1"/>
      <c r="CJ440" s="1"/>
    </row>
    <row r="441" ht="13.5" customHeight="1">
      <c r="A441" s="1"/>
      <c r="B441" s="20"/>
      <c r="C441" s="318"/>
      <c r="D441" s="318"/>
      <c r="E441" s="318"/>
      <c r="F441" s="318"/>
      <c r="G441" s="318"/>
      <c r="H441" s="318"/>
      <c r="I441" s="318"/>
      <c r="J441" s="318"/>
      <c r="K441" s="318"/>
      <c r="L441" s="318"/>
      <c r="M441" s="318"/>
      <c r="N441" s="318"/>
      <c r="O441" s="318"/>
      <c r="P441" s="318"/>
      <c r="Q441" s="637"/>
      <c r="R441" s="318"/>
      <c r="S441" s="318"/>
      <c r="T441" s="318"/>
      <c r="U441" s="318"/>
      <c r="V441" s="318"/>
      <c r="W441" s="318"/>
      <c r="X441" s="318"/>
      <c r="Y441" s="318"/>
      <c r="Z441" s="318"/>
      <c r="AA441" s="318"/>
      <c r="AB441" s="318"/>
      <c r="AC441" s="318"/>
      <c r="AD441" s="318"/>
      <c r="AE441" s="318"/>
      <c r="AF441" s="319">
        <f>SUM(AF434:AF440)</f>
        <v>1028029</v>
      </c>
      <c r="AG441" s="318"/>
      <c r="AH441" s="319"/>
      <c r="AI441" s="318"/>
      <c r="AJ441" s="319"/>
      <c r="AK441" s="318"/>
      <c r="AL441" s="319"/>
      <c r="AM441" s="318"/>
      <c r="AN441" s="319"/>
      <c r="AO441" s="319"/>
      <c r="AP441" s="319"/>
      <c r="AQ441" s="318"/>
      <c r="AR441" s="319"/>
      <c r="AS441" s="318"/>
      <c r="AT441" s="319"/>
      <c r="AU441" s="318"/>
      <c r="AV441" s="319"/>
      <c r="AW441" s="318"/>
      <c r="AX441" s="319"/>
      <c r="AY441" s="318"/>
      <c r="AZ441" s="319"/>
      <c r="BA441" s="318"/>
      <c r="BB441" s="319"/>
      <c r="BC441" s="318"/>
      <c r="BD441" s="319"/>
      <c r="BE441" s="318"/>
      <c r="BF441" s="319"/>
      <c r="BG441" s="318"/>
      <c r="BH441" s="319"/>
      <c r="BI441" s="318"/>
      <c r="BJ441" s="319"/>
      <c r="BK441" s="318"/>
      <c r="BL441" s="319"/>
      <c r="BM441" s="318"/>
      <c r="BN441" s="319"/>
      <c r="BO441" s="318"/>
      <c r="BP441" s="319"/>
      <c r="BQ441" s="318"/>
      <c r="BR441" s="319"/>
      <c r="BS441" s="318"/>
      <c r="BT441" s="319"/>
      <c r="BU441" s="318"/>
      <c r="BV441" s="319"/>
      <c r="BW441" s="319"/>
      <c r="BX441" s="319"/>
      <c r="BY441" s="319"/>
      <c r="BZ441" s="319"/>
      <c r="CA441" s="319"/>
      <c r="CB441" s="319"/>
      <c r="CC441" s="319"/>
      <c r="CD441" s="319"/>
      <c r="CE441" s="21"/>
      <c r="CF441" s="21"/>
      <c r="CG441" s="21"/>
      <c r="CH441" s="21"/>
      <c r="CI441" s="1"/>
      <c r="CJ441" s="1"/>
    </row>
  </sheetData>
  <mergeCells count="1">
    <mergeCell ref="C1:D1"/>
  </mergeCells>
  <printOptions/>
  <pageMargins bottom="0.3543307086614173" footer="0.0" header="0.0" left="0.7086614173228346" right="0.7086614173228346" top="0.354330708661417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3.43"/>
    <col customWidth="1" min="2" max="2" width="7.43"/>
    <col customWidth="1" min="3" max="4" width="11.71"/>
    <col customWidth="1" min="5" max="7" width="9.71"/>
    <col customWidth="1" min="8" max="8" width="11.71"/>
    <col customWidth="1" min="9" max="11" width="9.71"/>
    <col customWidth="1" min="12" max="13" width="9.0"/>
    <col customWidth="1" min="14" max="14" width="9.14"/>
    <col customWidth="1" min="15" max="26" width="9.0"/>
  </cols>
  <sheetData>
    <row r="1" ht="12.0" customHeight="1">
      <c r="A1" s="21"/>
      <c r="B1" s="435" t="s">
        <v>1264</v>
      </c>
      <c r="C1" s="325">
        <v>3.244334E7</v>
      </c>
      <c r="D1" s="59"/>
      <c r="E1" s="59"/>
      <c r="F1" s="59"/>
      <c r="G1" s="59"/>
      <c r="H1" s="59"/>
      <c r="I1" s="59"/>
      <c r="J1" s="59"/>
      <c r="K1" s="59"/>
      <c r="L1" s="53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2.0" customHeight="1">
      <c r="A2" s="21"/>
      <c r="B2" s="436"/>
      <c r="C2" s="326" t="s">
        <v>1265</v>
      </c>
      <c r="D2" s="116"/>
      <c r="E2" s="327"/>
      <c r="F2" s="327"/>
      <c r="G2" s="327"/>
      <c r="H2" s="327"/>
      <c r="I2" s="327"/>
      <c r="J2" s="327"/>
      <c r="K2" s="327"/>
      <c r="L2" s="53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0" customHeight="1">
      <c r="A3" s="10"/>
      <c r="B3" s="437"/>
      <c r="C3" s="12" t="s">
        <v>2</v>
      </c>
      <c r="D3" s="13" t="s">
        <v>3</v>
      </c>
      <c r="E3" s="14" t="s">
        <v>4</v>
      </c>
      <c r="F3" s="15" t="s">
        <v>5</v>
      </c>
      <c r="G3" s="16" t="s">
        <v>6</v>
      </c>
      <c r="H3" s="17" t="s">
        <v>7</v>
      </c>
      <c r="I3" s="14" t="s">
        <v>4</v>
      </c>
      <c r="J3" s="16" t="s">
        <v>8</v>
      </c>
      <c r="K3" s="18" t="s">
        <v>9</v>
      </c>
      <c r="L3" s="328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2.0" customHeight="1">
      <c r="A4" s="21"/>
      <c r="B4" s="22">
        <v>44348.0</v>
      </c>
      <c r="C4" s="23">
        <f>SUM(C1+D4-H4)</f>
        <v>32372566</v>
      </c>
      <c r="D4" s="24">
        <f t="shared" ref="D4:D66" si="1">E4+F4+G4</f>
        <v>780736</v>
      </c>
      <c r="E4" s="25">
        <f>'入金明細'!D3</f>
        <v>0</v>
      </c>
      <c r="F4" s="26">
        <f>'入金明細'!M3</f>
        <v>21000</v>
      </c>
      <c r="G4" s="27">
        <f>'入金明細'!T3</f>
        <v>759736</v>
      </c>
      <c r="H4" s="28">
        <f t="shared" ref="H4:H33" si="2">I4+J4+K4</f>
        <v>851510</v>
      </c>
      <c r="I4" s="29">
        <f>'出金明細'!D3</f>
        <v>0</v>
      </c>
      <c r="J4" s="30">
        <f>'出金明細'!M3</f>
        <v>0</v>
      </c>
      <c r="K4" s="31">
        <f>'出金明細'!AD3</f>
        <v>851510</v>
      </c>
      <c r="L4" s="53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2.0" customHeight="1">
      <c r="A5" s="21"/>
      <c r="B5" s="32">
        <v>44349.0</v>
      </c>
      <c r="C5" s="33">
        <f t="shared" ref="C5:C33" si="3">SUM(C4+D5-H5)</f>
        <v>48083406</v>
      </c>
      <c r="D5" s="34">
        <f t="shared" si="1"/>
        <v>22710840</v>
      </c>
      <c r="E5" s="29">
        <f>'入金明細'!D4</f>
        <v>7000000</v>
      </c>
      <c r="F5" s="30" t="str">
        <f>'入金明細'!M4</f>
        <v/>
      </c>
      <c r="G5" s="331">
        <f>'入金明細'!T4</f>
        <v>15710840</v>
      </c>
      <c r="H5" s="28">
        <f t="shared" si="2"/>
        <v>7000000</v>
      </c>
      <c r="I5" s="29">
        <f>'出金明細'!D4</f>
        <v>0</v>
      </c>
      <c r="J5" s="30">
        <f>'出金明細'!M4</f>
        <v>7000000</v>
      </c>
      <c r="K5" s="31">
        <f>'出金明細'!AD4</f>
        <v>0</v>
      </c>
      <c r="L5" s="53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0" customHeight="1">
      <c r="A6" s="21"/>
      <c r="B6" s="439">
        <v>44350.0</v>
      </c>
      <c r="C6" s="33">
        <f t="shared" si="3"/>
        <v>48083406</v>
      </c>
      <c r="D6" s="34">
        <f t="shared" si="1"/>
        <v>0</v>
      </c>
      <c r="E6" s="29">
        <f>'入金明細'!D5</f>
        <v>0</v>
      </c>
      <c r="F6" s="30" t="str">
        <f>'入金明細'!M5</f>
        <v/>
      </c>
      <c r="G6" s="331">
        <f>'入金明細'!T5</f>
        <v>0</v>
      </c>
      <c r="H6" s="28">
        <f t="shared" si="2"/>
        <v>0</v>
      </c>
      <c r="I6" s="29">
        <f>'出金明細'!D5</f>
        <v>0</v>
      </c>
      <c r="J6" s="30">
        <f>'出金明細'!M5</f>
        <v>0</v>
      </c>
      <c r="K6" s="31">
        <f>'出金明細'!AD5</f>
        <v>0</v>
      </c>
      <c r="L6" s="53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0" customHeight="1">
      <c r="A7" s="21"/>
      <c r="B7" s="439">
        <v>44351.0</v>
      </c>
      <c r="C7" s="33">
        <f t="shared" si="3"/>
        <v>48083406</v>
      </c>
      <c r="D7" s="34">
        <f t="shared" si="1"/>
        <v>0</v>
      </c>
      <c r="E7" s="29">
        <f>'入金明細'!D6</f>
        <v>0</v>
      </c>
      <c r="F7" s="30" t="str">
        <f>'入金明細'!M6</f>
        <v/>
      </c>
      <c r="G7" s="331">
        <f>'入金明細'!T6</f>
        <v>0</v>
      </c>
      <c r="H7" s="28">
        <f t="shared" si="2"/>
        <v>0</v>
      </c>
      <c r="I7" s="29">
        <f>'出金明細'!D6</f>
        <v>0</v>
      </c>
      <c r="J7" s="30">
        <f>'出金明細'!M6</f>
        <v>0</v>
      </c>
      <c r="K7" s="31">
        <f>'出金明細'!AD6</f>
        <v>0</v>
      </c>
      <c r="L7" s="53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2.0" customHeight="1">
      <c r="A8" s="21"/>
      <c r="B8" s="32">
        <v>44352.0</v>
      </c>
      <c r="C8" s="33">
        <f t="shared" si="3"/>
        <v>47898046</v>
      </c>
      <c r="D8" s="34">
        <f t="shared" si="1"/>
        <v>0</v>
      </c>
      <c r="E8" s="29">
        <f>'入金明細'!D7</f>
        <v>0</v>
      </c>
      <c r="F8" s="30">
        <f>'入金明細'!M7</f>
        <v>0</v>
      </c>
      <c r="G8" s="331">
        <f>'入金明細'!T7</f>
        <v>0</v>
      </c>
      <c r="H8" s="28">
        <f t="shared" si="2"/>
        <v>185360</v>
      </c>
      <c r="I8" s="29">
        <f>'出金明細'!D7</f>
        <v>0</v>
      </c>
      <c r="J8" s="30">
        <f>'出金明細'!M7</f>
        <v>0</v>
      </c>
      <c r="K8" s="31">
        <f>'出金明細'!AD7</f>
        <v>185360</v>
      </c>
      <c r="L8" s="53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0" customHeight="1">
      <c r="A9" s="21"/>
      <c r="B9" s="32">
        <v>44353.0</v>
      </c>
      <c r="C9" s="33">
        <f t="shared" si="3"/>
        <v>47956249</v>
      </c>
      <c r="D9" s="34">
        <f t="shared" si="1"/>
        <v>238850</v>
      </c>
      <c r="E9" s="29">
        <f>'入金明細'!D8</f>
        <v>0</v>
      </c>
      <c r="F9" s="30">
        <f>'入金明細'!M8</f>
        <v>0</v>
      </c>
      <c r="G9" s="331">
        <f>'入金明細'!T8</f>
        <v>238850</v>
      </c>
      <c r="H9" s="28">
        <f t="shared" si="2"/>
        <v>180647</v>
      </c>
      <c r="I9" s="29">
        <f>'出金明細'!D8</f>
        <v>180097</v>
      </c>
      <c r="J9" s="30">
        <f>'出金明細'!M8</f>
        <v>0</v>
      </c>
      <c r="K9" s="31">
        <f>'出金明細'!AD8</f>
        <v>550</v>
      </c>
      <c r="L9" s="53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0" customHeight="1">
      <c r="A10" s="21"/>
      <c r="B10" s="32">
        <v>44354.0</v>
      </c>
      <c r="C10" s="33">
        <f t="shared" si="3"/>
        <v>55948969</v>
      </c>
      <c r="D10" s="34">
        <f t="shared" si="1"/>
        <v>7999450</v>
      </c>
      <c r="E10" s="29">
        <f>'入金明細'!D9</f>
        <v>7999450</v>
      </c>
      <c r="F10" s="30">
        <f>'入金明細'!M9</f>
        <v>0</v>
      </c>
      <c r="G10" s="331">
        <f>'入金明細'!T9</f>
        <v>0</v>
      </c>
      <c r="H10" s="28">
        <f t="shared" si="2"/>
        <v>6730</v>
      </c>
      <c r="I10" s="29">
        <f>'出金明細'!D9</f>
        <v>0</v>
      </c>
      <c r="J10" s="30">
        <f>'出金明細'!M9</f>
        <v>0</v>
      </c>
      <c r="K10" s="31">
        <f>'出金明細'!AD9</f>
        <v>6730</v>
      </c>
      <c r="L10" s="53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0" customHeight="1">
      <c r="A11" s="21"/>
      <c r="B11" s="32">
        <v>44355.0</v>
      </c>
      <c r="C11" s="33">
        <f t="shared" si="3"/>
        <v>55948969</v>
      </c>
      <c r="D11" s="34">
        <f t="shared" si="1"/>
        <v>0</v>
      </c>
      <c r="E11" s="29">
        <f>'入金明細'!D10</f>
        <v>0</v>
      </c>
      <c r="F11" s="30">
        <f>'入金明細'!M10</f>
        <v>0</v>
      </c>
      <c r="G11" s="331">
        <f>'入金明細'!T10</f>
        <v>0</v>
      </c>
      <c r="H11" s="28">
        <f t="shared" si="2"/>
        <v>0</v>
      </c>
      <c r="I11" s="29">
        <f>'出金明細'!D10</f>
        <v>0</v>
      </c>
      <c r="J11" s="30">
        <f>'出金明細'!M10</f>
        <v>0</v>
      </c>
      <c r="K11" s="31">
        <f>'出金明細'!AD10</f>
        <v>0</v>
      </c>
      <c r="L11" s="53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0" customHeight="1">
      <c r="A12" s="21"/>
      <c r="B12" s="32">
        <v>44356.0</v>
      </c>
      <c r="C12" s="33">
        <f t="shared" si="3"/>
        <v>56490048</v>
      </c>
      <c r="D12" s="34">
        <f t="shared" si="1"/>
        <v>1349952</v>
      </c>
      <c r="E12" s="29">
        <f>'入金明細'!D11</f>
        <v>0</v>
      </c>
      <c r="F12" s="30">
        <f>'入金明細'!M11</f>
        <v>538000</v>
      </c>
      <c r="G12" s="331">
        <f>'入金明細'!T11</f>
        <v>811952</v>
      </c>
      <c r="H12" s="28">
        <f t="shared" si="2"/>
        <v>808873</v>
      </c>
      <c r="I12" s="29">
        <f>'出金明細'!D11</f>
        <v>0</v>
      </c>
      <c r="J12" s="30">
        <f>'出金明細'!M11</f>
        <v>0</v>
      </c>
      <c r="K12" s="31">
        <f>'出金明細'!AD11</f>
        <v>808873</v>
      </c>
      <c r="L12" s="53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0" customHeight="1">
      <c r="A13" s="21"/>
      <c r="B13" s="439">
        <v>44357.0</v>
      </c>
      <c r="C13" s="33">
        <f t="shared" si="3"/>
        <v>56541185</v>
      </c>
      <c r="D13" s="34">
        <f t="shared" si="1"/>
        <v>51137</v>
      </c>
      <c r="E13" s="29">
        <f>'入金明細'!D12</f>
        <v>0</v>
      </c>
      <c r="F13" s="30">
        <f>'入金明細'!M12</f>
        <v>0</v>
      </c>
      <c r="G13" s="331">
        <f>'入金明細'!T12</f>
        <v>51137</v>
      </c>
      <c r="H13" s="28">
        <f t="shared" si="2"/>
        <v>0</v>
      </c>
      <c r="I13" s="29">
        <f>'出金明細'!D12</f>
        <v>0</v>
      </c>
      <c r="J13" s="30">
        <f>'出金明細'!M12</f>
        <v>0</v>
      </c>
      <c r="K13" s="31">
        <f>'出金明細'!AD12</f>
        <v>0</v>
      </c>
      <c r="L13" s="53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0" customHeight="1">
      <c r="A14" s="21"/>
      <c r="B14" s="439">
        <v>44358.0</v>
      </c>
      <c r="C14" s="33">
        <f t="shared" si="3"/>
        <v>56541185</v>
      </c>
      <c r="D14" s="34">
        <f t="shared" si="1"/>
        <v>0</v>
      </c>
      <c r="E14" s="29">
        <f>'入金明細'!D13</f>
        <v>0</v>
      </c>
      <c r="F14" s="30">
        <f>'入金明細'!M13</f>
        <v>0</v>
      </c>
      <c r="G14" s="331">
        <f>'入金明細'!T13</f>
        <v>0</v>
      </c>
      <c r="H14" s="28">
        <f t="shared" si="2"/>
        <v>0</v>
      </c>
      <c r="I14" s="29">
        <f>'出金明細'!D13</f>
        <v>0</v>
      </c>
      <c r="J14" s="30">
        <f>'出金明細'!M13</f>
        <v>0</v>
      </c>
      <c r="K14" s="31">
        <f>'出金明細'!AD13</f>
        <v>0</v>
      </c>
      <c r="L14" s="53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0" customHeight="1">
      <c r="A15" s="21"/>
      <c r="B15" s="32">
        <v>44359.0</v>
      </c>
      <c r="C15" s="33">
        <f t="shared" si="3"/>
        <v>36180891</v>
      </c>
      <c r="D15" s="34">
        <f t="shared" si="1"/>
        <v>15754766</v>
      </c>
      <c r="E15" s="29">
        <f>'入金明細'!D14</f>
        <v>10555379</v>
      </c>
      <c r="F15" s="30">
        <f>'入金明細'!M14</f>
        <v>0</v>
      </c>
      <c r="G15" s="331">
        <f>'入金明細'!T14</f>
        <v>5199387</v>
      </c>
      <c r="H15" s="28">
        <f t="shared" si="2"/>
        <v>36115060</v>
      </c>
      <c r="I15" s="29">
        <f>'出金明細'!D14</f>
        <v>532500</v>
      </c>
      <c r="J15" s="30">
        <f>'出金明細'!M14</f>
        <v>28141510</v>
      </c>
      <c r="K15" s="31">
        <f>'出金明細'!AD14</f>
        <v>7441050</v>
      </c>
      <c r="L15" s="53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0" customHeight="1">
      <c r="A16" s="21"/>
      <c r="B16" s="32">
        <v>44360.0</v>
      </c>
      <c r="C16" s="33">
        <f t="shared" si="3"/>
        <v>42154851</v>
      </c>
      <c r="D16" s="34">
        <f t="shared" si="1"/>
        <v>5973960</v>
      </c>
      <c r="E16" s="29">
        <f>'入金明細'!D15</f>
        <v>0</v>
      </c>
      <c r="F16" s="30">
        <f>'入金明細'!M15</f>
        <v>0</v>
      </c>
      <c r="G16" s="331">
        <f>'入金明細'!T15</f>
        <v>5973960</v>
      </c>
      <c r="H16" s="28">
        <f t="shared" si="2"/>
        <v>0</v>
      </c>
      <c r="I16" s="29">
        <f>'出金明細'!D15</f>
        <v>0</v>
      </c>
      <c r="J16" s="30">
        <f>'出金明細'!M15</f>
        <v>0</v>
      </c>
      <c r="K16" s="31">
        <f>'出金明細'!AD15</f>
        <v>0</v>
      </c>
      <c r="L16" s="53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0" customHeight="1">
      <c r="A17" s="21"/>
      <c r="B17" s="32">
        <v>44361.0</v>
      </c>
      <c r="C17" s="33">
        <f t="shared" si="3"/>
        <v>42588185</v>
      </c>
      <c r="D17" s="34">
        <f t="shared" si="1"/>
        <v>437244</v>
      </c>
      <c r="E17" s="29">
        <f>'入金明細'!D16</f>
        <v>0</v>
      </c>
      <c r="F17" s="30">
        <f>'入金明細'!M16</f>
        <v>437244</v>
      </c>
      <c r="G17" s="331">
        <f>'入金明細'!T16</f>
        <v>0</v>
      </c>
      <c r="H17" s="28">
        <f t="shared" si="2"/>
        <v>3910</v>
      </c>
      <c r="I17" s="29">
        <f>'出金明細'!D16</f>
        <v>0</v>
      </c>
      <c r="J17" s="30">
        <f>'出金明細'!M16</f>
        <v>0</v>
      </c>
      <c r="K17" s="31">
        <f>'出金明細'!AD16</f>
        <v>3910</v>
      </c>
      <c r="L17" s="53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0" customHeight="1">
      <c r="A18" s="21"/>
      <c r="B18" s="32">
        <v>44362.0</v>
      </c>
      <c r="C18" s="33">
        <f t="shared" si="3"/>
        <v>43413561</v>
      </c>
      <c r="D18" s="34">
        <f t="shared" si="1"/>
        <v>1051056</v>
      </c>
      <c r="E18" s="29">
        <f>'入金明細'!D17</f>
        <v>578158</v>
      </c>
      <c r="F18" s="30">
        <f>'入金明細'!M17</f>
        <v>0</v>
      </c>
      <c r="G18" s="331">
        <f>'入金明細'!T17</f>
        <v>472898</v>
      </c>
      <c r="H18" s="28">
        <f t="shared" si="2"/>
        <v>225680</v>
      </c>
      <c r="I18" s="29">
        <f>'出金明細'!D17</f>
        <v>200000</v>
      </c>
      <c r="J18" s="30">
        <f>'出金明細'!M17</f>
        <v>0</v>
      </c>
      <c r="K18" s="31">
        <f>'出金明細'!AD17</f>
        <v>25680</v>
      </c>
      <c r="L18" s="53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0" customHeight="1">
      <c r="A19" s="21"/>
      <c r="B19" s="32">
        <v>44363.0</v>
      </c>
      <c r="C19" s="33">
        <f t="shared" si="3"/>
        <v>35316151</v>
      </c>
      <c r="D19" s="34">
        <f t="shared" si="1"/>
        <v>51468</v>
      </c>
      <c r="E19" s="29">
        <f>'入金明細'!D18</f>
        <v>0</v>
      </c>
      <c r="F19" s="30">
        <f>'入金明細'!M18</f>
        <v>0</v>
      </c>
      <c r="G19" s="331">
        <f>'入金明細'!T18</f>
        <v>51468</v>
      </c>
      <c r="H19" s="28">
        <f t="shared" si="2"/>
        <v>8148878</v>
      </c>
      <c r="I19" s="29">
        <f>'出金明細'!D18</f>
        <v>0</v>
      </c>
      <c r="J19" s="30">
        <f>'出金明細'!M18</f>
        <v>8136590</v>
      </c>
      <c r="K19" s="31">
        <f>'出金明細'!AD18</f>
        <v>12288</v>
      </c>
      <c r="L19" s="53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0" customHeight="1">
      <c r="A20" s="21"/>
      <c r="B20" s="439">
        <v>44364.0</v>
      </c>
      <c r="C20" s="33">
        <f t="shared" si="3"/>
        <v>35316151</v>
      </c>
      <c r="D20" s="34">
        <f t="shared" si="1"/>
        <v>0</v>
      </c>
      <c r="E20" s="29">
        <f>'入金明細'!D19</f>
        <v>0</v>
      </c>
      <c r="F20" s="30">
        <f>'入金明細'!M19</f>
        <v>0</v>
      </c>
      <c r="G20" s="331">
        <f>'入金明細'!T19</f>
        <v>0</v>
      </c>
      <c r="H20" s="28">
        <f t="shared" si="2"/>
        <v>0</v>
      </c>
      <c r="I20" s="29">
        <f>'出金明細'!D19</f>
        <v>0</v>
      </c>
      <c r="J20" s="30">
        <f>'出金明細'!M19</f>
        <v>0</v>
      </c>
      <c r="K20" s="31">
        <f>'出金明細'!AD19</f>
        <v>0</v>
      </c>
      <c r="L20" s="53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0" customHeight="1">
      <c r="A21" s="21"/>
      <c r="B21" s="439">
        <v>44365.0</v>
      </c>
      <c r="C21" s="33">
        <f t="shared" si="3"/>
        <v>35316151</v>
      </c>
      <c r="D21" s="34">
        <f t="shared" si="1"/>
        <v>0</v>
      </c>
      <c r="E21" s="29">
        <f>'入金明細'!D20</f>
        <v>0</v>
      </c>
      <c r="F21" s="30">
        <f>'入金明細'!M20</f>
        <v>0</v>
      </c>
      <c r="G21" s="331">
        <f>'入金明細'!T20</f>
        <v>0</v>
      </c>
      <c r="H21" s="28">
        <f t="shared" si="2"/>
        <v>0</v>
      </c>
      <c r="I21" s="29">
        <f>'出金明細'!D20</f>
        <v>0</v>
      </c>
      <c r="J21" s="30">
        <f>'出金明細'!M20</f>
        <v>0</v>
      </c>
      <c r="K21" s="31">
        <f>'出金明細'!AD20</f>
        <v>0</v>
      </c>
      <c r="L21" s="53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0" customHeight="1">
      <c r="A22" s="21"/>
      <c r="B22" s="32">
        <v>44366.0</v>
      </c>
      <c r="C22" s="33">
        <f t="shared" si="3"/>
        <v>34315051</v>
      </c>
      <c r="D22" s="34">
        <f t="shared" si="1"/>
        <v>0</v>
      </c>
      <c r="E22" s="29">
        <f>'入金明細'!D21</f>
        <v>0</v>
      </c>
      <c r="F22" s="30">
        <f>'入金明細'!M21</f>
        <v>0</v>
      </c>
      <c r="G22" s="331">
        <f>'入金明細'!T21</f>
        <v>0</v>
      </c>
      <c r="H22" s="28">
        <f t="shared" si="2"/>
        <v>1001100</v>
      </c>
      <c r="I22" s="29">
        <f>'出金明細'!D21</f>
        <v>1000000</v>
      </c>
      <c r="J22" s="30">
        <f>'出金明細'!M21</f>
        <v>0</v>
      </c>
      <c r="K22" s="31">
        <f>'出金明細'!AD21</f>
        <v>1100</v>
      </c>
      <c r="L22" s="53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0" customHeight="1">
      <c r="A23" s="21"/>
      <c r="B23" s="32">
        <v>44367.0</v>
      </c>
      <c r="C23" s="33">
        <f t="shared" si="3"/>
        <v>34815237</v>
      </c>
      <c r="D23" s="34">
        <f t="shared" si="1"/>
        <v>916358</v>
      </c>
      <c r="E23" s="29">
        <f>'入金明細'!D22</f>
        <v>1592</v>
      </c>
      <c r="F23" s="30">
        <f>'入金明細'!M22</f>
        <v>0</v>
      </c>
      <c r="G23" s="331">
        <f>'入金明細'!T22</f>
        <v>914766</v>
      </c>
      <c r="H23" s="28">
        <f t="shared" si="2"/>
        <v>416172</v>
      </c>
      <c r="I23" s="29">
        <f>'出金明細'!D22</f>
        <v>0</v>
      </c>
      <c r="J23" s="30">
        <f>'出金明細'!M22</f>
        <v>0</v>
      </c>
      <c r="K23" s="31">
        <f>'出金明細'!AD22</f>
        <v>416172</v>
      </c>
      <c r="L23" s="53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0" customHeight="1">
      <c r="A24" s="21"/>
      <c r="B24" s="32">
        <v>44368.0</v>
      </c>
      <c r="C24" s="33">
        <f t="shared" si="3"/>
        <v>52650247</v>
      </c>
      <c r="D24" s="34">
        <f t="shared" si="1"/>
        <v>17835010</v>
      </c>
      <c r="E24" s="52">
        <f>'入金明細'!D23</f>
        <v>48170</v>
      </c>
      <c r="F24" s="30">
        <f>'入金明細'!M23</f>
        <v>30000</v>
      </c>
      <c r="G24" s="331">
        <f>'入金明細'!T23</f>
        <v>17756840</v>
      </c>
      <c r="H24" s="28">
        <f t="shared" si="2"/>
        <v>0</v>
      </c>
      <c r="I24" s="29">
        <f>'出金明細'!D23</f>
        <v>0</v>
      </c>
      <c r="J24" s="30">
        <f>'出金明細'!M23</f>
        <v>0</v>
      </c>
      <c r="K24" s="31">
        <f>'出金明細'!AD23</f>
        <v>0</v>
      </c>
      <c r="L24" s="53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0" customHeight="1">
      <c r="A25" s="21"/>
      <c r="B25" s="32">
        <v>44369.0</v>
      </c>
      <c r="C25" s="33">
        <f t="shared" si="3"/>
        <v>54555377</v>
      </c>
      <c r="D25" s="34">
        <f t="shared" si="1"/>
        <v>1975000</v>
      </c>
      <c r="E25" s="52">
        <f>'入金明細'!D24</f>
        <v>0</v>
      </c>
      <c r="F25" s="30">
        <f>'入金明細'!M24</f>
        <v>1975000</v>
      </c>
      <c r="G25" s="331">
        <f>'入金明細'!T24</f>
        <v>0</v>
      </c>
      <c r="H25" s="28">
        <f t="shared" si="2"/>
        <v>69870</v>
      </c>
      <c r="I25" s="29">
        <f>'出金明細'!D24</f>
        <v>0</v>
      </c>
      <c r="J25" s="30">
        <f>'出金明細'!M24</f>
        <v>0</v>
      </c>
      <c r="K25" s="31">
        <f>'出金明細'!AD24</f>
        <v>69870</v>
      </c>
      <c r="L25" s="53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0" customHeight="1">
      <c r="A26" s="21"/>
      <c r="B26" s="32">
        <v>44370.0</v>
      </c>
      <c r="C26" s="33">
        <f t="shared" si="3"/>
        <v>74030336</v>
      </c>
      <c r="D26" s="34">
        <f t="shared" si="1"/>
        <v>26804818</v>
      </c>
      <c r="E26" s="52">
        <f>'入金明細'!D25</f>
        <v>7802150</v>
      </c>
      <c r="F26" s="30">
        <f>'入金明細'!M25</f>
        <v>0</v>
      </c>
      <c r="G26" s="331">
        <f>'入金明細'!T25</f>
        <v>19002668</v>
      </c>
      <c r="H26" s="28">
        <f t="shared" si="2"/>
        <v>7329859</v>
      </c>
      <c r="I26" s="29">
        <f>'出金明細'!D25</f>
        <v>0</v>
      </c>
      <c r="J26" s="30">
        <f>'出金明細'!M25</f>
        <v>7314966</v>
      </c>
      <c r="K26" s="31">
        <f>'出金明細'!AD25</f>
        <v>14893</v>
      </c>
      <c r="L26" s="53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0" customHeight="1">
      <c r="A27" s="21"/>
      <c r="B27" s="439">
        <v>44371.0</v>
      </c>
      <c r="C27" s="33">
        <f t="shared" si="3"/>
        <v>74030336</v>
      </c>
      <c r="D27" s="34">
        <f t="shared" si="1"/>
        <v>0</v>
      </c>
      <c r="E27" s="52">
        <f>'入金明細'!D26</f>
        <v>0</v>
      </c>
      <c r="F27" s="30">
        <f>'入金明細'!M26</f>
        <v>0</v>
      </c>
      <c r="G27" s="331">
        <f>'入金明細'!T26</f>
        <v>0</v>
      </c>
      <c r="H27" s="28">
        <f t="shared" si="2"/>
        <v>0</v>
      </c>
      <c r="I27" s="29">
        <f>'出金明細'!D26</f>
        <v>0</v>
      </c>
      <c r="J27" s="30">
        <f>'出金明細'!M26</f>
        <v>0</v>
      </c>
      <c r="K27" s="31">
        <f>'出金明細'!AD26</f>
        <v>0</v>
      </c>
      <c r="L27" s="53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0" customHeight="1">
      <c r="A28" s="21"/>
      <c r="B28" s="439">
        <v>44372.0</v>
      </c>
      <c r="C28" s="33">
        <f t="shared" si="3"/>
        <v>74030336</v>
      </c>
      <c r="D28" s="34">
        <f t="shared" si="1"/>
        <v>0</v>
      </c>
      <c r="E28" s="52">
        <f>'入金明細'!D27</f>
        <v>0</v>
      </c>
      <c r="F28" s="30">
        <f>'入金明細'!M27</f>
        <v>0</v>
      </c>
      <c r="G28" s="331">
        <f>'入金明細'!T27</f>
        <v>0</v>
      </c>
      <c r="H28" s="28">
        <f t="shared" si="2"/>
        <v>0</v>
      </c>
      <c r="I28" s="29">
        <f>'出金明細'!D27</f>
        <v>0</v>
      </c>
      <c r="J28" s="30">
        <f>'出金明細'!M27</f>
        <v>0</v>
      </c>
      <c r="K28" s="31">
        <f>'出金明細'!AD27</f>
        <v>0</v>
      </c>
      <c r="L28" s="53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0" customHeight="1">
      <c r="A29" s="201"/>
      <c r="B29" s="32">
        <v>44373.0</v>
      </c>
      <c r="C29" s="33">
        <f t="shared" si="3"/>
        <v>89283892</v>
      </c>
      <c r="D29" s="34">
        <f t="shared" si="1"/>
        <v>15971670</v>
      </c>
      <c r="E29" s="52">
        <f>'入金明細'!D28</f>
        <v>0</v>
      </c>
      <c r="F29" s="30">
        <f>'入金明細'!M28</f>
        <v>0</v>
      </c>
      <c r="G29" s="331">
        <f>'入金明細'!T28</f>
        <v>15971670</v>
      </c>
      <c r="H29" s="28">
        <f t="shared" si="2"/>
        <v>718114</v>
      </c>
      <c r="I29" s="29">
        <f>'出金明細'!D28</f>
        <v>500000</v>
      </c>
      <c r="J29" s="30">
        <f>'出金明細'!M28</f>
        <v>0</v>
      </c>
      <c r="K29" s="31">
        <f>'出金明細'!AD28</f>
        <v>218114</v>
      </c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ht="12.0" customHeight="1">
      <c r="A30" s="21"/>
      <c r="B30" s="32">
        <v>44374.0</v>
      </c>
      <c r="C30" s="33">
        <f t="shared" si="3"/>
        <v>88569643</v>
      </c>
      <c r="D30" s="34">
        <f t="shared" si="1"/>
        <v>0</v>
      </c>
      <c r="E30" s="52">
        <f>'入金明細'!D29</f>
        <v>0</v>
      </c>
      <c r="F30" s="30">
        <f>'入金明細'!M29</f>
        <v>0</v>
      </c>
      <c r="G30" s="331">
        <f>'入金明細'!T29</f>
        <v>0</v>
      </c>
      <c r="H30" s="28">
        <f t="shared" si="2"/>
        <v>714249</v>
      </c>
      <c r="I30" s="52">
        <f>'出金明細'!D29</f>
        <v>13200</v>
      </c>
      <c r="J30" s="30">
        <f>'出金明細'!M29</f>
        <v>0</v>
      </c>
      <c r="K30" s="31">
        <f>'出金明細'!AD29</f>
        <v>701049</v>
      </c>
      <c r="L30" s="53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0" customHeight="1">
      <c r="A31" s="21"/>
      <c r="B31" s="32">
        <v>44375.0</v>
      </c>
      <c r="C31" s="33">
        <f t="shared" si="3"/>
        <v>88780293</v>
      </c>
      <c r="D31" s="34">
        <f t="shared" si="1"/>
        <v>210650</v>
      </c>
      <c r="E31" s="52">
        <f>'入金明細'!D30</f>
        <v>0</v>
      </c>
      <c r="F31" s="30">
        <f>'入金明細'!M30</f>
        <v>0</v>
      </c>
      <c r="G31" s="331">
        <f>'入金明細'!T30</f>
        <v>210650</v>
      </c>
      <c r="H31" s="28">
        <f t="shared" si="2"/>
        <v>0</v>
      </c>
      <c r="I31" s="52">
        <f>'出金明細'!D30</f>
        <v>0</v>
      </c>
      <c r="J31" s="30">
        <f>'出金明細'!M30</f>
        <v>0</v>
      </c>
      <c r="K31" s="31">
        <f>'出金明細'!AD30</f>
        <v>0</v>
      </c>
      <c r="L31" s="53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0" customHeight="1">
      <c r="A32" s="21"/>
      <c r="B32" s="32">
        <v>44376.0</v>
      </c>
      <c r="C32" s="33">
        <f t="shared" si="3"/>
        <v>87411233</v>
      </c>
      <c r="D32" s="34">
        <f t="shared" si="1"/>
        <v>1441210</v>
      </c>
      <c r="E32" s="52">
        <f>'入金明細'!D31</f>
        <v>0</v>
      </c>
      <c r="F32" s="30">
        <f>'入金明細'!M31</f>
        <v>91000</v>
      </c>
      <c r="G32" s="331">
        <f>'入金明細'!T31</f>
        <v>1350210</v>
      </c>
      <c r="H32" s="28">
        <f t="shared" si="2"/>
        <v>2810270</v>
      </c>
      <c r="I32" s="52">
        <f>'出金明細'!D31</f>
        <v>0</v>
      </c>
      <c r="J32" s="30">
        <f>'出金明細'!M31</f>
        <v>2700000</v>
      </c>
      <c r="K32" s="31">
        <f>'出金明細'!AD31</f>
        <v>110270</v>
      </c>
      <c r="L32" s="53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0" customHeight="1">
      <c r="A33" s="21"/>
      <c r="B33" s="36">
        <v>44377.0</v>
      </c>
      <c r="C33" s="37">
        <f t="shared" si="3"/>
        <v>70253289</v>
      </c>
      <c r="D33" s="38">
        <f t="shared" si="1"/>
        <v>31543083</v>
      </c>
      <c r="E33" s="86">
        <f>'入金明細'!D32</f>
        <v>30000000</v>
      </c>
      <c r="F33" s="83">
        <f>'入金明細'!M32</f>
        <v>0</v>
      </c>
      <c r="G33" s="84">
        <f>'入金明細'!T32</f>
        <v>1543083</v>
      </c>
      <c r="H33" s="28">
        <f t="shared" si="2"/>
        <v>48701027</v>
      </c>
      <c r="I33" s="52">
        <f>'出金明細'!D32</f>
        <v>35469990</v>
      </c>
      <c r="J33" s="30">
        <f>'出金明細'!M32</f>
        <v>2587539</v>
      </c>
      <c r="K33" s="31">
        <f>'出金明細'!AD32</f>
        <v>10643498</v>
      </c>
      <c r="L33" s="53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0" customHeight="1">
      <c r="A34" s="21"/>
      <c r="B34" s="442" t="s">
        <v>10</v>
      </c>
      <c r="C34" s="40">
        <f t="shared" ref="C34:C35" si="5">SUM(D34-H34)</f>
        <v>37809949</v>
      </c>
      <c r="D34" s="41">
        <f t="shared" si="1"/>
        <v>153097258</v>
      </c>
      <c r="E34" s="42">
        <f t="shared" ref="E34:K34" si="4">SUM(E4:E33)</f>
        <v>63984899</v>
      </c>
      <c r="F34" s="43">
        <f t="shared" si="4"/>
        <v>3092244</v>
      </c>
      <c r="G34" s="44">
        <f t="shared" si="4"/>
        <v>86020115</v>
      </c>
      <c r="H34" s="45">
        <f t="shared" si="4"/>
        <v>115287309</v>
      </c>
      <c r="I34" s="42">
        <f t="shared" si="4"/>
        <v>37895787</v>
      </c>
      <c r="J34" s="43">
        <f t="shared" si="4"/>
        <v>55880605</v>
      </c>
      <c r="K34" s="46">
        <f t="shared" si="4"/>
        <v>21510917</v>
      </c>
      <c r="L34" s="53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0" customHeight="1">
      <c r="A35" s="21"/>
      <c r="B35" s="442" t="s">
        <v>11</v>
      </c>
      <c r="C35" s="40">
        <f t="shared" si="5"/>
        <v>37809949</v>
      </c>
      <c r="D35" s="47">
        <f t="shared" si="1"/>
        <v>153097258</v>
      </c>
      <c r="E35" s="42">
        <f t="shared" ref="E35:K35" si="6">E2+E34</f>
        <v>63984899</v>
      </c>
      <c r="F35" s="43">
        <f t="shared" si="6"/>
        <v>3092244</v>
      </c>
      <c r="G35" s="44">
        <f t="shared" si="6"/>
        <v>86020115</v>
      </c>
      <c r="H35" s="45">
        <f t="shared" si="6"/>
        <v>115287309</v>
      </c>
      <c r="I35" s="42">
        <f t="shared" si="6"/>
        <v>37895787</v>
      </c>
      <c r="J35" s="43">
        <f t="shared" si="6"/>
        <v>55880605</v>
      </c>
      <c r="K35" s="46">
        <f t="shared" si="6"/>
        <v>21510917</v>
      </c>
      <c r="L35" s="53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0" customHeight="1">
      <c r="A36" s="21"/>
      <c r="B36" s="438">
        <v>44378.0</v>
      </c>
      <c r="C36" s="23">
        <f>SUM(C33+D36-H36)</f>
        <v>70253289</v>
      </c>
      <c r="D36" s="24">
        <f t="shared" si="1"/>
        <v>0</v>
      </c>
      <c r="E36" s="48">
        <f>'入金明細'!D35</f>
        <v>0</v>
      </c>
      <c r="F36" s="26">
        <f>'入金明細'!M35</f>
        <v>0</v>
      </c>
      <c r="G36" s="27">
        <f>'入金明細'!T35</f>
        <v>0</v>
      </c>
      <c r="H36" s="28">
        <f t="shared" ref="H36:H66" si="7">I36+J36+K36</f>
        <v>0</v>
      </c>
      <c r="I36" s="49">
        <f>'出金明細'!D35</f>
        <v>0</v>
      </c>
      <c r="J36" s="50">
        <f>'出金明細'!M35</f>
        <v>0</v>
      </c>
      <c r="K36" s="51">
        <f>'出金明細'!AD35</f>
        <v>0</v>
      </c>
      <c r="L36" s="53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0" customHeight="1">
      <c r="A37" s="21"/>
      <c r="B37" s="439">
        <v>45109.0</v>
      </c>
      <c r="C37" s="33">
        <f t="shared" ref="C37:C66" si="8">SUM(C36+D37-H37)</f>
        <v>70253289</v>
      </c>
      <c r="D37" s="34">
        <f t="shared" si="1"/>
        <v>0</v>
      </c>
      <c r="E37" s="52">
        <f>'入金明細'!D36</f>
        <v>0</v>
      </c>
      <c r="F37" s="30">
        <f>'入金明細'!M36</f>
        <v>0</v>
      </c>
      <c r="G37" s="331">
        <f>'入金明細'!T36</f>
        <v>0</v>
      </c>
      <c r="H37" s="28">
        <f t="shared" si="7"/>
        <v>0</v>
      </c>
      <c r="I37" s="52">
        <f>'出金明細'!D36</f>
        <v>0</v>
      </c>
      <c r="J37" s="30">
        <f>'出金明細'!M36</f>
        <v>0</v>
      </c>
      <c r="K37" s="31">
        <f>'出金明細'!AD36</f>
        <v>0</v>
      </c>
      <c r="L37" s="53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0" customHeight="1">
      <c r="A38" s="21"/>
      <c r="B38" s="32">
        <v>45110.0</v>
      </c>
      <c r="C38" s="33">
        <f t="shared" si="8"/>
        <v>38486357</v>
      </c>
      <c r="D38" s="34">
        <f t="shared" si="1"/>
        <v>2110830</v>
      </c>
      <c r="E38" s="52">
        <f>'入金明細'!D37</f>
        <v>0</v>
      </c>
      <c r="F38" s="30">
        <f>'入金明細'!M37</f>
        <v>305000</v>
      </c>
      <c r="G38" s="331">
        <f>'入金明細'!T37</f>
        <v>1805830</v>
      </c>
      <c r="H38" s="28">
        <f t="shared" si="7"/>
        <v>33877762</v>
      </c>
      <c r="I38" s="52">
        <f>'出金明細'!D37</f>
        <v>33728510</v>
      </c>
      <c r="J38" s="30">
        <f>'出金明細'!M37</f>
        <v>0</v>
      </c>
      <c r="K38" s="31">
        <f>'出金明細'!AD37</f>
        <v>149252</v>
      </c>
      <c r="L38" s="53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0" customHeight="1">
      <c r="A39" s="21"/>
      <c r="B39" s="32">
        <v>45111.0</v>
      </c>
      <c r="C39" s="33">
        <f t="shared" si="8"/>
        <v>38438069</v>
      </c>
      <c r="D39" s="34">
        <f t="shared" si="1"/>
        <v>41168</v>
      </c>
      <c r="E39" s="52">
        <f>'入金明細'!D38</f>
        <v>0</v>
      </c>
      <c r="F39" s="30">
        <f>'入金明細'!M38</f>
        <v>41168</v>
      </c>
      <c r="G39" s="331">
        <f>'入金明細'!T38</f>
        <v>0</v>
      </c>
      <c r="H39" s="28">
        <f t="shared" si="7"/>
        <v>89456</v>
      </c>
      <c r="I39" s="52">
        <f>'出金明細'!D38</f>
        <v>0</v>
      </c>
      <c r="J39" s="30">
        <f>'出金明細'!M38</f>
        <v>0</v>
      </c>
      <c r="K39" s="31">
        <f>'出金明細'!AD38</f>
        <v>89456</v>
      </c>
      <c r="L39" s="53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0" customHeight="1">
      <c r="A40" s="21"/>
      <c r="B40" s="32">
        <v>45112.0</v>
      </c>
      <c r="C40" s="33">
        <f t="shared" si="8"/>
        <v>38258287</v>
      </c>
      <c r="D40" s="34">
        <f t="shared" si="1"/>
        <v>0</v>
      </c>
      <c r="E40" s="52">
        <f>'入金明細'!D39</f>
        <v>0</v>
      </c>
      <c r="F40" s="30">
        <f>'入金明細'!M39</f>
        <v>0</v>
      </c>
      <c r="G40" s="331">
        <f>'入金明細'!T39</f>
        <v>0</v>
      </c>
      <c r="H40" s="28">
        <f t="shared" si="7"/>
        <v>179782</v>
      </c>
      <c r="I40" s="52">
        <f>'出金明細'!D39</f>
        <v>179782</v>
      </c>
      <c r="J40" s="30">
        <f>'出金明細'!M39</f>
        <v>0</v>
      </c>
      <c r="K40" s="31">
        <f>'出金明細'!AD39</f>
        <v>0</v>
      </c>
      <c r="L40" s="53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0" customHeight="1">
      <c r="A41" s="21"/>
      <c r="B41" s="32">
        <v>45113.0</v>
      </c>
      <c r="C41" s="33">
        <f t="shared" si="8"/>
        <v>48297577</v>
      </c>
      <c r="D41" s="34">
        <f t="shared" si="1"/>
        <v>10314095</v>
      </c>
      <c r="E41" s="52">
        <f>'入金明細'!D40</f>
        <v>0</v>
      </c>
      <c r="F41" s="30">
        <f>'入金明細'!M40</f>
        <v>0</v>
      </c>
      <c r="G41" s="331">
        <f>'入金明細'!T40</f>
        <v>10314095</v>
      </c>
      <c r="H41" s="28">
        <f t="shared" si="7"/>
        <v>274805</v>
      </c>
      <c r="I41" s="52">
        <f>'出金明細'!D40</f>
        <v>0</v>
      </c>
      <c r="J41" s="30">
        <f>'出金明細'!M40</f>
        <v>0</v>
      </c>
      <c r="K41" s="31">
        <f>'出金明細'!AD40</f>
        <v>274805</v>
      </c>
      <c r="L41" s="53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0" customHeight="1">
      <c r="A42" s="21"/>
      <c r="B42" s="32">
        <v>45114.0</v>
      </c>
      <c r="C42" s="33">
        <f t="shared" si="8"/>
        <v>39341721</v>
      </c>
      <c r="D42" s="34">
        <f t="shared" si="1"/>
        <v>52837</v>
      </c>
      <c r="E42" s="52">
        <f>'入金明細'!D41</f>
        <v>0</v>
      </c>
      <c r="F42" s="30">
        <f>'入金明細'!M41</f>
        <v>0</v>
      </c>
      <c r="G42" s="331">
        <f>'入金明細'!T41</f>
        <v>52837</v>
      </c>
      <c r="H42" s="28">
        <f t="shared" si="7"/>
        <v>9008693</v>
      </c>
      <c r="I42" s="52">
        <f>'出金明細'!D41</f>
        <v>1210</v>
      </c>
      <c r="J42" s="30">
        <f>'出金明細'!M41</f>
        <v>9007483</v>
      </c>
      <c r="K42" s="31">
        <f>'出金明細'!AD41</f>
        <v>0</v>
      </c>
      <c r="L42" s="53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0" customHeight="1">
      <c r="A43" s="21"/>
      <c r="B43" s="439">
        <v>45115.0</v>
      </c>
      <c r="C43" s="33">
        <f t="shared" si="8"/>
        <v>39341721</v>
      </c>
      <c r="D43" s="34">
        <f t="shared" si="1"/>
        <v>0</v>
      </c>
      <c r="E43" s="52">
        <f>'入金明細'!D42</f>
        <v>0</v>
      </c>
      <c r="F43" s="30">
        <f>'入金明細'!M42</f>
        <v>0</v>
      </c>
      <c r="G43" s="331">
        <f>'入金明細'!T42</f>
        <v>0</v>
      </c>
      <c r="H43" s="28">
        <f t="shared" si="7"/>
        <v>0</v>
      </c>
      <c r="I43" s="52">
        <f>'出金明細'!D42</f>
        <v>0</v>
      </c>
      <c r="J43" s="30">
        <f>'出金明細'!M42</f>
        <v>0</v>
      </c>
      <c r="K43" s="31">
        <f>'出金明細'!AD42</f>
        <v>0</v>
      </c>
      <c r="L43" s="53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0" customHeight="1">
      <c r="A44" s="21"/>
      <c r="B44" s="439">
        <v>45116.0</v>
      </c>
      <c r="C44" s="33">
        <f t="shared" si="8"/>
        <v>39341721</v>
      </c>
      <c r="D44" s="34">
        <f t="shared" si="1"/>
        <v>0</v>
      </c>
      <c r="E44" s="52">
        <f>'入金明細'!D43</f>
        <v>0</v>
      </c>
      <c r="F44" s="30">
        <f>'入金明細'!M43</f>
        <v>0</v>
      </c>
      <c r="G44" s="331">
        <f>'入金明細'!T43</f>
        <v>0</v>
      </c>
      <c r="H44" s="28">
        <f t="shared" si="7"/>
        <v>0</v>
      </c>
      <c r="I44" s="52">
        <f>'出金明細'!D43</f>
        <v>0</v>
      </c>
      <c r="J44" s="30">
        <f>'出金明細'!M43</f>
        <v>0</v>
      </c>
      <c r="K44" s="31">
        <f>'出金明細'!AD43</f>
        <v>0</v>
      </c>
      <c r="L44" s="53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0" customHeight="1">
      <c r="A45" s="21"/>
      <c r="B45" s="32">
        <v>45117.0</v>
      </c>
      <c r="C45" s="33">
        <f t="shared" si="8"/>
        <v>33167581</v>
      </c>
      <c r="D45" s="34">
        <f t="shared" si="1"/>
        <v>788800</v>
      </c>
      <c r="E45" s="52">
        <f>'入金明細'!D44</f>
        <v>0</v>
      </c>
      <c r="F45" s="30">
        <f>'入金明細'!M44</f>
        <v>741500</v>
      </c>
      <c r="G45" s="331">
        <f>'入金明細'!T44</f>
        <v>47300</v>
      </c>
      <c r="H45" s="28">
        <f t="shared" si="7"/>
        <v>6962940</v>
      </c>
      <c r="I45" s="52">
        <f>'出金明細'!D44</f>
        <v>1758671</v>
      </c>
      <c r="J45" s="30">
        <f>'出金明細'!M44</f>
        <v>1761223</v>
      </c>
      <c r="K45" s="31">
        <f>'出金明細'!AD44</f>
        <v>3443046</v>
      </c>
      <c r="L45" s="53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0" customHeight="1">
      <c r="A46" s="21"/>
      <c r="B46" s="32">
        <v>45118.0</v>
      </c>
      <c r="C46" s="33">
        <f t="shared" si="8"/>
        <v>33810796</v>
      </c>
      <c r="D46" s="34">
        <f t="shared" si="1"/>
        <v>643215</v>
      </c>
      <c r="E46" s="52">
        <f>'入金明細'!D45</f>
        <v>0</v>
      </c>
      <c r="F46" s="30">
        <f>'入金明細'!M45</f>
        <v>112000</v>
      </c>
      <c r="G46" s="331">
        <f>'入金明細'!T45</f>
        <v>531215</v>
      </c>
      <c r="H46" s="28">
        <f t="shared" si="7"/>
        <v>0</v>
      </c>
      <c r="I46" s="52">
        <f>'出金明細'!D45</f>
        <v>0</v>
      </c>
      <c r="J46" s="30">
        <f>'出金明細'!M45</f>
        <v>0</v>
      </c>
      <c r="K46" s="31">
        <f>'出金明細'!AD45</f>
        <v>0</v>
      </c>
      <c r="L46" s="53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0" customHeight="1">
      <c r="A47" s="21"/>
      <c r="B47" s="32">
        <v>45119.0</v>
      </c>
      <c r="C47" s="33">
        <f t="shared" si="8"/>
        <v>33885871</v>
      </c>
      <c r="D47" s="34">
        <f t="shared" si="1"/>
        <v>75075</v>
      </c>
      <c r="E47" s="52">
        <f>'入金明細'!D46</f>
        <v>0</v>
      </c>
      <c r="F47" s="30">
        <f>'入金明細'!M46</f>
        <v>75075</v>
      </c>
      <c r="G47" s="331">
        <f>'入金明細'!T46</f>
        <v>0</v>
      </c>
      <c r="H47" s="28">
        <f t="shared" si="7"/>
        <v>0</v>
      </c>
      <c r="I47" s="52">
        <f>'出金明細'!D46</f>
        <v>0</v>
      </c>
      <c r="J47" s="30">
        <f>'出金明細'!M46</f>
        <v>0</v>
      </c>
      <c r="K47" s="31">
        <f>'出金明細'!AD46</f>
        <v>0</v>
      </c>
      <c r="L47" s="53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0" customHeight="1">
      <c r="A48" s="21"/>
      <c r="B48" s="32">
        <v>45120.0</v>
      </c>
      <c r="C48" s="33">
        <f t="shared" si="8"/>
        <v>38622656</v>
      </c>
      <c r="D48" s="34">
        <f t="shared" si="1"/>
        <v>4791070</v>
      </c>
      <c r="E48" s="52">
        <f>'入金明細'!D47</f>
        <v>0</v>
      </c>
      <c r="F48" s="30">
        <f>'入金明細'!M47</f>
        <v>0</v>
      </c>
      <c r="G48" s="331">
        <f>'入金明細'!T47</f>
        <v>4791070</v>
      </c>
      <c r="H48" s="28">
        <f t="shared" si="7"/>
        <v>54285</v>
      </c>
      <c r="I48" s="52">
        <f>'出金明細'!D47</f>
        <v>0</v>
      </c>
      <c r="J48" s="30">
        <f>'出金明細'!M47</f>
        <v>0</v>
      </c>
      <c r="K48" s="31">
        <f>'出金明細'!AD47</f>
        <v>54285</v>
      </c>
      <c r="L48" s="53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0" customHeight="1">
      <c r="A49" s="21"/>
      <c r="B49" s="32">
        <v>45121.0</v>
      </c>
      <c r="C49" s="33">
        <f t="shared" si="8"/>
        <v>38297410</v>
      </c>
      <c r="D49" s="34">
        <f t="shared" si="1"/>
        <v>16333790</v>
      </c>
      <c r="E49" s="52">
        <f>'入金明細'!D48</f>
        <v>15971670</v>
      </c>
      <c r="F49" s="30">
        <f>'入金明細'!M48</f>
        <v>0</v>
      </c>
      <c r="G49" s="331">
        <f>'入金明細'!T48</f>
        <v>362120</v>
      </c>
      <c r="H49" s="28">
        <f t="shared" si="7"/>
        <v>16659036</v>
      </c>
      <c r="I49" s="52">
        <f>'出金明細'!D48</f>
        <v>60456</v>
      </c>
      <c r="J49" s="30">
        <f>'出金明細'!M48</f>
        <v>15971670</v>
      </c>
      <c r="K49" s="31">
        <f>'出金明細'!AD48</f>
        <v>626910</v>
      </c>
      <c r="L49" s="53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0" customHeight="1">
      <c r="A50" s="21"/>
      <c r="B50" s="439">
        <v>45122.0</v>
      </c>
      <c r="C50" s="33">
        <f t="shared" si="8"/>
        <v>38297410</v>
      </c>
      <c r="D50" s="34">
        <f t="shared" si="1"/>
        <v>0</v>
      </c>
      <c r="E50" s="52">
        <f>'入金明細'!D49</f>
        <v>0</v>
      </c>
      <c r="F50" s="30">
        <f>'入金明細'!M49</f>
        <v>0</v>
      </c>
      <c r="G50" s="331">
        <f>'入金明細'!T49</f>
        <v>0</v>
      </c>
      <c r="H50" s="28">
        <f t="shared" si="7"/>
        <v>0</v>
      </c>
      <c r="I50" s="52">
        <f>'出金明細'!D49</f>
        <v>0</v>
      </c>
      <c r="J50" s="30">
        <f>'出金明細'!M49</f>
        <v>0</v>
      </c>
      <c r="K50" s="31">
        <f>'出金明細'!AD49</f>
        <v>0</v>
      </c>
      <c r="L50" s="53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0" customHeight="1">
      <c r="A51" s="21"/>
      <c r="B51" s="439">
        <v>45123.0</v>
      </c>
      <c r="C51" s="33">
        <f t="shared" si="8"/>
        <v>38297410</v>
      </c>
      <c r="D51" s="34">
        <f t="shared" si="1"/>
        <v>0</v>
      </c>
      <c r="E51" s="52">
        <f>'入金明細'!D50</f>
        <v>0</v>
      </c>
      <c r="F51" s="30">
        <f>'入金明細'!M50</f>
        <v>0</v>
      </c>
      <c r="G51" s="331">
        <f>'入金明細'!T50</f>
        <v>0</v>
      </c>
      <c r="H51" s="28">
        <f t="shared" si="7"/>
        <v>0</v>
      </c>
      <c r="I51" s="52">
        <f>'出金明細'!D50</f>
        <v>0</v>
      </c>
      <c r="J51" s="30">
        <f>'出金明細'!M50</f>
        <v>0</v>
      </c>
      <c r="K51" s="31">
        <f>'出金明細'!AD50</f>
        <v>0</v>
      </c>
      <c r="L51" s="53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0" customHeight="1">
      <c r="A52" s="21"/>
      <c r="B52" s="439">
        <v>45124.0</v>
      </c>
      <c r="C52" s="33">
        <f t="shared" si="8"/>
        <v>38297410</v>
      </c>
      <c r="D52" s="34">
        <f t="shared" si="1"/>
        <v>0</v>
      </c>
      <c r="E52" s="52">
        <f>'入金明細'!D51</f>
        <v>0</v>
      </c>
      <c r="F52" s="30">
        <f>'入金明細'!M51</f>
        <v>0</v>
      </c>
      <c r="G52" s="331">
        <f>'入金明細'!T51</f>
        <v>0</v>
      </c>
      <c r="H52" s="28">
        <f t="shared" si="7"/>
        <v>0</v>
      </c>
      <c r="I52" s="52">
        <f>'出金明細'!D51</f>
        <v>0</v>
      </c>
      <c r="J52" s="30">
        <f>'出金明細'!M51</f>
        <v>0</v>
      </c>
      <c r="K52" s="31">
        <f>'出金明細'!AD51</f>
        <v>0</v>
      </c>
      <c r="L52" s="53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0" customHeight="1">
      <c r="A53" s="21"/>
      <c r="B53" s="32">
        <v>45125.0</v>
      </c>
      <c r="C53" s="33">
        <f t="shared" si="8"/>
        <v>40935344</v>
      </c>
      <c r="D53" s="34">
        <f t="shared" si="1"/>
        <v>2639034</v>
      </c>
      <c r="E53" s="52">
        <f>'入金明細'!D52</f>
        <v>0</v>
      </c>
      <c r="F53" s="30">
        <f>'入金明細'!M52</f>
        <v>558463</v>
      </c>
      <c r="G53" s="331">
        <f>'入金明細'!T52</f>
        <v>2080571</v>
      </c>
      <c r="H53" s="28">
        <f t="shared" si="7"/>
        <v>1100</v>
      </c>
      <c r="I53" s="52">
        <f>'出金明細'!D52</f>
        <v>1100</v>
      </c>
      <c r="J53" s="30">
        <f>'出金明細'!M52</f>
        <v>0</v>
      </c>
      <c r="K53" s="638">
        <f>'出金明細'!AD52</f>
        <v>0</v>
      </c>
      <c r="L53" s="53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0" customHeight="1">
      <c r="A54" s="21"/>
      <c r="B54" s="32">
        <v>45126.0</v>
      </c>
      <c r="C54" s="33">
        <f t="shared" si="8"/>
        <v>41175439</v>
      </c>
      <c r="D54" s="34">
        <f t="shared" si="1"/>
        <v>240095</v>
      </c>
      <c r="E54" s="52">
        <f>'入金明細'!D53</f>
        <v>0</v>
      </c>
      <c r="F54" s="30">
        <f>'入金明細'!M53</f>
        <v>121735</v>
      </c>
      <c r="G54" s="331">
        <f>'入金明細'!T53</f>
        <v>118360</v>
      </c>
      <c r="H54" s="28">
        <f t="shared" si="7"/>
        <v>0</v>
      </c>
      <c r="I54" s="52">
        <f>'出金明細'!D53</f>
        <v>0</v>
      </c>
      <c r="J54" s="30">
        <f>'出金明細'!M53</f>
        <v>0</v>
      </c>
      <c r="K54" s="31">
        <f>'出金明細'!AD53</f>
        <v>0</v>
      </c>
      <c r="L54" s="53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0" customHeight="1">
      <c r="A55" s="21"/>
      <c r="B55" s="32">
        <v>45127.0</v>
      </c>
      <c r="C55" s="33">
        <f t="shared" si="8"/>
        <v>41560374</v>
      </c>
      <c r="D55" s="34">
        <f t="shared" si="1"/>
        <v>439800</v>
      </c>
      <c r="E55" s="52">
        <f>'入金明細'!D54</f>
        <v>0</v>
      </c>
      <c r="F55" s="30">
        <f>'入金明細'!M54</f>
        <v>0</v>
      </c>
      <c r="G55" s="331">
        <f>'入金明細'!T54</f>
        <v>439800</v>
      </c>
      <c r="H55" s="28">
        <f t="shared" si="7"/>
        <v>54865</v>
      </c>
      <c r="I55" s="52">
        <f>'出金明細'!D54</f>
        <v>0</v>
      </c>
      <c r="J55" s="30">
        <f>'出金明細'!M54</f>
        <v>0</v>
      </c>
      <c r="K55" s="31">
        <f>'出金明細'!AD54</f>
        <v>54865</v>
      </c>
      <c r="L55" s="53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0" customHeight="1">
      <c r="A56" s="21"/>
      <c r="B56" s="32">
        <v>45128.0</v>
      </c>
      <c r="C56" s="33">
        <f t="shared" si="8"/>
        <v>41560374</v>
      </c>
      <c r="D56" s="34">
        <f t="shared" si="1"/>
        <v>0</v>
      </c>
      <c r="E56" s="52">
        <f>'入金明細'!D55</f>
        <v>0</v>
      </c>
      <c r="F56" s="30">
        <f>'入金明細'!M55</f>
        <v>0</v>
      </c>
      <c r="G56" s="331">
        <f>'入金明細'!T55</f>
        <v>0</v>
      </c>
      <c r="H56" s="28">
        <f t="shared" si="7"/>
        <v>0</v>
      </c>
      <c r="I56" s="52">
        <f>'出金明細'!D55</f>
        <v>0</v>
      </c>
      <c r="J56" s="30">
        <f>'出金明細'!M55</f>
        <v>0</v>
      </c>
      <c r="K56" s="31">
        <f>'出金明細'!AD55</f>
        <v>0</v>
      </c>
      <c r="L56" s="53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0" customHeight="1">
      <c r="A57" s="21"/>
      <c r="B57" s="439">
        <v>45129.0</v>
      </c>
      <c r="C57" s="33">
        <f t="shared" si="8"/>
        <v>41560374</v>
      </c>
      <c r="D57" s="34">
        <f t="shared" si="1"/>
        <v>0</v>
      </c>
      <c r="E57" s="52">
        <f>'入金明細'!D56</f>
        <v>0</v>
      </c>
      <c r="F57" s="30">
        <f>'入金明細'!M56</f>
        <v>0</v>
      </c>
      <c r="G57" s="331">
        <f>'入金明細'!T56</f>
        <v>0</v>
      </c>
      <c r="H57" s="28">
        <f t="shared" si="7"/>
        <v>0</v>
      </c>
      <c r="I57" s="52">
        <f>'出金明細'!D56</f>
        <v>0</v>
      </c>
      <c r="J57" s="30">
        <f>'出金明細'!M56</f>
        <v>0</v>
      </c>
      <c r="K57" s="31">
        <f>'出金明細'!AD56</f>
        <v>0</v>
      </c>
      <c r="L57" s="53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0" customHeight="1">
      <c r="A58" s="21"/>
      <c r="B58" s="439">
        <v>45130.0</v>
      </c>
      <c r="C58" s="33">
        <f t="shared" si="8"/>
        <v>41560374</v>
      </c>
      <c r="D58" s="34">
        <f t="shared" si="1"/>
        <v>0</v>
      </c>
      <c r="E58" s="52">
        <f>'入金明細'!D57</f>
        <v>0</v>
      </c>
      <c r="F58" s="30">
        <f>'入金明細'!M57</f>
        <v>0</v>
      </c>
      <c r="G58" s="331">
        <f>'入金明細'!T57</f>
        <v>0</v>
      </c>
      <c r="H58" s="28">
        <f t="shared" si="7"/>
        <v>0</v>
      </c>
      <c r="I58" s="52">
        <f>'出金明細'!D57</f>
        <v>0</v>
      </c>
      <c r="J58" s="30">
        <f>'出金明細'!M57</f>
        <v>0</v>
      </c>
      <c r="K58" s="31">
        <f>'出金明細'!AD57</f>
        <v>0</v>
      </c>
      <c r="L58" s="53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0" customHeight="1">
      <c r="A59" s="21"/>
      <c r="B59" s="32">
        <v>45131.0</v>
      </c>
      <c r="C59" s="33">
        <f t="shared" si="8"/>
        <v>42785348</v>
      </c>
      <c r="D59" s="34">
        <f t="shared" si="1"/>
        <v>18998337</v>
      </c>
      <c r="E59" s="52">
        <f>'入金明細'!D58</f>
        <v>0</v>
      </c>
      <c r="F59" s="30">
        <f>'入金明細'!M58</f>
        <v>0</v>
      </c>
      <c r="G59" s="331">
        <f>'入金明細'!T58</f>
        <v>18998337</v>
      </c>
      <c r="H59" s="28">
        <f t="shared" si="7"/>
        <v>17773363</v>
      </c>
      <c r="I59" s="52">
        <f>'出金明細'!D58</f>
        <v>0</v>
      </c>
      <c r="J59" s="30">
        <f>'出金明細'!M58</f>
        <v>17756840</v>
      </c>
      <c r="K59" s="31">
        <f>'出金明細'!AD58</f>
        <v>16523</v>
      </c>
      <c r="L59" s="53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0" customHeight="1">
      <c r="A60" s="21"/>
      <c r="B60" s="32">
        <v>45132.0</v>
      </c>
      <c r="C60" s="33">
        <f t="shared" si="8"/>
        <v>45209693</v>
      </c>
      <c r="D60" s="34">
        <f t="shared" si="1"/>
        <v>2424345</v>
      </c>
      <c r="E60" s="52">
        <f>'入金明細'!D59</f>
        <v>0</v>
      </c>
      <c r="F60" s="30">
        <f>'入金明細'!M59</f>
        <v>0</v>
      </c>
      <c r="G60" s="331">
        <f>'入金明細'!T59</f>
        <v>2424345</v>
      </c>
      <c r="H60" s="28">
        <f t="shared" si="7"/>
        <v>0</v>
      </c>
      <c r="I60" s="52">
        <f>'出金明細'!D59</f>
        <v>0</v>
      </c>
      <c r="J60" s="30">
        <f>'出金明細'!M59</f>
        <v>0</v>
      </c>
      <c r="K60" s="31">
        <f>'出金明細'!AD59</f>
        <v>0</v>
      </c>
      <c r="L60" s="53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0" customHeight="1">
      <c r="A61" s="21"/>
      <c r="B61" s="32">
        <v>45133.0</v>
      </c>
      <c r="C61" s="33">
        <f t="shared" si="8"/>
        <v>44971574</v>
      </c>
      <c r="D61" s="34">
        <f t="shared" si="1"/>
        <v>0</v>
      </c>
      <c r="E61" s="52">
        <f>'入金明細'!D60</f>
        <v>0</v>
      </c>
      <c r="F61" s="30">
        <f>'入金明細'!M60</f>
        <v>0</v>
      </c>
      <c r="G61" s="331">
        <f>'入金明細'!T60</f>
        <v>0</v>
      </c>
      <c r="H61" s="28">
        <f t="shared" si="7"/>
        <v>238119</v>
      </c>
      <c r="I61" s="52">
        <f>'出金明細'!D60</f>
        <v>0</v>
      </c>
      <c r="J61" s="30">
        <f>'出金明細'!M60</f>
        <v>0</v>
      </c>
      <c r="K61" s="31">
        <f>'出金明細'!AD60</f>
        <v>238119</v>
      </c>
      <c r="L61" s="53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0" customHeight="1">
      <c r="A62" s="21"/>
      <c r="B62" s="351">
        <v>45134.0</v>
      </c>
      <c r="C62" s="33">
        <f t="shared" si="8"/>
        <v>44526076</v>
      </c>
      <c r="D62" s="34">
        <f t="shared" si="1"/>
        <v>7350</v>
      </c>
      <c r="E62" s="52">
        <f>'入金明細'!D61</f>
        <v>0</v>
      </c>
      <c r="F62" s="30">
        <f>'入金明細'!M61</f>
        <v>7350</v>
      </c>
      <c r="G62" s="331">
        <f>'入金明細'!T61</f>
        <v>0</v>
      </c>
      <c r="H62" s="28">
        <f t="shared" si="7"/>
        <v>452848</v>
      </c>
      <c r="I62" s="52">
        <f>'出金明細'!D61</f>
        <v>0</v>
      </c>
      <c r="J62" s="30">
        <f>'出金明細'!M61</f>
        <v>0</v>
      </c>
      <c r="K62" s="31">
        <f>'出金明細'!AD61</f>
        <v>452848</v>
      </c>
      <c r="L62" s="53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0" customHeight="1">
      <c r="A63" s="21"/>
      <c r="B63" s="32">
        <v>45135.0</v>
      </c>
      <c r="C63" s="33">
        <f t="shared" si="8"/>
        <v>44548713</v>
      </c>
      <c r="D63" s="34">
        <f t="shared" si="1"/>
        <v>90838</v>
      </c>
      <c r="E63" s="52">
        <f>'入金明細'!D62</f>
        <v>0</v>
      </c>
      <c r="F63" s="30">
        <f>'入金明細'!M62</f>
        <v>0</v>
      </c>
      <c r="G63" s="331">
        <f>'入金明細'!T62</f>
        <v>90838</v>
      </c>
      <c r="H63" s="28">
        <f t="shared" si="7"/>
        <v>68201</v>
      </c>
      <c r="I63" s="52">
        <f>'出金明細'!D62</f>
        <v>10000</v>
      </c>
      <c r="J63" s="30">
        <f>'出金明細'!M62</f>
        <v>0</v>
      </c>
      <c r="K63" s="31">
        <f>'出金明細'!AD62</f>
        <v>58201</v>
      </c>
      <c r="L63" s="53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0" customHeight="1">
      <c r="A64" s="21"/>
      <c r="B64" s="439">
        <v>45136.0</v>
      </c>
      <c r="C64" s="33">
        <f t="shared" si="8"/>
        <v>44548713</v>
      </c>
      <c r="D64" s="34">
        <f t="shared" si="1"/>
        <v>0</v>
      </c>
      <c r="E64" s="52">
        <f>'入金明細'!D63</f>
        <v>0</v>
      </c>
      <c r="F64" s="30">
        <f>'入金明細'!M63</f>
        <v>0</v>
      </c>
      <c r="G64" s="331">
        <f>'入金明細'!T63</f>
        <v>0</v>
      </c>
      <c r="H64" s="28">
        <f t="shared" si="7"/>
        <v>0</v>
      </c>
      <c r="I64" s="52">
        <f>'出金明細'!D63</f>
        <v>0</v>
      </c>
      <c r="J64" s="30">
        <f>'出金明細'!M63</f>
        <v>0</v>
      </c>
      <c r="K64" s="31">
        <f>'出金明細'!AD63</f>
        <v>0</v>
      </c>
      <c r="L64" s="53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0" customHeight="1">
      <c r="A65" s="21"/>
      <c r="B65" s="439">
        <v>45137.0</v>
      </c>
      <c r="C65" s="33">
        <f t="shared" si="8"/>
        <v>44074439</v>
      </c>
      <c r="D65" s="38">
        <f t="shared" si="1"/>
        <v>162062</v>
      </c>
      <c r="E65" s="52">
        <f>'入金明細'!D64</f>
        <v>0</v>
      </c>
      <c r="F65" s="30">
        <f>'入金明細'!M64</f>
        <v>0</v>
      </c>
      <c r="G65" s="331">
        <f>'入金明細'!T64</f>
        <v>162062</v>
      </c>
      <c r="H65" s="28">
        <f t="shared" si="7"/>
        <v>636336</v>
      </c>
      <c r="I65" s="52">
        <f>'出金明細'!D64</f>
        <v>636336</v>
      </c>
      <c r="J65" s="30">
        <f>'出金明細'!M64</f>
        <v>0</v>
      </c>
      <c r="K65" s="31">
        <f>'出金明細'!AD64</f>
        <v>0</v>
      </c>
      <c r="L65" s="53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0" customHeight="1">
      <c r="A66" s="21"/>
      <c r="B66" s="36">
        <v>45138.0</v>
      </c>
      <c r="C66" s="33">
        <f t="shared" si="8"/>
        <v>33896983</v>
      </c>
      <c r="D66" s="38">
        <f t="shared" si="1"/>
        <v>81948537</v>
      </c>
      <c r="E66" s="86">
        <f>'入金明細'!D65</f>
        <v>80000000</v>
      </c>
      <c r="F66" s="83">
        <f>'入金明細'!M65</f>
        <v>616000</v>
      </c>
      <c r="G66" s="84">
        <f>'入金明細'!T65</f>
        <v>1332537</v>
      </c>
      <c r="H66" s="28">
        <f t="shared" si="7"/>
        <v>92125993</v>
      </c>
      <c r="I66" s="86">
        <f>'出金明細'!D65</f>
        <v>85547856</v>
      </c>
      <c r="J66" s="83">
        <f>'出金明細'!M65</f>
        <v>2274515</v>
      </c>
      <c r="K66" s="87">
        <f>'出金明細'!AD65</f>
        <v>4303622</v>
      </c>
      <c r="L66" s="53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0" customHeight="1">
      <c r="A67" s="21"/>
      <c r="B67" s="639" t="s">
        <v>31</v>
      </c>
      <c r="C67" s="640"/>
      <c r="D67" s="641">
        <f>'入金明細'!C67</f>
        <v>6642830</v>
      </c>
      <c r="E67" s="642"/>
      <c r="F67" s="643"/>
      <c r="G67" s="644"/>
      <c r="H67" s="645"/>
      <c r="I67" s="642"/>
      <c r="J67" s="643"/>
      <c r="K67" s="646"/>
      <c r="L67" s="53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0" customHeight="1">
      <c r="A68" s="21"/>
      <c r="B68" s="437" t="s">
        <v>12</v>
      </c>
      <c r="C68" s="40">
        <f t="shared" ref="C68:C69" si="10">SUM(D68-H68)</f>
        <v>-36356306</v>
      </c>
      <c r="D68" s="47">
        <f t="shared" ref="D68:K68" si="9">SUM(D36:D66)</f>
        <v>142101278</v>
      </c>
      <c r="E68" s="42">
        <f t="shared" si="9"/>
        <v>95971670</v>
      </c>
      <c r="F68" s="43">
        <f t="shared" si="9"/>
        <v>2578291</v>
      </c>
      <c r="G68" s="44">
        <f t="shared" si="9"/>
        <v>43551317</v>
      </c>
      <c r="H68" s="45">
        <f t="shared" si="9"/>
        <v>178457584</v>
      </c>
      <c r="I68" s="42">
        <f t="shared" si="9"/>
        <v>121923921</v>
      </c>
      <c r="J68" s="43">
        <f t="shared" si="9"/>
        <v>46771731</v>
      </c>
      <c r="K68" s="46">
        <f t="shared" si="9"/>
        <v>9761932</v>
      </c>
      <c r="L68" s="53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0" customHeight="1">
      <c r="A69" s="21"/>
      <c r="B69" s="437" t="s">
        <v>11</v>
      </c>
      <c r="C69" s="40">
        <f t="shared" si="10"/>
        <v>1453643</v>
      </c>
      <c r="D69" s="47">
        <f t="shared" ref="D69:K69" si="11">D35+D68</f>
        <v>295198536</v>
      </c>
      <c r="E69" s="42">
        <f t="shared" si="11"/>
        <v>159956569</v>
      </c>
      <c r="F69" s="43">
        <f t="shared" si="11"/>
        <v>5670535</v>
      </c>
      <c r="G69" s="44">
        <f t="shared" si="11"/>
        <v>129571432</v>
      </c>
      <c r="H69" s="45">
        <f t="shared" si="11"/>
        <v>293744893</v>
      </c>
      <c r="I69" s="42">
        <f t="shared" si="11"/>
        <v>159819708</v>
      </c>
      <c r="J69" s="43">
        <f t="shared" si="11"/>
        <v>102652336</v>
      </c>
      <c r="K69" s="46">
        <f t="shared" si="11"/>
        <v>31272849</v>
      </c>
      <c r="L69" s="53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0" customHeight="1">
      <c r="A70" s="21"/>
      <c r="B70" s="330">
        <v>45139.0</v>
      </c>
      <c r="C70" s="58">
        <f>SUM(C66+D70-H70)</f>
        <v>33896983</v>
      </c>
      <c r="D70" s="24">
        <f t="shared" ref="D70:D100" si="12">E70+F70+G70</f>
        <v>0</v>
      </c>
      <c r="E70" s="49">
        <f>'入金明細'!D68</f>
        <v>0</v>
      </c>
      <c r="F70" s="30" t="str">
        <f>'入金明細'!M68</f>
        <v/>
      </c>
      <c r="G70" s="331">
        <f>'入金明細'!T68</f>
        <v>0</v>
      </c>
      <c r="H70" s="28">
        <f t="shared" ref="H70:H100" si="13">I70+J70+K70</f>
        <v>0</v>
      </c>
      <c r="I70" s="52">
        <f>'出金明細'!D68</f>
        <v>0</v>
      </c>
      <c r="J70" s="30">
        <f>'出金明細'!M68</f>
        <v>0</v>
      </c>
      <c r="K70" s="31">
        <f>'出金明細'!AD68</f>
        <v>0</v>
      </c>
      <c r="L70" s="53"/>
      <c r="M70" s="21"/>
      <c r="N70" s="59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0" customHeight="1">
      <c r="A71" s="21"/>
      <c r="B71" s="32">
        <v>45140.0</v>
      </c>
      <c r="C71" s="33">
        <f t="shared" ref="C71:C100" si="14">SUM(C70+D71-H71)</f>
        <v>33833412</v>
      </c>
      <c r="D71" s="34">
        <f t="shared" si="12"/>
        <v>50000</v>
      </c>
      <c r="E71" s="52">
        <f>'入金明細'!D69</f>
        <v>0</v>
      </c>
      <c r="F71" s="30" t="str">
        <f>'入金明細'!M69</f>
        <v/>
      </c>
      <c r="G71" s="331">
        <f>'入金明細'!T69</f>
        <v>50000</v>
      </c>
      <c r="H71" s="28">
        <f t="shared" si="13"/>
        <v>113571</v>
      </c>
      <c r="I71" s="52">
        <f>'出金明細'!D69</f>
        <v>0</v>
      </c>
      <c r="J71" s="30">
        <f>'出金明細'!M69</f>
        <v>0</v>
      </c>
      <c r="K71" s="31">
        <f>'出金明細'!AD69</f>
        <v>113571</v>
      </c>
      <c r="L71" s="53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0" customHeight="1">
      <c r="A72" s="21"/>
      <c r="B72" s="32">
        <v>45141.0</v>
      </c>
      <c r="C72" s="33">
        <f t="shared" si="14"/>
        <v>33676683</v>
      </c>
      <c r="D72" s="34">
        <f t="shared" si="12"/>
        <v>0</v>
      </c>
      <c r="E72" s="52">
        <f>'入金明細'!D70</f>
        <v>0</v>
      </c>
      <c r="F72" s="30" t="str">
        <f>'入金明細'!M70</f>
        <v/>
      </c>
      <c r="G72" s="331">
        <f>'入金明細'!T70</f>
        <v>0</v>
      </c>
      <c r="H72" s="28">
        <f t="shared" si="13"/>
        <v>156729</v>
      </c>
      <c r="I72" s="52">
        <f>'出金明細'!D70</f>
        <v>0</v>
      </c>
      <c r="J72" s="30">
        <f>'出金明細'!M70</f>
        <v>0</v>
      </c>
      <c r="K72" s="31">
        <f>'出金明細'!AD70</f>
        <v>156729</v>
      </c>
      <c r="L72" s="53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0" customHeight="1">
      <c r="A73" s="21"/>
      <c r="B73" s="32">
        <v>45142.0</v>
      </c>
      <c r="C73" s="33">
        <f t="shared" si="14"/>
        <v>31609583</v>
      </c>
      <c r="D73" s="34">
        <f t="shared" si="12"/>
        <v>4700000</v>
      </c>
      <c r="E73" s="52">
        <f>'入金明細'!D71</f>
        <v>0</v>
      </c>
      <c r="F73" s="30" t="str">
        <f>'入金明細'!M71</f>
        <v/>
      </c>
      <c r="G73" s="331">
        <f>'入金明細'!T71</f>
        <v>4700000</v>
      </c>
      <c r="H73" s="28">
        <f t="shared" si="13"/>
        <v>6767100</v>
      </c>
      <c r="I73" s="52">
        <f>'出金明細'!D71</f>
        <v>0</v>
      </c>
      <c r="J73" s="30">
        <f>'出金明細'!M71</f>
        <v>0</v>
      </c>
      <c r="K73" s="31">
        <f>'出金明細'!AD71</f>
        <v>6767100</v>
      </c>
      <c r="L73" s="53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0" customHeight="1">
      <c r="A74" s="21"/>
      <c r="B74" s="439">
        <v>45143.0</v>
      </c>
      <c r="C74" s="33">
        <f t="shared" si="14"/>
        <v>31609583</v>
      </c>
      <c r="D74" s="34">
        <f t="shared" si="12"/>
        <v>0</v>
      </c>
      <c r="E74" s="52">
        <f>'入金明細'!D72</f>
        <v>0</v>
      </c>
      <c r="F74" s="30">
        <f>'入金明細'!M72</f>
        <v>0</v>
      </c>
      <c r="G74" s="331">
        <f>'入金明細'!T72</f>
        <v>0</v>
      </c>
      <c r="H74" s="28">
        <f t="shared" si="13"/>
        <v>0</v>
      </c>
      <c r="I74" s="52">
        <f>'出金明細'!D72</f>
        <v>0</v>
      </c>
      <c r="J74" s="30">
        <f>'出金明細'!M72</f>
        <v>0</v>
      </c>
      <c r="K74" s="31">
        <f>'出金明細'!AD72</f>
        <v>0</v>
      </c>
      <c r="L74" s="53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0" customHeight="1">
      <c r="A75" s="21"/>
      <c r="B75" s="439">
        <v>45144.0</v>
      </c>
      <c r="C75" s="33">
        <f t="shared" si="14"/>
        <v>31609583</v>
      </c>
      <c r="D75" s="34">
        <f t="shared" si="12"/>
        <v>0</v>
      </c>
      <c r="E75" s="52">
        <f>'入金明細'!D73</f>
        <v>0</v>
      </c>
      <c r="F75" s="30">
        <f>'入金明細'!M73</f>
        <v>0</v>
      </c>
      <c r="G75" s="331">
        <f>'入金明細'!T73</f>
        <v>0</v>
      </c>
      <c r="H75" s="28">
        <f t="shared" si="13"/>
        <v>0</v>
      </c>
      <c r="I75" s="52">
        <f>'出金明細'!D73</f>
        <v>0</v>
      </c>
      <c r="J75" s="30">
        <f>'出金明細'!M73</f>
        <v>0</v>
      </c>
      <c r="K75" s="31">
        <f>'出金明細'!AD73</f>
        <v>0</v>
      </c>
      <c r="L75" s="53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0" customHeight="1">
      <c r="A76" s="21"/>
      <c r="B76" s="32">
        <v>45145.0</v>
      </c>
      <c r="C76" s="33">
        <f t="shared" si="14"/>
        <v>30066621</v>
      </c>
      <c r="D76" s="34">
        <f t="shared" si="12"/>
        <v>321087</v>
      </c>
      <c r="E76" s="52">
        <f>'入金明細'!D74</f>
        <v>0</v>
      </c>
      <c r="F76" s="30">
        <f>'入金明細'!M74</f>
        <v>0</v>
      </c>
      <c r="G76" s="331">
        <f>'入金明細'!T74</f>
        <v>321087</v>
      </c>
      <c r="H76" s="28">
        <f t="shared" si="13"/>
        <v>1864049</v>
      </c>
      <c r="I76" s="52">
        <f>'出金明細'!D74</f>
        <v>180729</v>
      </c>
      <c r="J76" s="30">
        <f>'出金明細'!M74</f>
        <v>1683320</v>
      </c>
      <c r="K76" s="31">
        <f>'出金明細'!AD74</f>
        <v>0</v>
      </c>
      <c r="L76" s="53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0" customHeight="1">
      <c r="A77" s="21"/>
      <c r="B77" s="32">
        <v>45146.0</v>
      </c>
      <c r="C77" s="33">
        <f t="shared" si="14"/>
        <v>31960236</v>
      </c>
      <c r="D77" s="34">
        <f t="shared" si="12"/>
        <v>2183910</v>
      </c>
      <c r="E77" s="52">
        <f>'入金明細'!D75</f>
        <v>0</v>
      </c>
      <c r="F77" s="30">
        <f>'入金明細'!M75</f>
        <v>2183910</v>
      </c>
      <c r="G77" s="331">
        <f>'入金明細'!T75</f>
        <v>0</v>
      </c>
      <c r="H77" s="28">
        <f t="shared" si="13"/>
        <v>290295</v>
      </c>
      <c r="I77" s="52">
        <f>'出金明細'!D75</f>
        <v>0</v>
      </c>
      <c r="J77" s="30">
        <f>'出金明細'!M75</f>
        <v>0</v>
      </c>
      <c r="K77" s="31">
        <f>'出金明細'!AD75</f>
        <v>290295</v>
      </c>
      <c r="L77" s="53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0" customHeight="1">
      <c r="A78" s="21"/>
      <c r="B78" s="32">
        <v>45147.0</v>
      </c>
      <c r="C78" s="33">
        <f t="shared" si="14"/>
        <v>28751501</v>
      </c>
      <c r="D78" s="34">
        <f t="shared" si="12"/>
        <v>1636824</v>
      </c>
      <c r="E78" s="52">
        <f>'入金明細'!D76</f>
        <v>0</v>
      </c>
      <c r="F78" s="30">
        <f>'入金明細'!M76</f>
        <v>0</v>
      </c>
      <c r="G78" s="331">
        <f>'入金明細'!T76</f>
        <v>1636824</v>
      </c>
      <c r="H78" s="28">
        <f t="shared" si="13"/>
        <v>4845559</v>
      </c>
      <c r="I78" s="52">
        <f>'出金明細'!D76</f>
        <v>0</v>
      </c>
      <c r="J78" s="30">
        <f>'出金明細'!M76</f>
        <v>4845559</v>
      </c>
      <c r="K78" s="31">
        <f>'出金明細'!AD76</f>
        <v>0</v>
      </c>
      <c r="L78" s="53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0" customHeight="1">
      <c r="A79" s="21"/>
      <c r="B79" s="32">
        <v>45148.0</v>
      </c>
      <c r="C79" s="33">
        <f t="shared" si="14"/>
        <v>3255164</v>
      </c>
      <c r="D79" s="34">
        <f t="shared" si="12"/>
        <v>625974</v>
      </c>
      <c r="E79" s="52">
        <f>'入金明細'!D77</f>
        <v>0</v>
      </c>
      <c r="F79" s="30">
        <f>'入金明細'!M77</f>
        <v>0</v>
      </c>
      <c r="G79" s="331">
        <f>'入金明細'!T77</f>
        <v>625974</v>
      </c>
      <c r="H79" s="28">
        <f t="shared" si="13"/>
        <v>26122311</v>
      </c>
      <c r="I79" s="52">
        <f>'出金明細'!D77</f>
        <v>1557870</v>
      </c>
      <c r="J79" s="30">
        <f>'出金明細'!M77</f>
        <v>20874824</v>
      </c>
      <c r="K79" s="31">
        <f>'出金明細'!AD77</f>
        <v>3689617</v>
      </c>
      <c r="L79" s="53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0" customHeight="1">
      <c r="A80" s="21"/>
      <c r="B80" s="439">
        <v>45149.0</v>
      </c>
      <c r="C80" s="33">
        <f t="shared" si="14"/>
        <v>3255164</v>
      </c>
      <c r="D80" s="34">
        <f t="shared" si="12"/>
        <v>0</v>
      </c>
      <c r="E80" s="52">
        <f>'入金明細'!D78</f>
        <v>0</v>
      </c>
      <c r="F80" s="30">
        <f>'入金明細'!M78</f>
        <v>0</v>
      </c>
      <c r="G80" s="331">
        <f>'入金明細'!T78</f>
        <v>0</v>
      </c>
      <c r="H80" s="28">
        <f t="shared" si="13"/>
        <v>0</v>
      </c>
      <c r="I80" s="52">
        <f>'出金明細'!D78</f>
        <v>0</v>
      </c>
      <c r="J80" s="30">
        <f>'出金明細'!M78</f>
        <v>0</v>
      </c>
      <c r="K80" s="31">
        <f>'出金明細'!AD78</f>
        <v>0</v>
      </c>
      <c r="L80" s="53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0" customHeight="1">
      <c r="A81" s="21"/>
      <c r="B81" s="439">
        <v>45150.0</v>
      </c>
      <c r="C81" s="33">
        <f t="shared" si="14"/>
        <v>3255164</v>
      </c>
      <c r="D81" s="34">
        <f t="shared" si="12"/>
        <v>0</v>
      </c>
      <c r="E81" s="52">
        <f>'入金明細'!D79</f>
        <v>0</v>
      </c>
      <c r="F81" s="30">
        <f>'入金明細'!M79</f>
        <v>0</v>
      </c>
      <c r="G81" s="331">
        <f>'入金明細'!T79</f>
        <v>0</v>
      </c>
      <c r="H81" s="28">
        <f t="shared" si="13"/>
        <v>0</v>
      </c>
      <c r="I81" s="52">
        <f>'出金明細'!D79</f>
        <v>0</v>
      </c>
      <c r="J81" s="30">
        <f>'出金明細'!M79</f>
        <v>0</v>
      </c>
      <c r="K81" s="31">
        <f>'出金明細'!AD79</f>
        <v>0</v>
      </c>
      <c r="L81" s="53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0" customHeight="1">
      <c r="A82" s="21"/>
      <c r="B82" s="439">
        <v>45151.0</v>
      </c>
      <c r="C82" s="33">
        <f t="shared" si="14"/>
        <v>3255164</v>
      </c>
      <c r="D82" s="34">
        <f t="shared" si="12"/>
        <v>0</v>
      </c>
      <c r="E82" s="52">
        <f>'入金明細'!D80</f>
        <v>0</v>
      </c>
      <c r="F82" s="30">
        <f>'入金明細'!M80</f>
        <v>0</v>
      </c>
      <c r="G82" s="331">
        <f>'入金明細'!T80</f>
        <v>0</v>
      </c>
      <c r="H82" s="28">
        <f t="shared" si="13"/>
        <v>0</v>
      </c>
      <c r="I82" s="52">
        <f>'出金明細'!D80</f>
        <v>0</v>
      </c>
      <c r="J82" s="30">
        <f>'出金明細'!M80</f>
        <v>0</v>
      </c>
      <c r="K82" s="31">
        <f>'出金明細'!AD80</f>
        <v>0</v>
      </c>
      <c r="L82" s="53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0" customHeight="1">
      <c r="A83" s="21"/>
      <c r="B83" s="32">
        <v>45152.0</v>
      </c>
      <c r="C83" s="33">
        <f t="shared" si="14"/>
        <v>3145164</v>
      </c>
      <c r="D83" s="34">
        <f t="shared" si="12"/>
        <v>0</v>
      </c>
      <c r="E83" s="52">
        <f>'入金明細'!D81</f>
        <v>0</v>
      </c>
      <c r="F83" s="30">
        <f>'入金明細'!M81</f>
        <v>0</v>
      </c>
      <c r="G83" s="331">
        <f>'入金明細'!T81</f>
        <v>0</v>
      </c>
      <c r="H83" s="28">
        <f t="shared" si="13"/>
        <v>110000</v>
      </c>
      <c r="I83" s="52">
        <f>'出金明細'!D81</f>
        <v>0</v>
      </c>
      <c r="J83" s="30">
        <f>'出金明細'!M81</f>
        <v>0</v>
      </c>
      <c r="K83" s="31">
        <f>'出金明細'!AD81</f>
        <v>110000</v>
      </c>
      <c r="L83" s="53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0" customHeight="1">
      <c r="A84" s="21"/>
      <c r="B84" s="32">
        <v>45153.0</v>
      </c>
      <c r="C84" s="33">
        <f t="shared" si="14"/>
        <v>4380027</v>
      </c>
      <c r="D84" s="34">
        <f t="shared" si="12"/>
        <v>1234863</v>
      </c>
      <c r="E84" s="52">
        <f>'入金明細'!D82</f>
        <v>0</v>
      </c>
      <c r="F84" s="30">
        <f>'入金明細'!M82</f>
        <v>92400</v>
      </c>
      <c r="G84" s="331">
        <f>'入金明細'!T82</f>
        <v>1142463</v>
      </c>
      <c r="H84" s="28">
        <f t="shared" si="13"/>
        <v>0</v>
      </c>
      <c r="I84" s="52">
        <f>'出金明細'!D82</f>
        <v>0</v>
      </c>
      <c r="J84" s="30">
        <f>'出金明細'!M82</f>
        <v>0</v>
      </c>
      <c r="K84" s="31">
        <f>'出金明細'!AD82</f>
        <v>0</v>
      </c>
      <c r="L84" s="53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0" customHeight="1">
      <c r="A85" s="21"/>
      <c r="B85" s="32">
        <v>45154.0</v>
      </c>
      <c r="C85" s="33">
        <f t="shared" si="14"/>
        <v>4662633</v>
      </c>
      <c r="D85" s="34">
        <f t="shared" si="12"/>
        <v>383180</v>
      </c>
      <c r="E85" s="52">
        <f>'入金明細'!D83</f>
        <v>0</v>
      </c>
      <c r="F85" s="30">
        <f>'入金明細'!M83</f>
        <v>383180</v>
      </c>
      <c r="G85" s="331">
        <f>'入金明細'!T83</f>
        <v>0</v>
      </c>
      <c r="H85" s="28">
        <f t="shared" si="13"/>
        <v>100574</v>
      </c>
      <c r="I85" s="52">
        <f>'出金明細'!D83</f>
        <v>0</v>
      </c>
      <c r="J85" s="30">
        <f>'出金明細'!M83</f>
        <v>0</v>
      </c>
      <c r="K85" s="31">
        <f>'出金明細'!AD83</f>
        <v>100574</v>
      </c>
      <c r="L85" s="5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0" customHeight="1">
      <c r="A86" s="21"/>
      <c r="B86" s="32">
        <v>45155.0</v>
      </c>
      <c r="C86" s="33">
        <f t="shared" si="14"/>
        <v>4662633</v>
      </c>
      <c r="D86" s="34">
        <f t="shared" si="12"/>
        <v>0</v>
      </c>
      <c r="E86" s="52">
        <f>'入金明細'!D84</f>
        <v>0</v>
      </c>
      <c r="F86" s="30">
        <f>'入金明細'!M84</f>
        <v>0</v>
      </c>
      <c r="G86" s="331">
        <f>'入金明細'!T84</f>
        <v>0</v>
      </c>
      <c r="H86" s="28">
        <f t="shared" si="13"/>
        <v>0</v>
      </c>
      <c r="I86" s="52">
        <f>'出金明細'!D84</f>
        <v>0</v>
      </c>
      <c r="J86" s="30">
        <f>'出金明細'!M84</f>
        <v>0</v>
      </c>
      <c r="K86" s="31">
        <f>'出金明細'!AD84</f>
        <v>0</v>
      </c>
      <c r="L86" s="53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0" customHeight="1">
      <c r="A87" s="21"/>
      <c r="B87" s="32">
        <v>45156.0</v>
      </c>
      <c r="C87" s="33">
        <f t="shared" si="14"/>
        <v>3456963</v>
      </c>
      <c r="D87" s="34">
        <f t="shared" si="12"/>
        <v>0</v>
      </c>
      <c r="E87" s="52">
        <f>'入金明細'!D85</f>
        <v>0</v>
      </c>
      <c r="F87" s="30">
        <f>'入金明細'!M85</f>
        <v>0</v>
      </c>
      <c r="G87" s="331">
        <f>'入金明細'!T85</f>
        <v>0</v>
      </c>
      <c r="H87" s="28">
        <f t="shared" si="13"/>
        <v>1205670</v>
      </c>
      <c r="I87" s="52">
        <f>'出金明細'!D85</f>
        <v>1650</v>
      </c>
      <c r="J87" s="30">
        <f>'出金明細'!M85</f>
        <v>1200000</v>
      </c>
      <c r="K87" s="31">
        <f>'出金明細'!AD85</f>
        <v>4020</v>
      </c>
      <c r="L87" s="53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0" customHeight="1">
      <c r="A88" s="21"/>
      <c r="B88" s="439">
        <v>45157.0</v>
      </c>
      <c r="C88" s="33">
        <f t="shared" si="14"/>
        <v>3542503</v>
      </c>
      <c r="D88" s="34">
        <f t="shared" si="12"/>
        <v>85540</v>
      </c>
      <c r="E88" s="52">
        <f>'入金明細'!D86</f>
        <v>0</v>
      </c>
      <c r="F88" s="30">
        <f>'入金明細'!M86</f>
        <v>0</v>
      </c>
      <c r="G88" s="331">
        <f>'入金明細'!T86</f>
        <v>85540</v>
      </c>
      <c r="H88" s="28">
        <f t="shared" si="13"/>
        <v>0</v>
      </c>
      <c r="I88" s="52">
        <f>'出金明細'!D86</f>
        <v>0</v>
      </c>
      <c r="J88" s="30">
        <f>'出金明細'!M86</f>
        <v>0</v>
      </c>
      <c r="K88" s="31">
        <f>'出金明細'!AD86</f>
        <v>0</v>
      </c>
      <c r="L88" s="53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0" customHeight="1">
      <c r="A89" s="21"/>
      <c r="B89" s="439">
        <v>45158.0</v>
      </c>
      <c r="C89" s="33">
        <f t="shared" si="14"/>
        <v>3542503</v>
      </c>
      <c r="D89" s="34">
        <f t="shared" si="12"/>
        <v>0</v>
      </c>
      <c r="E89" s="52">
        <f>'入金明細'!D87</f>
        <v>0</v>
      </c>
      <c r="F89" s="30">
        <f>'入金明細'!M87</f>
        <v>0</v>
      </c>
      <c r="G89" s="331">
        <f>'入金明細'!T87</f>
        <v>0</v>
      </c>
      <c r="H89" s="28">
        <f t="shared" si="13"/>
        <v>0</v>
      </c>
      <c r="I89" s="52">
        <f>'出金明細'!D87</f>
        <v>0</v>
      </c>
      <c r="J89" s="30">
        <f>'出金明細'!M87</f>
        <v>0</v>
      </c>
      <c r="K89" s="31">
        <f>'出金明細'!AD87</f>
        <v>0</v>
      </c>
      <c r="L89" s="53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0" customHeight="1">
      <c r="A90" s="21"/>
      <c r="B90" s="32">
        <v>45159.0</v>
      </c>
      <c r="C90" s="33">
        <f t="shared" si="14"/>
        <v>12110700</v>
      </c>
      <c r="D90" s="34">
        <f t="shared" si="12"/>
        <v>9091754</v>
      </c>
      <c r="E90" s="52">
        <f>'入金明細'!D88</f>
        <v>54</v>
      </c>
      <c r="F90" s="30">
        <f>'入金明細'!M88</f>
        <v>0</v>
      </c>
      <c r="G90" s="331">
        <f>'入金明細'!T88</f>
        <v>9091700</v>
      </c>
      <c r="H90" s="28">
        <f t="shared" si="13"/>
        <v>523557</v>
      </c>
      <c r="I90" s="52">
        <f>'出金明細'!D88</f>
        <v>0</v>
      </c>
      <c r="J90" s="30">
        <f>'出金明細'!M88</f>
        <v>500000</v>
      </c>
      <c r="K90" s="31">
        <f>'出金明細'!AD88</f>
        <v>23557</v>
      </c>
      <c r="L90" s="53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0" customHeight="1">
      <c r="A91" s="21"/>
      <c r="B91" s="32">
        <v>45160.0</v>
      </c>
      <c r="C91" s="33">
        <f t="shared" si="14"/>
        <v>5502967</v>
      </c>
      <c r="D91" s="34">
        <f t="shared" si="12"/>
        <v>0</v>
      </c>
      <c r="E91" s="52">
        <f>'入金明細'!D89</f>
        <v>0</v>
      </c>
      <c r="F91" s="30">
        <f>'入金明細'!M89</f>
        <v>0</v>
      </c>
      <c r="G91" s="331">
        <f>'入金明細'!T89</f>
        <v>0</v>
      </c>
      <c r="H91" s="28">
        <f t="shared" si="13"/>
        <v>6607733</v>
      </c>
      <c r="I91" s="52">
        <f>'出金明細'!D89</f>
        <v>0</v>
      </c>
      <c r="J91" s="30">
        <f>'出金明細'!M89</f>
        <v>6599619</v>
      </c>
      <c r="K91" s="31">
        <f>'出金明細'!AD89</f>
        <v>8114</v>
      </c>
      <c r="L91" s="53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0" customHeight="1">
      <c r="A92" s="21"/>
      <c r="B92" s="32">
        <v>45161.0</v>
      </c>
      <c r="C92" s="33">
        <f t="shared" si="14"/>
        <v>5491366</v>
      </c>
      <c r="D92" s="34">
        <f t="shared" si="12"/>
        <v>0</v>
      </c>
      <c r="E92" s="52">
        <f>'入金明細'!D90</f>
        <v>0</v>
      </c>
      <c r="F92" s="30">
        <f>'入金明細'!M90</f>
        <v>0</v>
      </c>
      <c r="G92" s="331">
        <f>'入金明細'!T90</f>
        <v>0</v>
      </c>
      <c r="H92" s="28">
        <f t="shared" si="13"/>
        <v>11601</v>
      </c>
      <c r="I92" s="52">
        <f>'出金明細'!D90</f>
        <v>0</v>
      </c>
      <c r="J92" s="30">
        <f>'出金明細'!M90</f>
        <v>0</v>
      </c>
      <c r="K92" s="31">
        <f>'出金明細'!AD90</f>
        <v>11601</v>
      </c>
      <c r="L92" s="53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0" customHeight="1">
      <c r="A93" s="21"/>
      <c r="B93" s="32">
        <v>45162.0</v>
      </c>
      <c r="C93" s="33">
        <f t="shared" si="14"/>
        <v>4164686</v>
      </c>
      <c r="D93" s="34">
        <f t="shared" si="12"/>
        <v>99000</v>
      </c>
      <c r="E93" s="52">
        <f>'入金明細'!D91</f>
        <v>0</v>
      </c>
      <c r="F93" s="30">
        <f>'入金明細'!M91</f>
        <v>99000</v>
      </c>
      <c r="G93" s="331">
        <f>'入金明細'!T91</f>
        <v>0</v>
      </c>
      <c r="H93" s="28">
        <f t="shared" si="13"/>
        <v>1425680</v>
      </c>
      <c r="I93" s="52">
        <f>'出金明細'!D91</f>
        <v>300000</v>
      </c>
      <c r="J93" s="30">
        <f>'出金明細'!M91</f>
        <v>1000000</v>
      </c>
      <c r="K93" s="31">
        <f>'出金明細'!AD91</f>
        <v>125680</v>
      </c>
      <c r="L93" s="53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0" customHeight="1">
      <c r="A94" s="21"/>
      <c r="B94" s="32">
        <v>45163.0</v>
      </c>
      <c r="C94" s="33">
        <f t="shared" si="14"/>
        <v>6608462</v>
      </c>
      <c r="D94" s="34">
        <f t="shared" si="12"/>
        <v>2443776</v>
      </c>
      <c r="E94" s="52">
        <f>'入金明細'!D92</f>
        <v>0</v>
      </c>
      <c r="F94" s="30">
        <f>'入金明細'!M92</f>
        <v>0</v>
      </c>
      <c r="G94" s="331">
        <f>'入金明細'!T92</f>
        <v>2443776</v>
      </c>
      <c r="H94" s="28">
        <f t="shared" si="13"/>
        <v>0</v>
      </c>
      <c r="I94" s="52">
        <f>'出金明細'!D92</f>
        <v>0</v>
      </c>
      <c r="J94" s="30">
        <f>'出金明細'!M92</f>
        <v>0</v>
      </c>
      <c r="K94" s="31">
        <f>'出金明細'!AD92</f>
        <v>0</v>
      </c>
      <c r="L94" s="53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0" customHeight="1">
      <c r="A95" s="21"/>
      <c r="B95" s="439">
        <v>45164.0</v>
      </c>
      <c r="C95" s="33">
        <f t="shared" si="14"/>
        <v>6608462</v>
      </c>
      <c r="D95" s="34">
        <f t="shared" si="12"/>
        <v>0</v>
      </c>
      <c r="E95" s="52">
        <f>'入金明細'!D93</f>
        <v>0</v>
      </c>
      <c r="F95" s="30">
        <f>'入金明細'!M93</f>
        <v>0</v>
      </c>
      <c r="G95" s="331">
        <f>'入金明細'!T93</f>
        <v>0</v>
      </c>
      <c r="H95" s="28">
        <f t="shared" si="13"/>
        <v>0</v>
      </c>
      <c r="I95" s="52">
        <f>'出金明細'!D93</f>
        <v>0</v>
      </c>
      <c r="J95" s="30">
        <f>'出金明細'!M93</f>
        <v>0</v>
      </c>
      <c r="K95" s="31">
        <f>'出金明細'!AD93</f>
        <v>0</v>
      </c>
      <c r="L95" s="53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0" customHeight="1">
      <c r="A96" s="21"/>
      <c r="B96" s="439">
        <v>45165.0</v>
      </c>
      <c r="C96" s="63">
        <f t="shared" si="14"/>
        <v>6608462</v>
      </c>
      <c r="D96" s="34">
        <f t="shared" si="12"/>
        <v>0</v>
      </c>
      <c r="E96" s="29">
        <f>'入金明細'!D94</f>
        <v>0</v>
      </c>
      <c r="F96" s="30">
        <f>'入金明細'!M94</f>
        <v>0</v>
      </c>
      <c r="G96" s="331">
        <f>'入金明細'!T94</f>
        <v>0</v>
      </c>
      <c r="H96" s="28">
        <f t="shared" si="13"/>
        <v>0</v>
      </c>
      <c r="I96" s="52">
        <f>'出金明細'!D94</f>
        <v>0</v>
      </c>
      <c r="J96" s="30">
        <f>'出金明細'!M94</f>
        <v>0</v>
      </c>
      <c r="K96" s="31">
        <f>'出金明細'!AD94</f>
        <v>0</v>
      </c>
      <c r="L96" s="53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0" customHeight="1">
      <c r="A97" s="21"/>
      <c r="B97" s="32">
        <v>45166.0</v>
      </c>
      <c r="C97" s="63">
        <f t="shared" si="14"/>
        <v>17134209</v>
      </c>
      <c r="D97" s="34">
        <f t="shared" si="12"/>
        <v>11061128</v>
      </c>
      <c r="E97" s="29">
        <f>'入金明細'!D95</f>
        <v>0</v>
      </c>
      <c r="F97" s="30">
        <f>'入金明細'!M95</f>
        <v>30000</v>
      </c>
      <c r="G97" s="331">
        <f>'入金明細'!T95</f>
        <v>11031128</v>
      </c>
      <c r="H97" s="28">
        <f t="shared" si="13"/>
        <v>535381</v>
      </c>
      <c r="I97" s="86">
        <f>'出金明細'!D95</f>
        <v>0</v>
      </c>
      <c r="J97" s="83">
        <f>'出金明細'!M95</f>
        <v>0</v>
      </c>
      <c r="K97" s="87">
        <f>'出金明細'!AD95</f>
        <v>535381</v>
      </c>
      <c r="L97" s="53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0" customHeight="1">
      <c r="A98" s="21"/>
      <c r="B98" s="32">
        <v>45167.0</v>
      </c>
      <c r="C98" s="63">
        <f t="shared" si="14"/>
        <v>17138163</v>
      </c>
      <c r="D98" s="34">
        <f t="shared" si="12"/>
        <v>39534</v>
      </c>
      <c r="E98" s="29">
        <f>'入金明細'!D96</f>
        <v>0</v>
      </c>
      <c r="F98" s="30">
        <f>'入金明細'!M96</f>
        <v>0</v>
      </c>
      <c r="G98" s="331">
        <f>'入金明細'!T96</f>
        <v>39534</v>
      </c>
      <c r="H98" s="28">
        <f t="shared" si="13"/>
        <v>35580</v>
      </c>
      <c r="I98" s="52">
        <f>'出金明細'!D96</f>
        <v>0</v>
      </c>
      <c r="J98" s="30">
        <f>'出金明細'!M96</f>
        <v>0</v>
      </c>
      <c r="K98" s="31">
        <f>'出金明細'!AD96</f>
        <v>35580</v>
      </c>
      <c r="L98" s="53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0" customHeight="1">
      <c r="A99" s="21"/>
      <c r="B99" s="32">
        <v>45168.0</v>
      </c>
      <c r="C99" s="63">
        <f t="shared" si="14"/>
        <v>17138163</v>
      </c>
      <c r="D99" s="34">
        <f t="shared" si="12"/>
        <v>0</v>
      </c>
      <c r="E99" s="29">
        <f>'入金明細'!D97</f>
        <v>0</v>
      </c>
      <c r="F99" s="30">
        <f>'入金明細'!M97</f>
        <v>0</v>
      </c>
      <c r="G99" s="331">
        <f>'入金明細'!T97</f>
        <v>0</v>
      </c>
      <c r="H99" s="28">
        <f t="shared" si="13"/>
        <v>0</v>
      </c>
      <c r="I99" s="52">
        <f>'出金明細'!D97</f>
        <v>0</v>
      </c>
      <c r="J99" s="30">
        <f>'出金明細'!M97</f>
        <v>0</v>
      </c>
      <c r="K99" s="31">
        <f>'出金明細'!AD97</f>
        <v>0</v>
      </c>
      <c r="L99" s="53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0" customHeight="1">
      <c r="A100" s="21"/>
      <c r="B100" s="36">
        <v>45169.0</v>
      </c>
      <c r="C100" s="64">
        <f t="shared" si="14"/>
        <v>14645703</v>
      </c>
      <c r="D100" s="34">
        <f t="shared" si="12"/>
        <v>38413757</v>
      </c>
      <c r="E100" s="86">
        <f>'入金明細'!D98</f>
        <v>30000000</v>
      </c>
      <c r="F100" s="83">
        <f>'入金明細'!M98</f>
        <v>35000</v>
      </c>
      <c r="G100" s="84">
        <f>'入金明細'!T98</f>
        <v>8378757</v>
      </c>
      <c r="H100" s="28">
        <f t="shared" si="13"/>
        <v>40906217</v>
      </c>
      <c r="I100" s="647">
        <f>'出金明細'!D98</f>
        <v>35600318</v>
      </c>
      <c r="J100" s="648">
        <f>'出金明細'!M98</f>
        <v>1938174</v>
      </c>
      <c r="K100" s="649">
        <f>'出金明細'!AD98</f>
        <v>3367725</v>
      </c>
      <c r="L100" s="53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0" customHeight="1">
      <c r="A101" s="21"/>
      <c r="B101" s="437" t="s">
        <v>13</v>
      </c>
      <c r="C101" s="68">
        <f t="shared" ref="C101:C102" si="16">SUM(D101-H101)</f>
        <v>-19251280</v>
      </c>
      <c r="D101" s="47">
        <f t="shared" ref="D101:K101" si="15">SUM(D70:D100)</f>
        <v>72370327</v>
      </c>
      <c r="E101" s="333">
        <f t="shared" si="15"/>
        <v>30000054</v>
      </c>
      <c r="F101" s="334">
        <f t="shared" si="15"/>
        <v>2823490</v>
      </c>
      <c r="G101" s="335">
        <f t="shared" si="15"/>
        <v>39546783</v>
      </c>
      <c r="H101" s="45">
        <f t="shared" si="15"/>
        <v>91621607</v>
      </c>
      <c r="I101" s="336">
        <f t="shared" si="15"/>
        <v>37640567</v>
      </c>
      <c r="J101" s="337">
        <f t="shared" si="15"/>
        <v>38641496</v>
      </c>
      <c r="K101" s="102">
        <f t="shared" si="15"/>
        <v>15339544</v>
      </c>
      <c r="L101" s="53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0" customHeight="1">
      <c r="A102" s="21"/>
      <c r="B102" s="437" t="s">
        <v>11</v>
      </c>
      <c r="C102" s="68">
        <f t="shared" si="16"/>
        <v>-17797637</v>
      </c>
      <c r="D102" s="47">
        <f t="shared" ref="D102:K102" si="17">D69+D101</f>
        <v>367568863</v>
      </c>
      <c r="E102" s="333">
        <f t="shared" si="17"/>
        <v>189956623</v>
      </c>
      <c r="F102" s="334">
        <f t="shared" si="17"/>
        <v>8494025</v>
      </c>
      <c r="G102" s="335">
        <f t="shared" si="17"/>
        <v>169118215</v>
      </c>
      <c r="H102" s="45">
        <f t="shared" si="17"/>
        <v>385366500</v>
      </c>
      <c r="I102" s="336">
        <f t="shared" si="17"/>
        <v>197460275</v>
      </c>
      <c r="J102" s="337">
        <f t="shared" si="17"/>
        <v>141293832</v>
      </c>
      <c r="K102" s="102">
        <f t="shared" si="17"/>
        <v>46612393</v>
      </c>
      <c r="L102" s="53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0" customHeight="1">
      <c r="A103" s="21"/>
      <c r="B103" s="451">
        <v>44440.0</v>
      </c>
      <c r="C103" s="74">
        <f>SUM(C100+D103-H103)</f>
        <v>14752303</v>
      </c>
      <c r="D103" s="41">
        <f>'入金明細'!C101</f>
        <v>106600</v>
      </c>
      <c r="E103" s="49">
        <f>'入金明細'!D101</f>
        <v>0</v>
      </c>
      <c r="F103" s="50" t="str">
        <f>'入金明細'!M101</f>
        <v/>
      </c>
      <c r="G103" s="338">
        <f>'入金明細'!T101</f>
        <v>106600</v>
      </c>
      <c r="H103" s="28">
        <f t="shared" ref="H103:H132" si="18">I103+J103+K103</f>
        <v>0</v>
      </c>
      <c r="I103" s="49">
        <f>'出金明細'!D101</f>
        <v>0</v>
      </c>
      <c r="J103" s="50">
        <f>'出金明細'!M101</f>
        <v>0</v>
      </c>
      <c r="K103" s="51">
        <f>'出金明細'!AD101</f>
        <v>0</v>
      </c>
      <c r="L103" s="53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0" customHeight="1">
      <c r="A104" s="21"/>
      <c r="B104" s="650">
        <v>44441.0</v>
      </c>
      <c r="C104" s="63">
        <f t="shared" ref="C104:C132" si="19">SUM(C103+D104-H104)</f>
        <v>14752303</v>
      </c>
      <c r="D104" s="34">
        <f>'入金明細'!C102</f>
        <v>0</v>
      </c>
      <c r="E104" s="52">
        <f>'入金明細'!D102</f>
        <v>0</v>
      </c>
      <c r="F104" s="30" t="str">
        <f>'入金明細'!M102</f>
        <v/>
      </c>
      <c r="G104" s="331">
        <f>'入金明細'!T102</f>
        <v>0</v>
      </c>
      <c r="H104" s="28">
        <f t="shared" si="18"/>
        <v>0</v>
      </c>
      <c r="I104" s="52">
        <f>'出金明細'!D102</f>
        <v>0</v>
      </c>
      <c r="J104" s="30">
        <f>'出金明細'!M102</f>
        <v>0</v>
      </c>
      <c r="K104" s="31">
        <f>'出金明細'!AD102</f>
        <v>0</v>
      </c>
      <c r="L104" s="53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650">
        <v>44442.0</v>
      </c>
      <c r="C105" s="63">
        <f t="shared" si="19"/>
        <v>14752303</v>
      </c>
      <c r="D105" s="34">
        <f>'入金明細'!C103</f>
        <v>0</v>
      </c>
      <c r="E105" s="29">
        <f>'入金明細'!D103</f>
        <v>0</v>
      </c>
      <c r="F105" s="30" t="str">
        <f>'入金明細'!M103</f>
        <v/>
      </c>
      <c r="G105" s="331">
        <f>'入金明細'!T103</f>
        <v>0</v>
      </c>
      <c r="H105" s="28">
        <f t="shared" si="18"/>
        <v>0</v>
      </c>
      <c r="I105" s="52">
        <f>'出金明細'!D103</f>
        <v>0</v>
      </c>
      <c r="J105" s="30">
        <f>'出金明細'!M103</f>
        <v>0</v>
      </c>
      <c r="K105" s="31">
        <f>'出金明細'!AD103</f>
        <v>0</v>
      </c>
      <c r="L105" s="53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446">
        <v>44443.0</v>
      </c>
      <c r="C106" s="63">
        <f t="shared" si="19"/>
        <v>18947896</v>
      </c>
      <c r="D106" s="34">
        <f>'入金明細'!C104</f>
        <v>5259795</v>
      </c>
      <c r="E106" s="29">
        <f>'入金明細'!D104</f>
        <v>0</v>
      </c>
      <c r="F106" s="30">
        <f>'入金明細'!M104</f>
        <v>51315</v>
      </c>
      <c r="G106" s="331">
        <f>'入金明細'!T104</f>
        <v>5208480</v>
      </c>
      <c r="H106" s="28">
        <f t="shared" si="18"/>
        <v>1064202</v>
      </c>
      <c r="I106" s="52">
        <f>'出金明細'!D104</f>
        <v>0</v>
      </c>
      <c r="J106" s="30">
        <f>'出金明細'!M104</f>
        <v>0</v>
      </c>
      <c r="K106" s="31">
        <f>'出金明細'!AD104</f>
        <v>1064202</v>
      </c>
      <c r="L106" s="53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446">
        <v>44444.0</v>
      </c>
      <c r="C107" s="63">
        <f t="shared" si="19"/>
        <v>19139136</v>
      </c>
      <c r="D107" s="34">
        <f>'入金明細'!C105</f>
        <v>404250</v>
      </c>
      <c r="E107" s="29">
        <f>'入金明細'!D105</f>
        <v>0</v>
      </c>
      <c r="F107" s="30">
        <f>'入金明細'!M105</f>
        <v>404250</v>
      </c>
      <c r="G107" s="331">
        <f>'入金明細'!T105</f>
        <v>0</v>
      </c>
      <c r="H107" s="28">
        <f t="shared" si="18"/>
        <v>213010</v>
      </c>
      <c r="I107" s="52">
        <f>'出金明細'!D105</f>
        <v>143230</v>
      </c>
      <c r="J107" s="30">
        <f>'出金明細'!M105</f>
        <v>0</v>
      </c>
      <c r="K107" s="31">
        <f>'出金明細'!AD105</f>
        <v>69780</v>
      </c>
      <c r="L107" s="53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446">
        <v>44445.0</v>
      </c>
      <c r="C108" s="63">
        <f t="shared" si="19"/>
        <v>19544211</v>
      </c>
      <c r="D108" s="34">
        <f>'入金明細'!C106</f>
        <v>550000</v>
      </c>
      <c r="E108" s="29">
        <f>'入金明細'!D106</f>
        <v>0</v>
      </c>
      <c r="F108" s="30">
        <f>'入金明細'!M106</f>
        <v>495000</v>
      </c>
      <c r="G108" s="331">
        <f>'入金明細'!T106</f>
        <v>55000</v>
      </c>
      <c r="H108" s="28">
        <f t="shared" si="18"/>
        <v>144925</v>
      </c>
      <c r="I108" s="52">
        <f>'出金明細'!D106</f>
        <v>0</v>
      </c>
      <c r="J108" s="30">
        <f>'出金明細'!M106</f>
        <v>0</v>
      </c>
      <c r="K108" s="31">
        <f>'出金明細'!AD106</f>
        <v>144925</v>
      </c>
      <c r="L108" s="53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446">
        <v>44446.0</v>
      </c>
      <c r="C109" s="63">
        <f t="shared" si="19"/>
        <v>15782379</v>
      </c>
      <c r="D109" s="34">
        <f>'入金明細'!C107</f>
        <v>707723</v>
      </c>
      <c r="E109" s="29">
        <f>'入金明細'!D107</f>
        <v>0</v>
      </c>
      <c r="F109" s="30">
        <f>'入金明細'!M107</f>
        <v>207723</v>
      </c>
      <c r="G109" s="331">
        <f>'入金明細'!T107</f>
        <v>500000</v>
      </c>
      <c r="H109" s="28">
        <f t="shared" si="18"/>
        <v>4469555</v>
      </c>
      <c r="I109" s="52">
        <f>'出金明細'!D107</f>
        <v>1210</v>
      </c>
      <c r="J109" s="30">
        <f>'出金明細'!M107</f>
        <v>4416570</v>
      </c>
      <c r="K109" s="31">
        <f>'出金明細'!AD107</f>
        <v>51775</v>
      </c>
      <c r="L109" s="53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446">
        <v>44447.0</v>
      </c>
      <c r="C110" s="63">
        <f t="shared" si="19"/>
        <v>16130764</v>
      </c>
      <c r="D110" s="34">
        <f>'入金明細'!C108</f>
        <v>356205</v>
      </c>
      <c r="E110" s="29">
        <f>'入金明細'!D108</f>
        <v>0</v>
      </c>
      <c r="F110" s="30">
        <f>'入金明細'!M108</f>
        <v>150000</v>
      </c>
      <c r="G110" s="331">
        <f>'入金明細'!T108</f>
        <v>206205</v>
      </c>
      <c r="H110" s="28">
        <f t="shared" si="18"/>
        <v>7820</v>
      </c>
      <c r="I110" s="52">
        <f>'出金明細'!D108</f>
        <v>0</v>
      </c>
      <c r="J110" s="30">
        <f>'出金明細'!M108</f>
        <v>0</v>
      </c>
      <c r="K110" s="31">
        <f>'出金明細'!AD108</f>
        <v>7820</v>
      </c>
      <c r="L110" s="53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650">
        <v>44448.0</v>
      </c>
      <c r="C111" s="63">
        <f t="shared" si="19"/>
        <v>16130764</v>
      </c>
      <c r="D111" s="34">
        <f>'入金明細'!C109</f>
        <v>0</v>
      </c>
      <c r="E111" s="29">
        <f>'入金明細'!D109</f>
        <v>0</v>
      </c>
      <c r="F111" s="30">
        <f>'入金明細'!M109</f>
        <v>0</v>
      </c>
      <c r="G111" s="331">
        <f>'入金明細'!T109</f>
        <v>0</v>
      </c>
      <c r="H111" s="28">
        <f t="shared" si="18"/>
        <v>0</v>
      </c>
      <c r="I111" s="52">
        <f>'出金明細'!D109</f>
        <v>0</v>
      </c>
      <c r="J111" s="30">
        <f>'出金明細'!M109</f>
        <v>0</v>
      </c>
      <c r="K111" s="31">
        <f>'出金明細'!AD109</f>
        <v>0</v>
      </c>
      <c r="L111" s="53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650">
        <v>44449.0</v>
      </c>
      <c r="C112" s="63">
        <f t="shared" si="19"/>
        <v>16130764</v>
      </c>
      <c r="D112" s="34">
        <f>'入金明細'!C110</f>
        <v>0</v>
      </c>
      <c r="E112" s="29">
        <f>'入金明細'!D110</f>
        <v>0</v>
      </c>
      <c r="F112" s="30">
        <f>'入金明細'!M110</f>
        <v>0</v>
      </c>
      <c r="G112" s="331">
        <f>'入金明細'!T110</f>
        <v>0</v>
      </c>
      <c r="H112" s="28">
        <f t="shared" si="18"/>
        <v>0</v>
      </c>
      <c r="I112" s="52">
        <f>'出金明細'!D110</f>
        <v>0</v>
      </c>
      <c r="J112" s="30">
        <f>'出金明細'!M110</f>
        <v>0</v>
      </c>
      <c r="K112" s="31">
        <f>'出金明細'!AD110</f>
        <v>0</v>
      </c>
      <c r="L112" s="53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446">
        <v>44450.0</v>
      </c>
      <c r="C113" s="63">
        <f t="shared" si="19"/>
        <v>11146670</v>
      </c>
      <c r="D113" s="34">
        <f>'入金明細'!C111</f>
        <v>225089</v>
      </c>
      <c r="E113" s="29">
        <f>'入金明細'!D111</f>
        <v>89</v>
      </c>
      <c r="F113" s="30">
        <f>'入金明細'!M111</f>
        <v>225000</v>
      </c>
      <c r="G113" s="331">
        <f>'入金明細'!T111</f>
        <v>0</v>
      </c>
      <c r="H113" s="28">
        <f t="shared" si="18"/>
        <v>5209183</v>
      </c>
      <c r="I113" s="52">
        <f>'出金明細'!D111</f>
        <v>1033660</v>
      </c>
      <c r="J113" s="30">
        <f>'出金明細'!M111</f>
        <v>0</v>
      </c>
      <c r="K113" s="31">
        <f>'出金明細'!AD111</f>
        <v>4175523</v>
      </c>
      <c r="L113" s="53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446">
        <v>44451.0</v>
      </c>
      <c r="C114" s="63">
        <f t="shared" si="19"/>
        <v>11146670</v>
      </c>
      <c r="D114" s="34">
        <f>'入金明細'!C112</f>
        <v>0</v>
      </c>
      <c r="E114" s="29">
        <f>'入金明細'!D112</f>
        <v>0</v>
      </c>
      <c r="F114" s="30">
        <f>'入金明細'!M112</f>
        <v>0</v>
      </c>
      <c r="G114" s="331">
        <f>'入金明細'!T112</f>
        <v>0</v>
      </c>
      <c r="H114" s="28">
        <f t="shared" si="18"/>
        <v>0</v>
      </c>
      <c r="I114" s="52">
        <f>'出金明細'!D112</f>
        <v>0</v>
      </c>
      <c r="J114" s="30">
        <f>'出金明細'!M112</f>
        <v>0</v>
      </c>
      <c r="K114" s="31">
        <f>'出金明細'!AD112</f>
        <v>0</v>
      </c>
      <c r="L114" s="53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446">
        <v>44452.0</v>
      </c>
      <c r="C115" s="63">
        <f t="shared" si="19"/>
        <v>11511970</v>
      </c>
      <c r="D115" s="34">
        <f>'入金明細'!C113</f>
        <v>365300</v>
      </c>
      <c r="E115" s="29">
        <f>'入金明細'!D113</f>
        <v>0</v>
      </c>
      <c r="F115" s="30">
        <f>'入金明細'!M113</f>
        <v>365300</v>
      </c>
      <c r="G115" s="331">
        <f>'入金明細'!T113</f>
        <v>0</v>
      </c>
      <c r="H115" s="28">
        <f t="shared" si="18"/>
        <v>0</v>
      </c>
      <c r="I115" s="52">
        <f>'出金明細'!D113</f>
        <v>0</v>
      </c>
      <c r="J115" s="30">
        <f>'出金明細'!M113</f>
        <v>0</v>
      </c>
      <c r="K115" s="31">
        <f>'出金明細'!AD113</f>
        <v>0</v>
      </c>
      <c r="L115" s="53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446">
        <v>44453.0</v>
      </c>
      <c r="C116" s="63">
        <f t="shared" si="19"/>
        <v>16394477</v>
      </c>
      <c r="D116" s="34">
        <f>'入金明細'!C114</f>
        <v>5141440</v>
      </c>
      <c r="E116" s="29">
        <f>'入金明細'!D114</f>
        <v>0</v>
      </c>
      <c r="F116" s="30">
        <f>'入金明細'!M114</f>
        <v>5141440</v>
      </c>
      <c r="G116" s="331">
        <f>'入金明細'!T114</f>
        <v>0</v>
      </c>
      <c r="H116" s="28">
        <f t="shared" si="18"/>
        <v>258933</v>
      </c>
      <c r="I116" s="52">
        <f>'出金明細'!D114</f>
        <v>0</v>
      </c>
      <c r="J116" s="30">
        <f>'出金明細'!M114</f>
        <v>0</v>
      </c>
      <c r="K116" s="31">
        <f>'出金明細'!AD114</f>
        <v>258933</v>
      </c>
      <c r="L116" s="53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446">
        <v>44454.0</v>
      </c>
      <c r="C117" s="63">
        <f t="shared" si="19"/>
        <v>17310496</v>
      </c>
      <c r="D117" s="34">
        <f>'入金明細'!C115</f>
        <v>1116129</v>
      </c>
      <c r="E117" s="29">
        <f>'入金明細'!D115</f>
        <v>0</v>
      </c>
      <c r="F117" s="30">
        <f>'入金明細'!M115</f>
        <v>39449</v>
      </c>
      <c r="G117" s="331">
        <f>'入金明細'!T115</f>
        <v>1076680</v>
      </c>
      <c r="H117" s="28">
        <f t="shared" si="18"/>
        <v>200110</v>
      </c>
      <c r="I117" s="52">
        <f>'出金明細'!D115</f>
        <v>200110</v>
      </c>
      <c r="J117" s="30">
        <f>'出金明細'!M115</f>
        <v>0</v>
      </c>
      <c r="K117" s="31">
        <f>'出金明細'!AD115</f>
        <v>0</v>
      </c>
      <c r="L117" s="53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650">
        <v>44455.0</v>
      </c>
      <c r="C118" s="63">
        <f t="shared" si="19"/>
        <v>17310496</v>
      </c>
      <c r="D118" s="34">
        <f>'入金明細'!C116</f>
        <v>0</v>
      </c>
      <c r="E118" s="29">
        <f>'入金明細'!D116</f>
        <v>0</v>
      </c>
      <c r="F118" s="30">
        <f>'入金明細'!M116</f>
        <v>0</v>
      </c>
      <c r="G118" s="331">
        <f>'入金明細'!T116</f>
        <v>0</v>
      </c>
      <c r="H118" s="28">
        <f t="shared" si="18"/>
        <v>0</v>
      </c>
      <c r="I118" s="52">
        <f>'出金明細'!D116</f>
        <v>0</v>
      </c>
      <c r="J118" s="30">
        <f>'出金明細'!M116</f>
        <v>0</v>
      </c>
      <c r="K118" s="31">
        <f>'出金明細'!AD116</f>
        <v>0</v>
      </c>
      <c r="L118" s="53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650">
        <v>44456.0</v>
      </c>
      <c r="C119" s="63">
        <f t="shared" si="19"/>
        <v>17310496</v>
      </c>
      <c r="D119" s="34">
        <f>'入金明細'!C117</f>
        <v>0</v>
      </c>
      <c r="E119" s="29">
        <f>'入金明細'!D117</f>
        <v>0</v>
      </c>
      <c r="F119" s="30">
        <f>'入金明細'!M117</f>
        <v>0</v>
      </c>
      <c r="G119" s="331">
        <f>'入金明細'!T117</f>
        <v>0</v>
      </c>
      <c r="H119" s="28">
        <f t="shared" si="18"/>
        <v>0</v>
      </c>
      <c r="I119" s="52">
        <f>'出金明細'!D117</f>
        <v>0</v>
      </c>
      <c r="J119" s="30">
        <f>'出金明細'!M117</f>
        <v>0</v>
      </c>
      <c r="K119" s="31">
        <f>'出金明細'!AD117</f>
        <v>0</v>
      </c>
      <c r="L119" s="53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650">
        <v>44457.0</v>
      </c>
      <c r="C120" s="63">
        <f t="shared" si="19"/>
        <v>17310496</v>
      </c>
      <c r="D120" s="34">
        <f>'入金明細'!C118</f>
        <v>0</v>
      </c>
      <c r="E120" s="29">
        <f>'入金明細'!D118</f>
        <v>0</v>
      </c>
      <c r="F120" s="30">
        <f>'入金明細'!M118</f>
        <v>0</v>
      </c>
      <c r="G120" s="331">
        <f>'入金明細'!T118</f>
        <v>0</v>
      </c>
      <c r="H120" s="28">
        <f t="shared" si="18"/>
        <v>0</v>
      </c>
      <c r="I120" s="52">
        <f>'出金明細'!D118</f>
        <v>0</v>
      </c>
      <c r="J120" s="30">
        <f>'出金明細'!M118</f>
        <v>0</v>
      </c>
      <c r="K120" s="31">
        <f>'出金明細'!AD118</f>
        <v>0</v>
      </c>
      <c r="L120" s="53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446">
        <v>44458.0</v>
      </c>
      <c r="C121" s="63">
        <f t="shared" si="19"/>
        <v>17914831</v>
      </c>
      <c r="D121" s="34">
        <f>'入金明細'!C119</f>
        <v>640035</v>
      </c>
      <c r="E121" s="29">
        <f>'入金明細'!D119</f>
        <v>0</v>
      </c>
      <c r="F121" s="30">
        <f>'入金明細'!M119</f>
        <v>437585</v>
      </c>
      <c r="G121" s="331">
        <f>'入金明細'!T119</f>
        <v>202450</v>
      </c>
      <c r="H121" s="28">
        <f t="shared" si="18"/>
        <v>35700</v>
      </c>
      <c r="I121" s="52">
        <f>'出金明細'!D119</f>
        <v>1100</v>
      </c>
      <c r="J121" s="30">
        <f>'出金明細'!M119</f>
        <v>34600</v>
      </c>
      <c r="K121" s="31">
        <f>'出金明細'!AD119</f>
        <v>0</v>
      </c>
      <c r="L121" s="53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446">
        <v>44459.0</v>
      </c>
      <c r="C122" s="63">
        <f t="shared" si="19"/>
        <v>22427187</v>
      </c>
      <c r="D122" s="34">
        <f>'入金明細'!C120</f>
        <v>4512356</v>
      </c>
      <c r="E122" s="29">
        <f>'入金明細'!D120</f>
        <v>0</v>
      </c>
      <c r="F122" s="30">
        <f>'入金明細'!M120</f>
        <v>4415456</v>
      </c>
      <c r="G122" s="331">
        <f>'入金明細'!T120</f>
        <v>96900</v>
      </c>
      <c r="H122" s="28">
        <f t="shared" si="18"/>
        <v>0</v>
      </c>
      <c r="I122" s="52">
        <f>'出金明細'!D120</f>
        <v>0</v>
      </c>
      <c r="J122" s="30">
        <f>'出金明細'!M120</f>
        <v>0</v>
      </c>
      <c r="K122" s="31">
        <f>'出金明細'!AD120</f>
        <v>0</v>
      </c>
      <c r="L122" s="53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446">
        <v>44460.0</v>
      </c>
      <c r="C123" s="63">
        <f t="shared" si="19"/>
        <v>22727661</v>
      </c>
      <c r="D123" s="34">
        <f>'入金明細'!C121</f>
        <v>385964</v>
      </c>
      <c r="E123" s="29">
        <f>'入金明細'!D121</f>
        <v>385964</v>
      </c>
      <c r="F123" s="30">
        <f>'入金明細'!M121</f>
        <v>0</v>
      </c>
      <c r="G123" s="331">
        <f>'入金明細'!T121</f>
        <v>0</v>
      </c>
      <c r="H123" s="28">
        <f t="shared" si="18"/>
        <v>85490</v>
      </c>
      <c r="I123" s="52">
        <f>'出金明細'!D121</f>
        <v>0</v>
      </c>
      <c r="J123" s="30">
        <f>'出金明細'!M121</f>
        <v>0</v>
      </c>
      <c r="K123" s="31">
        <f>'出金明細'!AD121</f>
        <v>85490</v>
      </c>
      <c r="L123" s="53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446">
        <v>44461.0</v>
      </c>
      <c r="C124" s="63">
        <f t="shared" si="19"/>
        <v>23628586</v>
      </c>
      <c r="D124" s="34">
        <f>'入金明細'!C122</f>
        <v>1527835</v>
      </c>
      <c r="E124" s="29">
        <f>'入金明細'!D122</f>
        <v>0</v>
      </c>
      <c r="F124" s="30">
        <f>'入金明細'!M122</f>
        <v>0</v>
      </c>
      <c r="G124" s="331">
        <f>'入金明細'!T122</f>
        <v>1527835</v>
      </c>
      <c r="H124" s="28">
        <f t="shared" si="18"/>
        <v>626910</v>
      </c>
      <c r="I124" s="52">
        <f>'出金明細'!D122</f>
        <v>0</v>
      </c>
      <c r="J124" s="30">
        <f>'出金明細'!M122</f>
        <v>0</v>
      </c>
      <c r="K124" s="31">
        <f>'出金明細'!AD122</f>
        <v>626910</v>
      </c>
      <c r="L124" s="53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650">
        <v>44462.0</v>
      </c>
      <c r="C125" s="63">
        <f t="shared" si="19"/>
        <v>23628586</v>
      </c>
      <c r="D125" s="34">
        <f>'入金明細'!C123</f>
        <v>0</v>
      </c>
      <c r="E125" s="29">
        <f>'入金明細'!D123</f>
        <v>0</v>
      </c>
      <c r="F125" s="30">
        <f>'入金明細'!M123</f>
        <v>0</v>
      </c>
      <c r="G125" s="331">
        <f>'入金明細'!T123</f>
        <v>0</v>
      </c>
      <c r="H125" s="28">
        <f t="shared" si="18"/>
        <v>0</v>
      </c>
      <c r="I125" s="52">
        <f>'出金明細'!D123</f>
        <v>0</v>
      </c>
      <c r="J125" s="30">
        <f>'出金明細'!M123</f>
        <v>0</v>
      </c>
      <c r="K125" s="31">
        <f>'出金明細'!AD123</f>
        <v>0</v>
      </c>
      <c r="L125" s="53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650">
        <v>44463.0</v>
      </c>
      <c r="C126" s="63">
        <f t="shared" si="19"/>
        <v>23628586</v>
      </c>
      <c r="D126" s="34">
        <f>'入金明細'!C124</f>
        <v>0</v>
      </c>
      <c r="E126" s="29">
        <f>'入金明細'!D124</f>
        <v>0</v>
      </c>
      <c r="F126" s="30">
        <f>'入金明細'!M124</f>
        <v>0</v>
      </c>
      <c r="G126" s="331">
        <f>'入金明細'!T124</f>
        <v>0</v>
      </c>
      <c r="H126" s="28">
        <f t="shared" si="18"/>
        <v>0</v>
      </c>
      <c r="I126" s="52">
        <f>'出金明細'!D124</f>
        <v>0</v>
      </c>
      <c r="J126" s="30">
        <f>'出金明細'!M124</f>
        <v>0</v>
      </c>
      <c r="K126" s="31">
        <f>'出金明細'!AD124</f>
        <v>0</v>
      </c>
      <c r="L126" s="53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446">
        <v>44464.0</v>
      </c>
      <c r="C127" s="63">
        <f t="shared" si="19"/>
        <v>23875210</v>
      </c>
      <c r="D127" s="34">
        <f>'入金明細'!C125</f>
        <v>259038</v>
      </c>
      <c r="E127" s="29">
        <f>'入金明細'!D125</f>
        <v>0</v>
      </c>
      <c r="F127" s="30">
        <f>'入金明細'!M125</f>
        <v>75723</v>
      </c>
      <c r="G127" s="331">
        <f>'入金明細'!T125</f>
        <v>183315</v>
      </c>
      <c r="H127" s="28">
        <f t="shared" si="18"/>
        <v>12414</v>
      </c>
      <c r="I127" s="52">
        <f>'出金明細'!D125</f>
        <v>0</v>
      </c>
      <c r="J127" s="30">
        <f>'出金明細'!M125</f>
        <v>0</v>
      </c>
      <c r="K127" s="31">
        <f>'出金明細'!AD125</f>
        <v>12414</v>
      </c>
      <c r="L127" s="53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446">
        <v>44465.0</v>
      </c>
      <c r="C128" s="63">
        <f t="shared" si="19"/>
        <v>23676716</v>
      </c>
      <c r="D128" s="34">
        <f>'入金明細'!C126</f>
        <v>0</v>
      </c>
      <c r="E128" s="29">
        <f>'入金明細'!D126</f>
        <v>0</v>
      </c>
      <c r="F128" s="30">
        <f>'入金明細'!M126</f>
        <v>0</v>
      </c>
      <c r="G128" s="331">
        <f>'入金明細'!T126</f>
        <v>0</v>
      </c>
      <c r="H128" s="28">
        <f t="shared" si="18"/>
        <v>198494</v>
      </c>
      <c r="I128" s="52">
        <f>'出金明細'!D126</f>
        <v>0</v>
      </c>
      <c r="J128" s="30">
        <f>'出金明細'!M126</f>
        <v>41400</v>
      </c>
      <c r="K128" s="31">
        <f>'出金明細'!AD126</f>
        <v>157094</v>
      </c>
      <c r="L128" s="53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446">
        <v>44466.0</v>
      </c>
      <c r="C129" s="63">
        <f t="shared" si="19"/>
        <v>23348452</v>
      </c>
      <c r="D129" s="34">
        <f>'入金明細'!C127</f>
        <v>0</v>
      </c>
      <c r="E129" s="29">
        <f>'入金明細'!D127</f>
        <v>0</v>
      </c>
      <c r="F129" s="30">
        <f>'入金明細'!M127</f>
        <v>0</v>
      </c>
      <c r="G129" s="331">
        <f>'入金明細'!T127</f>
        <v>0</v>
      </c>
      <c r="H129" s="28">
        <f t="shared" si="18"/>
        <v>328264</v>
      </c>
      <c r="I129" s="52">
        <f>'出金明細'!D127</f>
        <v>0</v>
      </c>
      <c r="J129" s="30">
        <f>'出金明細'!M127</f>
        <v>0</v>
      </c>
      <c r="K129" s="31">
        <f>'出金明細'!AD127</f>
        <v>328264</v>
      </c>
      <c r="L129" s="53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446">
        <v>44467.0</v>
      </c>
      <c r="C130" s="63">
        <f t="shared" si="19"/>
        <v>23394442</v>
      </c>
      <c r="D130" s="34">
        <f>'入金明細'!C128</f>
        <v>141900</v>
      </c>
      <c r="E130" s="29">
        <f>'入金明細'!D128</f>
        <v>0</v>
      </c>
      <c r="F130" s="30">
        <f>'入金明細'!M128</f>
        <v>0</v>
      </c>
      <c r="G130" s="331">
        <f>'入金明細'!T128</f>
        <v>141900</v>
      </c>
      <c r="H130" s="28">
        <f t="shared" si="18"/>
        <v>95910</v>
      </c>
      <c r="I130" s="52">
        <f>'出金明細'!D128</f>
        <v>0</v>
      </c>
      <c r="J130" s="30">
        <f>'出金明細'!M128</f>
        <v>0</v>
      </c>
      <c r="K130" s="31">
        <f>'出金明細'!AD128</f>
        <v>95910</v>
      </c>
      <c r="L130" s="53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446">
        <v>44468.0</v>
      </c>
      <c r="C131" s="63">
        <f t="shared" si="19"/>
        <v>28905588</v>
      </c>
      <c r="D131" s="34">
        <f>'入金明細'!C129</f>
        <v>44707617</v>
      </c>
      <c r="E131" s="29">
        <f>'入金明細'!D129</f>
        <v>30000000</v>
      </c>
      <c r="F131" s="30">
        <f>'入金明細'!M129</f>
        <v>198600</v>
      </c>
      <c r="G131" s="331">
        <f>'入金明細'!T129</f>
        <v>14509017</v>
      </c>
      <c r="H131" s="28">
        <f t="shared" si="18"/>
        <v>39196471</v>
      </c>
      <c r="I131" s="52">
        <f>'出金明細'!D129</f>
        <v>30905494</v>
      </c>
      <c r="J131" s="30">
        <f>'出金明細'!M129</f>
        <v>7475563</v>
      </c>
      <c r="K131" s="31">
        <f>'出金明細'!AD129</f>
        <v>815414</v>
      </c>
      <c r="L131" s="53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651">
        <v>44469.0</v>
      </c>
      <c r="C132" s="64">
        <f t="shared" si="19"/>
        <v>20436516</v>
      </c>
      <c r="D132" s="38">
        <f>'入金明細'!C130</f>
        <v>214480</v>
      </c>
      <c r="E132" s="82">
        <f>'入金明細'!D130</f>
        <v>0</v>
      </c>
      <c r="F132" s="83">
        <f>'入金明細'!M130</f>
        <v>0</v>
      </c>
      <c r="G132" s="84">
        <f>'入金明細'!T130</f>
        <v>214480</v>
      </c>
      <c r="H132" s="80">
        <f t="shared" si="18"/>
        <v>8683552</v>
      </c>
      <c r="I132" s="86">
        <f>'出金明細'!D130</f>
        <v>0</v>
      </c>
      <c r="J132" s="83">
        <f>'出金明細'!M130</f>
        <v>8677022</v>
      </c>
      <c r="K132" s="87">
        <f>'出金明細'!AD130</f>
        <v>6530</v>
      </c>
      <c r="L132" s="53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437" t="s">
        <v>15</v>
      </c>
      <c r="C133" s="68">
        <f t="shared" ref="C133:C134" si="21">SUM(D133-H133)</f>
        <v>5790813</v>
      </c>
      <c r="D133" s="47">
        <f t="shared" ref="D133:K133" si="20">SUM(D103:D132)</f>
        <v>66621756</v>
      </c>
      <c r="E133" s="81">
        <f t="shared" si="20"/>
        <v>30386053</v>
      </c>
      <c r="F133" s="43">
        <f t="shared" si="20"/>
        <v>12206841</v>
      </c>
      <c r="G133" s="44">
        <f t="shared" si="20"/>
        <v>24028862</v>
      </c>
      <c r="H133" s="45">
        <f t="shared" si="20"/>
        <v>60830943</v>
      </c>
      <c r="I133" s="42">
        <f t="shared" si="20"/>
        <v>32284804</v>
      </c>
      <c r="J133" s="43">
        <f t="shared" si="20"/>
        <v>20645155</v>
      </c>
      <c r="K133" s="46">
        <f t="shared" si="20"/>
        <v>7900984</v>
      </c>
      <c r="L133" s="53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437" t="s">
        <v>11</v>
      </c>
      <c r="C134" s="68">
        <f t="shared" si="21"/>
        <v>-12006824</v>
      </c>
      <c r="D134" s="47">
        <f t="shared" ref="D134:K134" si="22">D102+D133</f>
        <v>434190619</v>
      </c>
      <c r="E134" s="81">
        <f t="shared" si="22"/>
        <v>220342676</v>
      </c>
      <c r="F134" s="43">
        <f t="shared" si="22"/>
        <v>20700866</v>
      </c>
      <c r="G134" s="44">
        <f t="shared" si="22"/>
        <v>193147077</v>
      </c>
      <c r="H134" s="45">
        <f t="shared" si="22"/>
        <v>446197443</v>
      </c>
      <c r="I134" s="42">
        <f t="shared" si="22"/>
        <v>229745079</v>
      </c>
      <c r="J134" s="43">
        <f t="shared" si="22"/>
        <v>161938987</v>
      </c>
      <c r="K134" s="46">
        <f t="shared" si="22"/>
        <v>54513377</v>
      </c>
      <c r="L134" s="53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652">
        <v>44470.0</v>
      </c>
      <c r="C135" s="74">
        <f>SUM(C132+D135-H135)</f>
        <v>20436516</v>
      </c>
      <c r="D135" s="41">
        <f>'入金明細'!C133</f>
        <v>0</v>
      </c>
      <c r="E135" s="82">
        <f>'入金明細'!D133</f>
        <v>0</v>
      </c>
      <c r="F135" s="83" t="str">
        <f>'入金明細'!M133</f>
        <v/>
      </c>
      <c r="G135" s="84">
        <f>'入金明細'!T133</f>
        <v>0</v>
      </c>
      <c r="H135" s="85">
        <f>'出金明細'!C133</f>
        <v>0</v>
      </c>
      <c r="I135" s="86">
        <f>'出金明細'!D133</f>
        <v>0</v>
      </c>
      <c r="J135" s="83">
        <f>'出金明細'!M133</f>
        <v>0</v>
      </c>
      <c r="K135" s="87">
        <f>'出金明細'!AD133</f>
        <v>0</v>
      </c>
      <c r="L135" s="53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446">
        <v>44471.0</v>
      </c>
      <c r="C136" s="63">
        <f t="shared" ref="C136:C165" si="23">SUM(C135+D136-H136)</f>
        <v>12707869</v>
      </c>
      <c r="D136" s="34">
        <f>'入金明細'!C134</f>
        <v>309313</v>
      </c>
      <c r="E136" s="82">
        <f>'入金明細'!D134</f>
        <v>0</v>
      </c>
      <c r="F136" s="83" t="str">
        <f>'入金明細'!M134</f>
        <v/>
      </c>
      <c r="G136" s="84">
        <f>'入金明細'!T134</f>
        <v>309313</v>
      </c>
      <c r="H136" s="28">
        <f>'出金明細'!C134</f>
        <v>8037960</v>
      </c>
      <c r="I136" s="86">
        <f>'出金明細'!D134</f>
        <v>5328610</v>
      </c>
      <c r="J136" s="83">
        <f>'出金明細'!M134</f>
        <v>1060375</v>
      </c>
      <c r="K136" s="87">
        <f>'出金明細'!AD134</f>
        <v>1648975</v>
      </c>
      <c r="L136" s="53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446">
        <v>44472.0</v>
      </c>
      <c r="C137" s="63">
        <f t="shared" si="23"/>
        <v>12478098</v>
      </c>
      <c r="D137" s="34">
        <f>'入金明細'!C135</f>
        <v>737000</v>
      </c>
      <c r="E137" s="82">
        <f>'入金明細'!D135</f>
        <v>0</v>
      </c>
      <c r="F137" s="83">
        <f>'入金明細'!M135</f>
        <v>737000</v>
      </c>
      <c r="G137" s="84">
        <f>'入金明細'!T135</f>
        <v>0</v>
      </c>
      <c r="H137" s="28">
        <f>'出金明細'!C135</f>
        <v>966771</v>
      </c>
      <c r="I137" s="86">
        <f>'出金明細'!D135</f>
        <v>0</v>
      </c>
      <c r="J137" s="83">
        <f>'出金明細'!M135</f>
        <v>258547</v>
      </c>
      <c r="K137" s="87">
        <f>'出金明細'!AD135</f>
        <v>708224</v>
      </c>
      <c r="L137" s="53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446">
        <v>44473.0</v>
      </c>
      <c r="C138" s="63">
        <f t="shared" si="23"/>
        <v>10810998</v>
      </c>
      <c r="D138" s="34">
        <f>'入金明細'!C136</f>
        <v>0</v>
      </c>
      <c r="E138" s="82">
        <f>'入金明細'!D136</f>
        <v>0</v>
      </c>
      <c r="F138" s="83">
        <f>'入金明細'!M136</f>
        <v>0</v>
      </c>
      <c r="G138" s="84">
        <f>'入金明細'!T136</f>
        <v>0</v>
      </c>
      <c r="H138" s="28">
        <f>'出金明細'!C136</f>
        <v>1667100</v>
      </c>
      <c r="I138" s="86">
        <f>'出金明細'!D136</f>
        <v>0</v>
      </c>
      <c r="J138" s="83">
        <f>'出金明細'!M136</f>
        <v>0</v>
      </c>
      <c r="K138" s="87">
        <f>'出金明細'!AD136</f>
        <v>1667100</v>
      </c>
      <c r="L138" s="53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446">
        <v>44474.0</v>
      </c>
      <c r="C139" s="63">
        <f t="shared" si="23"/>
        <v>11908893</v>
      </c>
      <c r="D139" s="34">
        <f>'入金明細'!C137</f>
        <v>1168515</v>
      </c>
      <c r="E139" s="82">
        <f>'入金明細'!D137</f>
        <v>0</v>
      </c>
      <c r="F139" s="83">
        <f>'入金明細'!M137</f>
        <v>1168515</v>
      </c>
      <c r="G139" s="84">
        <f>'入金明細'!T137</f>
        <v>0</v>
      </c>
      <c r="H139" s="28">
        <f>'出金明細'!C137</f>
        <v>70620</v>
      </c>
      <c r="I139" s="86">
        <f>'出金明細'!D137</f>
        <v>0</v>
      </c>
      <c r="J139" s="83">
        <f>'出金明細'!M137</f>
        <v>0</v>
      </c>
      <c r="K139" s="87">
        <f>'出金明細'!AD137</f>
        <v>70620</v>
      </c>
      <c r="L139" s="53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446">
        <v>44475.0</v>
      </c>
      <c r="C140" s="63">
        <f t="shared" si="23"/>
        <v>10444913</v>
      </c>
      <c r="D140" s="34">
        <f>'入金明細'!C138</f>
        <v>0</v>
      </c>
      <c r="E140" s="82">
        <f>'入金明細'!D138</f>
        <v>0</v>
      </c>
      <c r="F140" s="83">
        <f>'入金明細'!M138</f>
        <v>0</v>
      </c>
      <c r="G140" s="84">
        <f>'入金明細'!T138</f>
        <v>0</v>
      </c>
      <c r="H140" s="28">
        <f>'出金明細'!C138</f>
        <v>1463980</v>
      </c>
      <c r="I140" s="86">
        <f>'出金明細'!D138</f>
        <v>200110</v>
      </c>
      <c r="J140" s="83">
        <f>'出金明細'!M138</f>
        <v>0</v>
      </c>
      <c r="K140" s="87">
        <f>'出金明細'!AD138</f>
        <v>1263870</v>
      </c>
      <c r="L140" s="53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650">
        <v>44476.0</v>
      </c>
      <c r="C141" s="63">
        <f t="shared" si="23"/>
        <v>10444913</v>
      </c>
      <c r="D141" s="34">
        <f>'入金明細'!C139</f>
        <v>0</v>
      </c>
      <c r="E141" s="82">
        <f>'入金明細'!D139</f>
        <v>0</v>
      </c>
      <c r="F141" s="83">
        <f>'入金明細'!M139</f>
        <v>0</v>
      </c>
      <c r="G141" s="84">
        <f>'入金明細'!T139</f>
        <v>0</v>
      </c>
      <c r="H141" s="28">
        <f>'出金明細'!C139</f>
        <v>0</v>
      </c>
      <c r="I141" s="86">
        <f>'出金明細'!D139</f>
        <v>0</v>
      </c>
      <c r="J141" s="83">
        <f>'出金明細'!M139</f>
        <v>0</v>
      </c>
      <c r="K141" s="87">
        <f>'出金明細'!AD139</f>
        <v>0</v>
      </c>
      <c r="L141" s="53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650">
        <v>44477.0</v>
      </c>
      <c r="C142" s="63">
        <f t="shared" si="23"/>
        <v>10444913</v>
      </c>
      <c r="D142" s="34">
        <f>'入金明細'!C140</f>
        <v>0</v>
      </c>
      <c r="E142" s="82">
        <f>'入金明細'!D140</f>
        <v>0</v>
      </c>
      <c r="F142" s="83">
        <f>'入金明細'!M140</f>
        <v>0</v>
      </c>
      <c r="G142" s="84">
        <f>'入金明細'!T140</f>
        <v>0</v>
      </c>
      <c r="H142" s="28">
        <f>'出金明細'!C140</f>
        <v>0</v>
      </c>
      <c r="I142" s="86">
        <f>'出金明細'!D140</f>
        <v>0</v>
      </c>
      <c r="J142" s="83">
        <f>'出金明細'!M140</f>
        <v>0</v>
      </c>
      <c r="K142" s="87">
        <f>'出金明細'!AD140</f>
        <v>0</v>
      </c>
      <c r="L142" s="53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650">
        <v>44478.0</v>
      </c>
      <c r="C143" s="63">
        <f t="shared" si="23"/>
        <v>10444913</v>
      </c>
      <c r="D143" s="34">
        <f>'入金明細'!C141</f>
        <v>0</v>
      </c>
      <c r="E143" s="82">
        <f>'入金明細'!D141</f>
        <v>0</v>
      </c>
      <c r="F143" s="83">
        <f>'入金明細'!M141</f>
        <v>0</v>
      </c>
      <c r="G143" s="84">
        <f>'入金明細'!T141</f>
        <v>0</v>
      </c>
      <c r="H143" s="28">
        <f>'出金明細'!C141</f>
        <v>0</v>
      </c>
      <c r="I143" s="86">
        <f>'出金明細'!D141</f>
        <v>0</v>
      </c>
      <c r="J143" s="83">
        <f>'出金明細'!M141</f>
        <v>0</v>
      </c>
      <c r="K143" s="87">
        <f>'出金明細'!AD141</f>
        <v>0</v>
      </c>
      <c r="L143" s="53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446">
        <v>44479.0</v>
      </c>
      <c r="C144" s="63">
        <f t="shared" si="23"/>
        <v>7277313</v>
      </c>
      <c r="D144" s="34">
        <f>'入金明細'!C142</f>
        <v>417494</v>
      </c>
      <c r="E144" s="82">
        <f>'入金明細'!D142</f>
        <v>0</v>
      </c>
      <c r="F144" s="83">
        <f>'入金明細'!M142</f>
        <v>0</v>
      </c>
      <c r="G144" s="84">
        <f>'入金明細'!T142</f>
        <v>417494</v>
      </c>
      <c r="H144" s="28">
        <f>'出金明細'!C142</f>
        <v>3585094</v>
      </c>
      <c r="I144" s="86">
        <f>'出金明細'!D142</f>
        <v>0</v>
      </c>
      <c r="J144" s="83">
        <f>'出金明細'!M142</f>
        <v>0</v>
      </c>
      <c r="K144" s="87">
        <f>'出金明細'!AD142</f>
        <v>3585094</v>
      </c>
      <c r="L144" s="53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446">
        <v>44480.0</v>
      </c>
      <c r="C145" s="63">
        <f t="shared" si="23"/>
        <v>6038912</v>
      </c>
      <c r="D145" s="34">
        <f>'入金明細'!C143</f>
        <v>166425</v>
      </c>
      <c r="E145" s="82">
        <f>'入金明細'!D143</f>
        <v>0</v>
      </c>
      <c r="F145" s="83">
        <f>'入金明細'!M143</f>
        <v>166425</v>
      </c>
      <c r="G145" s="84">
        <f>'入金明細'!T143</f>
        <v>0</v>
      </c>
      <c r="H145" s="28">
        <f>'出金明細'!C143</f>
        <v>1404826</v>
      </c>
      <c r="I145" s="86">
        <f>'出金明細'!D143</f>
        <v>1000000</v>
      </c>
      <c r="J145" s="83">
        <f>'出金明細'!M143</f>
        <v>0</v>
      </c>
      <c r="K145" s="87">
        <f>'出金明細'!AD143</f>
        <v>404826</v>
      </c>
      <c r="L145" s="53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446">
        <v>44481.0</v>
      </c>
      <c r="C146" s="63">
        <f t="shared" si="23"/>
        <v>6405098</v>
      </c>
      <c r="D146" s="34">
        <f>'入金明細'!C144</f>
        <v>444454</v>
      </c>
      <c r="E146" s="82">
        <f>'入金明細'!D144</f>
        <v>0</v>
      </c>
      <c r="F146" s="83">
        <f>'入金明細'!M144</f>
        <v>414654</v>
      </c>
      <c r="G146" s="84">
        <f>'入金明細'!T144</f>
        <v>29800</v>
      </c>
      <c r="H146" s="28">
        <f>'出金明細'!C144</f>
        <v>78268</v>
      </c>
      <c r="I146" s="86">
        <f>'出金明細'!D144</f>
        <v>0</v>
      </c>
      <c r="J146" s="83">
        <f>'出金明細'!M144</f>
        <v>22858</v>
      </c>
      <c r="K146" s="87">
        <f>'出金明細'!AD144</f>
        <v>55410</v>
      </c>
      <c r="L146" s="53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446">
        <v>44482.0</v>
      </c>
      <c r="C147" s="63">
        <f t="shared" si="23"/>
        <v>6400588</v>
      </c>
      <c r="D147" s="34">
        <f>'入金明細'!C145</f>
        <v>0</v>
      </c>
      <c r="E147" s="82">
        <f>'入金明細'!D145</f>
        <v>0</v>
      </c>
      <c r="F147" s="83">
        <f>'入金明細'!M145</f>
        <v>0</v>
      </c>
      <c r="G147" s="84">
        <f>'入金明細'!T145</f>
        <v>0</v>
      </c>
      <c r="H147" s="28">
        <f>'出金明細'!C145</f>
        <v>4510</v>
      </c>
      <c r="I147" s="86">
        <f>'出金明細'!D145</f>
        <v>0</v>
      </c>
      <c r="J147" s="83">
        <f>'出金明細'!M145</f>
        <v>0</v>
      </c>
      <c r="K147" s="87">
        <f>'出金明細'!AD145</f>
        <v>4510</v>
      </c>
      <c r="L147" s="53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650">
        <v>44483.0</v>
      </c>
      <c r="C148" s="63">
        <f t="shared" si="23"/>
        <v>6400588</v>
      </c>
      <c r="D148" s="34">
        <f>'入金明細'!C146</f>
        <v>0</v>
      </c>
      <c r="E148" s="82">
        <f>'入金明細'!D146</f>
        <v>0</v>
      </c>
      <c r="F148" s="83">
        <f>'入金明細'!M146</f>
        <v>0</v>
      </c>
      <c r="G148" s="84">
        <f>'入金明細'!T146</f>
        <v>0</v>
      </c>
      <c r="H148" s="28">
        <f>'出金明細'!C146</f>
        <v>0</v>
      </c>
      <c r="I148" s="86">
        <f>'出金明細'!D146</f>
        <v>0</v>
      </c>
      <c r="J148" s="83">
        <f>'出金明細'!M146</f>
        <v>0</v>
      </c>
      <c r="K148" s="87">
        <f>'出金明細'!AD146</f>
        <v>0</v>
      </c>
      <c r="L148" s="53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650">
        <v>44484.0</v>
      </c>
      <c r="C149" s="63">
        <f t="shared" si="23"/>
        <v>6400588</v>
      </c>
      <c r="D149" s="34">
        <f>'入金明細'!C147</f>
        <v>0</v>
      </c>
      <c r="E149" s="82">
        <f>'入金明細'!D147</f>
        <v>0</v>
      </c>
      <c r="F149" s="83">
        <f>'入金明細'!M147</f>
        <v>0</v>
      </c>
      <c r="G149" s="84">
        <f>'入金明細'!T147</f>
        <v>0</v>
      </c>
      <c r="H149" s="28">
        <f>'出金明細'!C147</f>
        <v>0</v>
      </c>
      <c r="I149" s="86">
        <f>'出金明細'!D147</f>
        <v>0</v>
      </c>
      <c r="J149" s="83">
        <f>'出金明細'!M147</f>
        <v>0</v>
      </c>
      <c r="K149" s="87">
        <f>'出金明細'!AD147</f>
        <v>0</v>
      </c>
      <c r="L149" s="53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446">
        <v>44485.0</v>
      </c>
      <c r="C150" s="63">
        <f t="shared" si="23"/>
        <v>8309521</v>
      </c>
      <c r="D150" s="34">
        <f>'入金明細'!C148</f>
        <v>1917952</v>
      </c>
      <c r="E150" s="82">
        <f>'入金明細'!D148</f>
        <v>0</v>
      </c>
      <c r="F150" s="83">
        <f>'入金明細'!M148</f>
        <v>793956</v>
      </c>
      <c r="G150" s="84">
        <f>'入金明細'!T148</f>
        <v>1123996</v>
      </c>
      <c r="H150" s="28">
        <f>'出金明細'!C148</f>
        <v>9019</v>
      </c>
      <c r="I150" s="86">
        <f>'出金明細'!D148</f>
        <v>0</v>
      </c>
      <c r="J150" s="83">
        <f>'出金明細'!M148</f>
        <v>0</v>
      </c>
      <c r="K150" s="87">
        <f>'出金明細'!AD148</f>
        <v>9019</v>
      </c>
      <c r="L150" s="53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446">
        <v>44486.0</v>
      </c>
      <c r="C151" s="63">
        <f t="shared" si="23"/>
        <v>9086023</v>
      </c>
      <c r="D151" s="34">
        <f>'入金明細'!C149</f>
        <v>934432</v>
      </c>
      <c r="E151" s="82">
        <f>'入金明細'!D149</f>
        <v>0</v>
      </c>
      <c r="F151" s="83">
        <f>'入金明細'!M149</f>
        <v>912267</v>
      </c>
      <c r="G151" s="84">
        <f>'入金明細'!T149</f>
        <v>22165</v>
      </c>
      <c r="H151" s="28">
        <f>'出金明細'!C149</f>
        <v>157930</v>
      </c>
      <c r="I151" s="86">
        <f>'出金明細'!D149</f>
        <v>0</v>
      </c>
      <c r="J151" s="83">
        <f>'出金明細'!M149</f>
        <v>0</v>
      </c>
      <c r="K151" s="87">
        <f>'出金明細'!AD149</f>
        <v>157930</v>
      </c>
      <c r="L151" s="53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446">
        <v>44487.0</v>
      </c>
      <c r="C152" s="63">
        <f t="shared" si="23"/>
        <v>9093723</v>
      </c>
      <c r="D152" s="34">
        <f>'入金明細'!C150</f>
        <v>8800</v>
      </c>
      <c r="E152" s="82">
        <f>'入金明細'!D150</f>
        <v>0</v>
      </c>
      <c r="F152" s="83">
        <f>'入金明細'!M150</f>
        <v>0</v>
      </c>
      <c r="G152" s="84">
        <f>'入金明細'!T150</f>
        <v>8800</v>
      </c>
      <c r="H152" s="28">
        <f>'出金明細'!C150</f>
        <v>1100</v>
      </c>
      <c r="I152" s="86">
        <f>'出金明細'!D150</f>
        <v>1100</v>
      </c>
      <c r="J152" s="83">
        <f>'出金明細'!M150</f>
        <v>0</v>
      </c>
      <c r="K152" s="87">
        <f>'出金明細'!AD150</f>
        <v>0</v>
      </c>
      <c r="L152" s="53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446">
        <v>44488.0</v>
      </c>
      <c r="C153" s="63">
        <f t="shared" si="23"/>
        <v>9089323</v>
      </c>
      <c r="D153" s="34">
        <f>'入金明細'!C151</f>
        <v>0</v>
      </c>
      <c r="E153" s="82">
        <f>'入金明細'!D151</f>
        <v>0</v>
      </c>
      <c r="F153" s="83">
        <f>'入金明細'!M151</f>
        <v>0</v>
      </c>
      <c r="G153" s="84">
        <f>'入金明細'!T151</f>
        <v>0</v>
      </c>
      <c r="H153" s="28">
        <f>'出金明細'!C151</f>
        <v>4400</v>
      </c>
      <c r="I153" s="86">
        <f>'出金明細'!D151</f>
        <v>0</v>
      </c>
      <c r="J153" s="83">
        <f>'出金明細'!M151</f>
        <v>0</v>
      </c>
      <c r="K153" s="87">
        <f>'出金明細'!AD151</f>
        <v>4400</v>
      </c>
      <c r="L153" s="53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446">
        <v>44489.0</v>
      </c>
      <c r="C154" s="63">
        <f t="shared" si="23"/>
        <v>7314222</v>
      </c>
      <c r="D154" s="34">
        <f>'入金明細'!C152</f>
        <v>108659</v>
      </c>
      <c r="E154" s="82">
        <f>'入金明細'!D152</f>
        <v>0</v>
      </c>
      <c r="F154" s="83">
        <f>'入金明細'!M152</f>
        <v>0</v>
      </c>
      <c r="G154" s="84">
        <f>'入金明細'!T152</f>
        <v>108659</v>
      </c>
      <c r="H154" s="28">
        <f>'出金明細'!C152</f>
        <v>1883760</v>
      </c>
      <c r="I154" s="86">
        <f>'出金明細'!D152</f>
        <v>0</v>
      </c>
      <c r="J154" s="83">
        <f>'出金明細'!M152</f>
        <v>1200000</v>
      </c>
      <c r="K154" s="87">
        <f>'出金明細'!AD152</f>
        <v>683760</v>
      </c>
      <c r="L154" s="53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650">
        <v>44490.0</v>
      </c>
      <c r="C155" s="63">
        <f t="shared" si="23"/>
        <v>7314222</v>
      </c>
      <c r="D155" s="34">
        <f>'入金明細'!C153</f>
        <v>0</v>
      </c>
      <c r="E155" s="82">
        <f>'入金明細'!D153</f>
        <v>0</v>
      </c>
      <c r="F155" s="83">
        <f>'入金明細'!M153</f>
        <v>0</v>
      </c>
      <c r="G155" s="84">
        <f>'入金明細'!T153</f>
        <v>0</v>
      </c>
      <c r="H155" s="28">
        <f>'出金明細'!C153</f>
        <v>0</v>
      </c>
      <c r="I155" s="86">
        <f>'出金明細'!D153</f>
        <v>0</v>
      </c>
      <c r="J155" s="83">
        <f>'出金明細'!M153</f>
        <v>0</v>
      </c>
      <c r="K155" s="87">
        <f>'出金明細'!AD153</f>
        <v>0</v>
      </c>
      <c r="L155" s="53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650">
        <v>44491.0</v>
      </c>
      <c r="C156" s="63">
        <f t="shared" si="23"/>
        <v>7314222</v>
      </c>
      <c r="D156" s="34">
        <f>'入金明細'!C154</f>
        <v>0</v>
      </c>
      <c r="E156" s="82">
        <f>'入金明細'!D154</f>
        <v>0</v>
      </c>
      <c r="F156" s="83">
        <f>'入金明細'!M154</f>
        <v>0</v>
      </c>
      <c r="G156" s="84">
        <f>'入金明細'!T154</f>
        <v>0</v>
      </c>
      <c r="H156" s="28">
        <f>'出金明細'!C154</f>
        <v>0</v>
      </c>
      <c r="I156" s="86">
        <f>'出金明細'!D154</f>
        <v>0</v>
      </c>
      <c r="J156" s="83">
        <f>'出金明細'!M154</f>
        <v>0</v>
      </c>
      <c r="K156" s="87">
        <f>'出金明細'!AD154</f>
        <v>0</v>
      </c>
      <c r="L156" s="53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446">
        <v>44492.0</v>
      </c>
      <c r="C157" s="63">
        <f t="shared" si="23"/>
        <v>7377702</v>
      </c>
      <c r="D157" s="34">
        <f>'入金明細'!C155</f>
        <v>74250</v>
      </c>
      <c r="E157" s="82">
        <f>'入金明細'!D155</f>
        <v>0</v>
      </c>
      <c r="F157" s="83">
        <f>'入金明細'!M155</f>
        <v>74250</v>
      </c>
      <c r="G157" s="84">
        <f>'入金明細'!T155</f>
        <v>0</v>
      </c>
      <c r="H157" s="28">
        <f>'出金明細'!C155</f>
        <v>10770</v>
      </c>
      <c r="I157" s="86">
        <f>'出金明細'!D155</f>
        <v>0</v>
      </c>
      <c r="J157" s="83">
        <f>'出金明細'!M155</f>
        <v>0</v>
      </c>
      <c r="K157" s="87">
        <f>'出金明細'!AD155</f>
        <v>10770</v>
      </c>
      <c r="L157" s="53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446">
        <v>44493.0</v>
      </c>
      <c r="C158" s="63">
        <f t="shared" si="23"/>
        <v>7822142</v>
      </c>
      <c r="D158" s="34">
        <f>'入金明細'!C156</f>
        <v>500000</v>
      </c>
      <c r="E158" s="82">
        <f>'入金明細'!D156</f>
        <v>0</v>
      </c>
      <c r="F158" s="83">
        <f>'入金明細'!M156</f>
        <v>0</v>
      </c>
      <c r="G158" s="84">
        <f>'入金明細'!T156</f>
        <v>500000</v>
      </c>
      <c r="H158" s="28">
        <f>'出金明細'!C156</f>
        <v>55560</v>
      </c>
      <c r="I158" s="86">
        <f>'出金明細'!D156</f>
        <v>0</v>
      </c>
      <c r="J158" s="83">
        <f>'出金明細'!M156</f>
        <v>0</v>
      </c>
      <c r="K158" s="87">
        <f>'出金明細'!AD156</f>
        <v>55560</v>
      </c>
      <c r="L158" s="53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446">
        <v>44494.0</v>
      </c>
      <c r="C159" s="63">
        <f t="shared" si="23"/>
        <v>7972396</v>
      </c>
      <c r="D159" s="34">
        <f>'入金明細'!C157</f>
        <v>179454</v>
      </c>
      <c r="E159" s="82">
        <f>'入金明細'!D157</f>
        <v>0</v>
      </c>
      <c r="F159" s="83">
        <f>'入金明細'!M157</f>
        <v>0</v>
      </c>
      <c r="G159" s="84">
        <f>'入金明細'!T157</f>
        <v>179454</v>
      </c>
      <c r="H159" s="28">
        <f>'出金明細'!C157</f>
        <v>29200</v>
      </c>
      <c r="I159" s="86">
        <f>'出金明細'!D157</f>
        <v>0</v>
      </c>
      <c r="J159" s="83">
        <f>'出金明細'!M157</f>
        <v>0</v>
      </c>
      <c r="K159" s="87">
        <f>'出金明細'!AD157</f>
        <v>29200</v>
      </c>
      <c r="L159" s="53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446">
        <v>44495.0</v>
      </c>
      <c r="C160" s="63">
        <f t="shared" si="23"/>
        <v>10925011</v>
      </c>
      <c r="D160" s="34">
        <f>'入金明細'!C158</f>
        <v>3212381</v>
      </c>
      <c r="E160" s="82">
        <f>'入金明細'!D158</f>
        <v>0</v>
      </c>
      <c r="F160" s="83">
        <f>'入金明細'!M158</f>
        <v>0</v>
      </c>
      <c r="G160" s="84">
        <f>'入金明細'!T158</f>
        <v>3212381</v>
      </c>
      <c r="H160" s="28">
        <f>'出金明細'!C158</f>
        <v>259766</v>
      </c>
      <c r="I160" s="86">
        <f>'出金明細'!D158</f>
        <v>0</v>
      </c>
      <c r="J160" s="83">
        <f>'出金明細'!M158</f>
        <v>0</v>
      </c>
      <c r="K160" s="87">
        <f>'出金明細'!AD158</f>
        <v>259766</v>
      </c>
      <c r="L160" s="53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446">
        <v>44496.0</v>
      </c>
      <c r="C161" s="63">
        <f t="shared" si="23"/>
        <v>10844107</v>
      </c>
      <c r="D161" s="34">
        <f>'入金明細'!C159</f>
        <v>325880</v>
      </c>
      <c r="E161" s="82">
        <f>'入金明細'!D159</f>
        <v>0</v>
      </c>
      <c r="F161" s="83">
        <f>'入金明細'!M159</f>
        <v>0</v>
      </c>
      <c r="G161" s="84">
        <f>'入金明細'!T159</f>
        <v>325880</v>
      </c>
      <c r="H161" s="28">
        <f>'出金明細'!C159</f>
        <v>406784</v>
      </c>
      <c r="I161" s="86">
        <f>'出金明細'!D159</f>
        <v>0</v>
      </c>
      <c r="J161" s="83">
        <f>'出金明細'!M159</f>
        <v>0</v>
      </c>
      <c r="K161" s="87">
        <f>'出金明細'!AD159</f>
        <v>406784</v>
      </c>
      <c r="L161" s="53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650">
        <v>44497.0</v>
      </c>
      <c r="C162" s="63">
        <f t="shared" si="23"/>
        <v>10844107</v>
      </c>
      <c r="D162" s="34">
        <f>'入金明細'!C160</f>
        <v>0</v>
      </c>
      <c r="E162" s="82">
        <f>'入金明細'!D160</f>
        <v>0</v>
      </c>
      <c r="F162" s="83">
        <f>'入金明細'!M160</f>
        <v>0</v>
      </c>
      <c r="G162" s="84">
        <f>'入金明細'!T160</f>
        <v>0</v>
      </c>
      <c r="H162" s="28">
        <f>'出金明細'!C160</f>
        <v>0</v>
      </c>
      <c r="I162" s="86">
        <f>'出金明細'!D160</f>
        <v>0</v>
      </c>
      <c r="J162" s="83">
        <f>'出金明細'!M160</f>
        <v>0</v>
      </c>
      <c r="K162" s="87">
        <f>'出金明細'!AD160</f>
        <v>0</v>
      </c>
      <c r="L162" s="53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650">
        <v>44498.0</v>
      </c>
      <c r="C163" s="63">
        <f t="shared" si="23"/>
        <v>10844107</v>
      </c>
      <c r="D163" s="34">
        <f>'入金明細'!C161</f>
        <v>0</v>
      </c>
      <c r="E163" s="82">
        <f>'入金明細'!D161</f>
        <v>0</v>
      </c>
      <c r="F163" s="83">
        <f>'入金明細'!M161</f>
        <v>0</v>
      </c>
      <c r="G163" s="84">
        <f>'入金明細'!T161</f>
        <v>0</v>
      </c>
      <c r="H163" s="28">
        <f>'出金明細'!C161</f>
        <v>0</v>
      </c>
      <c r="I163" s="86">
        <f>'出金明細'!D161</f>
        <v>0</v>
      </c>
      <c r="J163" s="83">
        <f>'出金明細'!M161</f>
        <v>0</v>
      </c>
      <c r="K163" s="87">
        <f>'出金明細'!AD161</f>
        <v>0</v>
      </c>
      <c r="L163" s="53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446">
        <v>44499.0</v>
      </c>
      <c r="C164" s="63">
        <f t="shared" si="23"/>
        <v>24238346</v>
      </c>
      <c r="D164" s="34">
        <f>'入金明細'!C162</f>
        <v>17556102</v>
      </c>
      <c r="E164" s="82">
        <f>'入金明細'!D162</f>
        <v>14366662</v>
      </c>
      <c r="F164" s="83">
        <f>'入金明細'!M162</f>
        <v>0</v>
      </c>
      <c r="G164" s="84">
        <f>'入金明細'!T162</f>
        <v>3189440</v>
      </c>
      <c r="H164" s="28">
        <f>'出金明細'!C162</f>
        <v>4161863</v>
      </c>
      <c r="I164" s="86">
        <f>'出金明細'!D162</f>
        <v>10653</v>
      </c>
      <c r="J164" s="83">
        <f>'出金明細'!M162</f>
        <v>0</v>
      </c>
      <c r="K164" s="87">
        <f>'出金明細'!AD162</f>
        <v>4151210</v>
      </c>
      <c r="L164" s="53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452">
        <v>44500.0</v>
      </c>
      <c r="C165" s="64">
        <f t="shared" si="23"/>
        <v>12896454</v>
      </c>
      <c r="D165" s="38">
        <f>'入金明細'!C163</f>
        <v>31628939</v>
      </c>
      <c r="E165" s="82">
        <f>'入金明細'!D163</f>
        <v>30000000</v>
      </c>
      <c r="F165" s="83">
        <f>'入金明細'!M163</f>
        <v>0</v>
      </c>
      <c r="G165" s="84">
        <f>'入金明細'!T163</f>
        <v>1628939</v>
      </c>
      <c r="H165" s="80">
        <f>'出金明細'!C163</f>
        <v>42970831</v>
      </c>
      <c r="I165" s="86">
        <f>'出金明細'!D163</f>
        <v>35330248</v>
      </c>
      <c r="J165" s="83">
        <f>'出金明細'!M163</f>
        <v>2457590</v>
      </c>
      <c r="K165" s="87">
        <f>'出金明細'!AD163</f>
        <v>5182993</v>
      </c>
      <c r="L165" s="53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437" t="s">
        <v>16</v>
      </c>
      <c r="C166" s="68">
        <f t="shared" ref="C166:C167" si="24">SUM(D166-H166)</f>
        <v>-7540062</v>
      </c>
      <c r="D166" s="47">
        <f>SUM(D135:D165)</f>
        <v>59690050</v>
      </c>
      <c r="E166" s="81"/>
      <c r="F166" s="43"/>
      <c r="G166" s="44"/>
      <c r="H166" s="45">
        <f>SUM(H135:H165)</f>
        <v>67230112</v>
      </c>
      <c r="I166" s="42"/>
      <c r="J166" s="43"/>
      <c r="K166" s="46"/>
      <c r="L166" s="53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437" t="s">
        <v>11</v>
      </c>
      <c r="C167" s="68">
        <f t="shared" si="24"/>
        <v>-19546886</v>
      </c>
      <c r="D167" s="47">
        <f>D134+D166</f>
        <v>493880669</v>
      </c>
      <c r="E167" s="81"/>
      <c r="F167" s="43"/>
      <c r="G167" s="44"/>
      <c r="H167" s="45">
        <f>H134+H166</f>
        <v>513427555</v>
      </c>
      <c r="I167" s="42"/>
      <c r="J167" s="43"/>
      <c r="K167" s="46"/>
      <c r="L167" s="53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451">
        <v>44501.0</v>
      </c>
      <c r="C168" s="74">
        <f>SUM(C165+D168-H168)</f>
        <v>13609684</v>
      </c>
      <c r="D168" s="41">
        <f>'入金明細'!C165</f>
        <v>713230</v>
      </c>
      <c r="E168" s="82">
        <f>'入金明細'!D165</f>
        <v>0</v>
      </c>
      <c r="F168" s="83">
        <f>'入金明細'!M165</f>
        <v>613230</v>
      </c>
      <c r="G168" s="84">
        <f>'入金明細'!T165</f>
        <v>100000</v>
      </c>
      <c r="H168" s="85">
        <f>'出金明細'!C165</f>
        <v>0</v>
      </c>
      <c r="I168" s="86">
        <f>'出金明細'!D165</f>
        <v>0</v>
      </c>
      <c r="J168" s="83">
        <f>'出金明細'!M165</f>
        <v>0</v>
      </c>
      <c r="K168" s="87">
        <f>'出金明細'!AD165</f>
        <v>0</v>
      </c>
      <c r="L168" s="53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446">
        <v>44502.0</v>
      </c>
      <c r="C169" s="63">
        <f t="shared" ref="C169:C197" si="25">SUM(C168+D169-H169)</f>
        <v>26285459</v>
      </c>
      <c r="D169" s="34">
        <f>'入金明細'!C166</f>
        <v>20000000</v>
      </c>
      <c r="E169" s="82">
        <f>'入金明細'!D166</f>
        <v>20000000</v>
      </c>
      <c r="F169" s="83">
        <f>'入金明細'!M166</f>
        <v>0</v>
      </c>
      <c r="G169" s="84">
        <f>'入金明細'!T166</f>
        <v>0</v>
      </c>
      <c r="H169" s="28">
        <f>'出金明細'!C166</f>
        <v>7324225</v>
      </c>
      <c r="I169" s="86">
        <f>'出金明細'!D166</f>
        <v>0</v>
      </c>
      <c r="J169" s="83">
        <f>'出金明細'!M166</f>
        <v>7179334</v>
      </c>
      <c r="K169" s="87">
        <f>'出金明細'!AD166</f>
        <v>144891</v>
      </c>
      <c r="L169" s="53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650">
        <v>44503.0</v>
      </c>
      <c r="C170" s="63">
        <f t="shared" si="25"/>
        <v>26285459</v>
      </c>
      <c r="D170" s="34">
        <f>'入金明細'!C167</f>
        <v>0</v>
      </c>
      <c r="E170" s="82">
        <f>'入金明細'!D167</f>
        <v>0</v>
      </c>
      <c r="F170" s="83">
        <f>'入金明細'!M167</f>
        <v>0</v>
      </c>
      <c r="G170" s="84">
        <f>'入金明細'!T167</f>
        <v>0</v>
      </c>
      <c r="H170" s="28">
        <f>'出金明細'!C167</f>
        <v>0</v>
      </c>
      <c r="I170" s="86">
        <f>'出金明細'!D167</f>
        <v>0</v>
      </c>
      <c r="J170" s="83">
        <f>'出金明細'!M167</f>
        <v>0</v>
      </c>
      <c r="K170" s="87">
        <f>'出金明細'!AD167</f>
        <v>0</v>
      </c>
      <c r="L170" s="53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650">
        <v>44504.0</v>
      </c>
      <c r="C171" s="63">
        <f t="shared" si="25"/>
        <v>26285459</v>
      </c>
      <c r="D171" s="34">
        <f>'入金明細'!C168</f>
        <v>0</v>
      </c>
      <c r="E171" s="82">
        <f>'入金明細'!D168</f>
        <v>0</v>
      </c>
      <c r="F171" s="83">
        <f>'入金明細'!M168</f>
        <v>0</v>
      </c>
      <c r="G171" s="84">
        <f>'入金明細'!T168</f>
        <v>0</v>
      </c>
      <c r="H171" s="28">
        <f>'出金明細'!C168</f>
        <v>0</v>
      </c>
      <c r="I171" s="86">
        <f>'出金明細'!D168</f>
        <v>0</v>
      </c>
      <c r="J171" s="83">
        <f>'出金明細'!M168</f>
        <v>0</v>
      </c>
      <c r="K171" s="87">
        <f>'出金明細'!AD168</f>
        <v>0</v>
      </c>
      <c r="L171" s="53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650">
        <v>44505.0</v>
      </c>
      <c r="C172" s="63">
        <f t="shared" si="25"/>
        <v>26285459</v>
      </c>
      <c r="D172" s="34">
        <f>'入金明細'!C169</f>
        <v>0</v>
      </c>
      <c r="E172" s="82">
        <f>'入金明細'!D169</f>
        <v>0</v>
      </c>
      <c r="F172" s="83">
        <f>'入金明細'!M169</f>
        <v>0</v>
      </c>
      <c r="G172" s="84">
        <f>'入金明細'!T169</f>
        <v>0</v>
      </c>
      <c r="H172" s="28">
        <f>'出金明細'!C169</f>
        <v>0</v>
      </c>
      <c r="I172" s="86">
        <f>'出金明細'!D169</f>
        <v>0</v>
      </c>
      <c r="J172" s="83">
        <f>'出金明細'!M169</f>
        <v>0</v>
      </c>
      <c r="K172" s="87">
        <f>'出金明細'!AD169</f>
        <v>0</v>
      </c>
      <c r="L172" s="53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446">
        <v>44506.0</v>
      </c>
      <c r="C173" s="63">
        <f t="shared" si="25"/>
        <v>26376470</v>
      </c>
      <c r="D173" s="34">
        <f>'入金明細'!C170</f>
        <v>266515</v>
      </c>
      <c r="E173" s="82">
        <f>'入金明細'!D170</f>
        <v>0</v>
      </c>
      <c r="F173" s="83">
        <f>'入金明細'!M170</f>
        <v>103000</v>
      </c>
      <c r="G173" s="84">
        <f>'入金明細'!T170</f>
        <v>163515</v>
      </c>
      <c r="H173" s="28">
        <f>'出金明細'!C170</f>
        <v>175504</v>
      </c>
      <c r="I173" s="86">
        <f>'出金明細'!D170</f>
        <v>660</v>
      </c>
      <c r="J173" s="83">
        <f>'出金明細'!M170</f>
        <v>0</v>
      </c>
      <c r="K173" s="87">
        <f>'出金明細'!AD170</f>
        <v>174844</v>
      </c>
      <c r="L173" s="53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446">
        <v>44507.0</v>
      </c>
      <c r="C174" s="63">
        <f t="shared" si="25"/>
        <v>26410460</v>
      </c>
      <c r="D174" s="34">
        <f>'入金明細'!C171</f>
        <v>35200</v>
      </c>
      <c r="E174" s="82">
        <f>'入金明細'!D171</f>
        <v>0</v>
      </c>
      <c r="F174" s="83">
        <f>'入金明細'!M171</f>
        <v>0</v>
      </c>
      <c r="G174" s="84">
        <f>'入金明細'!T171</f>
        <v>35200</v>
      </c>
      <c r="H174" s="28">
        <f>'出金明細'!C171</f>
        <v>1210</v>
      </c>
      <c r="I174" s="86">
        <f>'出金明細'!D171</f>
        <v>1210</v>
      </c>
      <c r="J174" s="83">
        <f>'出金明細'!M171</f>
        <v>0</v>
      </c>
      <c r="K174" s="87">
        <f>'出金明細'!AD171</f>
        <v>0</v>
      </c>
      <c r="L174" s="53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446">
        <v>44508.0</v>
      </c>
      <c r="C175" s="63">
        <f t="shared" si="25"/>
        <v>25965250</v>
      </c>
      <c r="D175" s="34">
        <f>'入金明細'!C172</f>
        <v>0</v>
      </c>
      <c r="E175" s="82">
        <f>'入金明細'!D172</f>
        <v>0</v>
      </c>
      <c r="F175" s="83">
        <f>'入金明細'!M172</f>
        <v>0</v>
      </c>
      <c r="G175" s="84">
        <f>'入金明細'!T172</f>
        <v>0</v>
      </c>
      <c r="H175" s="28">
        <f>'出金明細'!C172</f>
        <v>445210</v>
      </c>
      <c r="I175" s="86">
        <f>'出金明細'!D172</f>
        <v>0</v>
      </c>
      <c r="J175" s="83">
        <f>'出金明細'!M172</f>
        <v>0</v>
      </c>
      <c r="K175" s="87">
        <f>'出金明細'!AD172</f>
        <v>445210</v>
      </c>
      <c r="L175" s="53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446">
        <v>44509.0</v>
      </c>
      <c r="C176" s="63">
        <f t="shared" si="25"/>
        <v>28267955</v>
      </c>
      <c r="D176" s="34">
        <f>'入金明細'!C173</f>
        <v>3765730</v>
      </c>
      <c r="E176" s="82">
        <f>'入金明細'!D173</f>
        <v>0</v>
      </c>
      <c r="F176" s="83">
        <f>'入金明細'!M173</f>
        <v>0</v>
      </c>
      <c r="G176" s="84">
        <f>'入金明細'!T173</f>
        <v>3765730</v>
      </c>
      <c r="H176" s="28">
        <f>'出金明細'!C173</f>
        <v>1463025</v>
      </c>
      <c r="I176" s="86">
        <f>'出金明細'!D173</f>
        <v>1000000</v>
      </c>
      <c r="J176" s="83">
        <f>'出金明細'!M173</f>
        <v>0</v>
      </c>
      <c r="K176" s="87">
        <f>'出金明細'!AD173</f>
        <v>463025</v>
      </c>
      <c r="L176" s="53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446">
        <v>44510.0</v>
      </c>
      <c r="C177" s="63">
        <f t="shared" si="25"/>
        <v>25874904</v>
      </c>
      <c r="D177" s="34">
        <f>'入金明細'!C174</f>
        <v>823426</v>
      </c>
      <c r="E177" s="82">
        <f>'入金明細'!D174</f>
        <v>0</v>
      </c>
      <c r="F177" s="83">
        <f>'入金明細'!M174</f>
        <v>0</v>
      </c>
      <c r="G177" s="84">
        <f>'入金明細'!T174</f>
        <v>823426</v>
      </c>
      <c r="H177" s="28">
        <f>'出金明細'!C174</f>
        <v>3216477</v>
      </c>
      <c r="I177" s="86">
        <f>'出金明細'!D174</f>
        <v>27302</v>
      </c>
      <c r="J177" s="83">
        <f>'出金明細'!M174</f>
        <v>0</v>
      </c>
      <c r="K177" s="87">
        <f>'出金明細'!AD174</f>
        <v>3189175</v>
      </c>
      <c r="L177" s="53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650">
        <v>44511.0</v>
      </c>
      <c r="C178" s="63">
        <f t="shared" si="25"/>
        <v>23771121</v>
      </c>
      <c r="D178" s="34">
        <f>'入金明細'!C175</f>
        <v>0</v>
      </c>
      <c r="E178" s="82">
        <f>'入金明細'!D175</f>
        <v>0</v>
      </c>
      <c r="F178" s="83">
        <f>'入金明細'!M175</f>
        <v>0</v>
      </c>
      <c r="G178" s="84">
        <f>'入金明細'!T175</f>
        <v>0</v>
      </c>
      <c r="H178" s="28">
        <f>'出金明細'!C175</f>
        <v>2103783</v>
      </c>
      <c r="I178" s="86">
        <f>'出金明細'!D175</f>
        <v>530000</v>
      </c>
      <c r="J178" s="83">
        <f>'出金明細'!M175</f>
        <v>1573783</v>
      </c>
      <c r="K178" s="87">
        <f>'出金明細'!AD175</f>
        <v>0</v>
      </c>
      <c r="L178" s="53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650">
        <v>44512.0</v>
      </c>
      <c r="C179" s="63">
        <f t="shared" si="25"/>
        <v>27275564</v>
      </c>
      <c r="D179" s="34">
        <f>'入金明細'!C176</f>
        <v>26601896</v>
      </c>
      <c r="E179" s="82">
        <f>'入金明細'!D176</f>
        <v>0</v>
      </c>
      <c r="F179" s="83">
        <f>'入金明細'!M176</f>
        <v>0</v>
      </c>
      <c r="G179" s="84">
        <f>'入金明細'!T176</f>
        <v>26601896</v>
      </c>
      <c r="H179" s="28">
        <f>'出金明細'!C176</f>
        <v>23097453</v>
      </c>
      <c r="I179" s="86">
        <f>'出金明細'!D176</f>
        <v>0</v>
      </c>
      <c r="J179" s="83">
        <f>'出金明細'!M176</f>
        <v>23097453</v>
      </c>
      <c r="K179" s="87">
        <f>'出金明細'!AD176</f>
        <v>0</v>
      </c>
      <c r="L179" s="53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446">
        <v>44513.0</v>
      </c>
      <c r="C180" s="63">
        <f t="shared" si="25"/>
        <v>3492742</v>
      </c>
      <c r="D180" s="34">
        <f>'入金明細'!C177</f>
        <v>1486328</v>
      </c>
      <c r="E180" s="82">
        <f>'入金明細'!D177</f>
        <v>0</v>
      </c>
      <c r="F180" s="83">
        <f>'入金明細'!M177</f>
        <v>0</v>
      </c>
      <c r="G180" s="84">
        <f>'入金明細'!T177</f>
        <v>1486328</v>
      </c>
      <c r="H180" s="28">
        <f>'出金明細'!C177</f>
        <v>25269150</v>
      </c>
      <c r="I180" s="86">
        <f>'出金明細'!D177</f>
        <v>25000550</v>
      </c>
      <c r="J180" s="83">
        <f>'出金明細'!M177</f>
        <v>0</v>
      </c>
      <c r="K180" s="87">
        <f>'出金明細'!AD177</f>
        <v>268600</v>
      </c>
      <c r="L180" s="53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446">
        <v>44514.0</v>
      </c>
      <c r="C181" s="63">
        <f t="shared" si="25"/>
        <v>3484922</v>
      </c>
      <c r="D181" s="34">
        <f>'入金明細'!C178</f>
        <v>0</v>
      </c>
      <c r="E181" s="82">
        <f>'入金明細'!D178</f>
        <v>0</v>
      </c>
      <c r="F181" s="83">
        <f>'入金明細'!M178</f>
        <v>0</v>
      </c>
      <c r="G181" s="84">
        <f>'入金明細'!T178</f>
        <v>0</v>
      </c>
      <c r="H181" s="28">
        <f>'出金明細'!C178</f>
        <v>7820</v>
      </c>
      <c r="I181" s="86">
        <f>'出金明細'!D178</f>
        <v>0</v>
      </c>
      <c r="J181" s="83">
        <f>'出金明細'!M178</f>
        <v>0</v>
      </c>
      <c r="K181" s="87">
        <f>'出金明細'!AD178</f>
        <v>7820</v>
      </c>
      <c r="L181" s="53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446">
        <v>44515.0</v>
      </c>
      <c r="C182" s="63">
        <f t="shared" si="25"/>
        <v>11250475</v>
      </c>
      <c r="D182" s="34">
        <f>'入金明細'!C179</f>
        <v>7765553</v>
      </c>
      <c r="E182" s="82">
        <f>'入金明細'!D179</f>
        <v>0</v>
      </c>
      <c r="F182" s="83">
        <f>'入金明細'!M179</f>
        <v>448993</v>
      </c>
      <c r="G182" s="84">
        <f>'入金明細'!T179</f>
        <v>7316560</v>
      </c>
      <c r="H182" s="28">
        <f>'出金明細'!C179</f>
        <v>0</v>
      </c>
      <c r="I182" s="86">
        <f>'出金明細'!D179</f>
        <v>0</v>
      </c>
      <c r="J182" s="83">
        <f>'出金明細'!M179</f>
        <v>0</v>
      </c>
      <c r="K182" s="87">
        <f>'出金明細'!AD179</f>
        <v>0</v>
      </c>
      <c r="L182" s="53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446">
        <v>44516.0</v>
      </c>
      <c r="C183" s="63">
        <f t="shared" si="25"/>
        <v>13234170</v>
      </c>
      <c r="D183" s="34">
        <f>'入金明細'!C180</f>
        <v>2000000</v>
      </c>
      <c r="E183" s="82">
        <f>'入金明細'!D180</f>
        <v>0</v>
      </c>
      <c r="F183" s="83">
        <f>'入金明細'!M180</f>
        <v>0</v>
      </c>
      <c r="G183" s="84">
        <f>'入金明細'!T180</f>
        <v>2000000</v>
      </c>
      <c r="H183" s="28">
        <f>'出金明細'!C180</f>
        <v>16305</v>
      </c>
      <c r="I183" s="86">
        <f>'出金明細'!D180</f>
        <v>0</v>
      </c>
      <c r="J183" s="83">
        <f>'出金明細'!M180</f>
        <v>0</v>
      </c>
      <c r="K183" s="87">
        <f>'出金明細'!AD180</f>
        <v>16305</v>
      </c>
      <c r="L183" s="53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446">
        <v>44517.0</v>
      </c>
      <c r="C184" s="63">
        <f t="shared" si="25"/>
        <v>11044170</v>
      </c>
      <c r="D184" s="34">
        <f>'入金明細'!C181</f>
        <v>0</v>
      </c>
      <c r="E184" s="82">
        <f>'入金明細'!D181</f>
        <v>0</v>
      </c>
      <c r="F184" s="83">
        <f>'入金明細'!M181</f>
        <v>0</v>
      </c>
      <c r="G184" s="84">
        <f>'入金明細'!T181</f>
        <v>0</v>
      </c>
      <c r="H184" s="28">
        <f>'出金明細'!C181</f>
        <v>2190000</v>
      </c>
      <c r="I184" s="86">
        <f>'出金明細'!D181</f>
        <v>0</v>
      </c>
      <c r="J184" s="83">
        <f>'出金明細'!M181</f>
        <v>2190000</v>
      </c>
      <c r="K184" s="87">
        <f>'出金明細'!AD181</f>
        <v>0</v>
      </c>
      <c r="L184" s="53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650">
        <v>44518.0</v>
      </c>
      <c r="C185" s="63">
        <f t="shared" si="25"/>
        <v>11044170</v>
      </c>
      <c r="D185" s="34">
        <f>'入金明細'!C182</f>
        <v>0</v>
      </c>
      <c r="E185" s="82">
        <f>'入金明細'!D182</f>
        <v>0</v>
      </c>
      <c r="F185" s="83">
        <f>'入金明細'!M182</f>
        <v>0</v>
      </c>
      <c r="G185" s="84">
        <f>'入金明細'!T182</f>
        <v>0</v>
      </c>
      <c r="H185" s="28">
        <f>'出金明細'!C182</f>
        <v>0</v>
      </c>
      <c r="I185" s="86">
        <f>'出金明細'!D182</f>
        <v>0</v>
      </c>
      <c r="J185" s="83">
        <f>'出金明細'!M182</f>
        <v>0</v>
      </c>
      <c r="K185" s="87">
        <f>'出金明細'!AD182</f>
        <v>0</v>
      </c>
      <c r="L185" s="53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650">
        <v>44519.0</v>
      </c>
      <c r="C186" s="63">
        <f t="shared" si="25"/>
        <v>11044170</v>
      </c>
      <c r="D186" s="34">
        <f>'入金明細'!C183</f>
        <v>0</v>
      </c>
      <c r="E186" s="82">
        <f>'入金明細'!D183</f>
        <v>0</v>
      </c>
      <c r="F186" s="83">
        <f>'入金明細'!M183</f>
        <v>0</v>
      </c>
      <c r="G186" s="84">
        <f>'入金明細'!T183</f>
        <v>0</v>
      </c>
      <c r="H186" s="28">
        <f>'出金明細'!C183</f>
        <v>0</v>
      </c>
      <c r="I186" s="86">
        <f>'出金明細'!D183</f>
        <v>0</v>
      </c>
      <c r="J186" s="83">
        <f>'出金明細'!M183</f>
        <v>0</v>
      </c>
      <c r="K186" s="87">
        <f>'出金明細'!AD183</f>
        <v>0</v>
      </c>
      <c r="L186" s="53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446">
        <v>44520.0</v>
      </c>
      <c r="C187" s="63">
        <f t="shared" si="25"/>
        <v>11039050</v>
      </c>
      <c r="D187" s="34">
        <f>'入金明細'!C184</f>
        <v>0</v>
      </c>
      <c r="E187" s="82">
        <f>'入金明細'!D184</f>
        <v>0</v>
      </c>
      <c r="F187" s="83">
        <f>'入金明細'!M184</f>
        <v>0</v>
      </c>
      <c r="G187" s="84">
        <f>'入金明細'!T184</f>
        <v>0</v>
      </c>
      <c r="H187" s="28">
        <f>'出金明細'!C184</f>
        <v>5120</v>
      </c>
      <c r="I187" s="86">
        <f>'出金明細'!D184</f>
        <v>1100</v>
      </c>
      <c r="J187" s="83">
        <f>'出金明細'!M184</f>
        <v>0</v>
      </c>
      <c r="K187" s="87">
        <f>'出金明細'!AD184</f>
        <v>4020</v>
      </c>
      <c r="L187" s="53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446">
        <v>44521.0</v>
      </c>
      <c r="C188" s="63">
        <f t="shared" si="25"/>
        <v>11136850</v>
      </c>
      <c r="D188" s="34">
        <f>'入金明細'!C185</f>
        <v>97800</v>
      </c>
      <c r="E188" s="82">
        <f>'入金明細'!D185</f>
        <v>0</v>
      </c>
      <c r="F188" s="83">
        <f>'入金明細'!M185</f>
        <v>97800</v>
      </c>
      <c r="G188" s="84">
        <f>'入金明細'!T185</f>
        <v>0</v>
      </c>
      <c r="H188" s="28">
        <f>'出金明細'!C185</f>
        <v>0</v>
      </c>
      <c r="I188" s="86">
        <f>'出金明細'!D185</f>
        <v>0</v>
      </c>
      <c r="J188" s="83">
        <f>'出金明細'!M185</f>
        <v>0</v>
      </c>
      <c r="K188" s="87">
        <f>'出金明細'!AD185</f>
        <v>0</v>
      </c>
      <c r="L188" s="53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446">
        <v>44522.0</v>
      </c>
      <c r="C189" s="63">
        <f t="shared" si="25"/>
        <v>11136850</v>
      </c>
      <c r="D189" s="34">
        <f>'入金明細'!C186</f>
        <v>0</v>
      </c>
      <c r="E189" s="82">
        <f>'入金明細'!D186</f>
        <v>0</v>
      </c>
      <c r="F189" s="83">
        <f>'入金明細'!M186</f>
        <v>0</v>
      </c>
      <c r="G189" s="84">
        <f>'入金明細'!T186</f>
        <v>0</v>
      </c>
      <c r="H189" s="28">
        <f>'出金明細'!C186</f>
        <v>0</v>
      </c>
      <c r="I189" s="86">
        <f>'出金明細'!D186</f>
        <v>0</v>
      </c>
      <c r="J189" s="83">
        <f>'出金明細'!M186</f>
        <v>0</v>
      </c>
      <c r="K189" s="87">
        <f>'出金明細'!AD186</f>
        <v>0</v>
      </c>
      <c r="L189" s="53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650">
        <v>44523.0</v>
      </c>
      <c r="C190" s="63">
        <f t="shared" si="25"/>
        <v>11136850</v>
      </c>
      <c r="D190" s="34">
        <f>'入金明細'!C187</f>
        <v>0</v>
      </c>
      <c r="E190" s="82">
        <f>'入金明細'!D187</f>
        <v>0</v>
      </c>
      <c r="F190" s="83">
        <f>'入金明細'!M187</f>
        <v>0</v>
      </c>
      <c r="G190" s="84">
        <f>'入金明細'!T187</f>
        <v>0</v>
      </c>
      <c r="H190" s="28">
        <f>'出金明細'!C187</f>
        <v>0</v>
      </c>
      <c r="I190" s="86">
        <f>'出金明細'!D187</f>
        <v>0</v>
      </c>
      <c r="J190" s="83">
        <f>'出金明細'!M187</f>
        <v>0</v>
      </c>
      <c r="K190" s="87">
        <f>'出金明細'!AD187</f>
        <v>0</v>
      </c>
      <c r="L190" s="53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446">
        <v>44524.0</v>
      </c>
      <c r="C191" s="63">
        <f t="shared" si="25"/>
        <v>11164942</v>
      </c>
      <c r="D191" s="34">
        <f>'入金明細'!C188</f>
        <v>96800</v>
      </c>
      <c r="E191" s="82">
        <f>'入金明細'!D188</f>
        <v>0</v>
      </c>
      <c r="F191" s="83">
        <f>'入金明細'!M188</f>
        <v>0</v>
      </c>
      <c r="G191" s="84">
        <f>'入金明細'!T188</f>
        <v>96800</v>
      </c>
      <c r="H191" s="28">
        <f>'出金明細'!C188</f>
        <v>68708</v>
      </c>
      <c r="I191" s="86">
        <f>'出金明細'!D188</f>
        <v>0</v>
      </c>
      <c r="J191" s="83">
        <f>'出金明細'!M188</f>
        <v>0</v>
      </c>
      <c r="K191" s="87">
        <f>'出金明細'!AD188</f>
        <v>68708</v>
      </c>
      <c r="L191" s="53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650">
        <v>44525.0</v>
      </c>
      <c r="C192" s="63">
        <f t="shared" si="25"/>
        <v>11164942</v>
      </c>
      <c r="D192" s="34">
        <f>'入金明細'!C189</f>
        <v>0</v>
      </c>
      <c r="E192" s="82">
        <f>'入金明細'!D189</f>
        <v>0</v>
      </c>
      <c r="F192" s="83">
        <f>'入金明細'!M189</f>
        <v>0</v>
      </c>
      <c r="G192" s="84">
        <f>'入金明細'!T189</f>
        <v>0</v>
      </c>
      <c r="H192" s="28">
        <f>'出金明細'!C189</f>
        <v>0</v>
      </c>
      <c r="I192" s="86">
        <f>'出金明細'!D189</f>
        <v>0</v>
      </c>
      <c r="J192" s="83">
        <f>'出金明細'!M189</f>
        <v>0</v>
      </c>
      <c r="K192" s="87">
        <f>'出金明細'!AD189</f>
        <v>0</v>
      </c>
      <c r="L192" s="53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650">
        <v>44526.0</v>
      </c>
      <c r="C193" s="63">
        <f t="shared" si="25"/>
        <v>11164942</v>
      </c>
      <c r="D193" s="34">
        <f>'入金明細'!C190</f>
        <v>0</v>
      </c>
      <c r="E193" s="82">
        <f>'入金明細'!D190</f>
        <v>0</v>
      </c>
      <c r="F193" s="83">
        <f>'入金明細'!M190</f>
        <v>0</v>
      </c>
      <c r="G193" s="84">
        <f>'入金明細'!T190</f>
        <v>0</v>
      </c>
      <c r="H193" s="28">
        <f>'出金明細'!C190</f>
        <v>0</v>
      </c>
      <c r="I193" s="86">
        <f>'出金明細'!D190</f>
        <v>0</v>
      </c>
      <c r="J193" s="83">
        <f>'出金明細'!M190</f>
        <v>0</v>
      </c>
      <c r="K193" s="87">
        <f>'出金明細'!AD190</f>
        <v>0</v>
      </c>
      <c r="L193" s="53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446">
        <v>44527.0</v>
      </c>
      <c r="C194" s="63">
        <f t="shared" si="25"/>
        <v>7825869</v>
      </c>
      <c r="D194" s="34">
        <f>'入金明細'!C191</f>
        <v>422180</v>
      </c>
      <c r="E194" s="82">
        <f>'入金明細'!D191</f>
        <v>0</v>
      </c>
      <c r="F194" s="83">
        <f>'入金明細'!M191</f>
        <v>0</v>
      </c>
      <c r="G194" s="84">
        <f>'入金明細'!T191</f>
        <v>422180</v>
      </c>
      <c r="H194" s="28">
        <f>'出金明細'!C191</f>
        <v>3761253</v>
      </c>
      <c r="I194" s="86">
        <f>'出金明細'!D191</f>
        <v>0</v>
      </c>
      <c r="J194" s="83">
        <f>'出金明細'!M191</f>
        <v>0</v>
      </c>
      <c r="K194" s="87">
        <f>'出金明細'!AD191</f>
        <v>3761253</v>
      </c>
      <c r="L194" s="53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446">
        <v>44528.0</v>
      </c>
      <c r="C195" s="63">
        <f t="shared" si="25"/>
        <v>4439897</v>
      </c>
      <c r="D195" s="34">
        <f>'入金明細'!C192</f>
        <v>265255</v>
      </c>
      <c r="E195" s="82">
        <f>'入金明細'!D192</f>
        <v>0</v>
      </c>
      <c r="F195" s="83">
        <f>'入金明細'!M192</f>
        <v>0</v>
      </c>
      <c r="G195" s="84">
        <f>'入金明細'!T192</f>
        <v>265255</v>
      </c>
      <c r="H195" s="28">
        <f>'出金明細'!C192</f>
        <v>3651227</v>
      </c>
      <c r="I195" s="86">
        <f>'出金明細'!D192</f>
        <v>0</v>
      </c>
      <c r="J195" s="83">
        <f>'出金明細'!M192</f>
        <v>3651227</v>
      </c>
      <c r="K195" s="87">
        <f>'出金明細'!AD192</f>
        <v>0</v>
      </c>
      <c r="L195" s="53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446">
        <v>44529.0</v>
      </c>
      <c r="C196" s="63">
        <f t="shared" si="25"/>
        <v>2478031</v>
      </c>
      <c r="D196" s="34">
        <f>'入金明細'!C193</f>
        <v>104402</v>
      </c>
      <c r="E196" s="82">
        <f>'入金明細'!D193</f>
        <v>0</v>
      </c>
      <c r="F196" s="83">
        <f>'入金明細'!M193</f>
        <v>0</v>
      </c>
      <c r="G196" s="84">
        <f>'入金明細'!T193</f>
        <v>104402</v>
      </c>
      <c r="H196" s="28">
        <f>'出金明細'!C193</f>
        <v>2066268</v>
      </c>
      <c r="I196" s="86">
        <f>'出金明細'!D193</f>
        <v>529375</v>
      </c>
      <c r="J196" s="83">
        <f>'出金明細'!M193</f>
        <v>1515082</v>
      </c>
      <c r="K196" s="87">
        <f>'出金明細'!AD193</f>
        <v>21811</v>
      </c>
      <c r="L196" s="53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452">
        <v>44530.0</v>
      </c>
      <c r="C197" s="89">
        <f t="shared" si="25"/>
        <v>18693766</v>
      </c>
      <c r="D197" s="653">
        <f>'入金明細'!C194</f>
        <v>66520642</v>
      </c>
      <c r="E197" s="82">
        <f>'入金明細'!D194</f>
        <v>30000000</v>
      </c>
      <c r="F197" s="83">
        <f>'入金明細'!M194</f>
        <v>0</v>
      </c>
      <c r="G197" s="84">
        <f>'入金明細'!T194</f>
        <v>36520642</v>
      </c>
      <c r="H197" s="654">
        <f>'出金明細'!C194</f>
        <v>50304907</v>
      </c>
      <c r="I197" s="86">
        <f>'出金明細'!D194</f>
        <v>35501222</v>
      </c>
      <c r="J197" s="83">
        <f>'出金明細'!M194</f>
        <v>12806979</v>
      </c>
      <c r="K197" s="87">
        <f>'出金明細'!AD194</f>
        <v>1996706</v>
      </c>
      <c r="L197" s="53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453" t="s">
        <v>17</v>
      </c>
      <c r="C198" s="68">
        <f t="shared" ref="C198:C199" si="26">SUM(D198-H198)</f>
        <v>5797312</v>
      </c>
      <c r="D198" s="91">
        <f>SUM(D168:D197)</f>
        <v>130964957</v>
      </c>
      <c r="E198" s="92"/>
      <c r="F198" s="93"/>
      <c r="G198" s="94"/>
      <c r="H198" s="95">
        <f>SUM(H168:H197)</f>
        <v>125167645</v>
      </c>
      <c r="I198" s="96"/>
      <c r="J198" s="93"/>
      <c r="K198" s="97"/>
      <c r="L198" s="53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437" t="s">
        <v>11</v>
      </c>
      <c r="C199" s="68">
        <f t="shared" si="26"/>
        <v>-13749574</v>
      </c>
      <c r="D199" s="47">
        <f>D167+D198</f>
        <v>624845626</v>
      </c>
      <c r="E199" s="81"/>
      <c r="F199" s="43"/>
      <c r="G199" s="44"/>
      <c r="H199" s="45">
        <f>H167+H198</f>
        <v>638595200</v>
      </c>
      <c r="I199" s="42"/>
      <c r="J199" s="43"/>
      <c r="K199" s="46"/>
      <c r="L199" s="53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443">
        <v>44531.0</v>
      </c>
      <c r="C200" s="74">
        <f>SUM(C197+D200-H200)</f>
        <v>27534356</v>
      </c>
      <c r="D200" s="41">
        <f>'入金明細'!C196</f>
        <v>8840590</v>
      </c>
      <c r="E200" s="342"/>
      <c r="F200" s="50"/>
      <c r="G200" s="50"/>
      <c r="H200" s="98">
        <f>'出金明細'!C196</f>
        <v>0</v>
      </c>
      <c r="I200" s="655"/>
      <c r="J200" s="656"/>
      <c r="K200" s="657"/>
      <c r="L200" s="53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439">
        <v>44532.0</v>
      </c>
      <c r="C201" s="63">
        <f t="shared" ref="C201:C230" si="27">SUM(C200+D201-H201)</f>
        <v>27534356</v>
      </c>
      <c r="D201" s="34">
        <f>'入金明細'!C197</f>
        <v>0</v>
      </c>
      <c r="E201" s="29"/>
      <c r="F201" s="30"/>
      <c r="G201" s="30"/>
      <c r="H201" s="99">
        <f>'出金明細'!C197</f>
        <v>0</v>
      </c>
      <c r="I201" s="52"/>
      <c r="J201" s="30"/>
      <c r="K201" s="31"/>
      <c r="L201" s="53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439">
        <v>44533.0</v>
      </c>
      <c r="C202" s="63">
        <f t="shared" si="27"/>
        <v>27534356</v>
      </c>
      <c r="D202" s="34">
        <f>'入金明細'!C198</f>
        <v>0</v>
      </c>
      <c r="E202" s="29"/>
      <c r="F202" s="30"/>
      <c r="G202" s="30"/>
      <c r="H202" s="99">
        <f>'出金明細'!C198</f>
        <v>0</v>
      </c>
      <c r="I202" s="52"/>
      <c r="J202" s="30"/>
      <c r="K202" s="31"/>
      <c r="L202" s="53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440">
        <v>44534.0</v>
      </c>
      <c r="C203" s="63">
        <f t="shared" si="27"/>
        <v>25171916</v>
      </c>
      <c r="D203" s="34">
        <f>'入金明細'!C199</f>
        <v>0</v>
      </c>
      <c r="E203" s="29"/>
      <c r="F203" s="30"/>
      <c r="G203" s="30"/>
      <c r="H203" s="99">
        <f>'出金明細'!C199</f>
        <v>2362440</v>
      </c>
      <c r="I203" s="52"/>
      <c r="J203" s="30"/>
      <c r="K203" s="31"/>
      <c r="L203" s="53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440">
        <v>44535.0</v>
      </c>
      <c r="C204" s="63">
        <f t="shared" si="27"/>
        <v>25911416</v>
      </c>
      <c r="D204" s="34">
        <f>'入金明細'!C200</f>
        <v>747500</v>
      </c>
      <c r="E204" s="29"/>
      <c r="F204" s="30"/>
      <c r="G204" s="30"/>
      <c r="H204" s="99">
        <f>'出金明細'!C200</f>
        <v>8000</v>
      </c>
      <c r="I204" s="52"/>
      <c r="J204" s="30"/>
      <c r="K204" s="31"/>
      <c r="L204" s="53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440">
        <v>44536.0</v>
      </c>
      <c r="C205" s="63">
        <f t="shared" si="27"/>
        <v>25907506</v>
      </c>
      <c r="D205" s="34">
        <f>'入金明細'!C201</f>
        <v>0</v>
      </c>
      <c r="E205" s="29"/>
      <c r="F205" s="30"/>
      <c r="G205" s="30"/>
      <c r="H205" s="99">
        <f>'出金明細'!C201</f>
        <v>3910</v>
      </c>
      <c r="I205" s="52"/>
      <c r="J205" s="30"/>
      <c r="K205" s="31"/>
      <c r="L205" s="53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440">
        <v>44537.0</v>
      </c>
      <c r="C206" s="63">
        <f t="shared" si="27"/>
        <v>21368940</v>
      </c>
      <c r="D206" s="34">
        <f>'入金明細'!C202</f>
        <v>1351733</v>
      </c>
      <c r="E206" s="29"/>
      <c r="F206" s="30"/>
      <c r="G206" s="30"/>
      <c r="H206" s="99">
        <f>'出金明細'!C202</f>
        <v>5890299</v>
      </c>
      <c r="I206" s="52"/>
      <c r="J206" s="30"/>
      <c r="K206" s="31"/>
      <c r="L206" s="53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440">
        <v>44538.0</v>
      </c>
      <c r="C207" s="63">
        <f t="shared" si="27"/>
        <v>54121067</v>
      </c>
      <c r="D207" s="34">
        <f>'入金明細'!C203</f>
        <v>61205397</v>
      </c>
      <c r="E207" s="29"/>
      <c r="F207" s="30"/>
      <c r="G207" s="30"/>
      <c r="H207" s="99">
        <f>'出金明細'!C203</f>
        <v>28453270</v>
      </c>
      <c r="I207" s="52"/>
      <c r="J207" s="30"/>
      <c r="K207" s="31"/>
      <c r="L207" s="53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439">
        <v>44539.0</v>
      </c>
      <c r="C208" s="63">
        <f t="shared" si="27"/>
        <v>54121067</v>
      </c>
      <c r="D208" s="34">
        <f>'入金明細'!C204</f>
        <v>0</v>
      </c>
      <c r="E208" s="29"/>
      <c r="F208" s="30"/>
      <c r="G208" s="30"/>
      <c r="H208" s="99">
        <f>'出金明細'!C204</f>
        <v>0</v>
      </c>
      <c r="I208" s="52"/>
      <c r="J208" s="30"/>
      <c r="K208" s="31"/>
      <c r="L208" s="53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439">
        <v>44540.0</v>
      </c>
      <c r="C209" s="63">
        <f t="shared" si="27"/>
        <v>54121067</v>
      </c>
      <c r="D209" s="34">
        <f>'入金明細'!C205</f>
        <v>0</v>
      </c>
      <c r="E209" s="29"/>
      <c r="F209" s="30"/>
      <c r="G209" s="30"/>
      <c r="H209" s="99">
        <f>'出金明細'!C205</f>
        <v>0</v>
      </c>
      <c r="I209" s="52"/>
      <c r="J209" s="30"/>
      <c r="K209" s="31"/>
      <c r="L209" s="53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440">
        <v>44541.0</v>
      </c>
      <c r="C210" s="63">
        <f t="shared" si="27"/>
        <v>49762782</v>
      </c>
      <c r="D210" s="34">
        <f>'入金明細'!C206</f>
        <v>288817</v>
      </c>
      <c r="E210" s="29"/>
      <c r="F210" s="30"/>
      <c r="G210" s="30"/>
      <c r="H210" s="99">
        <f>'出金明細'!C206</f>
        <v>4647102</v>
      </c>
      <c r="I210" s="52"/>
      <c r="J210" s="30"/>
      <c r="K210" s="31"/>
      <c r="L210" s="53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440">
        <v>44542.0</v>
      </c>
      <c r="C211" s="63">
        <f t="shared" si="27"/>
        <v>48258762</v>
      </c>
      <c r="D211" s="34">
        <f>'入金明細'!C207</f>
        <v>0</v>
      </c>
      <c r="E211" s="29"/>
      <c r="F211" s="30"/>
      <c r="G211" s="30"/>
      <c r="H211" s="99">
        <f>'出金明細'!C207</f>
        <v>1504020</v>
      </c>
      <c r="I211" s="52"/>
      <c r="J211" s="30"/>
      <c r="K211" s="31"/>
      <c r="L211" s="53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440">
        <v>44543.0</v>
      </c>
      <c r="C212" s="63">
        <f t="shared" si="27"/>
        <v>48313762</v>
      </c>
      <c r="D212" s="34">
        <f>'入金明細'!C208</f>
        <v>55000</v>
      </c>
      <c r="E212" s="29"/>
      <c r="F212" s="30"/>
      <c r="G212" s="30"/>
      <c r="H212" s="99">
        <f>'出金明細'!C208</f>
        <v>0</v>
      </c>
      <c r="I212" s="52"/>
      <c r="J212" s="30"/>
      <c r="K212" s="31"/>
      <c r="L212" s="53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440">
        <v>44544.0</v>
      </c>
      <c r="C213" s="63">
        <f t="shared" si="27"/>
        <v>22539715</v>
      </c>
      <c r="D213" s="34">
        <f>'入金明細'!C209</f>
        <v>1425795</v>
      </c>
      <c r="E213" s="29"/>
      <c r="F213" s="30"/>
      <c r="G213" s="30"/>
      <c r="H213" s="99">
        <f>'出金明細'!C209</f>
        <v>27199842</v>
      </c>
      <c r="I213" s="52"/>
      <c r="J213" s="30"/>
      <c r="K213" s="31"/>
      <c r="L213" s="53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440">
        <v>44545.0</v>
      </c>
      <c r="C214" s="63">
        <f t="shared" si="27"/>
        <v>13247044</v>
      </c>
      <c r="D214" s="34">
        <f>'入金明細'!C210</f>
        <v>714753</v>
      </c>
      <c r="E214" s="29"/>
      <c r="F214" s="30"/>
      <c r="G214" s="30"/>
      <c r="H214" s="99">
        <f>'出金明細'!C210</f>
        <v>10007424</v>
      </c>
      <c r="I214" s="52"/>
      <c r="J214" s="30"/>
      <c r="K214" s="31"/>
      <c r="L214" s="53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439">
        <v>44546.0</v>
      </c>
      <c r="C215" s="63">
        <f t="shared" si="27"/>
        <v>13247044</v>
      </c>
      <c r="D215" s="34">
        <f>'入金明細'!C211</f>
        <v>0</v>
      </c>
      <c r="E215" s="29"/>
      <c r="F215" s="30"/>
      <c r="G215" s="30"/>
      <c r="H215" s="99">
        <f>'出金明細'!C211</f>
        <v>0</v>
      </c>
      <c r="I215" s="52"/>
      <c r="J215" s="30"/>
      <c r="K215" s="31"/>
      <c r="L215" s="53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439">
        <v>44547.0</v>
      </c>
      <c r="C216" s="63">
        <f t="shared" si="27"/>
        <v>13247044</v>
      </c>
      <c r="D216" s="34">
        <f>'入金明細'!C212</f>
        <v>0</v>
      </c>
      <c r="E216" s="29"/>
      <c r="F216" s="30"/>
      <c r="G216" s="30"/>
      <c r="H216" s="99">
        <f>'出金明細'!C212</f>
        <v>0</v>
      </c>
      <c r="I216" s="52"/>
      <c r="J216" s="30"/>
      <c r="K216" s="31"/>
      <c r="L216" s="53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440">
        <v>44548.0</v>
      </c>
      <c r="C217" s="63">
        <f t="shared" si="27"/>
        <v>11932701</v>
      </c>
      <c r="D217" s="34">
        <f>'入金明細'!C213</f>
        <v>751357</v>
      </c>
      <c r="E217" s="29"/>
      <c r="F217" s="30"/>
      <c r="G217" s="30"/>
      <c r="H217" s="99">
        <f>'出金明細'!C213</f>
        <v>2065700</v>
      </c>
      <c r="I217" s="52"/>
      <c r="J217" s="30"/>
      <c r="K217" s="31"/>
      <c r="L217" s="53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440">
        <v>44549.0</v>
      </c>
      <c r="C218" s="63">
        <f t="shared" si="27"/>
        <v>12011414</v>
      </c>
      <c r="D218" s="34">
        <f>'入金明細'!C214</f>
        <v>78713</v>
      </c>
      <c r="E218" s="29"/>
      <c r="F218" s="30"/>
      <c r="G218" s="30"/>
      <c r="H218" s="99">
        <f>'出金明細'!C214</f>
        <v>0</v>
      </c>
      <c r="I218" s="52"/>
      <c r="J218" s="30"/>
      <c r="K218" s="31"/>
      <c r="L218" s="53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440">
        <v>44550.0</v>
      </c>
      <c r="C219" s="63">
        <f t="shared" si="27"/>
        <v>10447721</v>
      </c>
      <c r="D219" s="34">
        <f>'入金明細'!C215</f>
        <v>55000</v>
      </c>
      <c r="E219" s="29"/>
      <c r="F219" s="30"/>
      <c r="G219" s="30"/>
      <c r="H219" s="99">
        <f>'出金明細'!C215</f>
        <v>1618693</v>
      </c>
      <c r="I219" s="52"/>
      <c r="J219" s="30"/>
      <c r="K219" s="31"/>
      <c r="L219" s="53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440">
        <v>44551.0</v>
      </c>
      <c r="C220" s="63">
        <f t="shared" si="27"/>
        <v>10384245</v>
      </c>
      <c r="D220" s="34">
        <f>'入金明細'!C216</f>
        <v>0</v>
      </c>
      <c r="E220" s="29"/>
      <c r="F220" s="30"/>
      <c r="G220" s="30"/>
      <c r="H220" s="99">
        <f>'出金明細'!C216</f>
        <v>63476</v>
      </c>
      <c r="I220" s="52"/>
      <c r="J220" s="30"/>
      <c r="K220" s="31"/>
      <c r="L220" s="53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440">
        <v>44552.0</v>
      </c>
      <c r="C221" s="63">
        <f t="shared" si="27"/>
        <v>24698267</v>
      </c>
      <c r="D221" s="34">
        <f>'入金明細'!C217</f>
        <v>14314572</v>
      </c>
      <c r="E221" s="29"/>
      <c r="F221" s="30"/>
      <c r="G221" s="30"/>
      <c r="H221" s="99">
        <f>'出金明細'!C217</f>
        <v>550</v>
      </c>
      <c r="I221" s="52"/>
      <c r="J221" s="30"/>
      <c r="K221" s="31"/>
      <c r="L221" s="53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439">
        <v>44553.0</v>
      </c>
      <c r="C222" s="63">
        <f t="shared" si="27"/>
        <v>24698267</v>
      </c>
      <c r="D222" s="34">
        <f>'入金明細'!C218</f>
        <v>0</v>
      </c>
      <c r="E222" s="29"/>
      <c r="F222" s="30"/>
      <c r="G222" s="30"/>
      <c r="H222" s="99">
        <f>'出金明細'!C218</f>
        <v>0</v>
      </c>
      <c r="I222" s="52"/>
      <c r="J222" s="30"/>
      <c r="K222" s="31"/>
      <c r="L222" s="53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439">
        <v>44554.0</v>
      </c>
      <c r="C223" s="63">
        <f t="shared" si="27"/>
        <v>24698267</v>
      </c>
      <c r="D223" s="34">
        <f>'入金明細'!C219</f>
        <v>0</v>
      </c>
      <c r="E223" s="29"/>
      <c r="F223" s="30"/>
      <c r="G223" s="30"/>
      <c r="H223" s="99">
        <f>'出金明細'!C219</f>
        <v>0</v>
      </c>
      <c r="I223" s="52"/>
      <c r="J223" s="30"/>
      <c r="K223" s="31"/>
      <c r="L223" s="53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440">
        <v>44555.0</v>
      </c>
      <c r="C224" s="63">
        <f t="shared" si="27"/>
        <v>24560089</v>
      </c>
      <c r="D224" s="34">
        <f>'入金明細'!C220</f>
        <v>91025</v>
      </c>
      <c r="E224" s="29"/>
      <c r="F224" s="30"/>
      <c r="G224" s="30"/>
      <c r="H224" s="99">
        <f>'出金明細'!C220</f>
        <v>229203</v>
      </c>
      <c r="I224" s="354"/>
      <c r="J224" s="355"/>
      <c r="K224" s="357"/>
      <c r="L224" s="53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440">
        <v>44556.0</v>
      </c>
      <c r="C225" s="63">
        <f t="shared" si="27"/>
        <v>27144729</v>
      </c>
      <c r="D225" s="34">
        <f>'入金明細'!C221</f>
        <v>3811690</v>
      </c>
      <c r="E225" s="29"/>
      <c r="F225" s="30"/>
      <c r="G225" s="30"/>
      <c r="H225" s="99">
        <f>'出金明細'!C221</f>
        <v>1227050</v>
      </c>
      <c r="I225" s="52"/>
      <c r="J225" s="30"/>
      <c r="K225" s="31"/>
      <c r="L225" s="53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440">
        <v>44557.0</v>
      </c>
      <c r="C226" s="63">
        <f t="shared" si="27"/>
        <v>20701129</v>
      </c>
      <c r="D226" s="34">
        <f>'入金明細'!C222</f>
        <v>240479</v>
      </c>
      <c r="E226" s="29"/>
      <c r="F226" s="30"/>
      <c r="G226" s="30"/>
      <c r="H226" s="99">
        <f>'出金明細'!C222</f>
        <v>6684079</v>
      </c>
      <c r="I226" s="52"/>
      <c r="J226" s="30"/>
      <c r="K226" s="31"/>
      <c r="L226" s="53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440">
        <v>44558.0</v>
      </c>
      <c r="C227" s="63">
        <f t="shared" si="27"/>
        <v>19271470</v>
      </c>
      <c r="D227" s="34">
        <f>'入金明細'!C223</f>
        <v>4632337</v>
      </c>
      <c r="E227" s="29"/>
      <c r="F227" s="30"/>
      <c r="G227" s="30"/>
      <c r="H227" s="99">
        <f>'出金明細'!C223</f>
        <v>6061996</v>
      </c>
      <c r="I227" s="52"/>
      <c r="J227" s="30"/>
      <c r="K227" s="31"/>
      <c r="L227" s="53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440">
        <v>44559.0</v>
      </c>
      <c r="C228" s="63">
        <f t="shared" si="27"/>
        <v>14127064</v>
      </c>
      <c r="D228" s="34">
        <f>'入金明細'!C224</f>
        <v>30357515</v>
      </c>
      <c r="E228" s="29"/>
      <c r="F228" s="30"/>
      <c r="G228" s="30"/>
      <c r="H228" s="99">
        <f>'出金明細'!C224</f>
        <v>35501921</v>
      </c>
      <c r="I228" s="52"/>
      <c r="J228" s="30"/>
      <c r="K228" s="31"/>
      <c r="L228" s="53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439">
        <v>44560.0</v>
      </c>
      <c r="C229" s="63">
        <f t="shared" si="27"/>
        <v>14127064</v>
      </c>
      <c r="D229" s="34">
        <f>'入金明細'!C225</f>
        <v>0</v>
      </c>
      <c r="E229" s="29"/>
      <c r="F229" s="30"/>
      <c r="G229" s="30"/>
      <c r="H229" s="99">
        <f>'出金明細'!C225</f>
        <v>0</v>
      </c>
      <c r="I229" s="52"/>
      <c r="J229" s="30"/>
      <c r="K229" s="31"/>
      <c r="L229" s="53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441">
        <v>44561.0</v>
      </c>
      <c r="C230" s="63">
        <f t="shared" si="27"/>
        <v>14127064</v>
      </c>
      <c r="D230" s="653">
        <f>'入金明細'!C226</f>
        <v>0</v>
      </c>
      <c r="E230" s="658"/>
      <c r="F230" s="648"/>
      <c r="G230" s="648"/>
      <c r="H230" s="99">
        <f>'出金明細'!C226</f>
        <v>0</v>
      </c>
      <c r="I230" s="647"/>
      <c r="J230" s="648"/>
      <c r="K230" s="649"/>
      <c r="L230" s="53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454" t="s">
        <v>18</v>
      </c>
      <c r="C231" s="68">
        <f t="shared" ref="C231:C232" si="28">SUM(D231-H231)</f>
        <v>-4566702</v>
      </c>
      <c r="D231" s="91">
        <f>SUM(D200:D230)</f>
        <v>128962273</v>
      </c>
      <c r="E231" s="92"/>
      <c r="F231" s="93"/>
      <c r="G231" s="93"/>
      <c r="H231" s="101">
        <f>SUM(H200:H230)</f>
        <v>133528975</v>
      </c>
      <c r="I231" s="96"/>
      <c r="J231" s="93"/>
      <c r="K231" s="97"/>
      <c r="L231" s="53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437" t="s">
        <v>11</v>
      </c>
      <c r="C232" s="68">
        <f t="shared" si="28"/>
        <v>-18316276</v>
      </c>
      <c r="D232" s="47">
        <f>D199+D231</f>
        <v>753807899</v>
      </c>
      <c r="E232" s="81"/>
      <c r="F232" s="43"/>
      <c r="G232" s="44"/>
      <c r="H232" s="102">
        <f>H199+H231</f>
        <v>772124175</v>
      </c>
      <c r="I232" s="42"/>
      <c r="J232" s="43"/>
      <c r="K232" s="46"/>
      <c r="L232" s="53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438">
        <v>44562.0</v>
      </c>
      <c r="C233" s="74">
        <f>C230+D233-H233</f>
        <v>14127064</v>
      </c>
      <c r="D233" s="41">
        <f>'入金明細'!C228</f>
        <v>0</v>
      </c>
      <c r="E233" s="342"/>
      <c r="F233" s="50"/>
      <c r="G233" s="50"/>
      <c r="H233" s="98">
        <f>'出金明細'!C228</f>
        <v>0</v>
      </c>
      <c r="I233" s="49"/>
      <c r="J233" s="50"/>
      <c r="K233" s="51"/>
      <c r="L233" s="53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439">
        <v>44563.0</v>
      </c>
      <c r="C234" s="63">
        <f t="shared" ref="C234:C263" si="29">C233+D234-H234</f>
        <v>14127064</v>
      </c>
      <c r="D234" s="34">
        <f>'入金明細'!C229</f>
        <v>0</v>
      </c>
      <c r="E234" s="29"/>
      <c r="F234" s="30"/>
      <c r="G234" s="30"/>
      <c r="H234" s="99">
        <f>'出金明細'!C229</f>
        <v>0</v>
      </c>
      <c r="I234" s="52"/>
      <c r="J234" s="30"/>
      <c r="K234" s="31"/>
      <c r="L234" s="53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439">
        <v>44564.0</v>
      </c>
      <c r="C235" s="63">
        <f t="shared" si="29"/>
        <v>14127064</v>
      </c>
      <c r="D235" s="34">
        <f>'入金明細'!C230</f>
        <v>0</v>
      </c>
      <c r="E235" s="29"/>
      <c r="F235" s="30"/>
      <c r="G235" s="30"/>
      <c r="H235" s="99">
        <f>'出金明細'!C230</f>
        <v>0</v>
      </c>
      <c r="I235" s="52"/>
      <c r="J235" s="30"/>
      <c r="K235" s="31"/>
      <c r="L235" s="53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440">
        <v>44565.0</v>
      </c>
      <c r="C236" s="63">
        <f t="shared" si="29"/>
        <v>13698726</v>
      </c>
      <c r="D236" s="34">
        <f>'入金明細'!C231</f>
        <v>100000</v>
      </c>
      <c r="E236" s="29"/>
      <c r="F236" s="30"/>
      <c r="G236" s="30"/>
      <c r="H236" s="99">
        <f>'出金明細'!C231</f>
        <v>528338</v>
      </c>
      <c r="I236" s="52"/>
      <c r="J236" s="30"/>
      <c r="K236" s="31"/>
      <c r="L236" s="53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440">
        <v>44566.0</v>
      </c>
      <c r="C237" s="63">
        <f t="shared" si="29"/>
        <v>13856384</v>
      </c>
      <c r="D237" s="34">
        <f>'入金明細'!C232</f>
        <v>428338</v>
      </c>
      <c r="E237" s="29"/>
      <c r="F237" s="30"/>
      <c r="G237" s="30"/>
      <c r="H237" s="99">
        <f>'出金明細'!C232</f>
        <v>270680</v>
      </c>
      <c r="I237" s="52"/>
      <c r="J237" s="30"/>
      <c r="K237" s="31"/>
      <c r="L237" s="53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659">
        <v>44567.0</v>
      </c>
      <c r="C238" s="63">
        <f t="shared" si="29"/>
        <v>13856384</v>
      </c>
      <c r="D238" s="34">
        <f>'入金明細'!C233</f>
        <v>0</v>
      </c>
      <c r="E238" s="29"/>
      <c r="F238" s="30"/>
      <c r="G238" s="30"/>
      <c r="H238" s="99">
        <f>'出金明細'!C233</f>
        <v>0</v>
      </c>
      <c r="I238" s="52"/>
      <c r="J238" s="30"/>
      <c r="K238" s="31"/>
      <c r="L238" s="53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439">
        <v>44568.0</v>
      </c>
      <c r="C239" s="63">
        <f t="shared" si="29"/>
        <v>13856384</v>
      </c>
      <c r="D239" s="34">
        <f>'入金明細'!C234</f>
        <v>0</v>
      </c>
      <c r="E239" s="29"/>
      <c r="F239" s="30"/>
      <c r="G239" s="30"/>
      <c r="H239" s="99">
        <f>'出金明細'!C234</f>
        <v>0</v>
      </c>
      <c r="I239" s="52"/>
      <c r="J239" s="30"/>
      <c r="K239" s="31"/>
      <c r="L239" s="53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439">
        <v>44569.0</v>
      </c>
      <c r="C240" s="63">
        <f t="shared" si="29"/>
        <v>13856384</v>
      </c>
      <c r="D240" s="34">
        <f>'入金明細'!C235</f>
        <v>0</v>
      </c>
      <c r="E240" s="29"/>
      <c r="F240" s="30"/>
      <c r="G240" s="30"/>
      <c r="H240" s="99">
        <f>'出金明細'!C235</f>
        <v>0</v>
      </c>
      <c r="I240" s="52"/>
      <c r="J240" s="30"/>
      <c r="K240" s="31"/>
      <c r="L240" s="53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440">
        <v>44570.0</v>
      </c>
      <c r="C241" s="63">
        <f t="shared" si="29"/>
        <v>13809702</v>
      </c>
      <c r="D241" s="34">
        <f>'入金明細'!C236</f>
        <v>0</v>
      </c>
      <c r="E241" s="29"/>
      <c r="F241" s="30"/>
      <c r="G241" s="30"/>
      <c r="H241" s="99">
        <f>'出金明細'!C236</f>
        <v>46682</v>
      </c>
      <c r="I241" s="52"/>
      <c r="J241" s="30"/>
      <c r="K241" s="31"/>
      <c r="L241" s="53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440">
        <v>44571.0</v>
      </c>
      <c r="C242" s="63">
        <f t="shared" si="29"/>
        <v>11296410</v>
      </c>
      <c r="D242" s="34">
        <f>'入金明細'!C237</f>
        <v>2674204</v>
      </c>
      <c r="E242" s="29"/>
      <c r="F242" s="30"/>
      <c r="G242" s="30"/>
      <c r="H242" s="99">
        <f>'出金明細'!C237</f>
        <v>5187496</v>
      </c>
      <c r="I242" s="52"/>
      <c r="J242" s="30"/>
      <c r="K242" s="31"/>
      <c r="L242" s="53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440">
        <v>44572.0</v>
      </c>
      <c r="C243" s="63">
        <f t="shared" si="29"/>
        <v>10854815</v>
      </c>
      <c r="D243" s="34">
        <f>'入金明細'!C238</f>
        <v>0</v>
      </c>
      <c r="E243" s="29"/>
      <c r="F243" s="30"/>
      <c r="G243" s="30"/>
      <c r="H243" s="99">
        <f>'出金明細'!C238</f>
        <v>441595</v>
      </c>
      <c r="I243" s="52"/>
      <c r="J243" s="30"/>
      <c r="K243" s="31"/>
      <c r="L243" s="53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440">
        <v>44573.0</v>
      </c>
      <c r="C244" s="63">
        <f t="shared" si="29"/>
        <v>10860865</v>
      </c>
      <c r="D244" s="34">
        <f>'入金明細'!C239</f>
        <v>6050</v>
      </c>
      <c r="E244" s="29"/>
      <c r="F244" s="30"/>
      <c r="G244" s="30"/>
      <c r="H244" s="99">
        <f>'出金明細'!C239</f>
        <v>0</v>
      </c>
      <c r="I244" s="52"/>
      <c r="J244" s="30"/>
      <c r="K244" s="31"/>
      <c r="L244" s="53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439">
        <v>44574.0</v>
      </c>
      <c r="C245" s="63">
        <f t="shared" si="29"/>
        <v>10860865</v>
      </c>
      <c r="D245" s="34">
        <f>'入金明細'!C240</f>
        <v>0</v>
      </c>
      <c r="E245" s="29"/>
      <c r="F245" s="30"/>
      <c r="G245" s="30"/>
      <c r="H245" s="99">
        <f>'出金明細'!C240</f>
        <v>0</v>
      </c>
      <c r="I245" s="52"/>
      <c r="J245" s="30"/>
      <c r="K245" s="31"/>
      <c r="L245" s="53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439">
        <v>44575.0</v>
      </c>
      <c r="C246" s="63">
        <f t="shared" si="29"/>
        <v>10860865</v>
      </c>
      <c r="D246" s="34">
        <f>'入金明細'!C241</f>
        <v>0</v>
      </c>
      <c r="E246" s="29"/>
      <c r="F246" s="30"/>
      <c r="G246" s="30"/>
      <c r="H246" s="99">
        <f>'出金明細'!C241</f>
        <v>0</v>
      </c>
      <c r="I246" s="52"/>
      <c r="J246" s="30"/>
      <c r="K246" s="31"/>
      <c r="L246" s="53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440">
        <v>44576.0</v>
      </c>
      <c r="C247" s="63">
        <f t="shared" si="29"/>
        <v>11160970</v>
      </c>
      <c r="D247" s="34">
        <f>'入金明細'!C242</f>
        <v>524455</v>
      </c>
      <c r="E247" s="29"/>
      <c r="F247" s="30"/>
      <c r="G247" s="30"/>
      <c r="H247" s="99">
        <f>'出金明細'!C242</f>
        <v>224350</v>
      </c>
      <c r="I247" s="52"/>
      <c r="J247" s="30"/>
      <c r="K247" s="31"/>
      <c r="L247" s="53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440">
        <v>44577.0</v>
      </c>
      <c r="C248" s="63">
        <f t="shared" si="29"/>
        <v>5656400</v>
      </c>
      <c r="D248" s="34">
        <f>'入金明細'!C243</f>
        <v>0</v>
      </c>
      <c r="E248" s="29"/>
      <c r="F248" s="30"/>
      <c r="G248" s="30"/>
      <c r="H248" s="99">
        <f>'出金明細'!C243</f>
        <v>5504570</v>
      </c>
      <c r="I248" s="52"/>
      <c r="J248" s="30"/>
      <c r="K248" s="31"/>
      <c r="L248" s="53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440">
        <v>44578.0</v>
      </c>
      <c r="C249" s="63">
        <f t="shared" si="29"/>
        <v>5911407</v>
      </c>
      <c r="D249" s="34">
        <f>'入金明細'!C244</f>
        <v>255007</v>
      </c>
      <c r="E249" s="29"/>
      <c r="F249" s="30"/>
      <c r="G249" s="30"/>
      <c r="H249" s="99">
        <f>'出金明細'!C244</f>
        <v>0</v>
      </c>
      <c r="I249" s="52"/>
      <c r="J249" s="30"/>
      <c r="K249" s="31"/>
      <c r="L249" s="53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440">
        <v>44579.0</v>
      </c>
      <c r="C250" s="63">
        <f t="shared" si="29"/>
        <v>5862562</v>
      </c>
      <c r="D250" s="34">
        <f>'入金明細'!C245</f>
        <v>0</v>
      </c>
      <c r="E250" s="29"/>
      <c r="F250" s="30"/>
      <c r="G250" s="30"/>
      <c r="H250" s="99">
        <f>'出金明細'!C245</f>
        <v>48845</v>
      </c>
      <c r="I250" s="52"/>
      <c r="J250" s="30"/>
      <c r="K250" s="31"/>
      <c r="L250" s="53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440">
        <v>44580.0</v>
      </c>
      <c r="C251" s="63">
        <f t="shared" si="29"/>
        <v>6442950</v>
      </c>
      <c r="D251" s="34">
        <f>'入金明細'!C246</f>
        <v>594988</v>
      </c>
      <c r="E251" s="29"/>
      <c r="F251" s="30"/>
      <c r="G251" s="30"/>
      <c r="H251" s="99">
        <f>'出金明細'!C246</f>
        <v>14600</v>
      </c>
      <c r="I251" s="52"/>
      <c r="J251" s="30"/>
      <c r="K251" s="31"/>
      <c r="L251" s="53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439">
        <v>44581.0</v>
      </c>
      <c r="C252" s="63">
        <f t="shared" si="29"/>
        <v>6442950</v>
      </c>
      <c r="D252" s="34">
        <f>'入金明細'!C247</f>
        <v>0</v>
      </c>
      <c r="E252" s="29"/>
      <c r="F252" s="30"/>
      <c r="G252" s="30"/>
      <c r="H252" s="99">
        <f>'出金明細'!C247</f>
        <v>0</v>
      </c>
      <c r="I252" s="52"/>
      <c r="J252" s="30"/>
      <c r="K252" s="31"/>
      <c r="L252" s="53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439">
        <v>44582.0</v>
      </c>
      <c r="C253" s="63">
        <f t="shared" si="29"/>
        <v>6442950</v>
      </c>
      <c r="D253" s="34">
        <f>'入金明細'!C248</f>
        <v>0</v>
      </c>
      <c r="E253" s="29"/>
      <c r="F253" s="30"/>
      <c r="G253" s="30"/>
      <c r="H253" s="99">
        <f>'出金明細'!C248</f>
        <v>0</v>
      </c>
      <c r="I253" s="52"/>
      <c r="J253" s="30"/>
      <c r="K253" s="31"/>
      <c r="L253" s="53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440">
        <v>44583.0</v>
      </c>
      <c r="C254" s="63">
        <f t="shared" si="29"/>
        <v>6427600</v>
      </c>
      <c r="D254" s="34">
        <f>'入金明細'!C249</f>
        <v>4400</v>
      </c>
      <c r="E254" s="29"/>
      <c r="F254" s="30"/>
      <c r="G254" s="30"/>
      <c r="H254" s="99">
        <f>'出金明細'!C249</f>
        <v>19750</v>
      </c>
      <c r="I254" s="52"/>
      <c r="J254" s="30"/>
      <c r="K254" s="31"/>
      <c r="L254" s="53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440">
        <v>44584.0</v>
      </c>
      <c r="C255" s="63">
        <f t="shared" si="29"/>
        <v>2568111</v>
      </c>
      <c r="D255" s="34">
        <f>'入金明細'!C250</f>
        <v>0</v>
      </c>
      <c r="E255" s="29"/>
      <c r="F255" s="30"/>
      <c r="G255" s="30"/>
      <c r="H255" s="99">
        <f>'出金明細'!C250</f>
        <v>3859489</v>
      </c>
      <c r="I255" s="52"/>
      <c r="J255" s="30"/>
      <c r="K255" s="31"/>
      <c r="L255" s="53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440">
        <v>44585.0</v>
      </c>
      <c r="C256" s="63">
        <f t="shared" si="29"/>
        <v>2568111</v>
      </c>
      <c r="D256" s="34">
        <f>'入金明細'!C251</f>
        <v>0</v>
      </c>
      <c r="E256" s="29"/>
      <c r="F256" s="30"/>
      <c r="G256" s="30"/>
      <c r="H256" s="99">
        <f>'出金明細'!C251</f>
        <v>0</v>
      </c>
      <c r="I256" s="52"/>
      <c r="J256" s="30"/>
      <c r="K256" s="31"/>
      <c r="L256" s="53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440">
        <v>44586.0</v>
      </c>
      <c r="C257" s="63">
        <f t="shared" si="29"/>
        <v>2807392</v>
      </c>
      <c r="D257" s="34">
        <f>'入金明細'!C252</f>
        <v>308070</v>
      </c>
      <c r="E257" s="29"/>
      <c r="F257" s="30"/>
      <c r="G257" s="30"/>
      <c r="H257" s="99">
        <f>'出金明細'!C252</f>
        <v>68789</v>
      </c>
      <c r="I257" s="52"/>
      <c r="J257" s="30"/>
      <c r="K257" s="31"/>
      <c r="L257" s="53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440">
        <v>44587.0</v>
      </c>
      <c r="C258" s="63">
        <f t="shared" si="29"/>
        <v>2291917</v>
      </c>
      <c r="D258" s="34">
        <f>'入金明細'!C253</f>
        <v>0</v>
      </c>
      <c r="E258" s="29"/>
      <c r="F258" s="30"/>
      <c r="G258" s="30"/>
      <c r="H258" s="99">
        <f>'出金明細'!C253</f>
        <v>515475</v>
      </c>
      <c r="I258" s="52"/>
      <c r="J258" s="30"/>
      <c r="K258" s="31"/>
      <c r="L258" s="53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659">
        <v>44588.0</v>
      </c>
      <c r="C259" s="63">
        <f t="shared" si="29"/>
        <v>2291917</v>
      </c>
      <c r="D259" s="34">
        <f>'入金明細'!C254</f>
        <v>0</v>
      </c>
      <c r="E259" s="29"/>
      <c r="F259" s="30"/>
      <c r="G259" s="30"/>
      <c r="H259" s="99">
        <f>'出金明細'!C254</f>
        <v>0</v>
      </c>
      <c r="I259" s="354"/>
      <c r="J259" s="355"/>
      <c r="K259" s="357"/>
      <c r="L259" s="53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439">
        <v>44589.0</v>
      </c>
      <c r="C260" s="63">
        <f t="shared" si="29"/>
        <v>2291917</v>
      </c>
      <c r="D260" s="34">
        <f>'入金明細'!C255</f>
        <v>0</v>
      </c>
      <c r="E260" s="29"/>
      <c r="F260" s="30"/>
      <c r="G260" s="30"/>
      <c r="H260" s="99">
        <f>'出金明細'!C255</f>
        <v>0</v>
      </c>
      <c r="I260" s="52"/>
      <c r="J260" s="30"/>
      <c r="K260" s="31"/>
      <c r="L260" s="53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440">
        <v>44590.0</v>
      </c>
      <c r="C261" s="63">
        <f t="shared" si="29"/>
        <v>5530533</v>
      </c>
      <c r="D261" s="34">
        <f>'入金明細'!C256</f>
        <v>3300000</v>
      </c>
      <c r="E261" s="29"/>
      <c r="F261" s="30"/>
      <c r="G261" s="30"/>
      <c r="H261" s="99">
        <f>'出金明細'!C256</f>
        <v>61384</v>
      </c>
      <c r="I261" s="52"/>
      <c r="J261" s="30"/>
      <c r="K261" s="31"/>
      <c r="L261" s="53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440">
        <v>44591.0</v>
      </c>
      <c r="C262" s="63">
        <f t="shared" si="29"/>
        <v>9172629</v>
      </c>
      <c r="D262" s="34">
        <f>'入金明細'!C257</f>
        <v>4338318</v>
      </c>
      <c r="E262" s="29"/>
      <c r="F262" s="30"/>
      <c r="G262" s="30"/>
      <c r="H262" s="99">
        <f>'出金明細'!C257</f>
        <v>696222</v>
      </c>
      <c r="I262" s="52"/>
      <c r="J262" s="30"/>
      <c r="K262" s="31"/>
      <c r="L262" s="53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444">
        <v>44592.0</v>
      </c>
      <c r="C263" s="89">
        <f t="shared" si="29"/>
        <v>17533729</v>
      </c>
      <c r="D263" s="653">
        <f>'入金明細'!C258</f>
        <v>28399796</v>
      </c>
      <c r="E263" s="658"/>
      <c r="F263" s="648"/>
      <c r="G263" s="648"/>
      <c r="H263" s="660">
        <f>'出金明細'!C258</f>
        <v>20038696</v>
      </c>
      <c r="I263" s="647"/>
      <c r="J263" s="648"/>
      <c r="K263" s="649"/>
      <c r="L263" s="53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442" t="s">
        <v>19</v>
      </c>
      <c r="C264" s="68">
        <f t="shared" ref="C264:C265" si="30">SUM(D264-H264)</f>
        <v>3406665</v>
      </c>
      <c r="D264" s="47">
        <f>SUM(D233:D263)</f>
        <v>40933626</v>
      </c>
      <c r="E264" s="81"/>
      <c r="F264" s="43"/>
      <c r="G264" s="43"/>
      <c r="H264" s="105">
        <f>SUM(H233:H263)</f>
        <v>37526961</v>
      </c>
      <c r="I264" s="42"/>
      <c r="J264" s="43"/>
      <c r="K264" s="46"/>
      <c r="L264" s="53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442" t="s">
        <v>11</v>
      </c>
      <c r="C265" s="68">
        <f t="shared" si="30"/>
        <v>-14909611</v>
      </c>
      <c r="D265" s="47">
        <f>D232+D264</f>
        <v>794741525</v>
      </c>
      <c r="E265" s="81"/>
      <c r="F265" s="43"/>
      <c r="G265" s="43"/>
      <c r="H265" s="105">
        <f>H232+H264</f>
        <v>809651136</v>
      </c>
      <c r="I265" s="42"/>
      <c r="J265" s="43"/>
      <c r="K265" s="46"/>
      <c r="L265" s="53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443">
        <v>44593.0</v>
      </c>
      <c r="C266" s="74">
        <f>C263+D266-H266</f>
        <v>25968342</v>
      </c>
      <c r="D266" s="41">
        <f>'入金明細'!C260</f>
        <v>8498273</v>
      </c>
      <c r="E266" s="342"/>
      <c r="F266" s="50"/>
      <c r="G266" s="50"/>
      <c r="H266" s="98">
        <f>'出金明細'!C260</f>
        <v>63660</v>
      </c>
      <c r="I266" s="49"/>
      <c r="J266" s="50"/>
      <c r="K266" s="51"/>
      <c r="L266" s="53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440">
        <v>44594.0</v>
      </c>
      <c r="C267" s="63">
        <f t="shared" ref="C267:C294" si="31">C266+D267-H267</f>
        <v>25924627</v>
      </c>
      <c r="D267" s="34">
        <f>'入金明細'!C261</f>
        <v>50970</v>
      </c>
      <c r="E267" s="29"/>
      <c r="F267" s="30"/>
      <c r="G267" s="30"/>
      <c r="H267" s="99">
        <f>'出金明細'!C261</f>
        <v>94685</v>
      </c>
      <c r="I267" s="52"/>
      <c r="J267" s="30"/>
      <c r="K267" s="31"/>
      <c r="L267" s="53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439">
        <v>44595.0</v>
      </c>
      <c r="C268" s="63">
        <f t="shared" si="31"/>
        <v>25924627</v>
      </c>
      <c r="D268" s="34">
        <f>'入金明細'!C262</f>
        <v>0</v>
      </c>
      <c r="E268" s="29"/>
      <c r="F268" s="30"/>
      <c r="G268" s="30"/>
      <c r="H268" s="99">
        <f>'出金明細'!C262</f>
        <v>0</v>
      </c>
      <c r="I268" s="52"/>
      <c r="J268" s="30"/>
      <c r="K268" s="31"/>
      <c r="L268" s="53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659">
        <v>44596.0</v>
      </c>
      <c r="C269" s="63">
        <f t="shared" si="31"/>
        <v>25924627</v>
      </c>
      <c r="D269" s="34">
        <f>'入金明細'!C263</f>
        <v>0</v>
      </c>
      <c r="E269" s="29"/>
      <c r="F269" s="30"/>
      <c r="G269" s="30"/>
      <c r="H269" s="99">
        <f>'出金明細'!C263</f>
        <v>0</v>
      </c>
      <c r="I269" s="52"/>
      <c r="J269" s="30"/>
      <c r="K269" s="31"/>
      <c r="L269" s="53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440">
        <v>44597.0</v>
      </c>
      <c r="C270" s="63">
        <f t="shared" si="31"/>
        <v>20293873</v>
      </c>
      <c r="D270" s="34">
        <f>'入金明細'!C264</f>
        <v>970729</v>
      </c>
      <c r="E270" s="29"/>
      <c r="F270" s="30"/>
      <c r="G270" s="30"/>
      <c r="H270" s="99">
        <f>'出金明細'!C264</f>
        <v>6601483</v>
      </c>
      <c r="I270" s="52"/>
      <c r="J270" s="30"/>
      <c r="K270" s="31"/>
      <c r="L270" s="53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440">
        <v>44598.0</v>
      </c>
      <c r="C271" s="63">
        <f t="shared" si="31"/>
        <v>16224042</v>
      </c>
      <c r="D271" s="34">
        <f>'入金明細'!C265</f>
        <v>0</v>
      </c>
      <c r="E271" s="29"/>
      <c r="F271" s="30"/>
      <c r="G271" s="30"/>
      <c r="H271" s="99">
        <f>'出金明細'!C265</f>
        <v>4069831</v>
      </c>
      <c r="I271" s="52"/>
      <c r="J271" s="30"/>
      <c r="K271" s="31"/>
      <c r="L271" s="53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440">
        <v>44599.0</v>
      </c>
      <c r="C272" s="63">
        <f t="shared" si="31"/>
        <v>16275022</v>
      </c>
      <c r="D272" s="34">
        <f>'入金明細'!C266</f>
        <v>55000</v>
      </c>
      <c r="E272" s="29"/>
      <c r="F272" s="30"/>
      <c r="G272" s="30"/>
      <c r="H272" s="99">
        <f>'出金明細'!C266</f>
        <v>4020</v>
      </c>
      <c r="I272" s="52"/>
      <c r="J272" s="30"/>
      <c r="K272" s="31"/>
      <c r="L272" s="53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440">
        <v>44600.0</v>
      </c>
      <c r="C273" s="63">
        <f t="shared" si="31"/>
        <v>35178867</v>
      </c>
      <c r="D273" s="34">
        <f>'入金明細'!C267</f>
        <v>18925965</v>
      </c>
      <c r="E273" s="29"/>
      <c r="F273" s="30"/>
      <c r="G273" s="30"/>
      <c r="H273" s="99">
        <f>'出金明細'!C267</f>
        <v>22120</v>
      </c>
      <c r="I273" s="52"/>
      <c r="J273" s="30"/>
      <c r="K273" s="31"/>
      <c r="L273" s="53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440">
        <v>44601.0</v>
      </c>
      <c r="C274" s="63">
        <f t="shared" si="31"/>
        <v>19207104</v>
      </c>
      <c r="D274" s="34">
        <f>'入金明細'!C268</f>
        <v>42837</v>
      </c>
      <c r="E274" s="29"/>
      <c r="F274" s="30"/>
      <c r="G274" s="30"/>
      <c r="H274" s="99">
        <f>'出金明細'!C268</f>
        <v>16014600</v>
      </c>
      <c r="I274" s="52"/>
      <c r="J274" s="30"/>
      <c r="K274" s="31"/>
      <c r="L274" s="53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439">
        <v>44602.0</v>
      </c>
      <c r="C275" s="63">
        <f t="shared" si="31"/>
        <v>19207104</v>
      </c>
      <c r="D275" s="34">
        <f>'入金明細'!C269</f>
        <v>0</v>
      </c>
      <c r="E275" s="29"/>
      <c r="F275" s="30"/>
      <c r="G275" s="30"/>
      <c r="H275" s="99">
        <f>'出金明細'!C269</f>
        <v>0</v>
      </c>
      <c r="I275" s="52"/>
      <c r="J275" s="30"/>
      <c r="K275" s="31"/>
      <c r="L275" s="53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439">
        <v>44603.0</v>
      </c>
      <c r="C276" s="63">
        <f t="shared" si="31"/>
        <v>19207104</v>
      </c>
      <c r="D276" s="34">
        <f>'入金明細'!C270</f>
        <v>0</v>
      </c>
      <c r="E276" s="29"/>
      <c r="F276" s="30"/>
      <c r="G276" s="30"/>
      <c r="H276" s="99">
        <f>'出金明細'!C270</f>
        <v>0</v>
      </c>
      <c r="I276" s="52"/>
      <c r="J276" s="30"/>
      <c r="K276" s="31"/>
      <c r="L276" s="53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439">
        <v>44604.0</v>
      </c>
      <c r="C277" s="63">
        <f t="shared" si="31"/>
        <v>19207104</v>
      </c>
      <c r="D277" s="34">
        <f>'入金明細'!C271</f>
        <v>0</v>
      </c>
      <c r="E277" s="29"/>
      <c r="F277" s="30"/>
      <c r="G277" s="30"/>
      <c r="H277" s="99">
        <f>'出金明細'!C271</f>
        <v>0</v>
      </c>
      <c r="I277" s="52"/>
      <c r="J277" s="30"/>
      <c r="K277" s="31"/>
      <c r="L277" s="53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440">
        <v>44605.0</v>
      </c>
      <c r="C278" s="63">
        <f t="shared" si="31"/>
        <v>13043400</v>
      </c>
      <c r="D278" s="34">
        <f>'入金明細'!C272</f>
        <v>1463363</v>
      </c>
      <c r="E278" s="29"/>
      <c r="F278" s="30"/>
      <c r="G278" s="30"/>
      <c r="H278" s="99">
        <f>'出金明細'!C272</f>
        <v>7627067</v>
      </c>
      <c r="I278" s="52"/>
      <c r="J278" s="30"/>
      <c r="K278" s="31"/>
      <c r="L278" s="53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440">
        <v>44606.0</v>
      </c>
      <c r="C279" s="63">
        <f t="shared" si="31"/>
        <v>13039550</v>
      </c>
      <c r="D279" s="34">
        <f>'入金明細'!C273</f>
        <v>0</v>
      </c>
      <c r="E279" s="29"/>
      <c r="F279" s="30"/>
      <c r="G279" s="30"/>
      <c r="H279" s="99">
        <f>'出金明細'!C273</f>
        <v>3850</v>
      </c>
      <c r="I279" s="52"/>
      <c r="J279" s="30"/>
      <c r="K279" s="31"/>
      <c r="L279" s="53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440">
        <v>44607.0</v>
      </c>
      <c r="C280" s="63">
        <f t="shared" si="31"/>
        <v>22386435</v>
      </c>
      <c r="D280" s="34">
        <f>'入金明細'!C274</f>
        <v>9356477</v>
      </c>
      <c r="E280" s="29"/>
      <c r="F280" s="30"/>
      <c r="G280" s="30"/>
      <c r="H280" s="99">
        <f>'出金明細'!C274</f>
        <v>9592</v>
      </c>
      <c r="I280" s="52"/>
      <c r="J280" s="30"/>
      <c r="K280" s="31"/>
      <c r="L280" s="53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440">
        <v>44608.0</v>
      </c>
      <c r="C281" s="63">
        <f t="shared" si="31"/>
        <v>22400157</v>
      </c>
      <c r="D281" s="34">
        <f>'入金明細'!C275</f>
        <v>45442</v>
      </c>
      <c r="E281" s="29"/>
      <c r="F281" s="30"/>
      <c r="G281" s="30"/>
      <c r="H281" s="99">
        <f>'出金明細'!C275</f>
        <v>31720</v>
      </c>
      <c r="I281" s="52"/>
      <c r="J281" s="30"/>
      <c r="K281" s="31"/>
      <c r="L281" s="53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439">
        <v>44609.0</v>
      </c>
      <c r="C282" s="63">
        <f t="shared" si="31"/>
        <v>22400157</v>
      </c>
      <c r="D282" s="34">
        <f>'入金明細'!C276</f>
        <v>0</v>
      </c>
      <c r="E282" s="29"/>
      <c r="F282" s="30"/>
      <c r="G282" s="30"/>
      <c r="H282" s="99">
        <f>'出金明細'!C276</f>
        <v>0</v>
      </c>
      <c r="I282" s="52"/>
      <c r="J282" s="30"/>
      <c r="K282" s="31"/>
      <c r="L282" s="53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439">
        <v>44610.0</v>
      </c>
      <c r="C283" s="63">
        <f t="shared" si="31"/>
        <v>22400157</v>
      </c>
      <c r="D283" s="34">
        <f>'入金明細'!C277</f>
        <v>0</v>
      </c>
      <c r="E283" s="29"/>
      <c r="F283" s="30"/>
      <c r="G283" s="30"/>
      <c r="H283" s="99">
        <f>'出金明細'!C277</f>
        <v>0</v>
      </c>
      <c r="I283" s="52"/>
      <c r="J283" s="30"/>
      <c r="K283" s="31"/>
      <c r="L283" s="53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440">
        <v>44611.0</v>
      </c>
      <c r="C284" s="63">
        <f t="shared" si="31"/>
        <v>22216763</v>
      </c>
      <c r="D284" s="34">
        <f>'入金明細'!C278</f>
        <v>68036</v>
      </c>
      <c r="E284" s="29"/>
      <c r="F284" s="30"/>
      <c r="G284" s="30"/>
      <c r="H284" s="99">
        <f>'出金明細'!C278</f>
        <v>251430</v>
      </c>
      <c r="I284" s="52"/>
      <c r="J284" s="30"/>
      <c r="K284" s="31"/>
      <c r="L284" s="53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440">
        <v>44612.0</v>
      </c>
      <c r="C285" s="63">
        <f t="shared" si="31"/>
        <v>22558236</v>
      </c>
      <c r="D285" s="34">
        <f>'入金明細'!C279</f>
        <v>363060</v>
      </c>
      <c r="E285" s="29"/>
      <c r="F285" s="30"/>
      <c r="G285" s="30"/>
      <c r="H285" s="99">
        <f>'出金明細'!C279</f>
        <v>21587</v>
      </c>
      <c r="I285" s="52"/>
      <c r="J285" s="30"/>
      <c r="K285" s="31"/>
      <c r="L285" s="53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440">
        <v>44613.0</v>
      </c>
      <c r="C286" s="63">
        <f t="shared" si="31"/>
        <v>23008236</v>
      </c>
      <c r="D286" s="34">
        <f>'入金明細'!C280</f>
        <v>450000</v>
      </c>
      <c r="E286" s="29"/>
      <c r="F286" s="30"/>
      <c r="G286" s="30"/>
      <c r="H286" s="99">
        <f>'出金明細'!C280</f>
        <v>0</v>
      </c>
      <c r="I286" s="52"/>
      <c r="J286" s="30"/>
      <c r="K286" s="31"/>
      <c r="L286" s="53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440">
        <v>44614.0</v>
      </c>
      <c r="C287" s="63">
        <f t="shared" si="31"/>
        <v>23037321</v>
      </c>
      <c r="D287" s="34">
        <f>'入金明細'!C281</f>
        <v>49000</v>
      </c>
      <c r="E287" s="29"/>
      <c r="F287" s="30"/>
      <c r="G287" s="30"/>
      <c r="H287" s="99">
        <f>'出金明細'!C281</f>
        <v>19915</v>
      </c>
      <c r="I287" s="52"/>
      <c r="J287" s="30"/>
      <c r="K287" s="31"/>
      <c r="L287" s="53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439">
        <v>44615.0</v>
      </c>
      <c r="C288" s="63">
        <f t="shared" si="31"/>
        <v>23037321</v>
      </c>
      <c r="D288" s="34">
        <f>'入金明細'!C282</f>
        <v>0</v>
      </c>
      <c r="E288" s="29"/>
      <c r="F288" s="30"/>
      <c r="G288" s="30"/>
      <c r="H288" s="99">
        <f>'出金明細'!C282</f>
        <v>0</v>
      </c>
      <c r="I288" s="52"/>
      <c r="J288" s="30"/>
      <c r="K288" s="31"/>
      <c r="L288" s="53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439">
        <v>44616.0</v>
      </c>
      <c r="C289" s="63">
        <f t="shared" si="31"/>
        <v>23178641</v>
      </c>
      <c r="D289" s="34">
        <f>'入金明細'!C283</f>
        <v>141320</v>
      </c>
      <c r="E289" s="29"/>
      <c r="F289" s="30"/>
      <c r="G289" s="30"/>
      <c r="H289" s="99">
        <f>'出金明細'!C283</f>
        <v>0</v>
      </c>
      <c r="I289" s="52"/>
      <c r="J289" s="30"/>
      <c r="K289" s="31"/>
      <c r="L289" s="53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439">
        <v>44617.0</v>
      </c>
      <c r="C290" s="63">
        <f t="shared" si="31"/>
        <v>23178641</v>
      </c>
      <c r="D290" s="34">
        <f>'入金明細'!C284</f>
        <v>0</v>
      </c>
      <c r="E290" s="29"/>
      <c r="F290" s="30"/>
      <c r="G290" s="30"/>
      <c r="H290" s="99">
        <f>'出金明細'!C284</f>
        <v>0</v>
      </c>
      <c r="I290" s="52"/>
      <c r="J290" s="30"/>
      <c r="K290" s="31"/>
      <c r="L290" s="53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440">
        <v>44618.0</v>
      </c>
      <c r="C291" s="63">
        <f t="shared" si="31"/>
        <v>23597611</v>
      </c>
      <c r="D291" s="34">
        <f>'入金明細'!C285</f>
        <v>14123694</v>
      </c>
      <c r="E291" s="29"/>
      <c r="F291" s="30"/>
      <c r="G291" s="30"/>
      <c r="H291" s="99">
        <f>'出金明細'!C285</f>
        <v>13704724</v>
      </c>
      <c r="I291" s="52"/>
      <c r="J291" s="30"/>
      <c r="K291" s="31"/>
      <c r="L291" s="53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440">
        <v>44619.0</v>
      </c>
      <c r="C292" s="63">
        <f t="shared" si="31"/>
        <v>11542857</v>
      </c>
      <c r="D292" s="34">
        <f>'入金明細'!C286</f>
        <v>0</v>
      </c>
      <c r="E292" s="29"/>
      <c r="F292" s="30"/>
      <c r="G292" s="30"/>
      <c r="H292" s="99">
        <f>'出金明細'!C286</f>
        <v>12054754</v>
      </c>
      <c r="I292" s="52"/>
      <c r="J292" s="30"/>
      <c r="K292" s="31"/>
      <c r="L292" s="53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440">
        <v>44620.0</v>
      </c>
      <c r="C293" s="63">
        <f t="shared" si="31"/>
        <v>11561057</v>
      </c>
      <c r="D293" s="34">
        <f>'入金明細'!C287</f>
        <v>68200</v>
      </c>
      <c r="E293" s="29"/>
      <c r="F293" s="30"/>
      <c r="G293" s="30"/>
      <c r="H293" s="99">
        <f>'出金明細'!C287</f>
        <v>50000</v>
      </c>
      <c r="I293" s="52"/>
      <c r="J293" s="30"/>
      <c r="K293" s="31"/>
      <c r="L293" s="53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444">
        <v>45351.0</v>
      </c>
      <c r="C294" s="89">
        <f t="shared" si="31"/>
        <v>6839890</v>
      </c>
      <c r="D294" s="653">
        <f>'入金明細'!C288</f>
        <v>5179768</v>
      </c>
      <c r="E294" s="658"/>
      <c r="F294" s="648"/>
      <c r="G294" s="648"/>
      <c r="H294" s="660">
        <f>'出金明細'!C288</f>
        <v>9900935</v>
      </c>
      <c r="I294" s="647"/>
      <c r="J294" s="648"/>
      <c r="K294" s="649"/>
      <c r="L294" s="53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442" t="s">
        <v>20</v>
      </c>
      <c r="C295" s="68">
        <f t="shared" ref="C295:C296" si="32">SUM(D295-H295)</f>
        <v>-10693839</v>
      </c>
      <c r="D295" s="47">
        <f>SUM(D266:D294)</f>
        <v>59852134</v>
      </c>
      <c r="E295" s="81"/>
      <c r="F295" s="43"/>
      <c r="G295" s="43"/>
      <c r="H295" s="105">
        <f>SUM(H266:H294)</f>
        <v>70545973</v>
      </c>
      <c r="I295" s="42"/>
      <c r="J295" s="43"/>
      <c r="K295" s="46"/>
      <c r="L295" s="53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442" t="s">
        <v>11</v>
      </c>
      <c r="C296" s="68">
        <f t="shared" si="32"/>
        <v>-25603450</v>
      </c>
      <c r="D296" s="47">
        <f>D265+D295</f>
        <v>854593659</v>
      </c>
      <c r="E296" s="81"/>
      <c r="F296" s="43"/>
      <c r="G296" s="43"/>
      <c r="H296" s="105">
        <f>H265+H295</f>
        <v>880197109</v>
      </c>
      <c r="I296" s="42"/>
      <c r="J296" s="43"/>
      <c r="K296" s="46"/>
      <c r="L296" s="53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443">
        <v>44621.0</v>
      </c>
      <c r="C297" s="74">
        <f>C294+D297-H297</f>
        <v>7311548</v>
      </c>
      <c r="D297" s="41">
        <f>'入金明細'!C290</f>
        <v>471658</v>
      </c>
      <c r="E297" s="342"/>
      <c r="F297" s="50"/>
      <c r="G297" s="50"/>
      <c r="H297" s="98">
        <f>'出金明細'!C290</f>
        <v>0</v>
      </c>
      <c r="I297" s="49"/>
      <c r="J297" s="50"/>
      <c r="K297" s="51"/>
      <c r="L297" s="53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439">
        <v>44622.0</v>
      </c>
      <c r="C298" s="63">
        <f t="shared" ref="C298:C327" si="33">C297+D298-H298</f>
        <v>7311548</v>
      </c>
      <c r="D298" s="34">
        <f>'入金明細'!C291</f>
        <v>0</v>
      </c>
      <c r="E298" s="29"/>
      <c r="F298" s="30"/>
      <c r="G298" s="30"/>
      <c r="H298" s="99">
        <f>'出金明細'!C291</f>
        <v>0</v>
      </c>
      <c r="I298" s="52"/>
      <c r="J298" s="30"/>
      <c r="K298" s="31"/>
      <c r="L298" s="53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439">
        <v>44623.0</v>
      </c>
      <c r="C299" s="63">
        <f t="shared" si="33"/>
        <v>7311548</v>
      </c>
      <c r="D299" s="34">
        <f>'入金明細'!C292</f>
        <v>0</v>
      </c>
      <c r="E299" s="29"/>
      <c r="F299" s="30"/>
      <c r="G299" s="30"/>
      <c r="H299" s="99">
        <f>'出金明細'!C292</f>
        <v>0</v>
      </c>
      <c r="I299" s="52"/>
      <c r="J299" s="30"/>
      <c r="K299" s="31"/>
      <c r="L299" s="53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440">
        <v>45355.0</v>
      </c>
      <c r="C300" s="63">
        <f t="shared" si="33"/>
        <v>10545992</v>
      </c>
      <c r="D300" s="34">
        <f>'入金明細'!C293</f>
        <v>3588154</v>
      </c>
      <c r="E300" s="29"/>
      <c r="F300" s="30"/>
      <c r="G300" s="30"/>
      <c r="H300" s="99">
        <f>'出金明細'!C293</f>
        <v>353710</v>
      </c>
      <c r="I300" s="52"/>
      <c r="J300" s="30"/>
      <c r="K300" s="31"/>
      <c r="L300" s="53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440">
        <v>45356.0</v>
      </c>
      <c r="C301" s="63">
        <f t="shared" si="33"/>
        <v>14545992</v>
      </c>
      <c r="D301" s="34">
        <f>'入金明細'!C294</f>
        <v>4000000</v>
      </c>
      <c r="E301" s="29"/>
      <c r="F301" s="30"/>
      <c r="G301" s="30"/>
      <c r="H301" s="99">
        <f>'出金明細'!C294</f>
        <v>0</v>
      </c>
      <c r="I301" s="52"/>
      <c r="J301" s="30"/>
      <c r="K301" s="31"/>
      <c r="L301" s="53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440">
        <v>45357.0</v>
      </c>
      <c r="C302" s="63">
        <f t="shared" si="33"/>
        <v>16980492</v>
      </c>
      <c r="D302" s="34">
        <f>'入金明細'!C295</f>
        <v>2434500</v>
      </c>
      <c r="E302" s="29"/>
      <c r="F302" s="30"/>
      <c r="G302" s="30"/>
      <c r="H302" s="99">
        <f>'出金明細'!C295</f>
        <v>0</v>
      </c>
      <c r="I302" s="52"/>
      <c r="J302" s="30"/>
      <c r="K302" s="31"/>
      <c r="L302" s="53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440">
        <v>45358.0</v>
      </c>
      <c r="C303" s="63">
        <f t="shared" si="33"/>
        <v>17000107</v>
      </c>
      <c r="D303" s="34">
        <f>'入金明細'!C296</f>
        <v>200750</v>
      </c>
      <c r="E303" s="29"/>
      <c r="F303" s="30"/>
      <c r="G303" s="30"/>
      <c r="H303" s="99">
        <f>'出金明細'!C296</f>
        <v>181135</v>
      </c>
      <c r="I303" s="52"/>
      <c r="J303" s="30"/>
      <c r="K303" s="31"/>
      <c r="L303" s="53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440">
        <v>45359.0</v>
      </c>
      <c r="C304" s="63">
        <f t="shared" si="33"/>
        <v>17723584</v>
      </c>
      <c r="D304" s="34">
        <f>'入金明細'!C297</f>
        <v>738077</v>
      </c>
      <c r="E304" s="29"/>
      <c r="F304" s="30"/>
      <c r="G304" s="30"/>
      <c r="H304" s="99">
        <f>'出金明細'!C297</f>
        <v>14600</v>
      </c>
      <c r="I304" s="52"/>
      <c r="J304" s="30"/>
      <c r="K304" s="31"/>
      <c r="L304" s="53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439">
        <v>45360.0</v>
      </c>
      <c r="C305" s="63">
        <f t="shared" si="33"/>
        <v>14938374</v>
      </c>
      <c r="D305" s="34">
        <f>'入金明細'!C298</f>
        <v>0</v>
      </c>
      <c r="E305" s="29"/>
      <c r="F305" s="30"/>
      <c r="G305" s="30"/>
      <c r="H305" s="99">
        <f>'出金明細'!C298</f>
        <v>2785210</v>
      </c>
      <c r="I305" s="52"/>
      <c r="J305" s="30"/>
      <c r="K305" s="31"/>
      <c r="L305" s="53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439">
        <v>45361.0</v>
      </c>
      <c r="C306" s="63">
        <f t="shared" si="33"/>
        <v>14938374</v>
      </c>
      <c r="D306" s="34">
        <f>'入金明細'!C299</f>
        <v>0</v>
      </c>
      <c r="E306" s="29"/>
      <c r="F306" s="30"/>
      <c r="G306" s="30"/>
      <c r="H306" s="99">
        <f>'出金明細'!C299</f>
        <v>0</v>
      </c>
      <c r="I306" s="52"/>
      <c r="J306" s="30"/>
      <c r="K306" s="31"/>
      <c r="L306" s="53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440">
        <v>45362.0</v>
      </c>
      <c r="C307" s="63">
        <f t="shared" si="33"/>
        <v>11862477</v>
      </c>
      <c r="D307" s="34">
        <f>'入金明細'!C300</f>
        <v>308718</v>
      </c>
      <c r="E307" s="29"/>
      <c r="F307" s="30"/>
      <c r="G307" s="30"/>
      <c r="H307" s="99">
        <f>'出金明細'!C300</f>
        <v>3384615</v>
      </c>
      <c r="I307" s="52"/>
      <c r="J307" s="30"/>
      <c r="K307" s="31"/>
      <c r="L307" s="53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440">
        <v>45363.0</v>
      </c>
      <c r="C308" s="63">
        <f t="shared" si="33"/>
        <v>14454657</v>
      </c>
      <c r="D308" s="34">
        <f>'入金明細'!C301</f>
        <v>2600000</v>
      </c>
      <c r="E308" s="29"/>
      <c r="F308" s="30"/>
      <c r="G308" s="30"/>
      <c r="H308" s="99">
        <f>'出金明細'!C301</f>
        <v>7820</v>
      </c>
      <c r="I308" s="52"/>
      <c r="J308" s="30"/>
      <c r="K308" s="31"/>
      <c r="L308" s="53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440">
        <v>45364.0</v>
      </c>
      <c r="C309" s="63">
        <f t="shared" si="33"/>
        <v>14454657</v>
      </c>
      <c r="D309" s="34">
        <f>'入金明細'!C302</f>
        <v>0</v>
      </c>
      <c r="E309" s="29"/>
      <c r="F309" s="30"/>
      <c r="G309" s="30"/>
      <c r="H309" s="99">
        <f>'出金明細'!C302</f>
        <v>0</v>
      </c>
      <c r="I309" s="52"/>
      <c r="J309" s="30"/>
      <c r="K309" s="31"/>
      <c r="L309" s="53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440">
        <v>45365.0</v>
      </c>
      <c r="C310" s="63">
        <f t="shared" si="33"/>
        <v>14410089</v>
      </c>
      <c r="D310" s="34">
        <f>'入金明細'!C303</f>
        <v>0</v>
      </c>
      <c r="E310" s="29"/>
      <c r="F310" s="30"/>
      <c r="G310" s="30"/>
      <c r="H310" s="99">
        <f>'出金明細'!C303</f>
        <v>44568</v>
      </c>
      <c r="I310" s="52"/>
      <c r="J310" s="30"/>
      <c r="K310" s="31"/>
      <c r="L310" s="53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440">
        <v>45366.0</v>
      </c>
      <c r="C311" s="63">
        <f t="shared" si="33"/>
        <v>13604157</v>
      </c>
      <c r="D311" s="34">
        <f>'入金明細'!C304</f>
        <v>360278</v>
      </c>
      <c r="E311" s="29"/>
      <c r="F311" s="30"/>
      <c r="G311" s="30"/>
      <c r="H311" s="99">
        <f>'出金明細'!C304</f>
        <v>1166210</v>
      </c>
      <c r="I311" s="52"/>
      <c r="J311" s="30"/>
      <c r="K311" s="31"/>
      <c r="L311" s="53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439">
        <v>45367.0</v>
      </c>
      <c r="C312" s="63">
        <f t="shared" si="33"/>
        <v>13604157</v>
      </c>
      <c r="D312" s="34">
        <f>'入金明細'!C305</f>
        <v>0</v>
      </c>
      <c r="E312" s="29"/>
      <c r="F312" s="30"/>
      <c r="G312" s="30"/>
      <c r="H312" s="99">
        <f>'出金明細'!C305</f>
        <v>0</v>
      </c>
      <c r="I312" s="52"/>
      <c r="J312" s="30"/>
      <c r="K312" s="31"/>
      <c r="L312" s="53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439">
        <v>45368.0</v>
      </c>
      <c r="C313" s="63">
        <f t="shared" si="33"/>
        <v>13604157</v>
      </c>
      <c r="D313" s="34">
        <f>'入金明細'!C306</f>
        <v>0</v>
      </c>
      <c r="E313" s="29"/>
      <c r="F313" s="30"/>
      <c r="G313" s="30"/>
      <c r="H313" s="99">
        <f>'出金明細'!C306</f>
        <v>0</v>
      </c>
      <c r="I313" s="52"/>
      <c r="J313" s="30"/>
      <c r="K313" s="31"/>
      <c r="L313" s="53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440">
        <v>45369.0</v>
      </c>
      <c r="C314" s="63">
        <f t="shared" si="33"/>
        <v>13858917</v>
      </c>
      <c r="D314" s="34">
        <f>'入金明細'!C307</f>
        <v>259770</v>
      </c>
      <c r="E314" s="29"/>
      <c r="F314" s="30"/>
      <c r="G314" s="30"/>
      <c r="H314" s="99">
        <f>'出金明細'!C307</f>
        <v>5010</v>
      </c>
      <c r="I314" s="52"/>
      <c r="J314" s="30"/>
      <c r="K314" s="31"/>
      <c r="L314" s="53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440">
        <v>45370.0</v>
      </c>
      <c r="C315" s="63">
        <f t="shared" si="33"/>
        <v>14011131</v>
      </c>
      <c r="D315" s="34">
        <f>'入金明細'!C308</f>
        <v>152214</v>
      </c>
      <c r="E315" s="29"/>
      <c r="F315" s="30"/>
      <c r="G315" s="30"/>
      <c r="H315" s="99">
        <f>'出金明細'!C308</f>
        <v>0</v>
      </c>
      <c r="I315" s="52"/>
      <c r="J315" s="30"/>
      <c r="K315" s="31"/>
      <c r="L315" s="53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439">
        <v>45371.0</v>
      </c>
      <c r="C316" s="63">
        <f t="shared" si="33"/>
        <v>14011131</v>
      </c>
      <c r="D316" s="34">
        <f>'入金明細'!C309</f>
        <v>0</v>
      </c>
      <c r="E316" s="29"/>
      <c r="F316" s="30"/>
      <c r="G316" s="30"/>
      <c r="H316" s="99">
        <f>'出金明細'!C309</f>
        <v>0</v>
      </c>
      <c r="I316" s="52"/>
      <c r="J316" s="30"/>
      <c r="K316" s="31"/>
      <c r="L316" s="53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440">
        <v>45372.0</v>
      </c>
      <c r="C317" s="63">
        <f t="shared" si="33"/>
        <v>14952041</v>
      </c>
      <c r="D317" s="34">
        <f>'入金明細'!C310</f>
        <v>1091650</v>
      </c>
      <c r="E317" s="29"/>
      <c r="F317" s="30"/>
      <c r="G317" s="30"/>
      <c r="H317" s="99">
        <f>'出金明細'!C310</f>
        <v>150740</v>
      </c>
      <c r="I317" s="52"/>
      <c r="J317" s="30"/>
      <c r="K317" s="31"/>
      <c r="L317" s="53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440">
        <v>45373.0</v>
      </c>
      <c r="C318" s="63">
        <f t="shared" si="33"/>
        <v>4952041</v>
      </c>
      <c r="D318" s="34">
        <f>'入金明細'!C311</f>
        <v>0</v>
      </c>
      <c r="E318" s="29"/>
      <c r="F318" s="30"/>
      <c r="G318" s="30"/>
      <c r="H318" s="99">
        <f>'出金明細'!C311</f>
        <v>10000000</v>
      </c>
      <c r="I318" s="52"/>
      <c r="J318" s="30"/>
      <c r="K318" s="31"/>
      <c r="L318" s="53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439">
        <v>45374.0</v>
      </c>
      <c r="C319" s="63">
        <f t="shared" si="33"/>
        <v>4952041</v>
      </c>
      <c r="D319" s="34">
        <f>'入金明細'!C312</f>
        <v>0</v>
      </c>
      <c r="E319" s="29"/>
      <c r="F319" s="30"/>
      <c r="G319" s="30"/>
      <c r="H319" s="99">
        <f>'出金明細'!C312</f>
        <v>0</v>
      </c>
      <c r="I319" s="52"/>
      <c r="J319" s="30"/>
      <c r="K319" s="31"/>
      <c r="L319" s="53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439">
        <v>45375.0</v>
      </c>
      <c r="C320" s="63">
        <f t="shared" si="33"/>
        <v>4952041</v>
      </c>
      <c r="D320" s="34">
        <f>'入金明細'!C313</f>
        <v>0</v>
      </c>
      <c r="E320" s="29"/>
      <c r="F320" s="30"/>
      <c r="G320" s="30"/>
      <c r="H320" s="99">
        <f>'出金明細'!C313</f>
        <v>0</v>
      </c>
      <c r="I320" s="52"/>
      <c r="J320" s="30"/>
      <c r="K320" s="31"/>
      <c r="L320" s="53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440">
        <v>45376.0</v>
      </c>
      <c r="C321" s="63">
        <f t="shared" si="33"/>
        <v>23791954</v>
      </c>
      <c r="D321" s="34">
        <f>'入金明細'!C314</f>
        <v>20600000</v>
      </c>
      <c r="E321" s="29"/>
      <c r="F321" s="30"/>
      <c r="G321" s="30"/>
      <c r="H321" s="99">
        <f>'出金明細'!C314</f>
        <v>1760087</v>
      </c>
      <c r="I321" s="52"/>
      <c r="J321" s="30"/>
      <c r="K321" s="31"/>
      <c r="L321" s="53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440">
        <v>45377.0</v>
      </c>
      <c r="C322" s="63">
        <f t="shared" si="33"/>
        <v>23135739</v>
      </c>
      <c r="D322" s="34">
        <f>'入金明細'!C315</f>
        <v>4400</v>
      </c>
      <c r="E322" s="29"/>
      <c r="F322" s="30"/>
      <c r="G322" s="30"/>
      <c r="H322" s="99">
        <f>'出金明細'!C315</f>
        <v>660615</v>
      </c>
      <c r="I322" s="52"/>
      <c r="J322" s="30"/>
      <c r="K322" s="31"/>
      <c r="L322" s="53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440">
        <v>45378.0</v>
      </c>
      <c r="C323" s="63">
        <f t="shared" si="33"/>
        <v>23210845</v>
      </c>
      <c r="D323" s="34">
        <f>'入金明細'!C316</f>
        <v>449770</v>
      </c>
      <c r="E323" s="29"/>
      <c r="F323" s="30"/>
      <c r="G323" s="30"/>
      <c r="H323" s="99">
        <f>'出金明細'!C316</f>
        <v>374664</v>
      </c>
      <c r="I323" s="52"/>
      <c r="J323" s="30"/>
      <c r="K323" s="31"/>
      <c r="L323" s="53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440">
        <v>45379.0</v>
      </c>
      <c r="C324" s="63">
        <f t="shared" si="33"/>
        <v>23044490</v>
      </c>
      <c r="D324" s="34">
        <f>'入金明細'!C317</f>
        <v>150000</v>
      </c>
      <c r="E324" s="29"/>
      <c r="F324" s="30"/>
      <c r="G324" s="30"/>
      <c r="H324" s="99">
        <f>'出金明細'!C317</f>
        <v>316355</v>
      </c>
      <c r="I324" s="52"/>
      <c r="J324" s="30"/>
      <c r="K324" s="31"/>
      <c r="L324" s="53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440">
        <v>45380.0</v>
      </c>
      <c r="C325" s="63">
        <f t="shared" si="33"/>
        <v>25171697</v>
      </c>
      <c r="D325" s="34">
        <f>'入金明細'!C318</f>
        <v>34886786</v>
      </c>
      <c r="E325" s="29"/>
      <c r="F325" s="30"/>
      <c r="G325" s="30"/>
      <c r="H325" s="99">
        <f>'出金明細'!C318</f>
        <v>32759579</v>
      </c>
      <c r="I325" s="52"/>
      <c r="J325" s="30"/>
      <c r="K325" s="31"/>
      <c r="L325" s="53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439">
        <v>45381.0</v>
      </c>
      <c r="C326" s="63">
        <f t="shared" si="33"/>
        <v>25271697</v>
      </c>
      <c r="D326" s="34">
        <f>'入金明細'!C319</f>
        <v>100000</v>
      </c>
      <c r="E326" s="29"/>
      <c r="F326" s="30"/>
      <c r="G326" s="30"/>
      <c r="H326" s="99">
        <f>'出金明細'!C319</f>
        <v>0</v>
      </c>
      <c r="I326" s="52"/>
      <c r="J326" s="30"/>
      <c r="K326" s="31"/>
      <c r="L326" s="53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441">
        <v>45382.0</v>
      </c>
      <c r="C327" s="89">
        <f t="shared" si="33"/>
        <v>25271697</v>
      </c>
      <c r="D327" s="653">
        <f>'入金明細'!C320</f>
        <v>0</v>
      </c>
      <c r="E327" s="82"/>
      <c r="F327" s="83"/>
      <c r="G327" s="83"/>
      <c r="H327" s="99">
        <f>'出金明細'!C320</f>
        <v>0</v>
      </c>
      <c r="I327" s="86"/>
      <c r="J327" s="83"/>
      <c r="K327" s="87"/>
      <c r="L327" s="53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442" t="s">
        <v>21</v>
      </c>
      <c r="C328" s="68">
        <f t="shared" ref="C328:C329" si="34">SUM(D328-H328)</f>
        <v>18431807</v>
      </c>
      <c r="D328" s="47">
        <f>SUM(D297:D327)</f>
        <v>72396725</v>
      </c>
      <c r="E328" s="81"/>
      <c r="F328" s="43"/>
      <c r="G328" s="43"/>
      <c r="H328" s="105">
        <f>SUM(H297:H327)</f>
        <v>53964918</v>
      </c>
      <c r="I328" s="42"/>
      <c r="J328" s="43"/>
      <c r="K328" s="46"/>
      <c r="L328" s="53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442" t="s">
        <v>11</v>
      </c>
      <c r="C329" s="68">
        <f t="shared" si="34"/>
        <v>-7171643</v>
      </c>
      <c r="D329" s="47">
        <f>D296+D328</f>
        <v>926990384</v>
      </c>
      <c r="E329" s="81"/>
      <c r="F329" s="43"/>
      <c r="G329" s="43"/>
      <c r="H329" s="105">
        <f>H296+H328</f>
        <v>934162027</v>
      </c>
      <c r="I329" s="42"/>
      <c r="J329" s="43"/>
      <c r="K329" s="46"/>
      <c r="L329" s="53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455">
        <v>45383.0</v>
      </c>
      <c r="C330" s="456">
        <f>SUM(C327+D330-H330)</f>
        <v>17434748</v>
      </c>
      <c r="D330" s="457">
        <f>'入金明細'!C322</f>
        <v>0</v>
      </c>
      <c r="E330" s="661"/>
      <c r="F330" s="662"/>
      <c r="G330" s="662"/>
      <c r="H330" s="458">
        <f>'出金明細'!C322</f>
        <v>7836949</v>
      </c>
      <c r="I330" s="49"/>
      <c r="J330" s="50"/>
      <c r="K330" s="51"/>
      <c r="L330" s="53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440">
        <v>45384.0</v>
      </c>
      <c r="C331" s="63">
        <f t="shared" ref="C331:C359" si="35">SUM(C330+D331-H331)</f>
        <v>17373843</v>
      </c>
      <c r="D331" s="34">
        <f>'入金明細'!C323</f>
        <v>0</v>
      </c>
      <c r="E331" s="29"/>
      <c r="F331" s="30"/>
      <c r="G331" s="30"/>
      <c r="H331" s="99">
        <f>'出金明細'!C323</f>
        <v>60905</v>
      </c>
      <c r="I331" s="52"/>
      <c r="J331" s="30"/>
      <c r="K331" s="31"/>
      <c r="L331" s="53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440">
        <v>45385.0</v>
      </c>
      <c r="C332" s="63">
        <f t="shared" si="35"/>
        <v>17344363</v>
      </c>
      <c r="D332" s="34">
        <f>'入金明細'!C324</f>
        <v>0</v>
      </c>
      <c r="E332" s="29"/>
      <c r="F332" s="30"/>
      <c r="G332" s="30"/>
      <c r="H332" s="99">
        <f>'出金明細'!C324</f>
        <v>29480</v>
      </c>
      <c r="I332" s="52"/>
      <c r="J332" s="30"/>
      <c r="K332" s="31"/>
      <c r="L332" s="53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440">
        <v>45386.0</v>
      </c>
      <c r="C333" s="63">
        <f t="shared" si="35"/>
        <v>26356569</v>
      </c>
      <c r="D333" s="34">
        <f>'入金明細'!C325</f>
        <v>9239450</v>
      </c>
      <c r="E333" s="29"/>
      <c r="F333" s="30"/>
      <c r="G333" s="30"/>
      <c r="H333" s="99">
        <f>'出金明細'!C325</f>
        <v>227244</v>
      </c>
      <c r="I333" s="52"/>
      <c r="J333" s="30"/>
      <c r="K333" s="31"/>
      <c r="L333" s="53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440">
        <v>45387.0</v>
      </c>
      <c r="C334" s="63">
        <f t="shared" si="35"/>
        <v>26387919</v>
      </c>
      <c r="D334" s="34">
        <f>'入金明細'!C326</f>
        <v>55000</v>
      </c>
      <c r="E334" s="29"/>
      <c r="F334" s="30"/>
      <c r="G334" s="30"/>
      <c r="H334" s="99">
        <f>'出金明細'!C326</f>
        <v>23650</v>
      </c>
      <c r="I334" s="52"/>
      <c r="J334" s="30"/>
      <c r="K334" s="31"/>
      <c r="L334" s="53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439">
        <v>45388.0</v>
      </c>
      <c r="C335" s="63">
        <f t="shared" si="35"/>
        <v>26387919</v>
      </c>
      <c r="D335" s="34">
        <f>'入金明細'!C327</f>
        <v>0</v>
      </c>
      <c r="E335" s="29"/>
      <c r="F335" s="30"/>
      <c r="G335" s="30"/>
      <c r="H335" s="99">
        <f>'出金明細'!C327</f>
        <v>0</v>
      </c>
      <c r="I335" s="52"/>
      <c r="J335" s="30"/>
      <c r="K335" s="31"/>
      <c r="L335" s="53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439">
        <v>45389.0</v>
      </c>
      <c r="C336" s="63">
        <f t="shared" si="35"/>
        <v>26387919</v>
      </c>
      <c r="D336" s="34">
        <f>'入金明細'!C328</f>
        <v>0</v>
      </c>
      <c r="E336" s="29"/>
      <c r="F336" s="30"/>
      <c r="G336" s="30"/>
      <c r="H336" s="99">
        <f>'出金明細'!C328</f>
        <v>0</v>
      </c>
      <c r="I336" s="52"/>
      <c r="J336" s="30"/>
      <c r="K336" s="31"/>
      <c r="L336" s="53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440">
        <v>45390.0</v>
      </c>
      <c r="C337" s="63">
        <f t="shared" si="35"/>
        <v>26730266</v>
      </c>
      <c r="D337" s="34">
        <f>'入金明細'!C329</f>
        <v>343557</v>
      </c>
      <c r="E337" s="29"/>
      <c r="F337" s="30"/>
      <c r="G337" s="30"/>
      <c r="H337" s="99">
        <f>'出金明細'!C329</f>
        <v>1210</v>
      </c>
      <c r="I337" s="52"/>
      <c r="J337" s="30"/>
      <c r="K337" s="31"/>
      <c r="L337" s="53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440">
        <v>45391.0</v>
      </c>
      <c r="C338" s="63">
        <f t="shared" si="35"/>
        <v>26730266</v>
      </c>
      <c r="D338" s="34">
        <f>'入金明細'!C330</f>
        <v>0</v>
      </c>
      <c r="E338" s="29"/>
      <c r="F338" s="30"/>
      <c r="G338" s="30"/>
      <c r="H338" s="99">
        <f>'出金明細'!C330</f>
        <v>0</v>
      </c>
      <c r="I338" s="52"/>
      <c r="J338" s="30"/>
      <c r="K338" s="31"/>
      <c r="L338" s="53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440">
        <v>45392.0</v>
      </c>
      <c r="C339" s="63">
        <f t="shared" si="35"/>
        <v>25628461</v>
      </c>
      <c r="D339" s="34">
        <f>'入金明細'!C331</f>
        <v>1997730</v>
      </c>
      <c r="E339" s="29"/>
      <c r="F339" s="30"/>
      <c r="G339" s="30"/>
      <c r="H339" s="99">
        <f>'出金明細'!C331</f>
        <v>3099535</v>
      </c>
      <c r="I339" s="52"/>
      <c r="J339" s="30"/>
      <c r="K339" s="31"/>
      <c r="L339" s="53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440">
        <v>45393.0</v>
      </c>
      <c r="C340" s="63">
        <f t="shared" si="35"/>
        <v>25589456</v>
      </c>
      <c r="D340" s="34">
        <f>'入金明細'!C332</f>
        <v>0</v>
      </c>
      <c r="E340" s="29"/>
      <c r="F340" s="30"/>
      <c r="G340" s="30"/>
      <c r="H340" s="99">
        <f>'出金明細'!C332</f>
        <v>39005</v>
      </c>
      <c r="I340" s="52"/>
      <c r="J340" s="30"/>
      <c r="K340" s="31"/>
      <c r="L340" s="53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440">
        <v>45394.0</v>
      </c>
      <c r="C341" s="63">
        <f t="shared" si="35"/>
        <v>25530821</v>
      </c>
      <c r="D341" s="34">
        <f>'入金明細'!C333</f>
        <v>0</v>
      </c>
      <c r="E341" s="29"/>
      <c r="F341" s="30"/>
      <c r="G341" s="30"/>
      <c r="H341" s="99">
        <f>'出金明細'!C333</f>
        <v>58635</v>
      </c>
      <c r="I341" s="52"/>
      <c r="J341" s="30"/>
      <c r="K341" s="31"/>
      <c r="L341" s="53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439">
        <v>45395.0</v>
      </c>
      <c r="C342" s="63">
        <f t="shared" si="35"/>
        <v>25530821</v>
      </c>
      <c r="D342" s="34">
        <f>'入金明細'!C334</f>
        <v>0</v>
      </c>
      <c r="E342" s="29"/>
      <c r="F342" s="30"/>
      <c r="G342" s="30"/>
      <c r="H342" s="99">
        <f>'出金明細'!C334</f>
        <v>0</v>
      </c>
      <c r="I342" s="52"/>
      <c r="J342" s="30"/>
      <c r="K342" s="31"/>
      <c r="L342" s="53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439">
        <v>45396.0</v>
      </c>
      <c r="C343" s="63">
        <f t="shared" si="35"/>
        <v>25530821</v>
      </c>
      <c r="D343" s="34">
        <f>'入金明細'!C335</f>
        <v>0</v>
      </c>
      <c r="E343" s="29"/>
      <c r="F343" s="30"/>
      <c r="G343" s="30"/>
      <c r="H343" s="99">
        <f>'出金明細'!C335</f>
        <v>0</v>
      </c>
      <c r="I343" s="52"/>
      <c r="J343" s="30"/>
      <c r="K343" s="31"/>
      <c r="L343" s="53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440">
        <v>45397.0</v>
      </c>
      <c r="C344" s="63">
        <f t="shared" si="35"/>
        <v>27076777</v>
      </c>
      <c r="D344" s="34">
        <f>'入金明細'!C336</f>
        <v>1556131</v>
      </c>
      <c r="E344" s="29"/>
      <c r="F344" s="30"/>
      <c r="G344" s="30"/>
      <c r="H344" s="99">
        <f>'出金明細'!C336</f>
        <v>10175</v>
      </c>
      <c r="I344" s="354"/>
      <c r="J344" s="30"/>
      <c r="K344" s="31"/>
      <c r="L344" s="53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440">
        <v>45398.0</v>
      </c>
      <c r="C345" s="63">
        <f t="shared" si="35"/>
        <v>27076777</v>
      </c>
      <c r="D345" s="34">
        <f>'入金明細'!C337</f>
        <v>0</v>
      </c>
      <c r="E345" s="29"/>
      <c r="F345" s="30"/>
      <c r="G345" s="30"/>
      <c r="H345" s="99">
        <f>'出金明細'!C337</f>
        <v>0</v>
      </c>
      <c r="I345" s="52"/>
      <c r="J345" s="30"/>
      <c r="K345" s="31"/>
      <c r="L345" s="53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440">
        <v>45399.0</v>
      </c>
      <c r="C346" s="63">
        <f t="shared" si="35"/>
        <v>27076777</v>
      </c>
      <c r="D346" s="34">
        <f>'入金明細'!C338</f>
        <v>0</v>
      </c>
      <c r="E346" s="29"/>
      <c r="F346" s="30"/>
      <c r="G346" s="30"/>
      <c r="H346" s="99">
        <f>'出金明細'!C338</f>
        <v>0</v>
      </c>
      <c r="I346" s="52"/>
      <c r="J346" s="30"/>
      <c r="K346" s="31"/>
      <c r="L346" s="53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440">
        <v>45400.0</v>
      </c>
      <c r="C347" s="63">
        <f t="shared" si="35"/>
        <v>24605360</v>
      </c>
      <c r="D347" s="34">
        <f>'入金明細'!C339</f>
        <v>345598</v>
      </c>
      <c r="E347" s="29"/>
      <c r="F347" s="30"/>
      <c r="G347" s="30"/>
      <c r="H347" s="99">
        <f>'出金明細'!C339</f>
        <v>2817015</v>
      </c>
      <c r="I347" s="52"/>
      <c r="J347" s="30"/>
      <c r="K347" s="31"/>
      <c r="L347" s="53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440">
        <v>45401.0</v>
      </c>
      <c r="C348" s="63">
        <f t="shared" si="35"/>
        <v>21332360</v>
      </c>
      <c r="D348" s="34">
        <f>'入金明細'!C340</f>
        <v>16100</v>
      </c>
      <c r="E348" s="29"/>
      <c r="F348" s="30"/>
      <c r="G348" s="30"/>
      <c r="H348" s="99">
        <f>'出金明細'!C340</f>
        <v>3289100</v>
      </c>
      <c r="I348" s="52"/>
      <c r="J348" s="30"/>
      <c r="K348" s="31"/>
      <c r="L348" s="53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439">
        <v>45402.0</v>
      </c>
      <c r="C349" s="63">
        <f t="shared" si="35"/>
        <v>21332360</v>
      </c>
      <c r="D349" s="34">
        <f>'入金明細'!C341</f>
        <v>0</v>
      </c>
      <c r="E349" s="29"/>
      <c r="F349" s="30"/>
      <c r="G349" s="30"/>
      <c r="H349" s="99">
        <f>'出金明細'!C341</f>
        <v>0</v>
      </c>
      <c r="I349" s="52"/>
      <c r="J349" s="30"/>
      <c r="K349" s="31"/>
      <c r="L349" s="53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439">
        <v>45403.0</v>
      </c>
      <c r="C350" s="63">
        <f t="shared" si="35"/>
        <v>21332360</v>
      </c>
      <c r="D350" s="34">
        <f>'入金明細'!C342</f>
        <v>0</v>
      </c>
      <c r="E350" s="29"/>
      <c r="F350" s="30"/>
      <c r="G350" s="30"/>
      <c r="H350" s="99">
        <f>'出金明細'!C342</f>
        <v>0</v>
      </c>
      <c r="I350" s="52"/>
      <c r="J350" s="30"/>
      <c r="K350" s="31"/>
      <c r="L350" s="53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440">
        <v>45404.0</v>
      </c>
      <c r="C351" s="63">
        <f t="shared" si="35"/>
        <v>21374342</v>
      </c>
      <c r="D351" s="34">
        <f>'入金明細'!C343</f>
        <v>61655</v>
      </c>
      <c r="E351" s="29"/>
      <c r="F351" s="30"/>
      <c r="G351" s="30"/>
      <c r="H351" s="99">
        <f>'出金明細'!C343</f>
        <v>19673</v>
      </c>
      <c r="I351" s="52"/>
      <c r="J351" s="30"/>
      <c r="K351" s="31"/>
      <c r="L351" s="53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440">
        <v>45405.0</v>
      </c>
      <c r="C352" s="63">
        <f t="shared" si="35"/>
        <v>24163832</v>
      </c>
      <c r="D352" s="34">
        <f>'入金明細'!C344</f>
        <v>2800054</v>
      </c>
      <c r="E352" s="29"/>
      <c r="F352" s="30"/>
      <c r="G352" s="30"/>
      <c r="H352" s="99">
        <f>'出金明細'!C344</f>
        <v>10564</v>
      </c>
      <c r="I352" s="52"/>
      <c r="J352" s="30"/>
      <c r="K352" s="31"/>
      <c r="L352" s="53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440">
        <v>45406.0</v>
      </c>
      <c r="C353" s="63">
        <f t="shared" si="35"/>
        <v>24163832</v>
      </c>
      <c r="D353" s="34">
        <f>'入金明細'!C345</f>
        <v>0</v>
      </c>
      <c r="E353" s="29"/>
      <c r="F353" s="30"/>
      <c r="G353" s="30"/>
      <c r="H353" s="99">
        <f>'出金明細'!C345</f>
        <v>0</v>
      </c>
      <c r="I353" s="52"/>
      <c r="J353" s="30"/>
      <c r="K353" s="31"/>
      <c r="L353" s="53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440">
        <v>45407.0</v>
      </c>
      <c r="C354" s="63">
        <f t="shared" si="35"/>
        <v>23748834</v>
      </c>
      <c r="D354" s="34">
        <f>'入金明細'!C346</f>
        <v>3287</v>
      </c>
      <c r="E354" s="29"/>
      <c r="F354" s="30"/>
      <c r="G354" s="30"/>
      <c r="H354" s="99">
        <f>'出金明細'!C346</f>
        <v>418285</v>
      </c>
      <c r="I354" s="52"/>
      <c r="J354" s="30"/>
      <c r="K354" s="31"/>
      <c r="L354" s="53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440">
        <v>45408.0</v>
      </c>
      <c r="C355" s="63">
        <f t="shared" si="35"/>
        <v>22910906</v>
      </c>
      <c r="D355" s="34">
        <f>'入金明細'!C347</f>
        <v>0</v>
      </c>
      <c r="E355" s="29"/>
      <c r="F355" s="30"/>
      <c r="G355" s="30"/>
      <c r="H355" s="99">
        <f>'出金明細'!C347</f>
        <v>837928</v>
      </c>
      <c r="I355" s="52"/>
      <c r="J355" s="30"/>
      <c r="K355" s="31"/>
      <c r="L355" s="53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439">
        <v>45409.0</v>
      </c>
      <c r="C356" s="63">
        <f t="shared" si="35"/>
        <v>22910906</v>
      </c>
      <c r="D356" s="34">
        <f>'入金明細'!C348</f>
        <v>0</v>
      </c>
      <c r="E356" s="29"/>
      <c r="F356" s="30"/>
      <c r="G356" s="30"/>
      <c r="H356" s="99">
        <f>'出金明細'!C348</f>
        <v>0</v>
      </c>
      <c r="I356" s="52"/>
      <c r="J356" s="30"/>
      <c r="K356" s="31"/>
      <c r="L356" s="53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439">
        <v>45410.0</v>
      </c>
      <c r="C357" s="63">
        <f t="shared" si="35"/>
        <v>22910906</v>
      </c>
      <c r="D357" s="34">
        <f>'入金明細'!C349</f>
        <v>0</v>
      </c>
      <c r="E357" s="29"/>
      <c r="F357" s="30"/>
      <c r="G357" s="30"/>
      <c r="H357" s="99">
        <f>'出金明細'!C349</f>
        <v>0</v>
      </c>
      <c r="I357" s="52"/>
      <c r="J357" s="30"/>
      <c r="K357" s="31"/>
      <c r="L357" s="53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439">
        <v>45411.0</v>
      </c>
      <c r="C358" s="63">
        <f t="shared" si="35"/>
        <v>22608568</v>
      </c>
      <c r="D358" s="34">
        <f>'入金明細'!C350</f>
        <v>0</v>
      </c>
      <c r="E358" s="29"/>
      <c r="F358" s="30"/>
      <c r="G358" s="30"/>
      <c r="H358" s="99">
        <f>'出金明細'!C350</f>
        <v>302338</v>
      </c>
      <c r="I358" s="52"/>
      <c r="J358" s="30"/>
      <c r="K358" s="31"/>
      <c r="L358" s="53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444">
        <v>45412.0</v>
      </c>
      <c r="C359" s="89">
        <f t="shared" si="35"/>
        <v>8269757</v>
      </c>
      <c r="D359" s="653">
        <f>'入金明細'!C351</f>
        <v>6463508</v>
      </c>
      <c r="E359" s="82"/>
      <c r="F359" s="83"/>
      <c r="G359" s="83"/>
      <c r="H359" s="99">
        <f>'出金明細'!C351</f>
        <v>20802319</v>
      </c>
      <c r="I359" s="86"/>
      <c r="J359" s="83"/>
      <c r="K359" s="87"/>
      <c r="L359" s="53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453" t="s">
        <v>22</v>
      </c>
      <c r="C360" s="68">
        <f t="shared" ref="C360:C361" si="36">SUM(D360-H360)</f>
        <v>-17001940</v>
      </c>
      <c r="D360" s="91">
        <f>SUM(D330:D359)</f>
        <v>22882070</v>
      </c>
      <c r="E360" s="92"/>
      <c r="F360" s="93"/>
      <c r="G360" s="93"/>
      <c r="H360" s="101">
        <f>SUM(H330:H359)</f>
        <v>39884010</v>
      </c>
      <c r="I360" s="96"/>
      <c r="J360" s="93"/>
      <c r="K360" s="97"/>
      <c r="L360" s="53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437" t="s">
        <v>11</v>
      </c>
      <c r="C361" s="68">
        <f t="shared" si="36"/>
        <v>-24173583</v>
      </c>
      <c r="D361" s="47">
        <f>D329+D360</f>
        <v>949872454</v>
      </c>
      <c r="E361" s="81"/>
      <c r="F361" s="43"/>
      <c r="G361" s="43"/>
      <c r="H361" s="105">
        <f>H329+H360</f>
        <v>974046037</v>
      </c>
      <c r="I361" s="42"/>
      <c r="J361" s="43"/>
      <c r="K361" s="46"/>
      <c r="L361" s="53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443">
        <v>45413.0</v>
      </c>
      <c r="C362" s="74">
        <f>C359+D362-H362</f>
        <v>10702557</v>
      </c>
      <c r="D362" s="41">
        <f>'入金明細'!C353</f>
        <v>2432800</v>
      </c>
      <c r="E362" s="342"/>
      <c r="F362" s="50"/>
      <c r="G362" s="50"/>
      <c r="H362" s="98">
        <f>'出金明細'!C353</f>
        <v>0</v>
      </c>
      <c r="I362" s="49"/>
      <c r="J362" s="50"/>
      <c r="K362" s="51"/>
      <c r="L362" s="53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440">
        <v>45414.0</v>
      </c>
      <c r="C363" s="63">
        <f t="shared" ref="C363:C392" si="37">C362+D363-H363</f>
        <v>10556186</v>
      </c>
      <c r="D363" s="34">
        <f>'入金明細'!C354</f>
        <v>55000</v>
      </c>
      <c r="E363" s="29"/>
      <c r="F363" s="30"/>
      <c r="G363" s="30"/>
      <c r="H363" s="99">
        <f>'出金明細'!C354</f>
        <v>201371</v>
      </c>
      <c r="I363" s="52"/>
      <c r="J363" s="30"/>
      <c r="K363" s="31"/>
      <c r="L363" s="53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439">
        <v>45415.0</v>
      </c>
      <c r="C364" s="63">
        <f t="shared" si="37"/>
        <v>10556186</v>
      </c>
      <c r="D364" s="34">
        <f>'入金明細'!C355</f>
        <v>0</v>
      </c>
      <c r="E364" s="29"/>
      <c r="F364" s="30"/>
      <c r="G364" s="30"/>
      <c r="H364" s="99">
        <f>'出金明細'!C355</f>
        <v>0</v>
      </c>
      <c r="I364" s="52"/>
      <c r="J364" s="30"/>
      <c r="K364" s="31"/>
      <c r="L364" s="53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439">
        <v>45416.0</v>
      </c>
      <c r="C365" s="63">
        <f t="shared" si="37"/>
        <v>10556186</v>
      </c>
      <c r="D365" s="34">
        <f>'入金明細'!C356</f>
        <v>0</v>
      </c>
      <c r="E365" s="29"/>
      <c r="F365" s="30"/>
      <c r="G365" s="30"/>
      <c r="H365" s="99">
        <f>'出金明細'!C356</f>
        <v>0</v>
      </c>
      <c r="I365" s="52"/>
      <c r="J365" s="30"/>
      <c r="K365" s="31"/>
      <c r="L365" s="53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439">
        <v>45417.0</v>
      </c>
      <c r="C366" s="63">
        <f t="shared" si="37"/>
        <v>10556186</v>
      </c>
      <c r="D366" s="34">
        <f>'入金明細'!C357</f>
        <v>0</v>
      </c>
      <c r="E366" s="29"/>
      <c r="F366" s="30"/>
      <c r="G366" s="30"/>
      <c r="H366" s="99">
        <f>'出金明細'!C357</f>
        <v>0</v>
      </c>
      <c r="I366" s="52"/>
      <c r="J366" s="30"/>
      <c r="K366" s="31"/>
      <c r="L366" s="53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439">
        <v>45418.0</v>
      </c>
      <c r="C367" s="63">
        <f t="shared" si="37"/>
        <v>10556186</v>
      </c>
      <c r="D367" s="34">
        <f>'入金明細'!C358</f>
        <v>0</v>
      </c>
      <c r="E367" s="29"/>
      <c r="F367" s="30"/>
      <c r="G367" s="30"/>
      <c r="H367" s="99">
        <f>'出金明細'!C358</f>
        <v>0</v>
      </c>
      <c r="I367" s="52"/>
      <c r="J367" s="30"/>
      <c r="K367" s="31"/>
      <c r="L367" s="53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440">
        <v>45419.0</v>
      </c>
      <c r="C368" s="63">
        <f t="shared" si="37"/>
        <v>10581659</v>
      </c>
      <c r="D368" s="34">
        <f>'入金明細'!C359</f>
        <v>189687</v>
      </c>
      <c r="E368" s="29"/>
      <c r="F368" s="30"/>
      <c r="G368" s="30"/>
      <c r="H368" s="99">
        <f>'出金明細'!C359</f>
        <v>164214</v>
      </c>
      <c r="I368" s="52"/>
      <c r="J368" s="30"/>
      <c r="K368" s="31"/>
      <c r="L368" s="53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440">
        <v>45420.0</v>
      </c>
      <c r="C369" s="63">
        <f t="shared" si="37"/>
        <v>10581659</v>
      </c>
      <c r="D369" s="34">
        <f>'入金明細'!C360</f>
        <v>0</v>
      </c>
      <c r="E369" s="29"/>
      <c r="F369" s="30"/>
      <c r="G369" s="30"/>
      <c r="H369" s="99">
        <f>'出金明細'!C360</f>
        <v>0</v>
      </c>
      <c r="I369" s="52"/>
      <c r="J369" s="30"/>
      <c r="K369" s="31"/>
      <c r="L369" s="53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440">
        <v>45421.0</v>
      </c>
      <c r="C370" s="63">
        <f t="shared" si="37"/>
        <v>10565744</v>
      </c>
      <c r="D370" s="34">
        <f>'入金明細'!C361</f>
        <v>0</v>
      </c>
      <c r="E370" s="29"/>
      <c r="F370" s="30"/>
      <c r="G370" s="30"/>
      <c r="H370" s="99">
        <f>'出金明細'!C361</f>
        <v>15915</v>
      </c>
      <c r="I370" s="52"/>
      <c r="J370" s="30"/>
      <c r="K370" s="31"/>
      <c r="L370" s="53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440">
        <v>45422.0</v>
      </c>
      <c r="C371" s="63">
        <f t="shared" si="37"/>
        <v>5803936</v>
      </c>
      <c r="D371" s="34">
        <f>'入金明細'!C362</f>
        <v>579200</v>
      </c>
      <c r="E371" s="29"/>
      <c r="F371" s="30"/>
      <c r="G371" s="30"/>
      <c r="H371" s="99">
        <f>'出金明細'!C362</f>
        <v>5341008</v>
      </c>
      <c r="I371" s="52"/>
      <c r="J371" s="30"/>
      <c r="K371" s="31"/>
      <c r="L371" s="53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439">
        <v>45423.0</v>
      </c>
      <c r="C372" s="63">
        <f t="shared" si="37"/>
        <v>5803936</v>
      </c>
      <c r="D372" s="34">
        <f>'入金明細'!C363</f>
        <v>0</v>
      </c>
      <c r="E372" s="29"/>
      <c r="F372" s="30"/>
      <c r="G372" s="30"/>
      <c r="H372" s="99">
        <f>'出金明細'!C363</f>
        <v>0</v>
      </c>
      <c r="I372" s="52"/>
      <c r="J372" s="30"/>
      <c r="K372" s="31"/>
      <c r="L372" s="53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439">
        <v>45424.0</v>
      </c>
      <c r="C373" s="63">
        <f t="shared" si="37"/>
        <v>5803936</v>
      </c>
      <c r="D373" s="34">
        <f>'入金明細'!C364</f>
        <v>0</v>
      </c>
      <c r="E373" s="29"/>
      <c r="F373" s="30"/>
      <c r="G373" s="30"/>
      <c r="H373" s="99">
        <f>'出金明細'!C364</f>
        <v>0</v>
      </c>
      <c r="I373" s="52"/>
      <c r="J373" s="30"/>
      <c r="K373" s="31"/>
      <c r="L373" s="53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440">
        <v>45425.0</v>
      </c>
      <c r="C374" s="63">
        <f t="shared" si="37"/>
        <v>5799936</v>
      </c>
      <c r="D374" s="34">
        <f>'入金明細'!C365</f>
        <v>0</v>
      </c>
      <c r="E374" s="29"/>
      <c r="F374" s="30"/>
      <c r="G374" s="30"/>
      <c r="H374" s="99">
        <f>'出金明細'!C365</f>
        <v>4000</v>
      </c>
      <c r="I374" s="52"/>
      <c r="J374" s="30"/>
      <c r="K374" s="31"/>
      <c r="L374" s="53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440">
        <v>45426.0</v>
      </c>
      <c r="C375" s="63">
        <f t="shared" si="37"/>
        <v>5799936</v>
      </c>
      <c r="D375" s="34">
        <f>'入金明細'!C366</f>
        <v>0</v>
      </c>
      <c r="E375" s="29"/>
      <c r="F375" s="30"/>
      <c r="G375" s="30"/>
      <c r="H375" s="99">
        <f>'出金明細'!C366</f>
        <v>0</v>
      </c>
      <c r="I375" s="52"/>
      <c r="J375" s="30"/>
      <c r="K375" s="31"/>
      <c r="L375" s="53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440">
        <v>45427.0</v>
      </c>
      <c r="C376" s="63">
        <f t="shared" si="37"/>
        <v>19766988</v>
      </c>
      <c r="D376" s="34">
        <f>'入金明細'!C367</f>
        <v>14069134</v>
      </c>
      <c r="E376" s="29"/>
      <c r="F376" s="30"/>
      <c r="G376" s="30"/>
      <c r="H376" s="99">
        <f>'出金明細'!C367</f>
        <v>102082</v>
      </c>
      <c r="I376" s="52"/>
      <c r="J376" s="30"/>
      <c r="K376" s="31"/>
      <c r="L376" s="53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440">
        <v>45428.0</v>
      </c>
      <c r="C377" s="63">
        <f t="shared" si="37"/>
        <v>19687023</v>
      </c>
      <c r="D377" s="34">
        <f>'入金明細'!C368</f>
        <v>0</v>
      </c>
      <c r="E377" s="29"/>
      <c r="F377" s="30"/>
      <c r="G377" s="30"/>
      <c r="H377" s="99">
        <f>'出金明細'!C368</f>
        <v>79965</v>
      </c>
      <c r="I377" s="52"/>
      <c r="J377" s="30"/>
      <c r="K377" s="31"/>
      <c r="L377" s="53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440">
        <v>45429.0</v>
      </c>
      <c r="C378" s="63">
        <f t="shared" si="37"/>
        <v>20002007</v>
      </c>
      <c r="D378" s="34">
        <f>'入金明細'!C369</f>
        <v>314984</v>
      </c>
      <c r="E378" s="29"/>
      <c r="F378" s="30"/>
      <c r="G378" s="30"/>
      <c r="H378" s="99">
        <f>'出金明細'!C369</f>
        <v>0</v>
      </c>
      <c r="I378" s="52"/>
      <c r="J378" s="30"/>
      <c r="K378" s="31"/>
      <c r="L378" s="53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439">
        <v>45430.0</v>
      </c>
      <c r="C379" s="63">
        <f t="shared" si="37"/>
        <v>20002007</v>
      </c>
      <c r="D379" s="34">
        <f>'入金明細'!C370</f>
        <v>0</v>
      </c>
      <c r="E379" s="29"/>
      <c r="F379" s="30"/>
      <c r="G379" s="30"/>
      <c r="H379" s="99">
        <f>'出金明細'!C370</f>
        <v>0</v>
      </c>
      <c r="I379" s="52"/>
      <c r="J379" s="30"/>
      <c r="K379" s="31"/>
      <c r="L379" s="53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439">
        <v>45431.0</v>
      </c>
      <c r="C380" s="63">
        <f t="shared" si="37"/>
        <v>20002007</v>
      </c>
      <c r="D380" s="34">
        <f>'入金明細'!C371</f>
        <v>0</v>
      </c>
      <c r="E380" s="29"/>
      <c r="F380" s="30"/>
      <c r="G380" s="30"/>
      <c r="H380" s="99">
        <f>'出金明細'!C371</f>
        <v>0</v>
      </c>
      <c r="I380" s="52"/>
      <c r="J380" s="30"/>
      <c r="K380" s="31"/>
      <c r="L380" s="53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440">
        <v>45432.0</v>
      </c>
      <c r="C381" s="63">
        <f t="shared" si="37"/>
        <v>20736303</v>
      </c>
      <c r="D381" s="34">
        <f>'入金明細'!C372</f>
        <v>755806</v>
      </c>
      <c r="E381" s="29"/>
      <c r="F381" s="30"/>
      <c r="G381" s="30"/>
      <c r="H381" s="99">
        <f>'出金明細'!C372</f>
        <v>21510</v>
      </c>
      <c r="I381" s="52"/>
      <c r="J381" s="30"/>
      <c r="K381" s="31"/>
      <c r="L381" s="53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440">
        <v>45433.0</v>
      </c>
      <c r="C382" s="63">
        <f t="shared" si="37"/>
        <v>27203003</v>
      </c>
      <c r="D382" s="34">
        <f>'入金明細'!C373</f>
        <v>70150000</v>
      </c>
      <c r="E382" s="29"/>
      <c r="F382" s="30"/>
      <c r="G382" s="30"/>
      <c r="H382" s="99">
        <f>'出金明細'!C373</f>
        <v>63683300</v>
      </c>
      <c r="I382" s="52"/>
      <c r="J382" s="30"/>
      <c r="K382" s="31"/>
      <c r="L382" s="53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440">
        <v>45434.0</v>
      </c>
      <c r="C383" s="63">
        <f t="shared" si="37"/>
        <v>27395983</v>
      </c>
      <c r="D383" s="34">
        <f>'入金明細'!C374</f>
        <v>212805</v>
      </c>
      <c r="E383" s="29"/>
      <c r="F383" s="30"/>
      <c r="G383" s="30"/>
      <c r="H383" s="99">
        <f>'出金明細'!C374</f>
        <v>19825</v>
      </c>
      <c r="I383" s="52"/>
      <c r="J383" s="30"/>
      <c r="K383" s="31"/>
      <c r="L383" s="53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440">
        <v>45435.0</v>
      </c>
      <c r="C384" s="63">
        <f t="shared" si="37"/>
        <v>27384275</v>
      </c>
      <c r="D384" s="34">
        <f>'入金明細'!C375</f>
        <v>0</v>
      </c>
      <c r="E384" s="29"/>
      <c r="F384" s="30"/>
      <c r="G384" s="30"/>
      <c r="H384" s="99">
        <f>'出金明細'!C375</f>
        <v>11708</v>
      </c>
      <c r="I384" s="52"/>
      <c r="J384" s="30"/>
      <c r="K384" s="31"/>
      <c r="L384" s="53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440">
        <v>45436.0</v>
      </c>
      <c r="C385" s="63">
        <f t="shared" si="37"/>
        <v>13703530</v>
      </c>
      <c r="D385" s="34">
        <f>'入金明細'!C376</f>
        <v>0</v>
      </c>
      <c r="E385" s="29"/>
      <c r="F385" s="30"/>
      <c r="G385" s="30"/>
      <c r="H385" s="99">
        <f>'出金明細'!C376</f>
        <v>13680745</v>
      </c>
      <c r="I385" s="52"/>
      <c r="J385" s="30"/>
      <c r="K385" s="31"/>
      <c r="L385" s="53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439">
        <v>45437.0</v>
      </c>
      <c r="C386" s="63">
        <f t="shared" si="37"/>
        <v>13703530</v>
      </c>
      <c r="D386" s="34">
        <f>'入金明細'!C377</f>
        <v>0</v>
      </c>
      <c r="E386" s="29"/>
      <c r="F386" s="30"/>
      <c r="G386" s="30"/>
      <c r="H386" s="99">
        <f>'出金明細'!C377</f>
        <v>0</v>
      </c>
      <c r="I386" s="52"/>
      <c r="J386" s="30"/>
      <c r="K386" s="31"/>
      <c r="L386" s="53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439">
        <v>45438.0</v>
      </c>
      <c r="C387" s="63">
        <f t="shared" si="37"/>
        <v>13703530</v>
      </c>
      <c r="D387" s="34">
        <f>'入金明細'!C378</f>
        <v>0</v>
      </c>
      <c r="E387" s="29"/>
      <c r="F387" s="30"/>
      <c r="G387" s="30"/>
      <c r="H387" s="99">
        <f>'出金明細'!C378</f>
        <v>0</v>
      </c>
      <c r="I387" s="52"/>
      <c r="J387" s="30"/>
      <c r="K387" s="31"/>
      <c r="L387" s="53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440">
        <v>45439.0</v>
      </c>
      <c r="C388" s="63">
        <f t="shared" si="37"/>
        <v>12117123</v>
      </c>
      <c r="D388" s="34">
        <f>'入金明細'!C379</f>
        <v>30910</v>
      </c>
      <c r="E388" s="29"/>
      <c r="F388" s="30"/>
      <c r="G388" s="30"/>
      <c r="H388" s="99">
        <f>'出金明細'!C379</f>
        <v>1617317</v>
      </c>
      <c r="I388" s="52"/>
      <c r="J388" s="30"/>
      <c r="K388" s="31"/>
      <c r="L388" s="53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440">
        <v>45440.0</v>
      </c>
      <c r="C389" s="63">
        <f t="shared" si="37"/>
        <v>13586276</v>
      </c>
      <c r="D389" s="34">
        <f>'入金明細'!C380</f>
        <v>1473063</v>
      </c>
      <c r="E389" s="29"/>
      <c r="F389" s="30"/>
      <c r="G389" s="30"/>
      <c r="H389" s="99">
        <f>'出金明細'!C380</f>
        <v>3910</v>
      </c>
      <c r="I389" s="52"/>
      <c r="J389" s="30"/>
      <c r="K389" s="31"/>
      <c r="L389" s="53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440">
        <v>45441.0</v>
      </c>
      <c r="C390" s="63">
        <f t="shared" si="37"/>
        <v>13668512</v>
      </c>
      <c r="D390" s="34">
        <f>'入金明細'!C381</f>
        <v>82566</v>
      </c>
      <c r="E390" s="29"/>
      <c r="F390" s="30"/>
      <c r="G390" s="30"/>
      <c r="H390" s="99">
        <f>'出金明細'!C381</f>
        <v>330</v>
      </c>
      <c r="I390" s="52"/>
      <c r="J390" s="30"/>
      <c r="K390" s="31"/>
      <c r="L390" s="53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440">
        <v>45442.0</v>
      </c>
      <c r="C391" s="63">
        <f t="shared" si="37"/>
        <v>25777520</v>
      </c>
      <c r="D391" s="34">
        <f>'入金明細'!C382</f>
        <v>12243808</v>
      </c>
      <c r="E391" s="29"/>
      <c r="F391" s="30"/>
      <c r="G391" s="30"/>
      <c r="H391" s="99">
        <f>'出金明細'!C382</f>
        <v>134800</v>
      </c>
      <c r="I391" s="52"/>
      <c r="J391" s="30"/>
      <c r="K391" s="31"/>
      <c r="L391" s="53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663">
        <v>45443.0</v>
      </c>
      <c r="C392" s="664">
        <f t="shared" si="37"/>
        <v>23772071</v>
      </c>
      <c r="D392" s="665">
        <f>'入金明細'!C383</f>
        <v>12726217</v>
      </c>
      <c r="E392" s="666"/>
      <c r="F392" s="667"/>
      <c r="G392" s="667"/>
      <c r="H392" s="356">
        <f>'出金明細'!C383</f>
        <v>14731666</v>
      </c>
      <c r="I392" s="86"/>
      <c r="J392" s="83"/>
      <c r="K392" s="87"/>
      <c r="L392" s="53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442" t="s">
        <v>23</v>
      </c>
      <c r="C393" s="68">
        <f t="shared" ref="C393:C394" si="38">SUM(D393-H393)</f>
        <v>15502314</v>
      </c>
      <c r="D393" s="47">
        <f>SUM(D362:D392)</f>
        <v>115315980</v>
      </c>
      <c r="E393" s="81"/>
      <c r="F393" s="43"/>
      <c r="G393" s="43"/>
      <c r="H393" s="105">
        <f>SUM(H362:H392)</f>
        <v>99813666</v>
      </c>
      <c r="I393" s="42"/>
      <c r="J393" s="43"/>
      <c r="K393" s="46"/>
      <c r="L393" s="53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442" t="s">
        <v>11</v>
      </c>
      <c r="C394" s="68">
        <f t="shared" si="38"/>
        <v>-8671269</v>
      </c>
      <c r="D394" s="47">
        <f>D361+D393</f>
        <v>1065188434</v>
      </c>
      <c r="E394" s="81"/>
      <c r="F394" s="43"/>
      <c r="G394" s="43"/>
      <c r="H394" s="105">
        <f>H361+H393</f>
        <v>1073859703</v>
      </c>
      <c r="I394" s="42"/>
      <c r="J394" s="43"/>
      <c r="K394" s="46"/>
      <c r="L394" s="53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10"/>
      <c r="C395" s="113"/>
      <c r="D395" s="59"/>
      <c r="E395" s="59"/>
      <c r="F395" s="59"/>
      <c r="G395" s="59"/>
      <c r="H395" s="21"/>
      <c r="I395" s="21"/>
      <c r="J395" s="21"/>
      <c r="K395" s="21"/>
      <c r="L395" s="53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10"/>
      <c r="C396" s="113"/>
      <c r="D396" s="59"/>
      <c r="E396" s="59"/>
      <c r="F396" s="59"/>
      <c r="G396" s="59"/>
      <c r="H396" s="21"/>
      <c r="I396" s="21"/>
      <c r="J396" s="21"/>
      <c r="K396" s="21"/>
      <c r="L396" s="53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10"/>
      <c r="C397" s="113"/>
      <c r="D397" s="59"/>
      <c r="E397" s="59"/>
      <c r="F397" s="59"/>
      <c r="G397" s="59"/>
      <c r="H397" s="21"/>
      <c r="I397" s="21"/>
      <c r="J397" s="21"/>
      <c r="K397" s="21"/>
      <c r="L397" s="53" t="s">
        <v>24</v>
      </c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10"/>
      <c r="C398" s="113"/>
      <c r="D398" s="59"/>
      <c r="E398" s="59"/>
      <c r="F398" s="59"/>
      <c r="G398" s="59"/>
      <c r="H398" s="21"/>
      <c r="I398" s="21"/>
      <c r="J398" s="21"/>
      <c r="K398" s="21"/>
      <c r="L398" s="53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10"/>
      <c r="C399" s="113"/>
      <c r="D399" s="59"/>
      <c r="E399" s="59"/>
      <c r="F399" s="59"/>
      <c r="G399" s="59"/>
      <c r="H399" s="21"/>
      <c r="I399" s="21"/>
      <c r="J399" s="21"/>
      <c r="K399" s="21"/>
      <c r="L399" s="53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10"/>
      <c r="C400" s="113"/>
      <c r="D400" s="59"/>
      <c r="E400" s="59"/>
      <c r="F400" s="59"/>
      <c r="G400" s="59"/>
      <c r="H400" s="21"/>
      <c r="I400" s="21"/>
      <c r="J400" s="21"/>
      <c r="K400" s="21"/>
      <c r="L400" s="53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10"/>
      <c r="C401" s="113"/>
      <c r="D401" s="59"/>
      <c r="E401" s="59"/>
      <c r="F401" s="59"/>
      <c r="G401" s="59"/>
      <c r="H401" s="21"/>
      <c r="I401" s="21"/>
      <c r="J401" s="21"/>
      <c r="K401" s="21"/>
      <c r="L401" s="53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10"/>
      <c r="C402" s="113"/>
      <c r="D402" s="59"/>
      <c r="E402" s="59"/>
      <c r="F402" s="59"/>
      <c r="G402" s="59"/>
      <c r="H402" s="21"/>
      <c r="I402" s="21"/>
      <c r="J402" s="21"/>
      <c r="K402" s="21"/>
      <c r="L402" s="53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10"/>
      <c r="C403" s="113"/>
      <c r="D403" s="59"/>
      <c r="E403" s="59"/>
      <c r="F403" s="59"/>
      <c r="G403" s="59"/>
      <c r="H403" s="21"/>
      <c r="I403" s="21"/>
      <c r="J403" s="21"/>
      <c r="K403" s="21"/>
      <c r="L403" s="53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10"/>
      <c r="C404" s="113"/>
      <c r="D404" s="59"/>
      <c r="E404" s="59"/>
      <c r="F404" s="59"/>
      <c r="G404" s="59"/>
      <c r="H404" s="21"/>
      <c r="I404" s="21"/>
      <c r="J404" s="21"/>
      <c r="K404" s="21"/>
      <c r="L404" s="53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10"/>
      <c r="C405" s="113"/>
      <c r="D405" s="59"/>
      <c r="E405" s="59"/>
      <c r="F405" s="59"/>
      <c r="G405" s="59"/>
      <c r="H405" s="21"/>
      <c r="I405" s="21"/>
      <c r="J405" s="21"/>
      <c r="K405" s="21"/>
      <c r="L405" s="53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10"/>
      <c r="C406" s="113"/>
      <c r="D406" s="59"/>
      <c r="E406" s="59"/>
      <c r="F406" s="59"/>
      <c r="G406" s="59"/>
      <c r="H406" s="21"/>
      <c r="I406" s="21"/>
      <c r="J406" s="21"/>
      <c r="K406" s="21"/>
      <c r="L406" s="53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10"/>
      <c r="C407" s="113"/>
      <c r="D407" s="59"/>
      <c r="E407" s="59"/>
      <c r="F407" s="59"/>
      <c r="G407" s="59"/>
      <c r="H407" s="21"/>
      <c r="I407" s="21"/>
      <c r="J407" s="21"/>
      <c r="K407" s="21"/>
      <c r="L407" s="53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10"/>
      <c r="C408" s="113"/>
      <c r="D408" s="59"/>
      <c r="E408" s="59"/>
      <c r="F408" s="59"/>
      <c r="G408" s="59"/>
      <c r="H408" s="21"/>
      <c r="I408" s="21"/>
      <c r="J408" s="21"/>
      <c r="K408" s="21"/>
      <c r="L408" s="53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10"/>
      <c r="C409" s="113"/>
      <c r="D409" s="59"/>
      <c r="E409" s="59"/>
      <c r="F409" s="59"/>
      <c r="G409" s="59"/>
      <c r="H409" s="21"/>
      <c r="I409" s="21"/>
      <c r="J409" s="21"/>
      <c r="K409" s="21"/>
      <c r="L409" s="53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10"/>
      <c r="C410" s="113"/>
      <c r="D410" s="59"/>
      <c r="E410" s="59"/>
      <c r="F410" s="59"/>
      <c r="G410" s="59"/>
      <c r="H410" s="21"/>
      <c r="I410" s="21"/>
      <c r="J410" s="21"/>
      <c r="K410" s="21"/>
      <c r="L410" s="53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10"/>
      <c r="C411" s="113"/>
      <c r="D411" s="59"/>
      <c r="E411" s="59"/>
      <c r="F411" s="59"/>
      <c r="G411" s="59"/>
      <c r="H411" s="21"/>
      <c r="I411" s="21"/>
      <c r="J411" s="21"/>
      <c r="K411" s="21"/>
      <c r="L411" s="53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10"/>
      <c r="C412" s="113"/>
      <c r="D412" s="59"/>
      <c r="E412" s="59"/>
      <c r="F412" s="59"/>
      <c r="G412" s="59"/>
      <c r="H412" s="21"/>
      <c r="I412" s="21"/>
      <c r="J412" s="21"/>
      <c r="K412" s="21"/>
      <c r="L412" s="53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10"/>
      <c r="C413" s="113"/>
      <c r="D413" s="59"/>
      <c r="E413" s="59"/>
      <c r="F413" s="59"/>
      <c r="G413" s="59"/>
      <c r="H413" s="21"/>
      <c r="I413" s="21"/>
      <c r="J413" s="21"/>
      <c r="K413" s="21"/>
      <c r="L413" s="53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10"/>
      <c r="C414" s="113"/>
      <c r="D414" s="59"/>
      <c r="E414" s="59"/>
      <c r="F414" s="59"/>
      <c r="G414" s="59"/>
      <c r="H414" s="21"/>
      <c r="I414" s="21"/>
      <c r="J414" s="21"/>
      <c r="K414" s="21"/>
      <c r="L414" s="53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10"/>
      <c r="C415" s="113"/>
      <c r="D415" s="59"/>
      <c r="E415" s="59"/>
      <c r="F415" s="59"/>
      <c r="G415" s="59"/>
      <c r="H415" s="21"/>
      <c r="I415" s="21"/>
      <c r="J415" s="21"/>
      <c r="K415" s="21"/>
      <c r="L415" s="53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10"/>
      <c r="C416" s="113"/>
      <c r="D416" s="59"/>
      <c r="E416" s="59"/>
      <c r="F416" s="59"/>
      <c r="G416" s="59"/>
      <c r="H416" s="21"/>
      <c r="I416" s="21"/>
      <c r="J416" s="21"/>
      <c r="K416" s="21"/>
      <c r="L416" s="53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10"/>
      <c r="C417" s="113"/>
      <c r="D417" s="59"/>
      <c r="E417" s="59"/>
      <c r="F417" s="59"/>
      <c r="G417" s="59"/>
      <c r="H417" s="21"/>
      <c r="I417" s="21"/>
      <c r="J417" s="21"/>
      <c r="K417" s="21"/>
      <c r="L417" s="53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10"/>
      <c r="C418" s="113"/>
      <c r="D418" s="59"/>
      <c r="E418" s="59"/>
      <c r="F418" s="59"/>
      <c r="G418" s="59"/>
      <c r="H418" s="21"/>
      <c r="I418" s="21"/>
      <c r="J418" s="21"/>
      <c r="K418" s="21"/>
      <c r="L418" s="53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10"/>
      <c r="C419" s="113"/>
      <c r="D419" s="59"/>
      <c r="E419" s="59"/>
      <c r="F419" s="59"/>
      <c r="G419" s="59"/>
      <c r="H419" s="21"/>
      <c r="I419" s="21"/>
      <c r="J419" s="21"/>
      <c r="K419" s="21"/>
      <c r="L419" s="53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10"/>
      <c r="C420" s="113"/>
      <c r="D420" s="59"/>
      <c r="E420" s="59"/>
      <c r="F420" s="59"/>
      <c r="G420" s="59"/>
      <c r="H420" s="21"/>
      <c r="I420" s="21"/>
      <c r="J420" s="21"/>
      <c r="K420" s="21"/>
      <c r="L420" s="53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10"/>
      <c r="C421" s="113"/>
      <c r="D421" s="59"/>
      <c r="E421" s="59"/>
      <c r="F421" s="59"/>
      <c r="G421" s="59"/>
      <c r="H421" s="21"/>
      <c r="I421" s="21"/>
      <c r="J421" s="21"/>
      <c r="K421" s="21"/>
      <c r="L421" s="53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10"/>
      <c r="C422" s="113"/>
      <c r="D422" s="59"/>
      <c r="E422" s="59"/>
      <c r="F422" s="59"/>
      <c r="G422" s="59"/>
      <c r="H422" s="21"/>
      <c r="I422" s="21"/>
      <c r="J422" s="21"/>
      <c r="K422" s="21"/>
      <c r="L422" s="53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10"/>
      <c r="C423" s="113"/>
      <c r="D423" s="59"/>
      <c r="E423" s="59"/>
      <c r="F423" s="59"/>
      <c r="G423" s="59"/>
      <c r="H423" s="21"/>
      <c r="I423" s="21"/>
      <c r="J423" s="21"/>
      <c r="K423" s="21"/>
      <c r="L423" s="53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10"/>
      <c r="C424" s="113"/>
      <c r="D424" s="59"/>
      <c r="E424" s="59"/>
      <c r="F424" s="59"/>
      <c r="G424" s="59"/>
      <c r="H424" s="21"/>
      <c r="I424" s="21"/>
      <c r="J424" s="21"/>
      <c r="K424" s="21"/>
      <c r="L424" s="53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10"/>
      <c r="C425" s="113"/>
      <c r="D425" s="59"/>
      <c r="E425" s="59"/>
      <c r="F425" s="59"/>
      <c r="G425" s="59"/>
      <c r="H425" s="21"/>
      <c r="I425" s="21"/>
      <c r="J425" s="21"/>
      <c r="K425" s="21"/>
      <c r="L425" s="53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10"/>
      <c r="C426" s="113"/>
      <c r="D426" s="59"/>
      <c r="E426" s="59"/>
      <c r="F426" s="59"/>
      <c r="G426" s="59"/>
      <c r="H426" s="21"/>
      <c r="I426" s="21"/>
      <c r="J426" s="21"/>
      <c r="K426" s="21"/>
      <c r="L426" s="53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10"/>
      <c r="C427" s="113"/>
      <c r="D427" s="59"/>
      <c r="E427" s="59"/>
      <c r="F427" s="59"/>
      <c r="G427" s="59"/>
      <c r="H427" s="21"/>
      <c r="I427" s="21"/>
      <c r="J427" s="21"/>
      <c r="K427" s="21"/>
      <c r="L427" s="53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10"/>
      <c r="C428" s="113"/>
      <c r="D428" s="59"/>
      <c r="E428" s="59"/>
      <c r="F428" s="59"/>
      <c r="G428" s="59"/>
      <c r="H428" s="21"/>
      <c r="I428" s="21"/>
      <c r="J428" s="21"/>
      <c r="K428" s="21"/>
      <c r="L428" s="53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10"/>
      <c r="C429" s="113"/>
      <c r="D429" s="59"/>
      <c r="E429" s="59"/>
      <c r="F429" s="59"/>
      <c r="G429" s="59"/>
      <c r="H429" s="21"/>
      <c r="I429" s="21"/>
      <c r="J429" s="21"/>
      <c r="K429" s="21"/>
      <c r="L429" s="53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10"/>
      <c r="C430" s="113"/>
      <c r="D430" s="59"/>
      <c r="E430" s="59"/>
      <c r="F430" s="59"/>
      <c r="G430" s="59"/>
      <c r="H430" s="21"/>
      <c r="I430" s="21"/>
      <c r="J430" s="21"/>
      <c r="K430" s="21"/>
      <c r="L430" s="53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10"/>
      <c r="C431" s="113"/>
      <c r="D431" s="59"/>
      <c r="E431" s="59"/>
      <c r="F431" s="59"/>
      <c r="G431" s="59"/>
      <c r="H431" s="21"/>
      <c r="I431" s="21"/>
      <c r="J431" s="21"/>
      <c r="K431" s="21"/>
      <c r="L431" s="53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10"/>
      <c r="C432" s="113"/>
      <c r="D432" s="59"/>
      <c r="E432" s="59"/>
      <c r="F432" s="59"/>
      <c r="G432" s="59"/>
      <c r="H432" s="21"/>
      <c r="I432" s="21"/>
      <c r="J432" s="21"/>
      <c r="K432" s="21"/>
      <c r="L432" s="53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10"/>
      <c r="C433" s="113"/>
      <c r="D433" s="59"/>
      <c r="E433" s="59"/>
      <c r="F433" s="59"/>
      <c r="G433" s="59"/>
      <c r="H433" s="21"/>
      <c r="I433" s="21"/>
      <c r="J433" s="21"/>
      <c r="K433" s="21"/>
      <c r="L433" s="53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10"/>
      <c r="C434" s="113"/>
      <c r="D434" s="59"/>
      <c r="E434" s="59"/>
      <c r="F434" s="59"/>
      <c r="G434" s="59"/>
      <c r="H434" s="21"/>
      <c r="I434" s="21"/>
      <c r="J434" s="21"/>
      <c r="K434" s="21"/>
      <c r="L434" s="53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10"/>
      <c r="C435" s="113"/>
      <c r="D435" s="59"/>
      <c r="E435" s="59"/>
      <c r="F435" s="59"/>
      <c r="G435" s="59"/>
      <c r="H435" s="21"/>
      <c r="I435" s="21"/>
      <c r="J435" s="21"/>
      <c r="K435" s="21"/>
      <c r="L435" s="53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10"/>
      <c r="C436" s="113"/>
      <c r="D436" s="59"/>
      <c r="E436" s="59"/>
      <c r="F436" s="59"/>
      <c r="G436" s="59"/>
      <c r="H436" s="21"/>
      <c r="I436" s="21"/>
      <c r="J436" s="21"/>
      <c r="K436" s="21"/>
      <c r="L436" s="53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10"/>
      <c r="C437" s="113"/>
      <c r="D437" s="59"/>
      <c r="E437" s="59"/>
      <c r="F437" s="59"/>
      <c r="G437" s="59"/>
      <c r="H437" s="21"/>
      <c r="I437" s="21"/>
      <c r="J437" s="21"/>
      <c r="K437" s="21"/>
      <c r="L437" s="53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10"/>
      <c r="C438" s="113"/>
      <c r="D438" s="59"/>
      <c r="E438" s="59"/>
      <c r="F438" s="59"/>
      <c r="G438" s="59"/>
      <c r="H438" s="21"/>
      <c r="I438" s="21"/>
      <c r="J438" s="21"/>
      <c r="K438" s="21"/>
      <c r="L438" s="53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10"/>
      <c r="C439" s="113"/>
      <c r="D439" s="59"/>
      <c r="E439" s="59"/>
      <c r="F439" s="59"/>
      <c r="G439" s="59"/>
      <c r="H439" s="21"/>
      <c r="I439" s="21"/>
      <c r="J439" s="21"/>
      <c r="K439" s="21"/>
      <c r="L439" s="53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10"/>
      <c r="C440" s="113"/>
      <c r="D440" s="59"/>
      <c r="E440" s="59"/>
      <c r="F440" s="59"/>
      <c r="G440" s="59"/>
      <c r="H440" s="21"/>
      <c r="I440" s="21"/>
      <c r="J440" s="21"/>
      <c r="K440" s="21"/>
      <c r="L440" s="53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10"/>
      <c r="C441" s="113"/>
      <c r="D441" s="59"/>
      <c r="E441" s="59"/>
      <c r="F441" s="59"/>
      <c r="G441" s="59"/>
      <c r="H441" s="21"/>
      <c r="I441" s="21"/>
      <c r="J441" s="21"/>
      <c r="K441" s="21"/>
      <c r="L441" s="53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10"/>
      <c r="C442" s="113"/>
      <c r="D442" s="59"/>
      <c r="E442" s="59"/>
      <c r="F442" s="59"/>
      <c r="G442" s="59"/>
      <c r="H442" s="21"/>
      <c r="I442" s="21"/>
      <c r="J442" s="21"/>
      <c r="K442" s="21"/>
      <c r="L442" s="53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10"/>
      <c r="C443" s="113"/>
      <c r="D443" s="59"/>
      <c r="E443" s="59"/>
      <c r="F443" s="59"/>
      <c r="G443" s="59"/>
      <c r="H443" s="21"/>
      <c r="I443" s="21"/>
      <c r="J443" s="21"/>
      <c r="K443" s="21"/>
      <c r="L443" s="53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10"/>
      <c r="C444" s="113"/>
      <c r="D444" s="59"/>
      <c r="E444" s="59"/>
      <c r="F444" s="59"/>
      <c r="G444" s="59"/>
      <c r="H444" s="21"/>
      <c r="I444" s="21"/>
      <c r="J444" s="21"/>
      <c r="K444" s="21"/>
      <c r="L444" s="53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10"/>
      <c r="C445" s="113"/>
      <c r="D445" s="59"/>
      <c r="E445" s="59"/>
      <c r="F445" s="59"/>
      <c r="G445" s="59"/>
      <c r="H445" s="21"/>
      <c r="I445" s="21"/>
      <c r="J445" s="21"/>
      <c r="K445" s="21"/>
      <c r="L445" s="53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10"/>
      <c r="C446" s="113"/>
      <c r="D446" s="59"/>
      <c r="E446" s="59"/>
      <c r="F446" s="59"/>
      <c r="G446" s="59"/>
      <c r="H446" s="21"/>
      <c r="I446" s="21"/>
      <c r="J446" s="21"/>
      <c r="K446" s="21"/>
      <c r="L446" s="53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10"/>
      <c r="C447" s="113"/>
      <c r="D447" s="59"/>
      <c r="E447" s="59"/>
      <c r="F447" s="59"/>
      <c r="G447" s="59"/>
      <c r="H447" s="21"/>
      <c r="I447" s="21"/>
      <c r="J447" s="21"/>
      <c r="K447" s="21"/>
      <c r="L447" s="53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10"/>
      <c r="C448" s="113"/>
      <c r="D448" s="59"/>
      <c r="E448" s="59"/>
      <c r="F448" s="59"/>
      <c r="G448" s="59"/>
      <c r="H448" s="21"/>
      <c r="I448" s="21"/>
      <c r="J448" s="21"/>
      <c r="K448" s="21"/>
      <c r="L448" s="53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10"/>
      <c r="C449" s="113"/>
      <c r="D449" s="59"/>
      <c r="E449" s="59"/>
      <c r="F449" s="59"/>
      <c r="G449" s="59"/>
      <c r="H449" s="21"/>
      <c r="I449" s="21"/>
      <c r="J449" s="21"/>
      <c r="K449" s="21"/>
      <c r="L449" s="53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10"/>
      <c r="C450" s="113"/>
      <c r="D450" s="59"/>
      <c r="E450" s="59"/>
      <c r="F450" s="59"/>
      <c r="G450" s="59"/>
      <c r="H450" s="21"/>
      <c r="I450" s="21"/>
      <c r="J450" s="21"/>
      <c r="K450" s="21"/>
      <c r="L450" s="53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10"/>
      <c r="C451" s="113"/>
      <c r="D451" s="59"/>
      <c r="E451" s="59"/>
      <c r="F451" s="59"/>
      <c r="G451" s="59"/>
      <c r="H451" s="21"/>
      <c r="I451" s="21"/>
      <c r="J451" s="21"/>
      <c r="K451" s="21"/>
      <c r="L451" s="53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10"/>
      <c r="C452" s="113"/>
      <c r="D452" s="59"/>
      <c r="E452" s="59"/>
      <c r="F452" s="59"/>
      <c r="G452" s="59"/>
      <c r="H452" s="21"/>
      <c r="I452" s="21"/>
      <c r="J452" s="21"/>
      <c r="K452" s="21"/>
      <c r="L452" s="53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10"/>
      <c r="C453" s="113"/>
      <c r="D453" s="59"/>
      <c r="E453" s="59"/>
      <c r="F453" s="59"/>
      <c r="G453" s="59"/>
      <c r="H453" s="21"/>
      <c r="I453" s="21"/>
      <c r="J453" s="21"/>
      <c r="K453" s="21"/>
      <c r="L453" s="53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10"/>
      <c r="C454" s="113"/>
      <c r="D454" s="59"/>
      <c r="E454" s="59"/>
      <c r="F454" s="59"/>
      <c r="G454" s="59"/>
      <c r="H454" s="21"/>
      <c r="I454" s="21"/>
      <c r="J454" s="21"/>
      <c r="K454" s="21"/>
      <c r="L454" s="53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10"/>
      <c r="C455" s="113"/>
      <c r="D455" s="59"/>
      <c r="E455" s="59"/>
      <c r="F455" s="59"/>
      <c r="G455" s="59"/>
      <c r="H455" s="21"/>
      <c r="I455" s="21"/>
      <c r="J455" s="21"/>
      <c r="K455" s="21"/>
      <c r="L455" s="53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10"/>
      <c r="C456" s="113"/>
      <c r="D456" s="59"/>
      <c r="E456" s="59"/>
      <c r="F456" s="59"/>
      <c r="G456" s="59"/>
      <c r="H456" s="21"/>
      <c r="I456" s="21"/>
      <c r="J456" s="21"/>
      <c r="K456" s="21"/>
      <c r="L456" s="53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10"/>
      <c r="C457" s="113"/>
      <c r="D457" s="59"/>
      <c r="E457" s="59"/>
      <c r="F457" s="59"/>
      <c r="G457" s="59"/>
      <c r="H457" s="21"/>
      <c r="I457" s="21"/>
      <c r="J457" s="21"/>
      <c r="K457" s="21"/>
      <c r="L457" s="53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10"/>
      <c r="C458" s="113"/>
      <c r="D458" s="59"/>
      <c r="E458" s="59"/>
      <c r="F458" s="59"/>
      <c r="G458" s="59"/>
      <c r="H458" s="21"/>
      <c r="I458" s="21"/>
      <c r="J458" s="21"/>
      <c r="K458" s="21"/>
      <c r="L458" s="53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10"/>
      <c r="C459" s="113"/>
      <c r="D459" s="59"/>
      <c r="E459" s="59"/>
      <c r="F459" s="59"/>
      <c r="G459" s="59"/>
      <c r="H459" s="21"/>
      <c r="I459" s="21"/>
      <c r="J459" s="21"/>
      <c r="K459" s="21"/>
      <c r="L459" s="53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10"/>
      <c r="C460" s="113"/>
      <c r="D460" s="59"/>
      <c r="E460" s="59"/>
      <c r="F460" s="59"/>
      <c r="G460" s="59"/>
      <c r="H460" s="21"/>
      <c r="I460" s="21"/>
      <c r="J460" s="21"/>
      <c r="K460" s="21"/>
      <c r="L460" s="53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10"/>
      <c r="C461" s="113"/>
      <c r="D461" s="59"/>
      <c r="E461" s="59"/>
      <c r="F461" s="59"/>
      <c r="G461" s="59"/>
      <c r="H461" s="21"/>
      <c r="I461" s="21"/>
      <c r="J461" s="21"/>
      <c r="K461" s="21"/>
      <c r="L461" s="53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10"/>
      <c r="C462" s="113"/>
      <c r="D462" s="59"/>
      <c r="E462" s="59"/>
      <c r="F462" s="59"/>
      <c r="G462" s="59"/>
      <c r="H462" s="21"/>
      <c r="I462" s="21"/>
      <c r="J462" s="21"/>
      <c r="K462" s="21"/>
      <c r="L462" s="53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10"/>
      <c r="C463" s="113"/>
      <c r="D463" s="59"/>
      <c r="E463" s="59"/>
      <c r="F463" s="59"/>
      <c r="G463" s="59"/>
      <c r="H463" s="21"/>
      <c r="I463" s="21"/>
      <c r="J463" s="21"/>
      <c r="K463" s="21"/>
      <c r="L463" s="53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10"/>
      <c r="C464" s="113"/>
      <c r="D464" s="59"/>
      <c r="E464" s="59"/>
      <c r="F464" s="59"/>
      <c r="G464" s="59"/>
      <c r="H464" s="21"/>
      <c r="I464" s="21"/>
      <c r="J464" s="21"/>
      <c r="K464" s="21"/>
      <c r="L464" s="53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10"/>
      <c r="C465" s="113"/>
      <c r="D465" s="59"/>
      <c r="E465" s="59"/>
      <c r="F465" s="59"/>
      <c r="G465" s="59"/>
      <c r="H465" s="21"/>
      <c r="I465" s="21"/>
      <c r="J465" s="21"/>
      <c r="K465" s="21"/>
      <c r="L465" s="53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10"/>
      <c r="C466" s="113"/>
      <c r="D466" s="59"/>
      <c r="E466" s="59"/>
      <c r="F466" s="59"/>
      <c r="G466" s="59"/>
      <c r="H466" s="21"/>
      <c r="I466" s="21"/>
      <c r="J466" s="21"/>
      <c r="K466" s="21"/>
      <c r="L466" s="53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10"/>
      <c r="C467" s="113"/>
      <c r="D467" s="59"/>
      <c r="E467" s="59"/>
      <c r="F467" s="59"/>
      <c r="G467" s="59"/>
      <c r="H467" s="21"/>
      <c r="I467" s="21"/>
      <c r="J467" s="21"/>
      <c r="K467" s="21"/>
      <c r="L467" s="53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10"/>
      <c r="C468" s="113"/>
      <c r="D468" s="59"/>
      <c r="E468" s="59"/>
      <c r="F468" s="59"/>
      <c r="G468" s="59"/>
      <c r="H468" s="21"/>
      <c r="I468" s="21"/>
      <c r="J468" s="21"/>
      <c r="K468" s="21"/>
      <c r="L468" s="53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10"/>
      <c r="C469" s="113"/>
      <c r="D469" s="59"/>
      <c r="E469" s="59"/>
      <c r="F469" s="59"/>
      <c r="G469" s="59"/>
      <c r="H469" s="21"/>
      <c r="I469" s="21"/>
      <c r="J469" s="21"/>
      <c r="K469" s="21"/>
      <c r="L469" s="53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10"/>
      <c r="C470" s="113"/>
      <c r="D470" s="59"/>
      <c r="E470" s="59"/>
      <c r="F470" s="59"/>
      <c r="G470" s="59"/>
      <c r="H470" s="21"/>
      <c r="I470" s="21"/>
      <c r="J470" s="21"/>
      <c r="K470" s="21"/>
      <c r="L470" s="53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10"/>
      <c r="C471" s="113"/>
      <c r="D471" s="59"/>
      <c r="E471" s="59"/>
      <c r="F471" s="59"/>
      <c r="G471" s="59"/>
      <c r="H471" s="21"/>
      <c r="I471" s="21"/>
      <c r="J471" s="21"/>
      <c r="K471" s="21"/>
      <c r="L471" s="53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10"/>
      <c r="C472" s="113"/>
      <c r="D472" s="59"/>
      <c r="E472" s="59"/>
      <c r="F472" s="59"/>
      <c r="G472" s="59"/>
      <c r="H472" s="21"/>
      <c r="I472" s="21"/>
      <c r="J472" s="21"/>
      <c r="K472" s="21"/>
      <c r="L472" s="53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10"/>
      <c r="C473" s="113"/>
      <c r="D473" s="59"/>
      <c r="E473" s="59"/>
      <c r="F473" s="59"/>
      <c r="G473" s="59"/>
      <c r="H473" s="21"/>
      <c r="I473" s="21"/>
      <c r="J473" s="21"/>
      <c r="K473" s="21"/>
      <c r="L473" s="53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10"/>
      <c r="C474" s="113"/>
      <c r="D474" s="59"/>
      <c r="E474" s="59"/>
      <c r="F474" s="59"/>
      <c r="G474" s="59"/>
      <c r="H474" s="21"/>
      <c r="I474" s="21"/>
      <c r="J474" s="21"/>
      <c r="K474" s="21"/>
      <c r="L474" s="53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10"/>
      <c r="C475" s="113"/>
      <c r="D475" s="59"/>
      <c r="E475" s="59"/>
      <c r="F475" s="59"/>
      <c r="G475" s="59"/>
      <c r="H475" s="21"/>
      <c r="I475" s="21"/>
      <c r="J475" s="21"/>
      <c r="K475" s="21"/>
      <c r="L475" s="53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10"/>
      <c r="C476" s="113"/>
      <c r="D476" s="59"/>
      <c r="E476" s="59"/>
      <c r="F476" s="59"/>
      <c r="G476" s="59"/>
      <c r="H476" s="21"/>
      <c r="I476" s="21"/>
      <c r="J476" s="21"/>
      <c r="K476" s="21"/>
      <c r="L476" s="53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10"/>
      <c r="C477" s="113"/>
      <c r="D477" s="59"/>
      <c r="E477" s="59"/>
      <c r="F477" s="59"/>
      <c r="G477" s="59"/>
      <c r="H477" s="21"/>
      <c r="I477" s="21"/>
      <c r="J477" s="21"/>
      <c r="K477" s="21"/>
      <c r="L477" s="53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10"/>
      <c r="C478" s="113"/>
      <c r="D478" s="59"/>
      <c r="E478" s="59"/>
      <c r="F478" s="59"/>
      <c r="G478" s="59"/>
      <c r="H478" s="21"/>
      <c r="I478" s="21"/>
      <c r="J478" s="21"/>
      <c r="K478" s="21"/>
      <c r="L478" s="53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10"/>
      <c r="C479" s="113"/>
      <c r="D479" s="59"/>
      <c r="E479" s="59"/>
      <c r="F479" s="59"/>
      <c r="G479" s="59"/>
      <c r="H479" s="21"/>
      <c r="I479" s="21"/>
      <c r="J479" s="21"/>
      <c r="K479" s="21"/>
      <c r="L479" s="53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10"/>
      <c r="C480" s="113"/>
      <c r="D480" s="59"/>
      <c r="E480" s="59"/>
      <c r="F480" s="59"/>
      <c r="G480" s="59"/>
      <c r="H480" s="21"/>
      <c r="I480" s="21"/>
      <c r="J480" s="21"/>
      <c r="K480" s="21"/>
      <c r="L480" s="53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10"/>
      <c r="C481" s="113"/>
      <c r="D481" s="59"/>
      <c r="E481" s="59"/>
      <c r="F481" s="59"/>
      <c r="G481" s="59"/>
      <c r="H481" s="21"/>
      <c r="I481" s="21"/>
      <c r="J481" s="21"/>
      <c r="K481" s="21"/>
      <c r="L481" s="53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10"/>
      <c r="C482" s="113"/>
      <c r="D482" s="59"/>
      <c r="E482" s="59"/>
      <c r="F482" s="59"/>
      <c r="G482" s="59"/>
      <c r="H482" s="21"/>
      <c r="I482" s="21"/>
      <c r="J482" s="21"/>
      <c r="K482" s="21"/>
      <c r="L482" s="53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10"/>
      <c r="C483" s="113"/>
      <c r="D483" s="59"/>
      <c r="E483" s="59"/>
      <c r="F483" s="59"/>
      <c r="G483" s="59"/>
      <c r="H483" s="21"/>
      <c r="I483" s="21"/>
      <c r="J483" s="21"/>
      <c r="K483" s="21"/>
      <c r="L483" s="53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10"/>
      <c r="C484" s="113"/>
      <c r="D484" s="59"/>
      <c r="E484" s="59"/>
      <c r="F484" s="59"/>
      <c r="G484" s="59"/>
      <c r="H484" s="21"/>
      <c r="I484" s="21"/>
      <c r="J484" s="21"/>
      <c r="K484" s="21"/>
      <c r="L484" s="53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10"/>
      <c r="C485" s="113"/>
      <c r="D485" s="59"/>
      <c r="E485" s="59"/>
      <c r="F485" s="59"/>
      <c r="G485" s="59"/>
      <c r="H485" s="21"/>
      <c r="I485" s="21"/>
      <c r="J485" s="21"/>
      <c r="K485" s="21"/>
      <c r="L485" s="53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10"/>
      <c r="C486" s="113"/>
      <c r="D486" s="59"/>
      <c r="E486" s="59"/>
      <c r="F486" s="59"/>
      <c r="G486" s="59"/>
      <c r="H486" s="21"/>
      <c r="I486" s="21"/>
      <c r="J486" s="21"/>
      <c r="K486" s="21"/>
      <c r="L486" s="53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10"/>
      <c r="C487" s="113"/>
      <c r="D487" s="59"/>
      <c r="E487" s="59"/>
      <c r="F487" s="59"/>
      <c r="G487" s="59"/>
      <c r="H487" s="21"/>
      <c r="I487" s="21"/>
      <c r="J487" s="21"/>
      <c r="K487" s="21"/>
      <c r="L487" s="53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10"/>
      <c r="C488" s="113"/>
      <c r="D488" s="59"/>
      <c r="E488" s="59"/>
      <c r="F488" s="59"/>
      <c r="G488" s="59"/>
      <c r="H488" s="21"/>
      <c r="I488" s="21"/>
      <c r="J488" s="21"/>
      <c r="K488" s="21"/>
      <c r="L488" s="53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10"/>
      <c r="C489" s="113"/>
      <c r="D489" s="59"/>
      <c r="E489" s="59"/>
      <c r="F489" s="59"/>
      <c r="G489" s="59"/>
      <c r="H489" s="21"/>
      <c r="I489" s="21"/>
      <c r="J489" s="21"/>
      <c r="K489" s="21"/>
      <c r="L489" s="53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10"/>
      <c r="C490" s="113"/>
      <c r="D490" s="59"/>
      <c r="E490" s="59"/>
      <c r="F490" s="59"/>
      <c r="G490" s="59"/>
      <c r="H490" s="21"/>
      <c r="I490" s="21"/>
      <c r="J490" s="21"/>
      <c r="K490" s="21"/>
      <c r="L490" s="53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10"/>
      <c r="C491" s="113"/>
      <c r="D491" s="59"/>
      <c r="E491" s="59"/>
      <c r="F491" s="59"/>
      <c r="G491" s="59"/>
      <c r="H491" s="21"/>
      <c r="I491" s="21"/>
      <c r="J491" s="21"/>
      <c r="K491" s="21"/>
      <c r="L491" s="53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10"/>
      <c r="C492" s="113"/>
      <c r="D492" s="59"/>
      <c r="E492" s="59"/>
      <c r="F492" s="59"/>
      <c r="G492" s="59"/>
      <c r="H492" s="21"/>
      <c r="I492" s="21"/>
      <c r="J492" s="21"/>
      <c r="K492" s="21"/>
      <c r="L492" s="53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10"/>
      <c r="C493" s="113"/>
      <c r="D493" s="59"/>
      <c r="E493" s="59"/>
      <c r="F493" s="59"/>
      <c r="G493" s="59"/>
      <c r="H493" s="21"/>
      <c r="I493" s="21"/>
      <c r="J493" s="21"/>
      <c r="K493" s="21"/>
      <c r="L493" s="53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10"/>
      <c r="C494" s="113"/>
      <c r="D494" s="59"/>
      <c r="E494" s="59"/>
      <c r="F494" s="59"/>
      <c r="G494" s="59"/>
      <c r="H494" s="21"/>
      <c r="I494" s="21"/>
      <c r="J494" s="21"/>
      <c r="K494" s="21"/>
      <c r="L494" s="53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10"/>
      <c r="C495" s="113"/>
      <c r="D495" s="59"/>
      <c r="E495" s="59"/>
      <c r="F495" s="59"/>
      <c r="G495" s="59"/>
      <c r="H495" s="21"/>
      <c r="I495" s="21"/>
      <c r="J495" s="21"/>
      <c r="K495" s="21"/>
      <c r="L495" s="53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10"/>
      <c r="C496" s="113"/>
      <c r="D496" s="59"/>
      <c r="E496" s="59"/>
      <c r="F496" s="59"/>
      <c r="G496" s="59"/>
      <c r="H496" s="21"/>
      <c r="I496" s="21"/>
      <c r="J496" s="21"/>
      <c r="K496" s="21"/>
      <c r="L496" s="53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10"/>
      <c r="C497" s="113"/>
      <c r="D497" s="59"/>
      <c r="E497" s="59"/>
      <c r="F497" s="59"/>
      <c r="G497" s="59"/>
      <c r="H497" s="21"/>
      <c r="I497" s="21"/>
      <c r="J497" s="21"/>
      <c r="K497" s="21"/>
      <c r="L497" s="53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10"/>
      <c r="C498" s="113"/>
      <c r="D498" s="59"/>
      <c r="E498" s="59"/>
      <c r="F498" s="59"/>
      <c r="G498" s="59"/>
      <c r="H498" s="21"/>
      <c r="I498" s="21"/>
      <c r="J498" s="21"/>
      <c r="K498" s="21"/>
      <c r="L498" s="53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10"/>
      <c r="C499" s="113"/>
      <c r="D499" s="59"/>
      <c r="E499" s="59"/>
      <c r="F499" s="59"/>
      <c r="G499" s="59"/>
      <c r="H499" s="21"/>
      <c r="I499" s="21"/>
      <c r="J499" s="21"/>
      <c r="K499" s="21"/>
      <c r="L499" s="53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10"/>
      <c r="C500" s="113"/>
      <c r="D500" s="59"/>
      <c r="E500" s="59"/>
      <c r="F500" s="59"/>
      <c r="G500" s="59"/>
      <c r="H500" s="21"/>
      <c r="I500" s="21"/>
      <c r="J500" s="21"/>
      <c r="K500" s="21"/>
      <c r="L500" s="53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10"/>
      <c r="C501" s="113"/>
      <c r="D501" s="59"/>
      <c r="E501" s="59"/>
      <c r="F501" s="59"/>
      <c r="G501" s="59"/>
      <c r="H501" s="21"/>
      <c r="I501" s="21"/>
      <c r="J501" s="21"/>
      <c r="K501" s="21"/>
      <c r="L501" s="53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10"/>
      <c r="C502" s="113"/>
      <c r="D502" s="59"/>
      <c r="E502" s="59"/>
      <c r="F502" s="59"/>
      <c r="G502" s="59"/>
      <c r="H502" s="21"/>
      <c r="I502" s="21"/>
      <c r="J502" s="21"/>
      <c r="K502" s="21"/>
      <c r="L502" s="53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10"/>
      <c r="C503" s="113"/>
      <c r="D503" s="59"/>
      <c r="E503" s="59"/>
      <c r="F503" s="59"/>
      <c r="G503" s="59"/>
      <c r="H503" s="21"/>
      <c r="I503" s="21"/>
      <c r="J503" s="21"/>
      <c r="K503" s="21"/>
      <c r="L503" s="53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10"/>
      <c r="C504" s="113"/>
      <c r="D504" s="59"/>
      <c r="E504" s="59"/>
      <c r="F504" s="59"/>
      <c r="G504" s="59"/>
      <c r="H504" s="21"/>
      <c r="I504" s="21"/>
      <c r="J504" s="21"/>
      <c r="K504" s="21"/>
      <c r="L504" s="53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10"/>
      <c r="C505" s="113"/>
      <c r="D505" s="59"/>
      <c r="E505" s="59"/>
      <c r="F505" s="59"/>
      <c r="G505" s="59"/>
      <c r="H505" s="21"/>
      <c r="I505" s="21"/>
      <c r="J505" s="21"/>
      <c r="K505" s="21"/>
      <c r="L505" s="53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10"/>
      <c r="C506" s="113"/>
      <c r="D506" s="59"/>
      <c r="E506" s="59"/>
      <c r="F506" s="59"/>
      <c r="G506" s="59"/>
      <c r="H506" s="21"/>
      <c r="I506" s="21"/>
      <c r="J506" s="21"/>
      <c r="K506" s="21"/>
      <c r="L506" s="53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10"/>
      <c r="C507" s="113"/>
      <c r="D507" s="59"/>
      <c r="E507" s="59"/>
      <c r="F507" s="59"/>
      <c r="G507" s="59"/>
      <c r="H507" s="21"/>
      <c r="I507" s="21"/>
      <c r="J507" s="21"/>
      <c r="K507" s="21"/>
      <c r="L507" s="53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10"/>
      <c r="C508" s="113"/>
      <c r="D508" s="59"/>
      <c r="E508" s="59"/>
      <c r="F508" s="59"/>
      <c r="G508" s="59"/>
      <c r="H508" s="21"/>
      <c r="I508" s="21"/>
      <c r="J508" s="21"/>
      <c r="K508" s="21"/>
      <c r="L508" s="53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10"/>
      <c r="C509" s="113"/>
      <c r="D509" s="59"/>
      <c r="E509" s="59"/>
      <c r="F509" s="59"/>
      <c r="G509" s="59"/>
      <c r="H509" s="21"/>
      <c r="I509" s="21"/>
      <c r="J509" s="21"/>
      <c r="K509" s="21"/>
      <c r="L509" s="53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10"/>
      <c r="C510" s="113"/>
      <c r="D510" s="59"/>
      <c r="E510" s="59"/>
      <c r="F510" s="59"/>
      <c r="G510" s="59"/>
      <c r="H510" s="21"/>
      <c r="I510" s="21"/>
      <c r="J510" s="21"/>
      <c r="K510" s="21"/>
      <c r="L510" s="53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10"/>
      <c r="C511" s="113"/>
      <c r="D511" s="59"/>
      <c r="E511" s="59"/>
      <c r="F511" s="59"/>
      <c r="G511" s="59"/>
      <c r="H511" s="21"/>
      <c r="I511" s="21"/>
      <c r="J511" s="21"/>
      <c r="K511" s="21"/>
      <c r="L511" s="53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10"/>
      <c r="C512" s="113"/>
      <c r="D512" s="59"/>
      <c r="E512" s="59"/>
      <c r="F512" s="59"/>
      <c r="G512" s="59"/>
      <c r="H512" s="21"/>
      <c r="I512" s="21"/>
      <c r="J512" s="21"/>
      <c r="K512" s="21"/>
      <c r="L512" s="53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10"/>
      <c r="C513" s="113"/>
      <c r="D513" s="59"/>
      <c r="E513" s="59"/>
      <c r="F513" s="59"/>
      <c r="G513" s="59"/>
      <c r="H513" s="21"/>
      <c r="I513" s="21"/>
      <c r="J513" s="21"/>
      <c r="K513" s="21"/>
      <c r="L513" s="53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10"/>
      <c r="C514" s="113"/>
      <c r="D514" s="59"/>
      <c r="E514" s="59"/>
      <c r="F514" s="59"/>
      <c r="G514" s="59"/>
      <c r="H514" s="21"/>
      <c r="I514" s="21"/>
      <c r="J514" s="21"/>
      <c r="K514" s="21"/>
      <c r="L514" s="53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10"/>
      <c r="C515" s="113"/>
      <c r="D515" s="59"/>
      <c r="E515" s="59"/>
      <c r="F515" s="59"/>
      <c r="G515" s="59"/>
      <c r="H515" s="21"/>
      <c r="I515" s="21"/>
      <c r="J515" s="21"/>
      <c r="K515" s="21"/>
      <c r="L515" s="53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10"/>
      <c r="C516" s="113"/>
      <c r="D516" s="59"/>
      <c r="E516" s="59"/>
      <c r="F516" s="59"/>
      <c r="G516" s="59"/>
      <c r="H516" s="21"/>
      <c r="I516" s="21"/>
      <c r="J516" s="21"/>
      <c r="K516" s="21"/>
      <c r="L516" s="53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10"/>
      <c r="C517" s="113"/>
      <c r="D517" s="59"/>
      <c r="E517" s="59"/>
      <c r="F517" s="59"/>
      <c r="G517" s="59"/>
      <c r="H517" s="21"/>
      <c r="I517" s="21"/>
      <c r="J517" s="21"/>
      <c r="K517" s="21"/>
      <c r="L517" s="53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10"/>
      <c r="C518" s="113"/>
      <c r="D518" s="59"/>
      <c r="E518" s="59"/>
      <c r="F518" s="59"/>
      <c r="G518" s="59"/>
      <c r="H518" s="21"/>
      <c r="I518" s="21"/>
      <c r="J518" s="21"/>
      <c r="K518" s="21"/>
      <c r="L518" s="53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10"/>
      <c r="C519" s="113"/>
      <c r="D519" s="59"/>
      <c r="E519" s="59"/>
      <c r="F519" s="59"/>
      <c r="G519" s="59"/>
      <c r="H519" s="21"/>
      <c r="I519" s="21"/>
      <c r="J519" s="21"/>
      <c r="K519" s="21"/>
      <c r="L519" s="53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10"/>
      <c r="C520" s="113"/>
      <c r="D520" s="59"/>
      <c r="E520" s="59"/>
      <c r="F520" s="59"/>
      <c r="G520" s="59"/>
      <c r="H520" s="21"/>
      <c r="I520" s="21"/>
      <c r="J520" s="21"/>
      <c r="K520" s="21"/>
      <c r="L520" s="53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10"/>
      <c r="C521" s="113"/>
      <c r="D521" s="59"/>
      <c r="E521" s="59"/>
      <c r="F521" s="59"/>
      <c r="G521" s="59"/>
      <c r="H521" s="21"/>
      <c r="I521" s="21"/>
      <c r="J521" s="21"/>
      <c r="K521" s="21"/>
      <c r="L521" s="53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10"/>
      <c r="C522" s="113"/>
      <c r="D522" s="59"/>
      <c r="E522" s="59"/>
      <c r="F522" s="59"/>
      <c r="G522" s="59"/>
      <c r="H522" s="21"/>
      <c r="I522" s="21"/>
      <c r="J522" s="21"/>
      <c r="K522" s="21"/>
      <c r="L522" s="53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10"/>
      <c r="C523" s="113"/>
      <c r="D523" s="59"/>
      <c r="E523" s="59"/>
      <c r="F523" s="59"/>
      <c r="G523" s="59"/>
      <c r="H523" s="21"/>
      <c r="I523" s="21"/>
      <c r="J523" s="21"/>
      <c r="K523" s="21"/>
      <c r="L523" s="53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10"/>
      <c r="C524" s="113"/>
      <c r="D524" s="59"/>
      <c r="E524" s="59"/>
      <c r="F524" s="59"/>
      <c r="G524" s="59"/>
      <c r="H524" s="21"/>
      <c r="I524" s="21"/>
      <c r="J524" s="21"/>
      <c r="K524" s="21"/>
      <c r="L524" s="53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10"/>
      <c r="C525" s="113"/>
      <c r="D525" s="59"/>
      <c r="E525" s="59"/>
      <c r="F525" s="59"/>
      <c r="G525" s="59"/>
      <c r="H525" s="21"/>
      <c r="I525" s="21"/>
      <c r="J525" s="21"/>
      <c r="K525" s="21"/>
      <c r="L525" s="53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10"/>
      <c r="C526" s="113"/>
      <c r="D526" s="59"/>
      <c r="E526" s="59"/>
      <c r="F526" s="59"/>
      <c r="G526" s="59"/>
      <c r="H526" s="21"/>
      <c r="I526" s="21"/>
      <c r="J526" s="21"/>
      <c r="K526" s="21"/>
      <c r="L526" s="53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10"/>
      <c r="C527" s="113"/>
      <c r="D527" s="59"/>
      <c r="E527" s="59"/>
      <c r="F527" s="59"/>
      <c r="G527" s="59"/>
      <c r="H527" s="21"/>
      <c r="I527" s="21"/>
      <c r="J527" s="21"/>
      <c r="K527" s="21"/>
      <c r="L527" s="53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10"/>
      <c r="C528" s="113"/>
      <c r="D528" s="59"/>
      <c r="E528" s="59"/>
      <c r="F528" s="59"/>
      <c r="G528" s="59"/>
      <c r="H528" s="21"/>
      <c r="I528" s="21"/>
      <c r="J528" s="21"/>
      <c r="K528" s="21"/>
      <c r="L528" s="53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10"/>
      <c r="C529" s="113"/>
      <c r="D529" s="59"/>
      <c r="E529" s="59"/>
      <c r="F529" s="59"/>
      <c r="G529" s="59"/>
      <c r="H529" s="21"/>
      <c r="I529" s="21"/>
      <c r="J529" s="21"/>
      <c r="K529" s="21"/>
      <c r="L529" s="53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10"/>
      <c r="C530" s="113"/>
      <c r="D530" s="59"/>
      <c r="E530" s="59"/>
      <c r="F530" s="59"/>
      <c r="G530" s="59"/>
      <c r="H530" s="21"/>
      <c r="I530" s="21"/>
      <c r="J530" s="21"/>
      <c r="K530" s="21"/>
      <c r="L530" s="53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10"/>
      <c r="C531" s="113"/>
      <c r="D531" s="59"/>
      <c r="E531" s="59"/>
      <c r="F531" s="59"/>
      <c r="G531" s="59"/>
      <c r="H531" s="21"/>
      <c r="I531" s="21"/>
      <c r="J531" s="21"/>
      <c r="K531" s="21"/>
      <c r="L531" s="53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10"/>
      <c r="C532" s="113"/>
      <c r="D532" s="59"/>
      <c r="E532" s="59"/>
      <c r="F532" s="59"/>
      <c r="G532" s="59"/>
      <c r="H532" s="21"/>
      <c r="I532" s="21"/>
      <c r="J532" s="21"/>
      <c r="K532" s="21"/>
      <c r="L532" s="53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10"/>
      <c r="C533" s="113"/>
      <c r="D533" s="59"/>
      <c r="E533" s="59"/>
      <c r="F533" s="59"/>
      <c r="G533" s="59"/>
      <c r="H533" s="21"/>
      <c r="I533" s="21"/>
      <c r="J533" s="21"/>
      <c r="K533" s="21"/>
      <c r="L533" s="53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10"/>
      <c r="C534" s="113"/>
      <c r="D534" s="59"/>
      <c r="E534" s="59"/>
      <c r="F534" s="59"/>
      <c r="G534" s="59"/>
      <c r="H534" s="21"/>
      <c r="I534" s="21"/>
      <c r="J534" s="21"/>
      <c r="K534" s="21"/>
      <c r="L534" s="53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10"/>
      <c r="C535" s="113"/>
      <c r="D535" s="59"/>
      <c r="E535" s="59"/>
      <c r="F535" s="59"/>
      <c r="G535" s="59"/>
      <c r="H535" s="21"/>
      <c r="I535" s="21"/>
      <c r="J535" s="21"/>
      <c r="K535" s="21"/>
      <c r="L535" s="53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10"/>
      <c r="C536" s="113"/>
      <c r="D536" s="59"/>
      <c r="E536" s="59"/>
      <c r="F536" s="59"/>
      <c r="G536" s="59"/>
      <c r="H536" s="21"/>
      <c r="I536" s="21"/>
      <c r="J536" s="21"/>
      <c r="K536" s="21"/>
      <c r="L536" s="53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10"/>
      <c r="C537" s="113"/>
      <c r="D537" s="59"/>
      <c r="E537" s="59"/>
      <c r="F537" s="59"/>
      <c r="G537" s="59"/>
      <c r="H537" s="21"/>
      <c r="I537" s="21"/>
      <c r="J537" s="21"/>
      <c r="K537" s="21"/>
      <c r="L537" s="53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10"/>
      <c r="C538" s="113"/>
      <c r="D538" s="59"/>
      <c r="E538" s="59"/>
      <c r="F538" s="59"/>
      <c r="G538" s="59"/>
      <c r="H538" s="21"/>
      <c r="I538" s="21"/>
      <c r="J538" s="21"/>
      <c r="K538" s="21"/>
      <c r="L538" s="53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10"/>
      <c r="C539" s="113"/>
      <c r="D539" s="59"/>
      <c r="E539" s="59"/>
      <c r="F539" s="59"/>
      <c r="G539" s="59"/>
      <c r="H539" s="21"/>
      <c r="I539" s="21"/>
      <c r="J539" s="21"/>
      <c r="K539" s="21"/>
      <c r="L539" s="53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10"/>
      <c r="C540" s="113"/>
      <c r="D540" s="59"/>
      <c r="E540" s="59"/>
      <c r="F540" s="59"/>
      <c r="G540" s="59"/>
      <c r="H540" s="21"/>
      <c r="I540" s="21"/>
      <c r="J540" s="21"/>
      <c r="K540" s="21"/>
      <c r="L540" s="53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10"/>
      <c r="C541" s="113"/>
      <c r="D541" s="59"/>
      <c r="E541" s="59"/>
      <c r="F541" s="59"/>
      <c r="G541" s="59"/>
      <c r="H541" s="21"/>
      <c r="I541" s="21"/>
      <c r="J541" s="21"/>
      <c r="K541" s="21"/>
      <c r="L541" s="53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10"/>
      <c r="C542" s="113"/>
      <c r="D542" s="59"/>
      <c r="E542" s="59"/>
      <c r="F542" s="59"/>
      <c r="G542" s="59"/>
      <c r="H542" s="21"/>
      <c r="I542" s="21"/>
      <c r="J542" s="21"/>
      <c r="K542" s="21"/>
      <c r="L542" s="53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10"/>
      <c r="C543" s="113"/>
      <c r="D543" s="59"/>
      <c r="E543" s="59"/>
      <c r="F543" s="59"/>
      <c r="G543" s="59"/>
      <c r="H543" s="21"/>
      <c r="I543" s="21"/>
      <c r="J543" s="21"/>
      <c r="K543" s="21"/>
      <c r="L543" s="53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10"/>
      <c r="C544" s="113"/>
      <c r="D544" s="59"/>
      <c r="E544" s="59"/>
      <c r="F544" s="59"/>
      <c r="G544" s="59"/>
      <c r="H544" s="21"/>
      <c r="I544" s="21"/>
      <c r="J544" s="21"/>
      <c r="K544" s="21"/>
      <c r="L544" s="53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10"/>
      <c r="C545" s="113"/>
      <c r="D545" s="59"/>
      <c r="E545" s="59"/>
      <c r="F545" s="59"/>
      <c r="G545" s="59"/>
      <c r="H545" s="21"/>
      <c r="I545" s="21"/>
      <c r="J545" s="21"/>
      <c r="K545" s="21"/>
      <c r="L545" s="53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10"/>
      <c r="C546" s="113"/>
      <c r="D546" s="59"/>
      <c r="E546" s="59"/>
      <c r="F546" s="59"/>
      <c r="G546" s="59"/>
      <c r="H546" s="21"/>
      <c r="I546" s="21"/>
      <c r="J546" s="21"/>
      <c r="K546" s="21"/>
      <c r="L546" s="53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10"/>
      <c r="C547" s="113"/>
      <c r="D547" s="59"/>
      <c r="E547" s="59"/>
      <c r="F547" s="59"/>
      <c r="G547" s="59"/>
      <c r="H547" s="21"/>
      <c r="I547" s="21"/>
      <c r="J547" s="21"/>
      <c r="K547" s="21"/>
      <c r="L547" s="53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10"/>
      <c r="C548" s="113"/>
      <c r="D548" s="59"/>
      <c r="E548" s="59"/>
      <c r="F548" s="59"/>
      <c r="G548" s="59"/>
      <c r="H548" s="21"/>
      <c r="I548" s="21"/>
      <c r="J548" s="21"/>
      <c r="K548" s="21"/>
      <c r="L548" s="53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10"/>
      <c r="C549" s="113"/>
      <c r="D549" s="59"/>
      <c r="E549" s="59"/>
      <c r="F549" s="59"/>
      <c r="G549" s="59"/>
      <c r="H549" s="21"/>
      <c r="I549" s="21"/>
      <c r="J549" s="21"/>
      <c r="K549" s="21"/>
      <c r="L549" s="53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10"/>
      <c r="C550" s="113"/>
      <c r="D550" s="59"/>
      <c r="E550" s="59"/>
      <c r="F550" s="59"/>
      <c r="G550" s="59"/>
      <c r="H550" s="21"/>
      <c r="I550" s="21"/>
      <c r="J550" s="21"/>
      <c r="K550" s="21"/>
      <c r="L550" s="53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10"/>
      <c r="C551" s="113"/>
      <c r="D551" s="59"/>
      <c r="E551" s="59"/>
      <c r="F551" s="59"/>
      <c r="G551" s="59"/>
      <c r="H551" s="21"/>
      <c r="I551" s="21"/>
      <c r="J551" s="21"/>
      <c r="K551" s="21"/>
      <c r="L551" s="53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10"/>
      <c r="C552" s="113"/>
      <c r="D552" s="59"/>
      <c r="E552" s="59"/>
      <c r="F552" s="59"/>
      <c r="G552" s="59"/>
      <c r="H552" s="21"/>
      <c r="I552" s="21"/>
      <c r="J552" s="21"/>
      <c r="K552" s="21"/>
      <c r="L552" s="53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10"/>
      <c r="C553" s="113"/>
      <c r="D553" s="59"/>
      <c r="E553" s="59"/>
      <c r="F553" s="59"/>
      <c r="G553" s="59"/>
      <c r="H553" s="21"/>
      <c r="I553" s="21"/>
      <c r="J553" s="21"/>
      <c r="K553" s="21"/>
      <c r="L553" s="53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10"/>
      <c r="C554" s="113"/>
      <c r="D554" s="59"/>
      <c r="E554" s="59"/>
      <c r="F554" s="59"/>
      <c r="G554" s="59"/>
      <c r="H554" s="21"/>
      <c r="I554" s="21"/>
      <c r="J554" s="21"/>
      <c r="K554" s="21"/>
      <c r="L554" s="53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10"/>
      <c r="C555" s="113"/>
      <c r="D555" s="59"/>
      <c r="E555" s="59"/>
      <c r="F555" s="59"/>
      <c r="G555" s="59"/>
      <c r="H555" s="21"/>
      <c r="I555" s="21"/>
      <c r="J555" s="21"/>
      <c r="K555" s="21"/>
      <c r="L555" s="53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10"/>
      <c r="C556" s="113"/>
      <c r="D556" s="59"/>
      <c r="E556" s="59"/>
      <c r="F556" s="59"/>
      <c r="G556" s="59"/>
      <c r="H556" s="21"/>
      <c r="I556" s="21"/>
      <c r="J556" s="21"/>
      <c r="K556" s="21"/>
      <c r="L556" s="53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10"/>
      <c r="C557" s="113"/>
      <c r="D557" s="59"/>
      <c r="E557" s="59"/>
      <c r="F557" s="59"/>
      <c r="G557" s="59"/>
      <c r="H557" s="21"/>
      <c r="I557" s="21"/>
      <c r="J557" s="21"/>
      <c r="K557" s="21"/>
      <c r="L557" s="53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10"/>
      <c r="C558" s="113"/>
      <c r="D558" s="59"/>
      <c r="E558" s="59"/>
      <c r="F558" s="59"/>
      <c r="G558" s="59"/>
      <c r="H558" s="21"/>
      <c r="I558" s="21"/>
      <c r="J558" s="21"/>
      <c r="K558" s="21"/>
      <c r="L558" s="53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10"/>
      <c r="C559" s="113"/>
      <c r="D559" s="59"/>
      <c r="E559" s="59"/>
      <c r="F559" s="59"/>
      <c r="G559" s="59"/>
      <c r="H559" s="21"/>
      <c r="I559" s="21"/>
      <c r="J559" s="21"/>
      <c r="K559" s="21"/>
      <c r="L559" s="53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10"/>
      <c r="C560" s="113"/>
      <c r="D560" s="59"/>
      <c r="E560" s="59"/>
      <c r="F560" s="59"/>
      <c r="G560" s="59"/>
      <c r="H560" s="21"/>
      <c r="I560" s="21"/>
      <c r="J560" s="21"/>
      <c r="K560" s="21"/>
      <c r="L560" s="53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10"/>
      <c r="C561" s="113"/>
      <c r="D561" s="59"/>
      <c r="E561" s="59"/>
      <c r="F561" s="59"/>
      <c r="G561" s="59"/>
      <c r="H561" s="21"/>
      <c r="I561" s="21"/>
      <c r="J561" s="21"/>
      <c r="K561" s="21"/>
      <c r="L561" s="53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10"/>
      <c r="C562" s="113"/>
      <c r="D562" s="59"/>
      <c r="E562" s="59"/>
      <c r="F562" s="59"/>
      <c r="G562" s="59"/>
      <c r="H562" s="21"/>
      <c r="I562" s="21"/>
      <c r="J562" s="21"/>
      <c r="K562" s="21"/>
      <c r="L562" s="53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10"/>
      <c r="C563" s="113"/>
      <c r="D563" s="59"/>
      <c r="E563" s="59"/>
      <c r="F563" s="59"/>
      <c r="G563" s="59"/>
      <c r="H563" s="21"/>
      <c r="I563" s="21"/>
      <c r="J563" s="21"/>
      <c r="K563" s="21"/>
      <c r="L563" s="53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10"/>
      <c r="C564" s="113"/>
      <c r="D564" s="59"/>
      <c r="E564" s="59"/>
      <c r="F564" s="59"/>
      <c r="G564" s="59"/>
      <c r="H564" s="21"/>
      <c r="I564" s="21"/>
      <c r="J564" s="21"/>
      <c r="K564" s="21"/>
      <c r="L564" s="53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10"/>
      <c r="C565" s="113"/>
      <c r="D565" s="59"/>
      <c r="E565" s="59"/>
      <c r="F565" s="59"/>
      <c r="G565" s="59"/>
      <c r="H565" s="21"/>
      <c r="I565" s="21"/>
      <c r="J565" s="21"/>
      <c r="K565" s="21"/>
      <c r="L565" s="53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10"/>
      <c r="C566" s="113"/>
      <c r="D566" s="59"/>
      <c r="E566" s="59"/>
      <c r="F566" s="59"/>
      <c r="G566" s="59"/>
      <c r="H566" s="21"/>
      <c r="I566" s="21"/>
      <c r="J566" s="21"/>
      <c r="K566" s="21"/>
      <c r="L566" s="53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10"/>
      <c r="C567" s="113"/>
      <c r="D567" s="59"/>
      <c r="E567" s="59"/>
      <c r="F567" s="59"/>
      <c r="G567" s="59"/>
      <c r="H567" s="21"/>
      <c r="I567" s="21"/>
      <c r="J567" s="21"/>
      <c r="K567" s="21"/>
      <c r="L567" s="53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10"/>
      <c r="C568" s="113"/>
      <c r="D568" s="59"/>
      <c r="E568" s="59"/>
      <c r="F568" s="59"/>
      <c r="G568" s="59"/>
      <c r="H568" s="21"/>
      <c r="I568" s="21"/>
      <c r="J568" s="21"/>
      <c r="K568" s="21"/>
      <c r="L568" s="53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10"/>
      <c r="C569" s="113"/>
      <c r="D569" s="59"/>
      <c r="E569" s="59"/>
      <c r="F569" s="59"/>
      <c r="G569" s="59"/>
      <c r="H569" s="21"/>
      <c r="I569" s="21"/>
      <c r="J569" s="21"/>
      <c r="K569" s="21"/>
      <c r="L569" s="53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10"/>
      <c r="C570" s="113"/>
      <c r="D570" s="59"/>
      <c r="E570" s="59"/>
      <c r="F570" s="59"/>
      <c r="G570" s="59"/>
      <c r="H570" s="21"/>
      <c r="I570" s="21"/>
      <c r="J570" s="21"/>
      <c r="K570" s="21"/>
      <c r="L570" s="53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10"/>
      <c r="C571" s="113"/>
      <c r="D571" s="59"/>
      <c r="E571" s="59"/>
      <c r="F571" s="59"/>
      <c r="G571" s="59"/>
      <c r="H571" s="21"/>
      <c r="I571" s="21"/>
      <c r="J571" s="21"/>
      <c r="K571" s="21"/>
      <c r="L571" s="53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10"/>
      <c r="C572" s="113"/>
      <c r="D572" s="59"/>
      <c r="E572" s="59"/>
      <c r="F572" s="59"/>
      <c r="G572" s="59"/>
      <c r="H572" s="21"/>
      <c r="I572" s="21"/>
      <c r="J572" s="21"/>
      <c r="K572" s="21"/>
      <c r="L572" s="53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10"/>
      <c r="C573" s="113"/>
      <c r="D573" s="59"/>
      <c r="E573" s="59"/>
      <c r="F573" s="59"/>
      <c r="G573" s="59"/>
      <c r="H573" s="21"/>
      <c r="I573" s="21"/>
      <c r="J573" s="21"/>
      <c r="K573" s="21"/>
      <c r="L573" s="53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10"/>
      <c r="C574" s="113"/>
      <c r="D574" s="59"/>
      <c r="E574" s="59"/>
      <c r="F574" s="59"/>
      <c r="G574" s="59"/>
      <c r="H574" s="21"/>
      <c r="I574" s="21"/>
      <c r="J574" s="21"/>
      <c r="K574" s="21"/>
      <c r="L574" s="53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10"/>
      <c r="C575" s="113"/>
      <c r="D575" s="59"/>
      <c r="E575" s="59"/>
      <c r="F575" s="59"/>
      <c r="G575" s="59"/>
      <c r="H575" s="21"/>
      <c r="I575" s="21"/>
      <c r="J575" s="21"/>
      <c r="K575" s="21"/>
      <c r="L575" s="53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10"/>
      <c r="C576" s="113"/>
      <c r="D576" s="59"/>
      <c r="E576" s="59"/>
      <c r="F576" s="59"/>
      <c r="G576" s="59"/>
      <c r="H576" s="21"/>
      <c r="I576" s="21"/>
      <c r="J576" s="21"/>
      <c r="K576" s="21"/>
      <c r="L576" s="53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10"/>
      <c r="C577" s="113"/>
      <c r="D577" s="59"/>
      <c r="E577" s="59"/>
      <c r="F577" s="59"/>
      <c r="G577" s="59"/>
      <c r="H577" s="21"/>
      <c r="I577" s="21"/>
      <c r="J577" s="21"/>
      <c r="K577" s="21"/>
      <c r="L577" s="53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10"/>
      <c r="C578" s="113"/>
      <c r="D578" s="59"/>
      <c r="E578" s="59"/>
      <c r="F578" s="59"/>
      <c r="G578" s="59"/>
      <c r="H578" s="21"/>
      <c r="I578" s="21"/>
      <c r="J578" s="21"/>
      <c r="K578" s="21"/>
      <c r="L578" s="53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10"/>
      <c r="C579" s="113"/>
      <c r="D579" s="59"/>
      <c r="E579" s="59"/>
      <c r="F579" s="59"/>
      <c r="G579" s="59"/>
      <c r="H579" s="21"/>
      <c r="I579" s="21"/>
      <c r="J579" s="21"/>
      <c r="K579" s="21"/>
      <c r="L579" s="53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10"/>
      <c r="C580" s="113"/>
      <c r="D580" s="59"/>
      <c r="E580" s="59"/>
      <c r="F580" s="59"/>
      <c r="G580" s="59"/>
      <c r="H580" s="21"/>
      <c r="I580" s="21"/>
      <c r="J580" s="21"/>
      <c r="K580" s="21"/>
      <c r="L580" s="53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10"/>
      <c r="C581" s="113"/>
      <c r="D581" s="59"/>
      <c r="E581" s="59"/>
      <c r="F581" s="59"/>
      <c r="G581" s="59"/>
      <c r="H581" s="21"/>
      <c r="I581" s="21"/>
      <c r="J581" s="21"/>
      <c r="K581" s="21"/>
      <c r="L581" s="53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10"/>
      <c r="C582" s="113"/>
      <c r="D582" s="59"/>
      <c r="E582" s="59"/>
      <c r="F582" s="59"/>
      <c r="G582" s="59"/>
      <c r="H582" s="21"/>
      <c r="I582" s="21"/>
      <c r="J582" s="21"/>
      <c r="K582" s="21"/>
      <c r="L582" s="53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10"/>
      <c r="C583" s="113"/>
      <c r="D583" s="59"/>
      <c r="E583" s="59"/>
      <c r="F583" s="59"/>
      <c r="G583" s="59"/>
      <c r="H583" s="21"/>
      <c r="I583" s="21"/>
      <c r="J583" s="21"/>
      <c r="K583" s="21"/>
      <c r="L583" s="53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10"/>
      <c r="C584" s="113"/>
      <c r="D584" s="59"/>
      <c r="E584" s="59"/>
      <c r="F584" s="59"/>
      <c r="G584" s="59"/>
      <c r="H584" s="21"/>
      <c r="I584" s="21"/>
      <c r="J584" s="21"/>
      <c r="K584" s="21"/>
      <c r="L584" s="53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10"/>
      <c r="C585" s="113"/>
      <c r="D585" s="59"/>
      <c r="E585" s="59"/>
      <c r="F585" s="59"/>
      <c r="G585" s="59"/>
      <c r="H585" s="21"/>
      <c r="I585" s="21"/>
      <c r="J585" s="21"/>
      <c r="K585" s="21"/>
      <c r="L585" s="53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10"/>
      <c r="C586" s="113"/>
      <c r="D586" s="59"/>
      <c r="E586" s="59"/>
      <c r="F586" s="59"/>
      <c r="G586" s="59"/>
      <c r="H586" s="21"/>
      <c r="I586" s="21"/>
      <c r="J586" s="21"/>
      <c r="K586" s="21"/>
      <c r="L586" s="53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10"/>
      <c r="C587" s="113"/>
      <c r="D587" s="59"/>
      <c r="E587" s="59"/>
      <c r="F587" s="59"/>
      <c r="G587" s="59"/>
      <c r="H587" s="21"/>
      <c r="I587" s="21"/>
      <c r="J587" s="21"/>
      <c r="K587" s="21"/>
      <c r="L587" s="53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10"/>
      <c r="C588" s="113"/>
      <c r="D588" s="59"/>
      <c r="E588" s="59"/>
      <c r="F588" s="59"/>
      <c r="G588" s="59"/>
      <c r="H588" s="21"/>
      <c r="I588" s="21"/>
      <c r="J588" s="21"/>
      <c r="K588" s="21"/>
      <c r="L588" s="53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10"/>
      <c r="C589" s="113"/>
      <c r="D589" s="59"/>
      <c r="E589" s="59"/>
      <c r="F589" s="59"/>
      <c r="G589" s="59"/>
      <c r="H589" s="21"/>
      <c r="I589" s="21"/>
      <c r="J589" s="21"/>
      <c r="K589" s="21"/>
      <c r="L589" s="53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10"/>
      <c r="C590" s="113"/>
      <c r="D590" s="59"/>
      <c r="E590" s="59"/>
      <c r="F590" s="59"/>
      <c r="G590" s="59"/>
      <c r="H590" s="21"/>
      <c r="I590" s="21"/>
      <c r="J590" s="21"/>
      <c r="K590" s="21"/>
      <c r="L590" s="53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10"/>
      <c r="C591" s="113"/>
      <c r="D591" s="59"/>
      <c r="E591" s="59"/>
      <c r="F591" s="59"/>
      <c r="G591" s="59"/>
      <c r="H591" s="21"/>
      <c r="I591" s="21"/>
      <c r="J591" s="21"/>
      <c r="K591" s="21"/>
      <c r="L591" s="53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10"/>
      <c r="C592" s="113"/>
      <c r="D592" s="59"/>
      <c r="E592" s="59"/>
      <c r="F592" s="59"/>
      <c r="G592" s="59"/>
      <c r="H592" s="21"/>
      <c r="I592" s="21"/>
      <c r="J592" s="21"/>
      <c r="K592" s="21"/>
      <c r="L592" s="53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10"/>
      <c r="C593" s="113"/>
      <c r="D593" s="59"/>
      <c r="E593" s="59"/>
      <c r="F593" s="59"/>
      <c r="G593" s="59"/>
      <c r="H593" s="21"/>
      <c r="I593" s="21"/>
      <c r="J593" s="21"/>
      <c r="K593" s="21"/>
      <c r="L593" s="53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10"/>
      <c r="C594" s="113"/>
      <c r="D594" s="59"/>
      <c r="E594" s="59"/>
      <c r="F594" s="59"/>
      <c r="G594" s="59"/>
      <c r="H594" s="21"/>
      <c r="I594" s="21"/>
      <c r="J594" s="21"/>
      <c r="K594" s="21"/>
      <c r="L594" s="53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10"/>
      <c r="C595" s="113"/>
      <c r="D595" s="59"/>
      <c r="E595" s="59"/>
      <c r="F595" s="59"/>
      <c r="G595" s="59"/>
      <c r="H595" s="21"/>
      <c r="I595" s="21"/>
      <c r="J595" s="21"/>
      <c r="K595" s="21"/>
      <c r="L595" s="53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10"/>
      <c r="C596" s="113"/>
      <c r="D596" s="59"/>
      <c r="E596" s="59"/>
      <c r="F596" s="59"/>
      <c r="G596" s="59"/>
      <c r="H596" s="21"/>
      <c r="I596" s="21"/>
      <c r="J596" s="21"/>
      <c r="K596" s="21"/>
      <c r="L596" s="53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10"/>
      <c r="C597" s="113"/>
      <c r="D597" s="59"/>
      <c r="E597" s="59"/>
      <c r="F597" s="59"/>
      <c r="G597" s="59"/>
      <c r="H597" s="21"/>
      <c r="I597" s="21"/>
      <c r="J597" s="21"/>
      <c r="K597" s="21"/>
      <c r="L597" s="53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10"/>
      <c r="C598" s="113"/>
      <c r="D598" s="59"/>
      <c r="E598" s="59"/>
      <c r="F598" s="59"/>
      <c r="G598" s="59"/>
      <c r="H598" s="21"/>
      <c r="I598" s="21"/>
      <c r="J598" s="21"/>
      <c r="K598" s="21"/>
      <c r="L598" s="53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10"/>
      <c r="C599" s="113"/>
      <c r="D599" s="59"/>
      <c r="E599" s="59"/>
      <c r="F599" s="59"/>
      <c r="G599" s="59"/>
      <c r="H599" s="21"/>
      <c r="I599" s="21"/>
      <c r="J599" s="21"/>
      <c r="K599" s="21"/>
      <c r="L599" s="53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10"/>
      <c r="C600" s="113"/>
      <c r="D600" s="59"/>
      <c r="E600" s="59"/>
      <c r="F600" s="59"/>
      <c r="G600" s="59"/>
      <c r="H600" s="21"/>
      <c r="I600" s="21"/>
      <c r="J600" s="21"/>
      <c r="K600" s="21"/>
      <c r="L600" s="53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10"/>
      <c r="C601" s="113"/>
      <c r="D601" s="59"/>
      <c r="E601" s="59"/>
      <c r="F601" s="59"/>
      <c r="G601" s="59"/>
      <c r="H601" s="21"/>
      <c r="I601" s="21"/>
      <c r="J601" s="21"/>
      <c r="K601" s="21"/>
      <c r="L601" s="53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10"/>
      <c r="C602" s="113"/>
      <c r="D602" s="59"/>
      <c r="E602" s="59"/>
      <c r="F602" s="59"/>
      <c r="G602" s="59"/>
      <c r="H602" s="21"/>
      <c r="I602" s="21"/>
      <c r="J602" s="21"/>
      <c r="K602" s="21"/>
      <c r="L602" s="53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10"/>
      <c r="C603" s="113"/>
      <c r="D603" s="59"/>
      <c r="E603" s="59"/>
      <c r="F603" s="59"/>
      <c r="G603" s="59"/>
      <c r="H603" s="21"/>
      <c r="I603" s="21"/>
      <c r="J603" s="21"/>
      <c r="K603" s="21"/>
      <c r="L603" s="53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10"/>
      <c r="C604" s="113"/>
      <c r="D604" s="59"/>
      <c r="E604" s="59"/>
      <c r="F604" s="59"/>
      <c r="G604" s="59"/>
      <c r="H604" s="21"/>
      <c r="I604" s="21"/>
      <c r="J604" s="21"/>
      <c r="K604" s="21"/>
      <c r="L604" s="53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10"/>
      <c r="C605" s="113"/>
      <c r="D605" s="59"/>
      <c r="E605" s="59"/>
      <c r="F605" s="59"/>
      <c r="G605" s="59"/>
      <c r="H605" s="21"/>
      <c r="I605" s="21"/>
      <c r="J605" s="21"/>
      <c r="K605" s="21"/>
      <c r="L605" s="53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10"/>
      <c r="C606" s="113"/>
      <c r="D606" s="59"/>
      <c r="E606" s="59"/>
      <c r="F606" s="59"/>
      <c r="G606" s="59"/>
      <c r="H606" s="21"/>
      <c r="I606" s="21"/>
      <c r="J606" s="21"/>
      <c r="K606" s="21"/>
      <c r="L606" s="53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10"/>
      <c r="C607" s="113"/>
      <c r="D607" s="59"/>
      <c r="E607" s="59"/>
      <c r="F607" s="59"/>
      <c r="G607" s="59"/>
      <c r="H607" s="21"/>
      <c r="I607" s="21"/>
      <c r="J607" s="21"/>
      <c r="K607" s="21"/>
      <c r="L607" s="53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10"/>
      <c r="C608" s="113"/>
      <c r="D608" s="59"/>
      <c r="E608" s="59"/>
      <c r="F608" s="59"/>
      <c r="G608" s="59"/>
      <c r="H608" s="21"/>
      <c r="I608" s="21"/>
      <c r="J608" s="21"/>
      <c r="K608" s="21"/>
      <c r="L608" s="53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10"/>
      <c r="C609" s="113"/>
      <c r="D609" s="59"/>
      <c r="E609" s="59"/>
      <c r="F609" s="59"/>
      <c r="G609" s="59"/>
      <c r="H609" s="21"/>
      <c r="I609" s="21"/>
      <c r="J609" s="21"/>
      <c r="K609" s="21"/>
      <c r="L609" s="53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10"/>
      <c r="C610" s="113"/>
      <c r="D610" s="59"/>
      <c r="E610" s="59"/>
      <c r="F610" s="59"/>
      <c r="G610" s="59"/>
      <c r="H610" s="21"/>
      <c r="I610" s="21"/>
      <c r="J610" s="21"/>
      <c r="K610" s="21"/>
      <c r="L610" s="53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10"/>
      <c r="C611" s="113"/>
      <c r="D611" s="59"/>
      <c r="E611" s="59"/>
      <c r="F611" s="59"/>
      <c r="G611" s="59"/>
      <c r="H611" s="21"/>
      <c r="I611" s="21"/>
      <c r="J611" s="21"/>
      <c r="K611" s="21"/>
      <c r="L611" s="53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10"/>
      <c r="C612" s="113"/>
      <c r="D612" s="59"/>
      <c r="E612" s="59"/>
      <c r="F612" s="59"/>
      <c r="G612" s="59"/>
      <c r="H612" s="21"/>
      <c r="I612" s="21"/>
      <c r="J612" s="21"/>
      <c r="K612" s="21"/>
      <c r="L612" s="53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10"/>
      <c r="C613" s="113"/>
      <c r="D613" s="59"/>
      <c r="E613" s="59"/>
      <c r="F613" s="59"/>
      <c r="G613" s="59"/>
      <c r="H613" s="21"/>
      <c r="I613" s="21"/>
      <c r="J613" s="21"/>
      <c r="K613" s="21"/>
      <c r="L613" s="53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10"/>
      <c r="C614" s="113"/>
      <c r="D614" s="59"/>
      <c r="E614" s="59"/>
      <c r="F614" s="59"/>
      <c r="G614" s="59"/>
      <c r="H614" s="21"/>
      <c r="I614" s="21"/>
      <c r="J614" s="21"/>
      <c r="K614" s="21"/>
      <c r="L614" s="53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10"/>
      <c r="C615" s="113"/>
      <c r="D615" s="59"/>
      <c r="E615" s="59"/>
      <c r="F615" s="59"/>
      <c r="G615" s="59"/>
      <c r="H615" s="21"/>
      <c r="I615" s="21"/>
      <c r="J615" s="21"/>
      <c r="K615" s="21"/>
      <c r="L615" s="53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10"/>
      <c r="C616" s="113"/>
      <c r="D616" s="59"/>
      <c r="E616" s="59"/>
      <c r="F616" s="59"/>
      <c r="G616" s="59"/>
      <c r="H616" s="21"/>
      <c r="I616" s="21"/>
      <c r="J616" s="21"/>
      <c r="K616" s="21"/>
      <c r="L616" s="53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10"/>
      <c r="C617" s="113"/>
      <c r="D617" s="59"/>
      <c r="E617" s="59"/>
      <c r="F617" s="59"/>
      <c r="G617" s="59"/>
      <c r="H617" s="21"/>
      <c r="I617" s="21"/>
      <c r="J617" s="21"/>
      <c r="K617" s="21"/>
      <c r="L617" s="53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10"/>
      <c r="C618" s="113"/>
      <c r="D618" s="59"/>
      <c r="E618" s="59"/>
      <c r="F618" s="59"/>
      <c r="G618" s="59"/>
      <c r="H618" s="21"/>
      <c r="I618" s="21"/>
      <c r="J618" s="21"/>
      <c r="K618" s="21"/>
      <c r="L618" s="53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10"/>
      <c r="C619" s="113"/>
      <c r="D619" s="59"/>
      <c r="E619" s="59"/>
      <c r="F619" s="59"/>
      <c r="G619" s="59"/>
      <c r="H619" s="21"/>
      <c r="I619" s="21"/>
      <c r="J619" s="21"/>
      <c r="K619" s="21"/>
      <c r="L619" s="53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10"/>
      <c r="C620" s="113"/>
      <c r="D620" s="59"/>
      <c r="E620" s="59"/>
      <c r="F620" s="59"/>
      <c r="G620" s="59"/>
      <c r="H620" s="21"/>
      <c r="I620" s="21"/>
      <c r="J620" s="21"/>
      <c r="K620" s="21"/>
      <c r="L620" s="53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10"/>
      <c r="C621" s="113"/>
      <c r="D621" s="59"/>
      <c r="E621" s="59"/>
      <c r="F621" s="59"/>
      <c r="G621" s="59"/>
      <c r="H621" s="21"/>
      <c r="I621" s="21"/>
      <c r="J621" s="21"/>
      <c r="K621" s="21"/>
      <c r="L621" s="53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10"/>
      <c r="C622" s="113"/>
      <c r="D622" s="59"/>
      <c r="E622" s="59"/>
      <c r="F622" s="59"/>
      <c r="G622" s="59"/>
      <c r="H622" s="21"/>
      <c r="I622" s="21"/>
      <c r="J622" s="21"/>
      <c r="K622" s="21"/>
      <c r="L622" s="53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10"/>
      <c r="C623" s="113"/>
      <c r="D623" s="59"/>
      <c r="E623" s="59"/>
      <c r="F623" s="59"/>
      <c r="G623" s="59"/>
      <c r="H623" s="21"/>
      <c r="I623" s="21"/>
      <c r="J623" s="21"/>
      <c r="K623" s="21"/>
      <c r="L623" s="53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10"/>
      <c r="C624" s="113"/>
      <c r="D624" s="59"/>
      <c r="E624" s="59"/>
      <c r="F624" s="59"/>
      <c r="G624" s="59"/>
      <c r="H624" s="21"/>
      <c r="I624" s="21"/>
      <c r="J624" s="21"/>
      <c r="K624" s="21"/>
      <c r="L624" s="53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10"/>
      <c r="C625" s="113"/>
      <c r="D625" s="59"/>
      <c r="E625" s="59"/>
      <c r="F625" s="59"/>
      <c r="G625" s="59"/>
      <c r="H625" s="21"/>
      <c r="I625" s="21"/>
      <c r="J625" s="21"/>
      <c r="K625" s="21"/>
      <c r="L625" s="53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10"/>
      <c r="C626" s="113"/>
      <c r="D626" s="59"/>
      <c r="E626" s="59"/>
      <c r="F626" s="59"/>
      <c r="G626" s="59"/>
      <c r="H626" s="21"/>
      <c r="I626" s="21"/>
      <c r="J626" s="21"/>
      <c r="K626" s="21"/>
      <c r="L626" s="53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10"/>
      <c r="C627" s="113"/>
      <c r="D627" s="59"/>
      <c r="E627" s="59"/>
      <c r="F627" s="59"/>
      <c r="G627" s="59"/>
      <c r="H627" s="21"/>
      <c r="I627" s="21"/>
      <c r="J627" s="21"/>
      <c r="K627" s="21"/>
      <c r="L627" s="53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10"/>
      <c r="C628" s="113"/>
      <c r="D628" s="59"/>
      <c r="E628" s="59"/>
      <c r="F628" s="59"/>
      <c r="G628" s="59"/>
      <c r="H628" s="21"/>
      <c r="I628" s="21"/>
      <c r="J628" s="21"/>
      <c r="K628" s="21"/>
      <c r="L628" s="53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10"/>
      <c r="C629" s="113"/>
      <c r="D629" s="59"/>
      <c r="E629" s="59"/>
      <c r="F629" s="59"/>
      <c r="G629" s="59"/>
      <c r="H629" s="21"/>
      <c r="I629" s="21"/>
      <c r="J629" s="21"/>
      <c r="K629" s="21"/>
      <c r="L629" s="53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10"/>
      <c r="C630" s="113"/>
      <c r="D630" s="59"/>
      <c r="E630" s="59"/>
      <c r="F630" s="59"/>
      <c r="G630" s="59"/>
      <c r="H630" s="21"/>
      <c r="I630" s="21"/>
      <c r="J630" s="21"/>
      <c r="K630" s="21"/>
      <c r="L630" s="53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10"/>
      <c r="C631" s="113"/>
      <c r="D631" s="59"/>
      <c r="E631" s="59"/>
      <c r="F631" s="59"/>
      <c r="G631" s="59"/>
      <c r="H631" s="21"/>
      <c r="I631" s="21"/>
      <c r="J631" s="21"/>
      <c r="K631" s="21"/>
      <c r="L631" s="53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10"/>
      <c r="C632" s="113"/>
      <c r="D632" s="59"/>
      <c r="E632" s="59"/>
      <c r="F632" s="59"/>
      <c r="G632" s="59"/>
      <c r="H632" s="21"/>
      <c r="I632" s="21"/>
      <c r="J632" s="21"/>
      <c r="K632" s="21"/>
      <c r="L632" s="53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10"/>
      <c r="C633" s="113"/>
      <c r="D633" s="59"/>
      <c r="E633" s="59"/>
      <c r="F633" s="59"/>
      <c r="G633" s="59"/>
      <c r="H633" s="21"/>
      <c r="I633" s="21"/>
      <c r="J633" s="21"/>
      <c r="K633" s="21"/>
      <c r="L633" s="53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10"/>
      <c r="C634" s="113"/>
      <c r="D634" s="59"/>
      <c r="E634" s="59"/>
      <c r="F634" s="59"/>
      <c r="G634" s="59"/>
      <c r="H634" s="21"/>
      <c r="I634" s="21"/>
      <c r="J634" s="21"/>
      <c r="K634" s="21"/>
      <c r="L634" s="53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10"/>
      <c r="C635" s="113"/>
      <c r="D635" s="59"/>
      <c r="E635" s="59"/>
      <c r="F635" s="59"/>
      <c r="G635" s="59"/>
      <c r="H635" s="21"/>
      <c r="I635" s="21"/>
      <c r="J635" s="21"/>
      <c r="K635" s="21"/>
      <c r="L635" s="53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10"/>
      <c r="C636" s="113"/>
      <c r="D636" s="59"/>
      <c r="E636" s="59"/>
      <c r="F636" s="59"/>
      <c r="G636" s="59"/>
      <c r="H636" s="21"/>
      <c r="I636" s="21"/>
      <c r="J636" s="21"/>
      <c r="K636" s="21"/>
      <c r="L636" s="53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10"/>
      <c r="C637" s="113"/>
      <c r="D637" s="59"/>
      <c r="E637" s="59"/>
      <c r="F637" s="59"/>
      <c r="G637" s="59"/>
      <c r="H637" s="21"/>
      <c r="I637" s="21"/>
      <c r="J637" s="21"/>
      <c r="K637" s="21"/>
      <c r="L637" s="53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10"/>
      <c r="C638" s="113"/>
      <c r="D638" s="59"/>
      <c r="E638" s="59"/>
      <c r="F638" s="59"/>
      <c r="G638" s="59"/>
      <c r="H638" s="21"/>
      <c r="I638" s="21"/>
      <c r="J638" s="21"/>
      <c r="K638" s="21"/>
      <c r="L638" s="53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10"/>
      <c r="C639" s="113"/>
      <c r="D639" s="59"/>
      <c r="E639" s="59"/>
      <c r="F639" s="59"/>
      <c r="G639" s="59"/>
      <c r="H639" s="21"/>
      <c r="I639" s="21"/>
      <c r="J639" s="21"/>
      <c r="K639" s="21"/>
      <c r="L639" s="53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10"/>
      <c r="C640" s="113"/>
      <c r="D640" s="59"/>
      <c r="E640" s="59"/>
      <c r="F640" s="59"/>
      <c r="G640" s="59"/>
      <c r="H640" s="21"/>
      <c r="I640" s="21"/>
      <c r="J640" s="21"/>
      <c r="K640" s="21"/>
      <c r="L640" s="53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10"/>
      <c r="C641" s="113"/>
      <c r="D641" s="59"/>
      <c r="E641" s="59"/>
      <c r="F641" s="59"/>
      <c r="G641" s="59"/>
      <c r="H641" s="21"/>
      <c r="I641" s="21"/>
      <c r="J641" s="21"/>
      <c r="K641" s="21"/>
      <c r="L641" s="53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10"/>
      <c r="C642" s="113"/>
      <c r="D642" s="59"/>
      <c r="E642" s="59"/>
      <c r="F642" s="59"/>
      <c r="G642" s="59"/>
      <c r="H642" s="21"/>
      <c r="I642" s="21"/>
      <c r="J642" s="21"/>
      <c r="K642" s="21"/>
      <c r="L642" s="53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10"/>
      <c r="C643" s="113"/>
      <c r="D643" s="59"/>
      <c r="E643" s="59"/>
      <c r="F643" s="59"/>
      <c r="G643" s="59"/>
      <c r="H643" s="21"/>
      <c r="I643" s="21"/>
      <c r="J643" s="21"/>
      <c r="K643" s="21"/>
      <c r="L643" s="53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10"/>
      <c r="C644" s="113"/>
      <c r="D644" s="59"/>
      <c r="E644" s="59"/>
      <c r="F644" s="59"/>
      <c r="G644" s="59"/>
      <c r="H644" s="21"/>
      <c r="I644" s="21"/>
      <c r="J644" s="21"/>
      <c r="K644" s="21"/>
      <c r="L644" s="53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10"/>
      <c r="C645" s="113"/>
      <c r="D645" s="59"/>
      <c r="E645" s="59"/>
      <c r="F645" s="59"/>
      <c r="G645" s="59"/>
      <c r="H645" s="21"/>
      <c r="I645" s="21"/>
      <c r="J645" s="21"/>
      <c r="K645" s="21"/>
      <c r="L645" s="53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10"/>
      <c r="C646" s="113"/>
      <c r="D646" s="59"/>
      <c r="E646" s="59"/>
      <c r="F646" s="59"/>
      <c r="G646" s="59"/>
      <c r="H646" s="21"/>
      <c r="I646" s="21"/>
      <c r="J646" s="21"/>
      <c r="K646" s="21"/>
      <c r="L646" s="53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10"/>
      <c r="C647" s="113"/>
      <c r="D647" s="59"/>
      <c r="E647" s="59"/>
      <c r="F647" s="59"/>
      <c r="G647" s="59"/>
      <c r="H647" s="21"/>
      <c r="I647" s="21"/>
      <c r="J647" s="21"/>
      <c r="K647" s="21"/>
      <c r="L647" s="53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10"/>
      <c r="C648" s="113"/>
      <c r="D648" s="59"/>
      <c r="E648" s="59"/>
      <c r="F648" s="59"/>
      <c r="G648" s="59"/>
      <c r="H648" s="21"/>
      <c r="I648" s="21"/>
      <c r="J648" s="21"/>
      <c r="K648" s="21"/>
      <c r="L648" s="53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10"/>
      <c r="C649" s="113"/>
      <c r="D649" s="59"/>
      <c r="E649" s="59"/>
      <c r="F649" s="59"/>
      <c r="G649" s="59"/>
      <c r="H649" s="21"/>
      <c r="I649" s="21"/>
      <c r="J649" s="21"/>
      <c r="K649" s="21"/>
      <c r="L649" s="53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10"/>
      <c r="C650" s="113"/>
      <c r="D650" s="59"/>
      <c r="E650" s="59"/>
      <c r="F650" s="59"/>
      <c r="G650" s="59"/>
      <c r="H650" s="21"/>
      <c r="I650" s="21"/>
      <c r="J650" s="21"/>
      <c r="K650" s="21"/>
      <c r="L650" s="53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10"/>
      <c r="C651" s="113"/>
      <c r="D651" s="59"/>
      <c r="E651" s="59"/>
      <c r="F651" s="59"/>
      <c r="G651" s="59"/>
      <c r="H651" s="21"/>
      <c r="I651" s="21"/>
      <c r="J651" s="21"/>
      <c r="K651" s="21"/>
      <c r="L651" s="53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10"/>
      <c r="C652" s="113"/>
      <c r="D652" s="59"/>
      <c r="E652" s="59"/>
      <c r="F652" s="59"/>
      <c r="G652" s="59"/>
      <c r="H652" s="21"/>
      <c r="I652" s="21"/>
      <c r="J652" s="21"/>
      <c r="K652" s="21"/>
      <c r="L652" s="53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10"/>
      <c r="C653" s="113"/>
      <c r="D653" s="59"/>
      <c r="E653" s="59"/>
      <c r="F653" s="59"/>
      <c r="G653" s="59"/>
      <c r="H653" s="21"/>
      <c r="I653" s="21"/>
      <c r="J653" s="21"/>
      <c r="K653" s="21"/>
      <c r="L653" s="53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10"/>
      <c r="C654" s="113"/>
      <c r="D654" s="59"/>
      <c r="E654" s="59"/>
      <c r="F654" s="59"/>
      <c r="G654" s="59"/>
      <c r="H654" s="21"/>
      <c r="I654" s="21"/>
      <c r="J654" s="21"/>
      <c r="K654" s="21"/>
      <c r="L654" s="53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10"/>
      <c r="C655" s="113"/>
      <c r="D655" s="59"/>
      <c r="E655" s="59"/>
      <c r="F655" s="59"/>
      <c r="G655" s="59"/>
      <c r="H655" s="21"/>
      <c r="I655" s="21"/>
      <c r="J655" s="21"/>
      <c r="K655" s="21"/>
      <c r="L655" s="53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10"/>
      <c r="C656" s="113"/>
      <c r="D656" s="59"/>
      <c r="E656" s="59"/>
      <c r="F656" s="59"/>
      <c r="G656" s="59"/>
      <c r="H656" s="21"/>
      <c r="I656" s="21"/>
      <c r="J656" s="21"/>
      <c r="K656" s="21"/>
      <c r="L656" s="53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10"/>
      <c r="C657" s="113"/>
      <c r="D657" s="59"/>
      <c r="E657" s="59"/>
      <c r="F657" s="59"/>
      <c r="G657" s="59"/>
      <c r="H657" s="21"/>
      <c r="I657" s="21"/>
      <c r="J657" s="21"/>
      <c r="K657" s="21"/>
      <c r="L657" s="53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10"/>
      <c r="C658" s="113"/>
      <c r="D658" s="59"/>
      <c r="E658" s="59"/>
      <c r="F658" s="59"/>
      <c r="G658" s="59"/>
      <c r="H658" s="21"/>
      <c r="I658" s="21"/>
      <c r="J658" s="21"/>
      <c r="K658" s="21"/>
      <c r="L658" s="53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10"/>
      <c r="C659" s="113"/>
      <c r="D659" s="59"/>
      <c r="E659" s="59"/>
      <c r="F659" s="59"/>
      <c r="G659" s="59"/>
      <c r="H659" s="21"/>
      <c r="I659" s="21"/>
      <c r="J659" s="21"/>
      <c r="K659" s="21"/>
      <c r="L659" s="53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10"/>
      <c r="C660" s="113"/>
      <c r="D660" s="59"/>
      <c r="E660" s="59"/>
      <c r="F660" s="59"/>
      <c r="G660" s="59"/>
      <c r="H660" s="21"/>
      <c r="I660" s="21"/>
      <c r="J660" s="21"/>
      <c r="K660" s="21"/>
      <c r="L660" s="53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10"/>
      <c r="C661" s="113"/>
      <c r="D661" s="59"/>
      <c r="E661" s="59"/>
      <c r="F661" s="59"/>
      <c r="G661" s="59"/>
      <c r="H661" s="21"/>
      <c r="I661" s="21"/>
      <c r="J661" s="21"/>
      <c r="K661" s="21"/>
      <c r="L661" s="53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10"/>
      <c r="C662" s="113"/>
      <c r="D662" s="59"/>
      <c r="E662" s="59"/>
      <c r="F662" s="59"/>
      <c r="G662" s="59"/>
      <c r="H662" s="21"/>
      <c r="I662" s="21"/>
      <c r="J662" s="21"/>
      <c r="K662" s="21"/>
      <c r="L662" s="53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10"/>
      <c r="C663" s="113"/>
      <c r="D663" s="59"/>
      <c r="E663" s="59"/>
      <c r="F663" s="59"/>
      <c r="G663" s="59"/>
      <c r="H663" s="21"/>
      <c r="I663" s="21"/>
      <c r="J663" s="21"/>
      <c r="K663" s="21"/>
      <c r="L663" s="53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10"/>
      <c r="C664" s="113"/>
      <c r="D664" s="59"/>
      <c r="E664" s="59"/>
      <c r="F664" s="59"/>
      <c r="G664" s="59"/>
      <c r="H664" s="21"/>
      <c r="I664" s="21"/>
      <c r="J664" s="21"/>
      <c r="K664" s="21"/>
      <c r="L664" s="53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10"/>
      <c r="C665" s="113"/>
      <c r="D665" s="59"/>
      <c r="E665" s="59"/>
      <c r="F665" s="59"/>
      <c r="G665" s="59"/>
      <c r="H665" s="21"/>
      <c r="I665" s="21"/>
      <c r="J665" s="21"/>
      <c r="K665" s="21"/>
      <c r="L665" s="53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10"/>
      <c r="C666" s="113"/>
      <c r="D666" s="59"/>
      <c r="E666" s="59"/>
      <c r="F666" s="59"/>
      <c r="G666" s="59"/>
      <c r="H666" s="21"/>
      <c r="I666" s="21"/>
      <c r="J666" s="21"/>
      <c r="K666" s="21"/>
      <c r="L666" s="53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10"/>
      <c r="C667" s="113"/>
      <c r="D667" s="59"/>
      <c r="E667" s="59"/>
      <c r="F667" s="59"/>
      <c r="G667" s="59"/>
      <c r="H667" s="21"/>
      <c r="I667" s="21"/>
      <c r="J667" s="21"/>
      <c r="K667" s="21"/>
      <c r="L667" s="53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10"/>
      <c r="C668" s="113"/>
      <c r="D668" s="59"/>
      <c r="E668" s="59"/>
      <c r="F668" s="59"/>
      <c r="G668" s="59"/>
      <c r="H668" s="21"/>
      <c r="I668" s="21"/>
      <c r="J668" s="21"/>
      <c r="K668" s="21"/>
      <c r="L668" s="53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10"/>
      <c r="C669" s="113"/>
      <c r="D669" s="59"/>
      <c r="E669" s="59"/>
      <c r="F669" s="59"/>
      <c r="G669" s="59"/>
      <c r="H669" s="21"/>
      <c r="I669" s="21"/>
      <c r="J669" s="21"/>
      <c r="K669" s="21"/>
      <c r="L669" s="53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10"/>
      <c r="C670" s="113"/>
      <c r="D670" s="59"/>
      <c r="E670" s="59"/>
      <c r="F670" s="59"/>
      <c r="G670" s="59"/>
      <c r="H670" s="21"/>
      <c r="I670" s="21"/>
      <c r="J670" s="21"/>
      <c r="K670" s="21"/>
      <c r="L670" s="53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10"/>
      <c r="C671" s="113"/>
      <c r="D671" s="59"/>
      <c r="E671" s="59"/>
      <c r="F671" s="59"/>
      <c r="G671" s="59"/>
      <c r="H671" s="21"/>
      <c r="I671" s="21"/>
      <c r="J671" s="21"/>
      <c r="K671" s="21"/>
      <c r="L671" s="53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10"/>
      <c r="C672" s="113"/>
      <c r="D672" s="59"/>
      <c r="E672" s="59"/>
      <c r="F672" s="59"/>
      <c r="G672" s="59"/>
      <c r="H672" s="21"/>
      <c r="I672" s="21"/>
      <c r="J672" s="21"/>
      <c r="K672" s="21"/>
      <c r="L672" s="53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10"/>
      <c r="C673" s="113"/>
      <c r="D673" s="59"/>
      <c r="E673" s="59"/>
      <c r="F673" s="59"/>
      <c r="G673" s="59"/>
      <c r="H673" s="21"/>
      <c r="I673" s="21"/>
      <c r="J673" s="21"/>
      <c r="K673" s="21"/>
      <c r="L673" s="53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10"/>
      <c r="C674" s="113"/>
      <c r="D674" s="59"/>
      <c r="E674" s="59"/>
      <c r="F674" s="59"/>
      <c r="G674" s="59"/>
      <c r="H674" s="21"/>
      <c r="I674" s="21"/>
      <c r="J674" s="21"/>
      <c r="K674" s="21"/>
      <c r="L674" s="53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10"/>
      <c r="C675" s="113"/>
      <c r="D675" s="59"/>
      <c r="E675" s="59"/>
      <c r="F675" s="59"/>
      <c r="G675" s="59"/>
      <c r="H675" s="21"/>
      <c r="I675" s="21"/>
      <c r="J675" s="21"/>
      <c r="K675" s="21"/>
      <c r="L675" s="53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10"/>
      <c r="C676" s="113"/>
      <c r="D676" s="59"/>
      <c r="E676" s="59"/>
      <c r="F676" s="59"/>
      <c r="G676" s="59"/>
      <c r="H676" s="21"/>
      <c r="I676" s="21"/>
      <c r="J676" s="21"/>
      <c r="K676" s="21"/>
      <c r="L676" s="53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10"/>
      <c r="C677" s="113"/>
      <c r="D677" s="59"/>
      <c r="E677" s="59"/>
      <c r="F677" s="59"/>
      <c r="G677" s="59"/>
      <c r="H677" s="21"/>
      <c r="I677" s="21"/>
      <c r="J677" s="21"/>
      <c r="K677" s="21"/>
      <c r="L677" s="53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10"/>
      <c r="C678" s="113"/>
      <c r="D678" s="59"/>
      <c r="E678" s="59"/>
      <c r="F678" s="59"/>
      <c r="G678" s="59"/>
      <c r="H678" s="21"/>
      <c r="I678" s="21"/>
      <c r="J678" s="21"/>
      <c r="K678" s="21"/>
      <c r="L678" s="53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10"/>
      <c r="C679" s="113"/>
      <c r="D679" s="59"/>
      <c r="E679" s="59"/>
      <c r="F679" s="59"/>
      <c r="G679" s="59"/>
      <c r="H679" s="21"/>
      <c r="I679" s="21"/>
      <c r="J679" s="21"/>
      <c r="K679" s="21"/>
      <c r="L679" s="53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10"/>
      <c r="C680" s="113"/>
      <c r="D680" s="59"/>
      <c r="E680" s="59"/>
      <c r="F680" s="59"/>
      <c r="G680" s="59"/>
      <c r="H680" s="21"/>
      <c r="I680" s="21"/>
      <c r="J680" s="21"/>
      <c r="K680" s="21"/>
      <c r="L680" s="53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10"/>
      <c r="C681" s="113"/>
      <c r="D681" s="59"/>
      <c r="E681" s="59"/>
      <c r="F681" s="59"/>
      <c r="G681" s="59"/>
      <c r="H681" s="21"/>
      <c r="I681" s="21"/>
      <c r="J681" s="21"/>
      <c r="K681" s="21"/>
      <c r="L681" s="53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10"/>
      <c r="C682" s="113"/>
      <c r="D682" s="59"/>
      <c r="E682" s="59"/>
      <c r="F682" s="59"/>
      <c r="G682" s="59"/>
      <c r="H682" s="21"/>
      <c r="I682" s="21"/>
      <c r="J682" s="21"/>
      <c r="K682" s="21"/>
      <c r="L682" s="53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10"/>
      <c r="C683" s="113"/>
      <c r="D683" s="59"/>
      <c r="E683" s="59"/>
      <c r="F683" s="59"/>
      <c r="G683" s="59"/>
      <c r="H683" s="21"/>
      <c r="I683" s="21"/>
      <c r="J683" s="21"/>
      <c r="K683" s="21"/>
      <c r="L683" s="53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10"/>
      <c r="C684" s="113"/>
      <c r="D684" s="59"/>
      <c r="E684" s="59"/>
      <c r="F684" s="59"/>
      <c r="G684" s="59"/>
      <c r="H684" s="21"/>
      <c r="I684" s="21"/>
      <c r="J684" s="21"/>
      <c r="K684" s="21"/>
      <c r="L684" s="53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10"/>
      <c r="C685" s="113"/>
      <c r="D685" s="59"/>
      <c r="E685" s="59"/>
      <c r="F685" s="59"/>
      <c r="G685" s="59"/>
      <c r="H685" s="21"/>
      <c r="I685" s="21"/>
      <c r="J685" s="21"/>
      <c r="K685" s="21"/>
      <c r="L685" s="53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10"/>
      <c r="C686" s="113"/>
      <c r="D686" s="59"/>
      <c r="E686" s="59"/>
      <c r="F686" s="59"/>
      <c r="G686" s="59"/>
      <c r="H686" s="21"/>
      <c r="I686" s="21"/>
      <c r="J686" s="21"/>
      <c r="K686" s="21"/>
      <c r="L686" s="53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10"/>
      <c r="C687" s="113"/>
      <c r="D687" s="59"/>
      <c r="E687" s="59"/>
      <c r="F687" s="59"/>
      <c r="G687" s="59"/>
      <c r="H687" s="21"/>
      <c r="I687" s="21"/>
      <c r="J687" s="21"/>
      <c r="K687" s="21"/>
      <c r="L687" s="53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10"/>
      <c r="C688" s="113"/>
      <c r="D688" s="59"/>
      <c r="E688" s="59"/>
      <c r="F688" s="59"/>
      <c r="G688" s="59"/>
      <c r="H688" s="21"/>
      <c r="I688" s="21"/>
      <c r="J688" s="21"/>
      <c r="K688" s="21"/>
      <c r="L688" s="53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10"/>
      <c r="C689" s="113"/>
      <c r="D689" s="59"/>
      <c r="E689" s="59"/>
      <c r="F689" s="59"/>
      <c r="G689" s="59"/>
      <c r="H689" s="21"/>
      <c r="I689" s="21"/>
      <c r="J689" s="21"/>
      <c r="K689" s="21"/>
      <c r="L689" s="53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10"/>
      <c r="C690" s="113"/>
      <c r="D690" s="59"/>
      <c r="E690" s="59"/>
      <c r="F690" s="59"/>
      <c r="G690" s="59"/>
      <c r="H690" s="21"/>
      <c r="I690" s="21"/>
      <c r="J690" s="21"/>
      <c r="K690" s="21"/>
      <c r="L690" s="53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10"/>
      <c r="C691" s="113"/>
      <c r="D691" s="59"/>
      <c r="E691" s="59"/>
      <c r="F691" s="59"/>
      <c r="G691" s="59"/>
      <c r="H691" s="21"/>
      <c r="I691" s="21"/>
      <c r="J691" s="21"/>
      <c r="K691" s="21"/>
      <c r="L691" s="53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10"/>
      <c r="C692" s="113"/>
      <c r="D692" s="59"/>
      <c r="E692" s="59"/>
      <c r="F692" s="59"/>
      <c r="G692" s="59"/>
      <c r="H692" s="21"/>
      <c r="I692" s="21"/>
      <c r="J692" s="21"/>
      <c r="K692" s="21"/>
      <c r="L692" s="53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10"/>
      <c r="C693" s="113"/>
      <c r="D693" s="59"/>
      <c r="E693" s="59"/>
      <c r="F693" s="59"/>
      <c r="G693" s="59"/>
      <c r="H693" s="21"/>
      <c r="I693" s="21"/>
      <c r="J693" s="21"/>
      <c r="K693" s="21"/>
      <c r="L693" s="53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10"/>
      <c r="C694" s="113"/>
      <c r="D694" s="59"/>
      <c r="E694" s="59"/>
      <c r="F694" s="59"/>
      <c r="G694" s="59"/>
      <c r="H694" s="21"/>
      <c r="I694" s="21"/>
      <c r="J694" s="21"/>
      <c r="K694" s="21"/>
      <c r="L694" s="53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10"/>
      <c r="C695" s="113"/>
      <c r="D695" s="59"/>
      <c r="E695" s="59"/>
      <c r="F695" s="59"/>
      <c r="G695" s="59"/>
      <c r="H695" s="21"/>
      <c r="I695" s="21"/>
      <c r="J695" s="21"/>
      <c r="K695" s="21"/>
      <c r="L695" s="53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10"/>
      <c r="C696" s="113"/>
      <c r="D696" s="59"/>
      <c r="E696" s="59"/>
      <c r="F696" s="59"/>
      <c r="G696" s="59"/>
      <c r="H696" s="21"/>
      <c r="I696" s="21"/>
      <c r="J696" s="21"/>
      <c r="K696" s="21"/>
      <c r="L696" s="53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10"/>
      <c r="C697" s="113"/>
      <c r="D697" s="59"/>
      <c r="E697" s="59"/>
      <c r="F697" s="59"/>
      <c r="G697" s="59"/>
      <c r="H697" s="21"/>
      <c r="I697" s="21"/>
      <c r="J697" s="21"/>
      <c r="K697" s="21"/>
      <c r="L697" s="53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10"/>
      <c r="C698" s="113"/>
      <c r="D698" s="59"/>
      <c r="E698" s="59"/>
      <c r="F698" s="59"/>
      <c r="G698" s="59"/>
      <c r="H698" s="21"/>
      <c r="I698" s="21"/>
      <c r="J698" s="21"/>
      <c r="K698" s="21"/>
      <c r="L698" s="53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10"/>
      <c r="C699" s="113"/>
      <c r="D699" s="59"/>
      <c r="E699" s="59"/>
      <c r="F699" s="59"/>
      <c r="G699" s="59"/>
      <c r="H699" s="21"/>
      <c r="I699" s="21"/>
      <c r="J699" s="21"/>
      <c r="K699" s="21"/>
      <c r="L699" s="53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10"/>
      <c r="C700" s="113"/>
      <c r="D700" s="59"/>
      <c r="E700" s="59"/>
      <c r="F700" s="59"/>
      <c r="G700" s="59"/>
      <c r="H700" s="21"/>
      <c r="I700" s="21"/>
      <c r="J700" s="21"/>
      <c r="K700" s="21"/>
      <c r="L700" s="53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10"/>
      <c r="C701" s="113"/>
      <c r="D701" s="59"/>
      <c r="E701" s="59"/>
      <c r="F701" s="59"/>
      <c r="G701" s="59"/>
      <c r="H701" s="21"/>
      <c r="I701" s="21"/>
      <c r="J701" s="21"/>
      <c r="K701" s="21"/>
      <c r="L701" s="53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10"/>
      <c r="C702" s="113"/>
      <c r="D702" s="59"/>
      <c r="E702" s="59"/>
      <c r="F702" s="59"/>
      <c r="G702" s="59"/>
      <c r="H702" s="21"/>
      <c r="I702" s="21"/>
      <c r="J702" s="21"/>
      <c r="K702" s="21"/>
      <c r="L702" s="53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10"/>
      <c r="C703" s="113"/>
      <c r="D703" s="59"/>
      <c r="E703" s="59"/>
      <c r="F703" s="59"/>
      <c r="G703" s="59"/>
      <c r="H703" s="21"/>
      <c r="I703" s="21"/>
      <c r="J703" s="21"/>
      <c r="K703" s="21"/>
      <c r="L703" s="53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10"/>
      <c r="C704" s="113"/>
      <c r="D704" s="59"/>
      <c r="E704" s="59"/>
      <c r="F704" s="59"/>
      <c r="G704" s="59"/>
      <c r="H704" s="21"/>
      <c r="I704" s="21"/>
      <c r="J704" s="21"/>
      <c r="K704" s="21"/>
      <c r="L704" s="53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10"/>
      <c r="C705" s="113"/>
      <c r="D705" s="59"/>
      <c r="E705" s="59"/>
      <c r="F705" s="59"/>
      <c r="G705" s="59"/>
      <c r="H705" s="21"/>
      <c r="I705" s="21"/>
      <c r="J705" s="21"/>
      <c r="K705" s="21"/>
      <c r="L705" s="53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10"/>
      <c r="C706" s="113"/>
      <c r="D706" s="59"/>
      <c r="E706" s="59"/>
      <c r="F706" s="59"/>
      <c r="G706" s="59"/>
      <c r="H706" s="21"/>
      <c r="I706" s="21"/>
      <c r="J706" s="21"/>
      <c r="K706" s="21"/>
      <c r="L706" s="53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10"/>
      <c r="C707" s="113"/>
      <c r="D707" s="59"/>
      <c r="E707" s="59"/>
      <c r="F707" s="59"/>
      <c r="G707" s="59"/>
      <c r="H707" s="21"/>
      <c r="I707" s="21"/>
      <c r="J707" s="21"/>
      <c r="K707" s="21"/>
      <c r="L707" s="53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10"/>
      <c r="C708" s="113"/>
      <c r="D708" s="59"/>
      <c r="E708" s="59"/>
      <c r="F708" s="59"/>
      <c r="G708" s="59"/>
      <c r="H708" s="21"/>
      <c r="I708" s="21"/>
      <c r="J708" s="21"/>
      <c r="K708" s="21"/>
      <c r="L708" s="53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10"/>
      <c r="C709" s="113"/>
      <c r="D709" s="59"/>
      <c r="E709" s="59"/>
      <c r="F709" s="59"/>
      <c r="G709" s="59"/>
      <c r="H709" s="21"/>
      <c r="I709" s="21"/>
      <c r="J709" s="21"/>
      <c r="K709" s="21"/>
      <c r="L709" s="53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10"/>
      <c r="C710" s="113"/>
      <c r="D710" s="59"/>
      <c r="E710" s="59"/>
      <c r="F710" s="59"/>
      <c r="G710" s="59"/>
      <c r="H710" s="21"/>
      <c r="I710" s="21"/>
      <c r="J710" s="21"/>
      <c r="K710" s="21"/>
      <c r="L710" s="53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10"/>
      <c r="C711" s="113"/>
      <c r="D711" s="59"/>
      <c r="E711" s="59"/>
      <c r="F711" s="59"/>
      <c r="G711" s="59"/>
      <c r="H711" s="21"/>
      <c r="I711" s="21"/>
      <c r="J711" s="21"/>
      <c r="K711" s="21"/>
      <c r="L711" s="53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10"/>
      <c r="C712" s="113"/>
      <c r="D712" s="59"/>
      <c r="E712" s="59"/>
      <c r="F712" s="59"/>
      <c r="G712" s="59"/>
      <c r="H712" s="21"/>
      <c r="I712" s="21"/>
      <c r="J712" s="21"/>
      <c r="K712" s="21"/>
      <c r="L712" s="53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10"/>
      <c r="C713" s="113"/>
      <c r="D713" s="59"/>
      <c r="E713" s="59"/>
      <c r="F713" s="59"/>
      <c r="G713" s="59"/>
      <c r="H713" s="21"/>
      <c r="I713" s="21"/>
      <c r="J713" s="21"/>
      <c r="K713" s="21"/>
      <c r="L713" s="53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10"/>
      <c r="C714" s="113"/>
      <c r="D714" s="59"/>
      <c r="E714" s="59"/>
      <c r="F714" s="59"/>
      <c r="G714" s="59"/>
      <c r="H714" s="21"/>
      <c r="I714" s="21"/>
      <c r="J714" s="21"/>
      <c r="K714" s="21"/>
      <c r="L714" s="53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10"/>
      <c r="C715" s="113"/>
      <c r="D715" s="59"/>
      <c r="E715" s="59"/>
      <c r="F715" s="59"/>
      <c r="G715" s="59"/>
      <c r="H715" s="21"/>
      <c r="I715" s="21"/>
      <c r="J715" s="21"/>
      <c r="K715" s="21"/>
      <c r="L715" s="53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10"/>
      <c r="C716" s="113"/>
      <c r="D716" s="59"/>
      <c r="E716" s="59"/>
      <c r="F716" s="59"/>
      <c r="G716" s="59"/>
      <c r="H716" s="21"/>
      <c r="I716" s="21"/>
      <c r="J716" s="21"/>
      <c r="K716" s="21"/>
      <c r="L716" s="53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10"/>
      <c r="C717" s="113"/>
      <c r="D717" s="59"/>
      <c r="E717" s="59"/>
      <c r="F717" s="59"/>
      <c r="G717" s="59"/>
      <c r="H717" s="21"/>
      <c r="I717" s="21"/>
      <c r="J717" s="21"/>
      <c r="K717" s="21"/>
      <c r="L717" s="53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10"/>
      <c r="C718" s="113"/>
      <c r="D718" s="59"/>
      <c r="E718" s="59"/>
      <c r="F718" s="59"/>
      <c r="G718" s="59"/>
      <c r="H718" s="21"/>
      <c r="I718" s="21"/>
      <c r="J718" s="21"/>
      <c r="K718" s="21"/>
      <c r="L718" s="53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10"/>
      <c r="C719" s="113"/>
      <c r="D719" s="59"/>
      <c r="E719" s="59"/>
      <c r="F719" s="59"/>
      <c r="G719" s="59"/>
      <c r="H719" s="21"/>
      <c r="I719" s="21"/>
      <c r="J719" s="21"/>
      <c r="K719" s="21"/>
      <c r="L719" s="53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10"/>
      <c r="C720" s="113"/>
      <c r="D720" s="59"/>
      <c r="E720" s="59"/>
      <c r="F720" s="59"/>
      <c r="G720" s="59"/>
      <c r="H720" s="21"/>
      <c r="I720" s="21"/>
      <c r="J720" s="21"/>
      <c r="K720" s="21"/>
      <c r="L720" s="53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10"/>
      <c r="C721" s="113"/>
      <c r="D721" s="59"/>
      <c r="E721" s="59"/>
      <c r="F721" s="59"/>
      <c r="G721" s="59"/>
      <c r="H721" s="21"/>
      <c r="I721" s="21"/>
      <c r="J721" s="21"/>
      <c r="K721" s="21"/>
      <c r="L721" s="53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10"/>
      <c r="C722" s="113"/>
      <c r="D722" s="59"/>
      <c r="E722" s="59"/>
      <c r="F722" s="59"/>
      <c r="G722" s="59"/>
      <c r="H722" s="21"/>
      <c r="I722" s="21"/>
      <c r="J722" s="21"/>
      <c r="K722" s="21"/>
      <c r="L722" s="53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10"/>
      <c r="C723" s="113"/>
      <c r="D723" s="59"/>
      <c r="E723" s="59"/>
      <c r="F723" s="59"/>
      <c r="G723" s="59"/>
      <c r="H723" s="21"/>
      <c r="I723" s="21"/>
      <c r="J723" s="21"/>
      <c r="K723" s="21"/>
      <c r="L723" s="53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10"/>
      <c r="C724" s="113"/>
      <c r="D724" s="59"/>
      <c r="E724" s="59"/>
      <c r="F724" s="59"/>
      <c r="G724" s="59"/>
      <c r="H724" s="21"/>
      <c r="I724" s="21"/>
      <c r="J724" s="21"/>
      <c r="K724" s="21"/>
      <c r="L724" s="53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10"/>
      <c r="C725" s="113"/>
      <c r="D725" s="59"/>
      <c r="E725" s="59"/>
      <c r="F725" s="59"/>
      <c r="G725" s="59"/>
      <c r="H725" s="21"/>
      <c r="I725" s="21"/>
      <c r="J725" s="21"/>
      <c r="K725" s="21"/>
      <c r="L725" s="53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10"/>
      <c r="C726" s="113"/>
      <c r="D726" s="59"/>
      <c r="E726" s="59"/>
      <c r="F726" s="59"/>
      <c r="G726" s="59"/>
      <c r="H726" s="21"/>
      <c r="I726" s="21"/>
      <c r="J726" s="21"/>
      <c r="K726" s="21"/>
      <c r="L726" s="53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10"/>
      <c r="C727" s="113"/>
      <c r="D727" s="59"/>
      <c r="E727" s="59"/>
      <c r="F727" s="59"/>
      <c r="G727" s="59"/>
      <c r="H727" s="21"/>
      <c r="I727" s="21"/>
      <c r="J727" s="21"/>
      <c r="K727" s="21"/>
      <c r="L727" s="53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10"/>
      <c r="C728" s="113"/>
      <c r="D728" s="59"/>
      <c r="E728" s="59"/>
      <c r="F728" s="59"/>
      <c r="G728" s="59"/>
      <c r="H728" s="21"/>
      <c r="I728" s="21"/>
      <c r="J728" s="21"/>
      <c r="K728" s="21"/>
      <c r="L728" s="53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10"/>
      <c r="C729" s="113"/>
      <c r="D729" s="59"/>
      <c r="E729" s="59"/>
      <c r="F729" s="59"/>
      <c r="G729" s="59"/>
      <c r="H729" s="21"/>
      <c r="I729" s="21"/>
      <c r="J729" s="21"/>
      <c r="K729" s="21"/>
      <c r="L729" s="53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10"/>
      <c r="C730" s="113"/>
      <c r="D730" s="59"/>
      <c r="E730" s="59"/>
      <c r="F730" s="59"/>
      <c r="G730" s="59"/>
      <c r="H730" s="21"/>
      <c r="I730" s="21"/>
      <c r="J730" s="21"/>
      <c r="K730" s="21"/>
      <c r="L730" s="53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10"/>
      <c r="C731" s="113"/>
      <c r="D731" s="59"/>
      <c r="E731" s="59"/>
      <c r="F731" s="59"/>
      <c r="G731" s="59"/>
      <c r="H731" s="21"/>
      <c r="I731" s="21"/>
      <c r="J731" s="21"/>
      <c r="K731" s="21"/>
      <c r="L731" s="53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10"/>
      <c r="C732" s="113"/>
      <c r="D732" s="59"/>
      <c r="E732" s="59"/>
      <c r="F732" s="59"/>
      <c r="G732" s="59"/>
      <c r="H732" s="21"/>
      <c r="I732" s="21"/>
      <c r="J732" s="21"/>
      <c r="K732" s="21"/>
      <c r="L732" s="53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10"/>
      <c r="C733" s="113"/>
      <c r="D733" s="59"/>
      <c r="E733" s="59"/>
      <c r="F733" s="59"/>
      <c r="G733" s="59"/>
      <c r="H733" s="21"/>
      <c r="I733" s="21"/>
      <c r="J733" s="21"/>
      <c r="K733" s="21"/>
      <c r="L733" s="53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10"/>
      <c r="C734" s="113"/>
      <c r="D734" s="59"/>
      <c r="E734" s="59"/>
      <c r="F734" s="59"/>
      <c r="G734" s="59"/>
      <c r="H734" s="21"/>
      <c r="I734" s="21"/>
      <c r="J734" s="21"/>
      <c r="K734" s="21"/>
      <c r="L734" s="53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10"/>
      <c r="C735" s="113"/>
      <c r="D735" s="59"/>
      <c r="E735" s="59"/>
      <c r="F735" s="59"/>
      <c r="G735" s="59"/>
      <c r="H735" s="21"/>
      <c r="I735" s="21"/>
      <c r="J735" s="21"/>
      <c r="K735" s="21"/>
      <c r="L735" s="53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10"/>
      <c r="C736" s="113"/>
      <c r="D736" s="59"/>
      <c r="E736" s="59"/>
      <c r="F736" s="59"/>
      <c r="G736" s="59"/>
      <c r="H736" s="21"/>
      <c r="I736" s="21"/>
      <c r="J736" s="21"/>
      <c r="K736" s="21"/>
      <c r="L736" s="53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10"/>
      <c r="C737" s="113"/>
      <c r="D737" s="59"/>
      <c r="E737" s="59"/>
      <c r="F737" s="59"/>
      <c r="G737" s="59"/>
      <c r="H737" s="21"/>
      <c r="I737" s="21"/>
      <c r="J737" s="21"/>
      <c r="K737" s="21"/>
      <c r="L737" s="53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10"/>
      <c r="C738" s="113"/>
      <c r="D738" s="59"/>
      <c r="E738" s="59"/>
      <c r="F738" s="59"/>
      <c r="G738" s="59"/>
      <c r="H738" s="21"/>
      <c r="I738" s="21"/>
      <c r="J738" s="21"/>
      <c r="K738" s="21"/>
      <c r="L738" s="53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10"/>
      <c r="C739" s="113"/>
      <c r="D739" s="59"/>
      <c r="E739" s="59"/>
      <c r="F739" s="59"/>
      <c r="G739" s="59"/>
      <c r="H739" s="21"/>
      <c r="I739" s="21"/>
      <c r="J739" s="21"/>
      <c r="K739" s="21"/>
      <c r="L739" s="53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10"/>
      <c r="C740" s="113"/>
      <c r="D740" s="59"/>
      <c r="E740" s="59"/>
      <c r="F740" s="59"/>
      <c r="G740" s="59"/>
      <c r="H740" s="21"/>
      <c r="I740" s="21"/>
      <c r="J740" s="21"/>
      <c r="K740" s="21"/>
      <c r="L740" s="53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10"/>
      <c r="C741" s="113"/>
      <c r="D741" s="59"/>
      <c r="E741" s="59"/>
      <c r="F741" s="59"/>
      <c r="G741" s="59"/>
      <c r="H741" s="21"/>
      <c r="I741" s="21"/>
      <c r="J741" s="21"/>
      <c r="K741" s="21"/>
      <c r="L741" s="53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10"/>
      <c r="C742" s="113"/>
      <c r="D742" s="59"/>
      <c r="E742" s="59"/>
      <c r="F742" s="59"/>
      <c r="G742" s="59"/>
      <c r="H742" s="21"/>
      <c r="I742" s="21"/>
      <c r="J742" s="21"/>
      <c r="K742" s="21"/>
      <c r="L742" s="53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10"/>
      <c r="C743" s="113"/>
      <c r="D743" s="59"/>
      <c r="E743" s="59"/>
      <c r="F743" s="59"/>
      <c r="G743" s="59"/>
      <c r="H743" s="21"/>
      <c r="I743" s="21"/>
      <c r="J743" s="21"/>
      <c r="K743" s="21"/>
      <c r="L743" s="53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10"/>
      <c r="C744" s="113"/>
      <c r="D744" s="59"/>
      <c r="E744" s="59"/>
      <c r="F744" s="59"/>
      <c r="G744" s="59"/>
      <c r="H744" s="21"/>
      <c r="I744" s="21"/>
      <c r="J744" s="21"/>
      <c r="K744" s="21"/>
      <c r="L744" s="53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10"/>
      <c r="C745" s="113"/>
      <c r="D745" s="59"/>
      <c r="E745" s="59"/>
      <c r="F745" s="59"/>
      <c r="G745" s="59"/>
      <c r="H745" s="21"/>
      <c r="I745" s="21"/>
      <c r="J745" s="21"/>
      <c r="K745" s="21"/>
      <c r="L745" s="53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10"/>
      <c r="C746" s="113"/>
      <c r="D746" s="59"/>
      <c r="E746" s="59"/>
      <c r="F746" s="59"/>
      <c r="G746" s="59"/>
      <c r="H746" s="21"/>
      <c r="I746" s="21"/>
      <c r="J746" s="21"/>
      <c r="K746" s="21"/>
      <c r="L746" s="53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10"/>
      <c r="C747" s="113"/>
      <c r="D747" s="59"/>
      <c r="E747" s="59"/>
      <c r="F747" s="59"/>
      <c r="G747" s="59"/>
      <c r="H747" s="21"/>
      <c r="I747" s="21"/>
      <c r="J747" s="21"/>
      <c r="K747" s="21"/>
      <c r="L747" s="53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10"/>
      <c r="C748" s="113"/>
      <c r="D748" s="59"/>
      <c r="E748" s="59"/>
      <c r="F748" s="59"/>
      <c r="G748" s="59"/>
      <c r="H748" s="21"/>
      <c r="I748" s="21"/>
      <c r="J748" s="21"/>
      <c r="K748" s="21"/>
      <c r="L748" s="53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10"/>
      <c r="C749" s="113"/>
      <c r="D749" s="59"/>
      <c r="E749" s="59"/>
      <c r="F749" s="59"/>
      <c r="G749" s="59"/>
      <c r="H749" s="21"/>
      <c r="I749" s="21"/>
      <c r="J749" s="21"/>
      <c r="K749" s="21"/>
      <c r="L749" s="53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10"/>
      <c r="C750" s="113"/>
      <c r="D750" s="59"/>
      <c r="E750" s="59"/>
      <c r="F750" s="59"/>
      <c r="G750" s="59"/>
      <c r="H750" s="21"/>
      <c r="I750" s="21"/>
      <c r="J750" s="21"/>
      <c r="K750" s="21"/>
      <c r="L750" s="53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10"/>
      <c r="C751" s="113"/>
      <c r="D751" s="59"/>
      <c r="E751" s="59"/>
      <c r="F751" s="59"/>
      <c r="G751" s="59"/>
      <c r="H751" s="21"/>
      <c r="I751" s="21"/>
      <c r="J751" s="21"/>
      <c r="K751" s="21"/>
      <c r="L751" s="53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10"/>
      <c r="C752" s="113"/>
      <c r="D752" s="59"/>
      <c r="E752" s="59"/>
      <c r="F752" s="59"/>
      <c r="G752" s="59"/>
      <c r="H752" s="21"/>
      <c r="I752" s="21"/>
      <c r="J752" s="21"/>
      <c r="K752" s="21"/>
      <c r="L752" s="53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10"/>
      <c r="C753" s="113"/>
      <c r="D753" s="59"/>
      <c r="E753" s="59"/>
      <c r="F753" s="59"/>
      <c r="G753" s="59"/>
      <c r="H753" s="21"/>
      <c r="I753" s="21"/>
      <c r="J753" s="21"/>
      <c r="K753" s="21"/>
      <c r="L753" s="53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10"/>
      <c r="C754" s="113"/>
      <c r="D754" s="59"/>
      <c r="E754" s="59"/>
      <c r="F754" s="59"/>
      <c r="G754" s="59"/>
      <c r="H754" s="21"/>
      <c r="I754" s="21"/>
      <c r="J754" s="21"/>
      <c r="K754" s="21"/>
      <c r="L754" s="53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10"/>
      <c r="C755" s="113"/>
      <c r="D755" s="59"/>
      <c r="E755" s="59"/>
      <c r="F755" s="59"/>
      <c r="G755" s="59"/>
      <c r="H755" s="21"/>
      <c r="I755" s="21"/>
      <c r="J755" s="21"/>
      <c r="K755" s="21"/>
      <c r="L755" s="53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10"/>
      <c r="C756" s="113"/>
      <c r="D756" s="59"/>
      <c r="E756" s="59"/>
      <c r="F756" s="59"/>
      <c r="G756" s="59"/>
      <c r="H756" s="21"/>
      <c r="I756" s="21"/>
      <c r="J756" s="21"/>
      <c r="K756" s="21"/>
      <c r="L756" s="53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10"/>
      <c r="C757" s="113"/>
      <c r="D757" s="59"/>
      <c r="E757" s="59"/>
      <c r="F757" s="59"/>
      <c r="G757" s="59"/>
      <c r="H757" s="21"/>
      <c r="I757" s="21"/>
      <c r="J757" s="21"/>
      <c r="K757" s="21"/>
      <c r="L757" s="53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10"/>
      <c r="C758" s="113"/>
      <c r="D758" s="59"/>
      <c r="E758" s="59"/>
      <c r="F758" s="59"/>
      <c r="G758" s="59"/>
      <c r="H758" s="21"/>
      <c r="I758" s="21"/>
      <c r="J758" s="21"/>
      <c r="K758" s="21"/>
      <c r="L758" s="53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10"/>
      <c r="C759" s="113"/>
      <c r="D759" s="59"/>
      <c r="E759" s="59"/>
      <c r="F759" s="59"/>
      <c r="G759" s="59"/>
      <c r="H759" s="21"/>
      <c r="I759" s="21"/>
      <c r="J759" s="21"/>
      <c r="K759" s="21"/>
      <c r="L759" s="53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10"/>
      <c r="C760" s="113"/>
      <c r="D760" s="59"/>
      <c r="E760" s="59"/>
      <c r="F760" s="59"/>
      <c r="G760" s="59"/>
      <c r="H760" s="21"/>
      <c r="I760" s="21"/>
      <c r="J760" s="21"/>
      <c r="K760" s="21"/>
      <c r="L760" s="53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10"/>
      <c r="C761" s="113"/>
      <c r="D761" s="59"/>
      <c r="E761" s="59"/>
      <c r="F761" s="59"/>
      <c r="G761" s="59"/>
      <c r="H761" s="21"/>
      <c r="I761" s="21"/>
      <c r="J761" s="21"/>
      <c r="K761" s="21"/>
      <c r="L761" s="53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10"/>
      <c r="C762" s="113"/>
      <c r="D762" s="59"/>
      <c r="E762" s="59"/>
      <c r="F762" s="59"/>
      <c r="G762" s="59"/>
      <c r="H762" s="21"/>
      <c r="I762" s="21"/>
      <c r="J762" s="21"/>
      <c r="K762" s="21"/>
      <c r="L762" s="53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10"/>
      <c r="C763" s="113"/>
      <c r="D763" s="59"/>
      <c r="E763" s="59"/>
      <c r="F763" s="59"/>
      <c r="G763" s="59"/>
      <c r="H763" s="21"/>
      <c r="I763" s="21"/>
      <c r="J763" s="21"/>
      <c r="K763" s="21"/>
      <c r="L763" s="53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10"/>
      <c r="C764" s="113"/>
      <c r="D764" s="59"/>
      <c r="E764" s="59"/>
      <c r="F764" s="59"/>
      <c r="G764" s="59"/>
      <c r="H764" s="21"/>
      <c r="I764" s="21"/>
      <c r="J764" s="21"/>
      <c r="K764" s="21"/>
      <c r="L764" s="53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10"/>
      <c r="C765" s="113"/>
      <c r="D765" s="59"/>
      <c r="E765" s="59"/>
      <c r="F765" s="59"/>
      <c r="G765" s="59"/>
      <c r="H765" s="21"/>
      <c r="I765" s="21"/>
      <c r="J765" s="21"/>
      <c r="K765" s="21"/>
      <c r="L765" s="53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10"/>
      <c r="C766" s="113"/>
      <c r="D766" s="59"/>
      <c r="E766" s="59"/>
      <c r="F766" s="59"/>
      <c r="G766" s="59"/>
      <c r="H766" s="21"/>
      <c r="I766" s="21"/>
      <c r="J766" s="21"/>
      <c r="K766" s="21"/>
      <c r="L766" s="53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10"/>
      <c r="C767" s="113"/>
      <c r="D767" s="59"/>
      <c r="E767" s="59"/>
      <c r="F767" s="59"/>
      <c r="G767" s="59"/>
      <c r="H767" s="21"/>
      <c r="I767" s="21"/>
      <c r="J767" s="21"/>
      <c r="K767" s="21"/>
      <c r="L767" s="53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10"/>
      <c r="C768" s="113"/>
      <c r="D768" s="59"/>
      <c r="E768" s="59"/>
      <c r="F768" s="59"/>
      <c r="G768" s="59"/>
      <c r="H768" s="21"/>
      <c r="I768" s="21"/>
      <c r="J768" s="21"/>
      <c r="K768" s="21"/>
      <c r="L768" s="53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10"/>
      <c r="C769" s="113"/>
      <c r="D769" s="59"/>
      <c r="E769" s="59"/>
      <c r="F769" s="59"/>
      <c r="G769" s="59"/>
      <c r="H769" s="21"/>
      <c r="I769" s="21"/>
      <c r="J769" s="21"/>
      <c r="K769" s="21"/>
      <c r="L769" s="53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10"/>
      <c r="C770" s="113"/>
      <c r="D770" s="59"/>
      <c r="E770" s="59"/>
      <c r="F770" s="59"/>
      <c r="G770" s="59"/>
      <c r="H770" s="21"/>
      <c r="I770" s="21"/>
      <c r="J770" s="21"/>
      <c r="K770" s="21"/>
      <c r="L770" s="53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10"/>
      <c r="C771" s="113"/>
      <c r="D771" s="59"/>
      <c r="E771" s="59"/>
      <c r="F771" s="59"/>
      <c r="G771" s="59"/>
      <c r="H771" s="21"/>
      <c r="I771" s="21"/>
      <c r="J771" s="21"/>
      <c r="K771" s="21"/>
      <c r="L771" s="53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10"/>
      <c r="C772" s="113"/>
      <c r="D772" s="59"/>
      <c r="E772" s="59"/>
      <c r="F772" s="59"/>
      <c r="G772" s="59"/>
      <c r="H772" s="21"/>
      <c r="I772" s="21"/>
      <c r="J772" s="21"/>
      <c r="K772" s="21"/>
      <c r="L772" s="53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10"/>
      <c r="C773" s="113"/>
      <c r="D773" s="59"/>
      <c r="E773" s="59"/>
      <c r="F773" s="59"/>
      <c r="G773" s="59"/>
      <c r="H773" s="21"/>
      <c r="I773" s="21"/>
      <c r="J773" s="21"/>
      <c r="K773" s="21"/>
      <c r="L773" s="53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10"/>
      <c r="C774" s="113"/>
      <c r="D774" s="59"/>
      <c r="E774" s="59"/>
      <c r="F774" s="59"/>
      <c r="G774" s="59"/>
      <c r="H774" s="21"/>
      <c r="I774" s="21"/>
      <c r="J774" s="21"/>
      <c r="K774" s="21"/>
      <c r="L774" s="53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10"/>
      <c r="C775" s="113"/>
      <c r="D775" s="59"/>
      <c r="E775" s="59"/>
      <c r="F775" s="59"/>
      <c r="G775" s="59"/>
      <c r="H775" s="21"/>
      <c r="I775" s="21"/>
      <c r="J775" s="21"/>
      <c r="K775" s="21"/>
      <c r="L775" s="53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10"/>
      <c r="C776" s="113"/>
      <c r="D776" s="59"/>
      <c r="E776" s="59"/>
      <c r="F776" s="59"/>
      <c r="G776" s="59"/>
      <c r="H776" s="21"/>
      <c r="I776" s="21"/>
      <c r="J776" s="21"/>
      <c r="K776" s="21"/>
      <c r="L776" s="53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10"/>
      <c r="C777" s="113"/>
      <c r="D777" s="59"/>
      <c r="E777" s="59"/>
      <c r="F777" s="59"/>
      <c r="G777" s="59"/>
      <c r="H777" s="21"/>
      <c r="I777" s="21"/>
      <c r="J777" s="21"/>
      <c r="K777" s="21"/>
      <c r="L777" s="53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10"/>
      <c r="C778" s="113"/>
      <c r="D778" s="59"/>
      <c r="E778" s="59"/>
      <c r="F778" s="59"/>
      <c r="G778" s="59"/>
      <c r="H778" s="21"/>
      <c r="I778" s="21"/>
      <c r="J778" s="21"/>
      <c r="K778" s="21"/>
      <c r="L778" s="53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10"/>
      <c r="C779" s="113"/>
      <c r="D779" s="59"/>
      <c r="E779" s="59"/>
      <c r="F779" s="59"/>
      <c r="G779" s="59"/>
      <c r="H779" s="21"/>
      <c r="I779" s="21"/>
      <c r="J779" s="21"/>
      <c r="K779" s="21"/>
      <c r="L779" s="53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10"/>
      <c r="C780" s="113"/>
      <c r="D780" s="59"/>
      <c r="E780" s="59"/>
      <c r="F780" s="59"/>
      <c r="G780" s="59"/>
      <c r="H780" s="21"/>
      <c r="I780" s="21"/>
      <c r="J780" s="21"/>
      <c r="K780" s="21"/>
      <c r="L780" s="53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10"/>
      <c r="C781" s="113"/>
      <c r="D781" s="59"/>
      <c r="E781" s="59"/>
      <c r="F781" s="59"/>
      <c r="G781" s="59"/>
      <c r="H781" s="21"/>
      <c r="I781" s="21"/>
      <c r="J781" s="21"/>
      <c r="K781" s="21"/>
      <c r="L781" s="53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10"/>
      <c r="C782" s="113"/>
      <c r="D782" s="59"/>
      <c r="E782" s="59"/>
      <c r="F782" s="59"/>
      <c r="G782" s="59"/>
      <c r="H782" s="21"/>
      <c r="I782" s="21"/>
      <c r="J782" s="21"/>
      <c r="K782" s="21"/>
      <c r="L782" s="53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10"/>
      <c r="C783" s="113"/>
      <c r="D783" s="59"/>
      <c r="E783" s="59"/>
      <c r="F783" s="59"/>
      <c r="G783" s="59"/>
      <c r="H783" s="21"/>
      <c r="I783" s="21"/>
      <c r="J783" s="21"/>
      <c r="K783" s="21"/>
      <c r="L783" s="53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10"/>
      <c r="C784" s="113"/>
      <c r="D784" s="59"/>
      <c r="E784" s="59"/>
      <c r="F784" s="59"/>
      <c r="G784" s="59"/>
      <c r="H784" s="21"/>
      <c r="I784" s="21"/>
      <c r="J784" s="21"/>
      <c r="K784" s="21"/>
      <c r="L784" s="53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10"/>
      <c r="C785" s="113"/>
      <c r="D785" s="59"/>
      <c r="E785" s="59"/>
      <c r="F785" s="59"/>
      <c r="G785" s="59"/>
      <c r="H785" s="21"/>
      <c r="I785" s="21"/>
      <c r="J785" s="21"/>
      <c r="K785" s="21"/>
      <c r="L785" s="53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10"/>
      <c r="C786" s="113"/>
      <c r="D786" s="59"/>
      <c r="E786" s="59"/>
      <c r="F786" s="59"/>
      <c r="G786" s="59"/>
      <c r="H786" s="21"/>
      <c r="I786" s="21"/>
      <c r="J786" s="21"/>
      <c r="K786" s="21"/>
      <c r="L786" s="53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10"/>
      <c r="C787" s="113"/>
      <c r="D787" s="59"/>
      <c r="E787" s="59"/>
      <c r="F787" s="59"/>
      <c r="G787" s="59"/>
      <c r="H787" s="21"/>
      <c r="I787" s="21"/>
      <c r="J787" s="21"/>
      <c r="K787" s="21"/>
      <c r="L787" s="53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10"/>
      <c r="C788" s="113"/>
      <c r="D788" s="59"/>
      <c r="E788" s="59"/>
      <c r="F788" s="59"/>
      <c r="G788" s="59"/>
      <c r="H788" s="21"/>
      <c r="I788" s="21"/>
      <c r="J788" s="21"/>
      <c r="K788" s="21"/>
      <c r="L788" s="53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10"/>
      <c r="C789" s="113"/>
      <c r="D789" s="59"/>
      <c r="E789" s="59"/>
      <c r="F789" s="59"/>
      <c r="G789" s="59"/>
      <c r="H789" s="21"/>
      <c r="I789" s="21"/>
      <c r="J789" s="21"/>
      <c r="K789" s="21"/>
      <c r="L789" s="53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10"/>
      <c r="C790" s="113"/>
      <c r="D790" s="59"/>
      <c r="E790" s="59"/>
      <c r="F790" s="59"/>
      <c r="G790" s="59"/>
      <c r="H790" s="21"/>
      <c r="I790" s="21"/>
      <c r="J790" s="21"/>
      <c r="K790" s="21"/>
      <c r="L790" s="53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10"/>
      <c r="C791" s="113"/>
      <c r="D791" s="59"/>
      <c r="E791" s="59"/>
      <c r="F791" s="59"/>
      <c r="G791" s="59"/>
      <c r="H791" s="21"/>
      <c r="I791" s="21"/>
      <c r="J791" s="21"/>
      <c r="K791" s="21"/>
      <c r="L791" s="53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10"/>
      <c r="C792" s="113"/>
      <c r="D792" s="59"/>
      <c r="E792" s="59"/>
      <c r="F792" s="59"/>
      <c r="G792" s="59"/>
      <c r="H792" s="21"/>
      <c r="I792" s="21"/>
      <c r="J792" s="21"/>
      <c r="K792" s="21"/>
      <c r="L792" s="53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10"/>
      <c r="C793" s="113"/>
      <c r="D793" s="59"/>
      <c r="E793" s="59"/>
      <c r="F793" s="59"/>
      <c r="G793" s="59"/>
      <c r="H793" s="21"/>
      <c r="I793" s="21"/>
      <c r="J793" s="21"/>
      <c r="K793" s="21"/>
      <c r="L793" s="53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10"/>
      <c r="C794" s="113"/>
      <c r="D794" s="59"/>
      <c r="E794" s="59"/>
      <c r="F794" s="59"/>
      <c r="G794" s="59"/>
      <c r="H794" s="21"/>
      <c r="I794" s="21"/>
      <c r="J794" s="21"/>
      <c r="K794" s="21"/>
      <c r="L794" s="53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10"/>
      <c r="C795" s="113"/>
      <c r="D795" s="59"/>
      <c r="E795" s="59"/>
      <c r="F795" s="59"/>
      <c r="G795" s="59"/>
      <c r="H795" s="21"/>
      <c r="I795" s="21"/>
      <c r="J795" s="21"/>
      <c r="K795" s="21"/>
      <c r="L795" s="53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10"/>
      <c r="C796" s="113"/>
      <c r="D796" s="59"/>
      <c r="E796" s="59"/>
      <c r="F796" s="59"/>
      <c r="G796" s="59"/>
      <c r="H796" s="21"/>
      <c r="I796" s="21"/>
      <c r="J796" s="21"/>
      <c r="K796" s="21"/>
      <c r="L796" s="53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10"/>
      <c r="C797" s="113"/>
      <c r="D797" s="59"/>
      <c r="E797" s="59"/>
      <c r="F797" s="59"/>
      <c r="G797" s="59"/>
      <c r="H797" s="21"/>
      <c r="I797" s="21"/>
      <c r="J797" s="21"/>
      <c r="K797" s="21"/>
      <c r="L797" s="53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10"/>
      <c r="C798" s="113"/>
      <c r="D798" s="59"/>
      <c r="E798" s="59"/>
      <c r="F798" s="59"/>
      <c r="G798" s="59"/>
      <c r="H798" s="21"/>
      <c r="I798" s="21"/>
      <c r="J798" s="21"/>
      <c r="K798" s="21"/>
      <c r="L798" s="53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10"/>
      <c r="C799" s="113"/>
      <c r="D799" s="59"/>
      <c r="E799" s="59"/>
      <c r="F799" s="59"/>
      <c r="G799" s="59"/>
      <c r="H799" s="21"/>
      <c r="I799" s="21"/>
      <c r="J799" s="21"/>
      <c r="K799" s="21"/>
      <c r="L799" s="53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10"/>
      <c r="C800" s="113"/>
      <c r="D800" s="59"/>
      <c r="E800" s="59"/>
      <c r="F800" s="59"/>
      <c r="G800" s="59"/>
      <c r="H800" s="21"/>
      <c r="I800" s="21"/>
      <c r="J800" s="21"/>
      <c r="K800" s="21"/>
      <c r="L800" s="53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10"/>
      <c r="C801" s="113"/>
      <c r="D801" s="59"/>
      <c r="E801" s="59"/>
      <c r="F801" s="59"/>
      <c r="G801" s="59"/>
      <c r="H801" s="21"/>
      <c r="I801" s="21"/>
      <c r="J801" s="21"/>
      <c r="K801" s="21"/>
      <c r="L801" s="53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10"/>
      <c r="C802" s="113"/>
      <c r="D802" s="59"/>
      <c r="E802" s="59"/>
      <c r="F802" s="59"/>
      <c r="G802" s="59"/>
      <c r="H802" s="21"/>
      <c r="I802" s="21"/>
      <c r="J802" s="21"/>
      <c r="K802" s="21"/>
      <c r="L802" s="53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10"/>
      <c r="C803" s="113"/>
      <c r="D803" s="59"/>
      <c r="E803" s="59"/>
      <c r="F803" s="59"/>
      <c r="G803" s="59"/>
      <c r="H803" s="21"/>
      <c r="I803" s="21"/>
      <c r="J803" s="21"/>
      <c r="K803" s="21"/>
      <c r="L803" s="53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10"/>
      <c r="C804" s="113"/>
      <c r="D804" s="59"/>
      <c r="E804" s="59"/>
      <c r="F804" s="59"/>
      <c r="G804" s="59"/>
      <c r="H804" s="21"/>
      <c r="I804" s="21"/>
      <c r="J804" s="21"/>
      <c r="K804" s="21"/>
      <c r="L804" s="53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10"/>
      <c r="C805" s="113"/>
      <c r="D805" s="59"/>
      <c r="E805" s="59"/>
      <c r="F805" s="59"/>
      <c r="G805" s="59"/>
      <c r="H805" s="21"/>
      <c r="I805" s="21"/>
      <c r="J805" s="21"/>
      <c r="K805" s="21"/>
      <c r="L805" s="53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10"/>
      <c r="C806" s="113"/>
      <c r="D806" s="59"/>
      <c r="E806" s="59"/>
      <c r="F806" s="59"/>
      <c r="G806" s="59"/>
      <c r="H806" s="21"/>
      <c r="I806" s="21"/>
      <c r="J806" s="21"/>
      <c r="K806" s="21"/>
      <c r="L806" s="53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10"/>
      <c r="C807" s="113"/>
      <c r="D807" s="59"/>
      <c r="E807" s="59"/>
      <c r="F807" s="59"/>
      <c r="G807" s="59"/>
      <c r="H807" s="21"/>
      <c r="I807" s="21"/>
      <c r="J807" s="21"/>
      <c r="K807" s="21"/>
      <c r="L807" s="53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10"/>
      <c r="C808" s="113"/>
      <c r="D808" s="59"/>
      <c r="E808" s="59"/>
      <c r="F808" s="59"/>
      <c r="G808" s="59"/>
      <c r="H808" s="21"/>
      <c r="I808" s="21"/>
      <c r="J808" s="21"/>
      <c r="K808" s="21"/>
      <c r="L808" s="53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10"/>
      <c r="C809" s="113"/>
      <c r="D809" s="59"/>
      <c r="E809" s="59"/>
      <c r="F809" s="59"/>
      <c r="G809" s="59"/>
      <c r="H809" s="21"/>
      <c r="I809" s="21"/>
      <c r="J809" s="21"/>
      <c r="K809" s="21"/>
      <c r="L809" s="53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10"/>
      <c r="C810" s="113"/>
      <c r="D810" s="59"/>
      <c r="E810" s="59"/>
      <c r="F810" s="59"/>
      <c r="G810" s="59"/>
      <c r="H810" s="21"/>
      <c r="I810" s="21"/>
      <c r="J810" s="21"/>
      <c r="K810" s="21"/>
      <c r="L810" s="53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10"/>
      <c r="C811" s="113"/>
      <c r="D811" s="59"/>
      <c r="E811" s="59"/>
      <c r="F811" s="59"/>
      <c r="G811" s="59"/>
      <c r="H811" s="21"/>
      <c r="I811" s="21"/>
      <c r="J811" s="21"/>
      <c r="K811" s="21"/>
      <c r="L811" s="53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10"/>
      <c r="C812" s="113"/>
      <c r="D812" s="59"/>
      <c r="E812" s="59"/>
      <c r="F812" s="59"/>
      <c r="G812" s="59"/>
      <c r="H812" s="21"/>
      <c r="I812" s="21"/>
      <c r="J812" s="21"/>
      <c r="K812" s="21"/>
      <c r="L812" s="53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10"/>
      <c r="C813" s="113"/>
      <c r="D813" s="59"/>
      <c r="E813" s="59"/>
      <c r="F813" s="59"/>
      <c r="G813" s="59"/>
      <c r="H813" s="21"/>
      <c r="I813" s="21"/>
      <c r="J813" s="21"/>
      <c r="K813" s="21"/>
      <c r="L813" s="53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10"/>
      <c r="C814" s="113"/>
      <c r="D814" s="59"/>
      <c r="E814" s="59"/>
      <c r="F814" s="59"/>
      <c r="G814" s="59"/>
      <c r="H814" s="21"/>
      <c r="I814" s="21"/>
      <c r="J814" s="21"/>
      <c r="K814" s="21"/>
      <c r="L814" s="53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10"/>
      <c r="C815" s="113"/>
      <c r="D815" s="59"/>
      <c r="E815" s="59"/>
      <c r="F815" s="59"/>
      <c r="G815" s="59"/>
      <c r="H815" s="21"/>
      <c r="I815" s="21"/>
      <c r="J815" s="21"/>
      <c r="K815" s="21"/>
      <c r="L815" s="53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10"/>
      <c r="C816" s="113"/>
      <c r="D816" s="59"/>
      <c r="E816" s="59"/>
      <c r="F816" s="59"/>
      <c r="G816" s="59"/>
      <c r="H816" s="21"/>
      <c r="I816" s="21"/>
      <c r="J816" s="21"/>
      <c r="K816" s="21"/>
      <c r="L816" s="53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10"/>
      <c r="C817" s="113"/>
      <c r="D817" s="59"/>
      <c r="E817" s="59"/>
      <c r="F817" s="59"/>
      <c r="G817" s="59"/>
      <c r="H817" s="21"/>
      <c r="I817" s="21"/>
      <c r="J817" s="21"/>
      <c r="K817" s="21"/>
      <c r="L817" s="53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10"/>
      <c r="C818" s="113"/>
      <c r="D818" s="59"/>
      <c r="E818" s="59"/>
      <c r="F818" s="59"/>
      <c r="G818" s="59"/>
      <c r="H818" s="21"/>
      <c r="I818" s="21"/>
      <c r="J818" s="21"/>
      <c r="K818" s="21"/>
      <c r="L818" s="53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10"/>
      <c r="C819" s="113"/>
      <c r="D819" s="59"/>
      <c r="E819" s="59"/>
      <c r="F819" s="59"/>
      <c r="G819" s="59"/>
      <c r="H819" s="21"/>
      <c r="I819" s="21"/>
      <c r="J819" s="21"/>
      <c r="K819" s="21"/>
      <c r="L819" s="53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10"/>
      <c r="C820" s="113"/>
      <c r="D820" s="59"/>
      <c r="E820" s="59"/>
      <c r="F820" s="59"/>
      <c r="G820" s="59"/>
      <c r="H820" s="21"/>
      <c r="I820" s="21"/>
      <c r="J820" s="21"/>
      <c r="K820" s="21"/>
      <c r="L820" s="53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10"/>
      <c r="C821" s="113"/>
      <c r="D821" s="59"/>
      <c r="E821" s="59"/>
      <c r="F821" s="59"/>
      <c r="G821" s="59"/>
      <c r="H821" s="21"/>
      <c r="I821" s="21"/>
      <c r="J821" s="21"/>
      <c r="K821" s="21"/>
      <c r="L821" s="53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10"/>
      <c r="C822" s="113"/>
      <c r="D822" s="59"/>
      <c r="E822" s="59"/>
      <c r="F822" s="59"/>
      <c r="G822" s="59"/>
      <c r="H822" s="21"/>
      <c r="I822" s="21"/>
      <c r="J822" s="21"/>
      <c r="K822" s="21"/>
      <c r="L822" s="53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10"/>
      <c r="C823" s="113"/>
      <c r="D823" s="59"/>
      <c r="E823" s="59"/>
      <c r="F823" s="59"/>
      <c r="G823" s="59"/>
      <c r="H823" s="21"/>
      <c r="I823" s="21"/>
      <c r="J823" s="21"/>
      <c r="K823" s="21"/>
      <c r="L823" s="53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10"/>
      <c r="C824" s="113"/>
      <c r="D824" s="59"/>
      <c r="E824" s="59"/>
      <c r="F824" s="59"/>
      <c r="G824" s="59"/>
      <c r="H824" s="21"/>
      <c r="I824" s="21"/>
      <c r="J824" s="21"/>
      <c r="K824" s="21"/>
      <c r="L824" s="53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10"/>
      <c r="C825" s="113"/>
      <c r="D825" s="59"/>
      <c r="E825" s="59"/>
      <c r="F825" s="59"/>
      <c r="G825" s="59"/>
      <c r="H825" s="21"/>
      <c r="I825" s="21"/>
      <c r="J825" s="21"/>
      <c r="K825" s="21"/>
      <c r="L825" s="53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10"/>
      <c r="C826" s="113"/>
      <c r="D826" s="59"/>
      <c r="E826" s="59"/>
      <c r="F826" s="59"/>
      <c r="G826" s="59"/>
      <c r="H826" s="21"/>
      <c r="I826" s="21"/>
      <c r="J826" s="21"/>
      <c r="K826" s="21"/>
      <c r="L826" s="53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10"/>
      <c r="C827" s="113"/>
      <c r="D827" s="59"/>
      <c r="E827" s="59"/>
      <c r="F827" s="59"/>
      <c r="G827" s="59"/>
      <c r="H827" s="21"/>
      <c r="I827" s="21"/>
      <c r="J827" s="21"/>
      <c r="K827" s="21"/>
      <c r="L827" s="53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10"/>
      <c r="C828" s="113"/>
      <c r="D828" s="59"/>
      <c r="E828" s="59"/>
      <c r="F828" s="59"/>
      <c r="G828" s="59"/>
      <c r="H828" s="21"/>
      <c r="I828" s="21"/>
      <c r="J828" s="21"/>
      <c r="K828" s="21"/>
      <c r="L828" s="53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10"/>
      <c r="C829" s="113"/>
      <c r="D829" s="59"/>
      <c r="E829" s="59"/>
      <c r="F829" s="59"/>
      <c r="G829" s="59"/>
      <c r="H829" s="21"/>
      <c r="I829" s="21"/>
      <c r="J829" s="21"/>
      <c r="K829" s="21"/>
      <c r="L829" s="53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10"/>
      <c r="C830" s="113"/>
      <c r="D830" s="59"/>
      <c r="E830" s="59"/>
      <c r="F830" s="59"/>
      <c r="G830" s="59"/>
      <c r="H830" s="21"/>
      <c r="I830" s="21"/>
      <c r="J830" s="21"/>
      <c r="K830" s="21"/>
      <c r="L830" s="53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10"/>
      <c r="C831" s="113"/>
      <c r="D831" s="59"/>
      <c r="E831" s="59"/>
      <c r="F831" s="59"/>
      <c r="G831" s="59"/>
      <c r="H831" s="21"/>
      <c r="I831" s="21"/>
      <c r="J831" s="21"/>
      <c r="K831" s="21"/>
      <c r="L831" s="53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10"/>
      <c r="C832" s="113"/>
      <c r="D832" s="59"/>
      <c r="E832" s="59"/>
      <c r="F832" s="59"/>
      <c r="G832" s="59"/>
      <c r="H832" s="21"/>
      <c r="I832" s="21"/>
      <c r="J832" s="21"/>
      <c r="K832" s="21"/>
      <c r="L832" s="53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10"/>
      <c r="C833" s="113"/>
      <c r="D833" s="59"/>
      <c r="E833" s="59"/>
      <c r="F833" s="59"/>
      <c r="G833" s="59"/>
      <c r="H833" s="21"/>
      <c r="I833" s="21"/>
      <c r="J833" s="21"/>
      <c r="K833" s="21"/>
      <c r="L833" s="53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10"/>
      <c r="C834" s="113"/>
      <c r="D834" s="59"/>
      <c r="E834" s="59"/>
      <c r="F834" s="59"/>
      <c r="G834" s="59"/>
      <c r="H834" s="21"/>
      <c r="I834" s="21"/>
      <c r="J834" s="21"/>
      <c r="K834" s="21"/>
      <c r="L834" s="53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10"/>
      <c r="C835" s="113"/>
      <c r="D835" s="59"/>
      <c r="E835" s="59"/>
      <c r="F835" s="59"/>
      <c r="G835" s="59"/>
      <c r="H835" s="21"/>
      <c r="I835" s="21"/>
      <c r="J835" s="21"/>
      <c r="K835" s="21"/>
      <c r="L835" s="53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10"/>
      <c r="C836" s="113"/>
      <c r="D836" s="59"/>
      <c r="E836" s="59"/>
      <c r="F836" s="59"/>
      <c r="G836" s="59"/>
      <c r="H836" s="21"/>
      <c r="I836" s="21"/>
      <c r="J836" s="21"/>
      <c r="K836" s="21"/>
      <c r="L836" s="53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10"/>
      <c r="C837" s="113"/>
      <c r="D837" s="59"/>
      <c r="E837" s="59"/>
      <c r="F837" s="59"/>
      <c r="G837" s="59"/>
      <c r="H837" s="21"/>
      <c r="I837" s="21"/>
      <c r="J837" s="21"/>
      <c r="K837" s="21"/>
      <c r="L837" s="53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10"/>
      <c r="C838" s="113"/>
      <c r="D838" s="59"/>
      <c r="E838" s="59"/>
      <c r="F838" s="59"/>
      <c r="G838" s="59"/>
      <c r="H838" s="21"/>
      <c r="I838" s="21"/>
      <c r="J838" s="21"/>
      <c r="K838" s="21"/>
      <c r="L838" s="53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10"/>
      <c r="C839" s="113"/>
      <c r="D839" s="59"/>
      <c r="E839" s="59"/>
      <c r="F839" s="59"/>
      <c r="G839" s="59"/>
      <c r="H839" s="21"/>
      <c r="I839" s="21"/>
      <c r="J839" s="21"/>
      <c r="K839" s="21"/>
      <c r="L839" s="53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10"/>
      <c r="C840" s="113"/>
      <c r="D840" s="59"/>
      <c r="E840" s="59"/>
      <c r="F840" s="59"/>
      <c r="G840" s="59"/>
      <c r="H840" s="21"/>
      <c r="I840" s="21"/>
      <c r="J840" s="21"/>
      <c r="K840" s="21"/>
      <c r="L840" s="53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10"/>
      <c r="C841" s="113"/>
      <c r="D841" s="59"/>
      <c r="E841" s="59"/>
      <c r="F841" s="59"/>
      <c r="G841" s="59"/>
      <c r="H841" s="21"/>
      <c r="I841" s="21"/>
      <c r="J841" s="21"/>
      <c r="K841" s="21"/>
      <c r="L841" s="53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10"/>
      <c r="C842" s="113"/>
      <c r="D842" s="59"/>
      <c r="E842" s="59"/>
      <c r="F842" s="59"/>
      <c r="G842" s="59"/>
      <c r="H842" s="21"/>
      <c r="I842" s="21"/>
      <c r="J842" s="21"/>
      <c r="K842" s="21"/>
      <c r="L842" s="53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10"/>
      <c r="C843" s="113"/>
      <c r="D843" s="59"/>
      <c r="E843" s="59"/>
      <c r="F843" s="59"/>
      <c r="G843" s="59"/>
      <c r="H843" s="21"/>
      <c r="I843" s="21"/>
      <c r="J843" s="21"/>
      <c r="K843" s="21"/>
      <c r="L843" s="53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10"/>
      <c r="C844" s="113"/>
      <c r="D844" s="59"/>
      <c r="E844" s="59"/>
      <c r="F844" s="59"/>
      <c r="G844" s="59"/>
      <c r="H844" s="21"/>
      <c r="I844" s="21"/>
      <c r="J844" s="21"/>
      <c r="K844" s="21"/>
      <c r="L844" s="53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10"/>
      <c r="C845" s="113"/>
      <c r="D845" s="59"/>
      <c r="E845" s="59"/>
      <c r="F845" s="59"/>
      <c r="G845" s="59"/>
      <c r="H845" s="21"/>
      <c r="I845" s="21"/>
      <c r="J845" s="21"/>
      <c r="K845" s="21"/>
      <c r="L845" s="53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10"/>
      <c r="C846" s="113"/>
      <c r="D846" s="59"/>
      <c r="E846" s="59"/>
      <c r="F846" s="59"/>
      <c r="G846" s="59"/>
      <c r="H846" s="21"/>
      <c r="I846" s="21"/>
      <c r="J846" s="21"/>
      <c r="K846" s="21"/>
      <c r="L846" s="53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10"/>
      <c r="C847" s="113"/>
      <c r="D847" s="59"/>
      <c r="E847" s="59"/>
      <c r="F847" s="59"/>
      <c r="G847" s="59"/>
      <c r="H847" s="21"/>
      <c r="I847" s="21"/>
      <c r="J847" s="21"/>
      <c r="K847" s="21"/>
      <c r="L847" s="53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10"/>
      <c r="C848" s="113"/>
      <c r="D848" s="59"/>
      <c r="E848" s="59"/>
      <c r="F848" s="59"/>
      <c r="G848" s="59"/>
      <c r="H848" s="21"/>
      <c r="I848" s="21"/>
      <c r="J848" s="21"/>
      <c r="K848" s="21"/>
      <c r="L848" s="53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10"/>
      <c r="C849" s="113"/>
      <c r="D849" s="59"/>
      <c r="E849" s="59"/>
      <c r="F849" s="59"/>
      <c r="G849" s="59"/>
      <c r="H849" s="21"/>
      <c r="I849" s="21"/>
      <c r="J849" s="21"/>
      <c r="K849" s="21"/>
      <c r="L849" s="53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10"/>
      <c r="C850" s="113"/>
      <c r="D850" s="59"/>
      <c r="E850" s="59"/>
      <c r="F850" s="59"/>
      <c r="G850" s="59"/>
      <c r="H850" s="21"/>
      <c r="I850" s="21"/>
      <c r="J850" s="21"/>
      <c r="K850" s="21"/>
      <c r="L850" s="53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10"/>
      <c r="C851" s="113"/>
      <c r="D851" s="59"/>
      <c r="E851" s="59"/>
      <c r="F851" s="59"/>
      <c r="G851" s="59"/>
      <c r="H851" s="21"/>
      <c r="I851" s="21"/>
      <c r="J851" s="21"/>
      <c r="K851" s="21"/>
      <c r="L851" s="53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10"/>
      <c r="C852" s="113"/>
      <c r="D852" s="59"/>
      <c r="E852" s="59"/>
      <c r="F852" s="59"/>
      <c r="G852" s="59"/>
      <c r="H852" s="21"/>
      <c r="I852" s="21"/>
      <c r="J852" s="21"/>
      <c r="K852" s="21"/>
      <c r="L852" s="53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10"/>
      <c r="C853" s="113"/>
      <c r="D853" s="59"/>
      <c r="E853" s="59"/>
      <c r="F853" s="59"/>
      <c r="G853" s="59"/>
      <c r="H853" s="21"/>
      <c r="I853" s="21"/>
      <c r="J853" s="21"/>
      <c r="K853" s="21"/>
      <c r="L853" s="53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10"/>
      <c r="C854" s="113"/>
      <c r="D854" s="59"/>
      <c r="E854" s="59"/>
      <c r="F854" s="59"/>
      <c r="G854" s="59"/>
      <c r="H854" s="21"/>
      <c r="I854" s="21"/>
      <c r="J854" s="21"/>
      <c r="K854" s="21"/>
      <c r="L854" s="53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10"/>
      <c r="C855" s="113"/>
      <c r="D855" s="59"/>
      <c r="E855" s="59"/>
      <c r="F855" s="59"/>
      <c r="G855" s="59"/>
      <c r="H855" s="21"/>
      <c r="I855" s="21"/>
      <c r="J855" s="21"/>
      <c r="K855" s="21"/>
      <c r="L855" s="53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10"/>
      <c r="C856" s="113"/>
      <c r="D856" s="59"/>
      <c r="E856" s="59"/>
      <c r="F856" s="59"/>
      <c r="G856" s="59"/>
      <c r="H856" s="21"/>
      <c r="I856" s="21"/>
      <c r="J856" s="21"/>
      <c r="K856" s="21"/>
      <c r="L856" s="53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10"/>
      <c r="C857" s="113"/>
      <c r="D857" s="59"/>
      <c r="E857" s="59"/>
      <c r="F857" s="59"/>
      <c r="G857" s="59"/>
      <c r="H857" s="21"/>
      <c r="I857" s="21"/>
      <c r="J857" s="21"/>
      <c r="K857" s="21"/>
      <c r="L857" s="53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10"/>
      <c r="C858" s="113"/>
      <c r="D858" s="59"/>
      <c r="E858" s="59"/>
      <c r="F858" s="59"/>
      <c r="G858" s="59"/>
      <c r="H858" s="21"/>
      <c r="I858" s="21"/>
      <c r="J858" s="21"/>
      <c r="K858" s="21"/>
      <c r="L858" s="53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10"/>
      <c r="C859" s="113"/>
      <c r="D859" s="59"/>
      <c r="E859" s="59"/>
      <c r="F859" s="59"/>
      <c r="G859" s="59"/>
      <c r="H859" s="21"/>
      <c r="I859" s="21"/>
      <c r="J859" s="21"/>
      <c r="K859" s="21"/>
      <c r="L859" s="53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10"/>
      <c r="C860" s="113"/>
      <c r="D860" s="59"/>
      <c r="E860" s="59"/>
      <c r="F860" s="59"/>
      <c r="G860" s="59"/>
      <c r="H860" s="21"/>
      <c r="I860" s="21"/>
      <c r="J860" s="21"/>
      <c r="K860" s="21"/>
      <c r="L860" s="53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10"/>
      <c r="C861" s="113"/>
      <c r="D861" s="59"/>
      <c r="E861" s="59"/>
      <c r="F861" s="59"/>
      <c r="G861" s="59"/>
      <c r="H861" s="21"/>
      <c r="I861" s="21"/>
      <c r="J861" s="21"/>
      <c r="K861" s="21"/>
      <c r="L861" s="53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10"/>
      <c r="C862" s="113"/>
      <c r="D862" s="59"/>
      <c r="E862" s="59"/>
      <c r="F862" s="59"/>
      <c r="G862" s="59"/>
      <c r="H862" s="21"/>
      <c r="I862" s="21"/>
      <c r="J862" s="21"/>
      <c r="K862" s="21"/>
      <c r="L862" s="53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10"/>
      <c r="C863" s="113"/>
      <c r="D863" s="59"/>
      <c r="E863" s="59"/>
      <c r="F863" s="59"/>
      <c r="G863" s="59"/>
      <c r="H863" s="21"/>
      <c r="I863" s="21"/>
      <c r="J863" s="21"/>
      <c r="K863" s="21"/>
      <c r="L863" s="53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10"/>
      <c r="C864" s="113"/>
      <c r="D864" s="59"/>
      <c r="E864" s="59"/>
      <c r="F864" s="59"/>
      <c r="G864" s="59"/>
      <c r="H864" s="21"/>
      <c r="I864" s="21"/>
      <c r="J864" s="21"/>
      <c r="K864" s="21"/>
      <c r="L864" s="53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10"/>
      <c r="C865" s="113"/>
      <c r="D865" s="59"/>
      <c r="E865" s="59"/>
      <c r="F865" s="59"/>
      <c r="G865" s="59"/>
      <c r="H865" s="21"/>
      <c r="I865" s="21"/>
      <c r="J865" s="21"/>
      <c r="K865" s="21"/>
      <c r="L865" s="53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10"/>
      <c r="C866" s="113"/>
      <c r="D866" s="59"/>
      <c r="E866" s="59"/>
      <c r="F866" s="59"/>
      <c r="G866" s="59"/>
      <c r="H866" s="21"/>
      <c r="I866" s="21"/>
      <c r="J866" s="21"/>
      <c r="K866" s="21"/>
      <c r="L866" s="53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10"/>
      <c r="C867" s="113"/>
      <c r="D867" s="59"/>
      <c r="E867" s="59"/>
      <c r="F867" s="59"/>
      <c r="G867" s="59"/>
      <c r="H867" s="21"/>
      <c r="I867" s="21"/>
      <c r="J867" s="21"/>
      <c r="K867" s="21"/>
      <c r="L867" s="53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10"/>
      <c r="C868" s="113"/>
      <c r="D868" s="59"/>
      <c r="E868" s="59"/>
      <c r="F868" s="59"/>
      <c r="G868" s="59"/>
      <c r="H868" s="21"/>
      <c r="I868" s="21"/>
      <c r="J868" s="21"/>
      <c r="K868" s="21"/>
      <c r="L868" s="53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10"/>
      <c r="C869" s="113"/>
      <c r="D869" s="59"/>
      <c r="E869" s="59"/>
      <c r="F869" s="59"/>
      <c r="G869" s="59"/>
      <c r="H869" s="21"/>
      <c r="I869" s="21"/>
      <c r="J869" s="21"/>
      <c r="K869" s="21"/>
      <c r="L869" s="53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10"/>
      <c r="C870" s="113"/>
      <c r="D870" s="59"/>
      <c r="E870" s="59"/>
      <c r="F870" s="59"/>
      <c r="G870" s="59"/>
      <c r="H870" s="21"/>
      <c r="I870" s="21"/>
      <c r="J870" s="21"/>
      <c r="K870" s="21"/>
      <c r="L870" s="53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10"/>
      <c r="C871" s="113"/>
      <c r="D871" s="59"/>
      <c r="E871" s="59"/>
      <c r="F871" s="59"/>
      <c r="G871" s="59"/>
      <c r="H871" s="21"/>
      <c r="I871" s="21"/>
      <c r="J871" s="21"/>
      <c r="K871" s="21"/>
      <c r="L871" s="53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10"/>
      <c r="C872" s="113"/>
      <c r="D872" s="59"/>
      <c r="E872" s="59"/>
      <c r="F872" s="59"/>
      <c r="G872" s="59"/>
      <c r="H872" s="21"/>
      <c r="I872" s="21"/>
      <c r="J872" s="21"/>
      <c r="K872" s="21"/>
      <c r="L872" s="53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10"/>
      <c r="C873" s="113"/>
      <c r="D873" s="59"/>
      <c r="E873" s="59"/>
      <c r="F873" s="59"/>
      <c r="G873" s="59"/>
      <c r="H873" s="21"/>
      <c r="I873" s="21"/>
      <c r="J873" s="21"/>
      <c r="K873" s="21"/>
      <c r="L873" s="53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10"/>
      <c r="C874" s="113"/>
      <c r="D874" s="59"/>
      <c r="E874" s="59"/>
      <c r="F874" s="59"/>
      <c r="G874" s="59"/>
      <c r="H874" s="21"/>
      <c r="I874" s="21"/>
      <c r="J874" s="21"/>
      <c r="K874" s="21"/>
      <c r="L874" s="53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10"/>
      <c r="C875" s="113"/>
      <c r="D875" s="59"/>
      <c r="E875" s="59"/>
      <c r="F875" s="59"/>
      <c r="G875" s="59"/>
      <c r="H875" s="21"/>
      <c r="I875" s="21"/>
      <c r="J875" s="21"/>
      <c r="K875" s="21"/>
      <c r="L875" s="53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10"/>
      <c r="C876" s="113"/>
      <c r="D876" s="59"/>
      <c r="E876" s="59"/>
      <c r="F876" s="59"/>
      <c r="G876" s="59"/>
      <c r="H876" s="21"/>
      <c r="I876" s="21"/>
      <c r="J876" s="21"/>
      <c r="K876" s="21"/>
      <c r="L876" s="53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10"/>
      <c r="C877" s="113"/>
      <c r="D877" s="59"/>
      <c r="E877" s="59"/>
      <c r="F877" s="59"/>
      <c r="G877" s="59"/>
      <c r="H877" s="21"/>
      <c r="I877" s="21"/>
      <c r="J877" s="21"/>
      <c r="K877" s="21"/>
      <c r="L877" s="53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10"/>
      <c r="C878" s="113"/>
      <c r="D878" s="59"/>
      <c r="E878" s="59"/>
      <c r="F878" s="59"/>
      <c r="G878" s="59"/>
      <c r="H878" s="21"/>
      <c r="I878" s="21"/>
      <c r="J878" s="21"/>
      <c r="K878" s="21"/>
      <c r="L878" s="53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10"/>
      <c r="C879" s="113"/>
      <c r="D879" s="59"/>
      <c r="E879" s="59"/>
      <c r="F879" s="59"/>
      <c r="G879" s="59"/>
      <c r="H879" s="21"/>
      <c r="I879" s="21"/>
      <c r="J879" s="21"/>
      <c r="K879" s="21"/>
      <c r="L879" s="53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10"/>
      <c r="C880" s="113"/>
      <c r="D880" s="59"/>
      <c r="E880" s="59"/>
      <c r="F880" s="59"/>
      <c r="G880" s="59"/>
      <c r="H880" s="21"/>
      <c r="I880" s="21"/>
      <c r="J880" s="21"/>
      <c r="K880" s="21"/>
      <c r="L880" s="53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10"/>
      <c r="C881" s="113"/>
      <c r="D881" s="59"/>
      <c r="E881" s="59"/>
      <c r="F881" s="59"/>
      <c r="G881" s="59"/>
      <c r="H881" s="21"/>
      <c r="I881" s="21"/>
      <c r="J881" s="21"/>
      <c r="K881" s="21"/>
      <c r="L881" s="53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10"/>
      <c r="C882" s="113"/>
      <c r="D882" s="59"/>
      <c r="E882" s="59"/>
      <c r="F882" s="59"/>
      <c r="G882" s="59"/>
      <c r="H882" s="21"/>
      <c r="I882" s="21"/>
      <c r="J882" s="21"/>
      <c r="K882" s="21"/>
      <c r="L882" s="53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10"/>
      <c r="C883" s="113"/>
      <c r="D883" s="59"/>
      <c r="E883" s="59"/>
      <c r="F883" s="59"/>
      <c r="G883" s="59"/>
      <c r="H883" s="21"/>
      <c r="I883" s="21"/>
      <c r="J883" s="21"/>
      <c r="K883" s="21"/>
      <c r="L883" s="53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10"/>
      <c r="C884" s="113"/>
      <c r="D884" s="59"/>
      <c r="E884" s="59"/>
      <c r="F884" s="59"/>
      <c r="G884" s="59"/>
      <c r="H884" s="21"/>
      <c r="I884" s="21"/>
      <c r="J884" s="21"/>
      <c r="K884" s="21"/>
      <c r="L884" s="53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10"/>
      <c r="C885" s="113"/>
      <c r="D885" s="59"/>
      <c r="E885" s="59"/>
      <c r="F885" s="59"/>
      <c r="G885" s="59"/>
      <c r="H885" s="21"/>
      <c r="I885" s="21"/>
      <c r="J885" s="21"/>
      <c r="K885" s="21"/>
      <c r="L885" s="53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10"/>
      <c r="C886" s="113"/>
      <c r="D886" s="59"/>
      <c r="E886" s="59"/>
      <c r="F886" s="59"/>
      <c r="G886" s="59"/>
      <c r="H886" s="21"/>
      <c r="I886" s="21"/>
      <c r="J886" s="21"/>
      <c r="K886" s="21"/>
      <c r="L886" s="53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10"/>
      <c r="C887" s="113"/>
      <c r="D887" s="59"/>
      <c r="E887" s="59"/>
      <c r="F887" s="59"/>
      <c r="G887" s="59"/>
      <c r="H887" s="21"/>
      <c r="I887" s="21"/>
      <c r="J887" s="21"/>
      <c r="K887" s="21"/>
      <c r="L887" s="53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10"/>
      <c r="C888" s="113"/>
      <c r="D888" s="59"/>
      <c r="E888" s="59"/>
      <c r="F888" s="59"/>
      <c r="G888" s="59"/>
      <c r="H888" s="21"/>
      <c r="I888" s="21"/>
      <c r="J888" s="21"/>
      <c r="K888" s="21"/>
      <c r="L888" s="53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10"/>
      <c r="C889" s="113"/>
      <c r="D889" s="59"/>
      <c r="E889" s="59"/>
      <c r="F889" s="59"/>
      <c r="G889" s="59"/>
      <c r="H889" s="21"/>
      <c r="I889" s="21"/>
      <c r="J889" s="21"/>
      <c r="K889" s="21"/>
      <c r="L889" s="53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10"/>
      <c r="C890" s="113"/>
      <c r="D890" s="59"/>
      <c r="E890" s="59"/>
      <c r="F890" s="59"/>
      <c r="G890" s="59"/>
      <c r="H890" s="21"/>
      <c r="I890" s="21"/>
      <c r="J890" s="21"/>
      <c r="K890" s="21"/>
      <c r="L890" s="53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10"/>
      <c r="C891" s="113"/>
      <c r="D891" s="59"/>
      <c r="E891" s="59"/>
      <c r="F891" s="59"/>
      <c r="G891" s="59"/>
      <c r="H891" s="21"/>
      <c r="I891" s="21"/>
      <c r="J891" s="21"/>
      <c r="K891" s="21"/>
      <c r="L891" s="53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10"/>
      <c r="C892" s="113"/>
      <c r="D892" s="59"/>
      <c r="E892" s="59"/>
      <c r="F892" s="59"/>
      <c r="G892" s="59"/>
      <c r="H892" s="21"/>
      <c r="I892" s="21"/>
      <c r="J892" s="21"/>
      <c r="K892" s="21"/>
      <c r="L892" s="53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10"/>
      <c r="C893" s="113"/>
      <c r="D893" s="59"/>
      <c r="E893" s="59"/>
      <c r="F893" s="59"/>
      <c r="G893" s="59"/>
      <c r="H893" s="21"/>
      <c r="I893" s="21"/>
      <c r="J893" s="21"/>
      <c r="K893" s="21"/>
      <c r="L893" s="53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10"/>
      <c r="C894" s="113"/>
      <c r="D894" s="59"/>
      <c r="E894" s="59"/>
      <c r="F894" s="59"/>
      <c r="G894" s="59"/>
      <c r="H894" s="21"/>
      <c r="I894" s="21"/>
      <c r="J894" s="21"/>
      <c r="K894" s="21"/>
      <c r="L894" s="53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10"/>
      <c r="C895" s="113"/>
      <c r="D895" s="59"/>
      <c r="E895" s="59"/>
      <c r="F895" s="59"/>
      <c r="G895" s="59"/>
      <c r="H895" s="21"/>
      <c r="I895" s="21"/>
      <c r="J895" s="21"/>
      <c r="K895" s="21"/>
      <c r="L895" s="53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10"/>
      <c r="C896" s="113"/>
      <c r="D896" s="59"/>
      <c r="E896" s="59"/>
      <c r="F896" s="59"/>
      <c r="G896" s="59"/>
      <c r="H896" s="21"/>
      <c r="I896" s="21"/>
      <c r="J896" s="21"/>
      <c r="K896" s="21"/>
      <c r="L896" s="53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10"/>
      <c r="C897" s="113"/>
      <c r="D897" s="59"/>
      <c r="E897" s="59"/>
      <c r="F897" s="59"/>
      <c r="G897" s="59"/>
      <c r="H897" s="21"/>
      <c r="I897" s="21"/>
      <c r="J897" s="21"/>
      <c r="K897" s="21"/>
      <c r="L897" s="53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10"/>
      <c r="C898" s="113"/>
      <c r="D898" s="59"/>
      <c r="E898" s="59"/>
      <c r="F898" s="59"/>
      <c r="G898" s="59"/>
      <c r="H898" s="21"/>
      <c r="I898" s="21"/>
      <c r="J898" s="21"/>
      <c r="K898" s="21"/>
      <c r="L898" s="53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10"/>
      <c r="C899" s="113"/>
      <c r="D899" s="59"/>
      <c r="E899" s="59"/>
      <c r="F899" s="59"/>
      <c r="G899" s="59"/>
      <c r="H899" s="21"/>
      <c r="I899" s="21"/>
      <c r="J899" s="21"/>
      <c r="K899" s="21"/>
      <c r="L899" s="53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10"/>
      <c r="C900" s="113"/>
      <c r="D900" s="59"/>
      <c r="E900" s="59"/>
      <c r="F900" s="59"/>
      <c r="G900" s="59"/>
      <c r="H900" s="21"/>
      <c r="I900" s="21"/>
      <c r="J900" s="21"/>
      <c r="K900" s="21"/>
      <c r="L900" s="53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10"/>
      <c r="C901" s="113"/>
      <c r="D901" s="59"/>
      <c r="E901" s="59"/>
      <c r="F901" s="59"/>
      <c r="G901" s="59"/>
      <c r="H901" s="21"/>
      <c r="I901" s="21"/>
      <c r="J901" s="21"/>
      <c r="K901" s="21"/>
      <c r="L901" s="53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10"/>
      <c r="C902" s="113"/>
      <c r="D902" s="59"/>
      <c r="E902" s="59"/>
      <c r="F902" s="59"/>
      <c r="G902" s="59"/>
      <c r="H902" s="21"/>
      <c r="I902" s="21"/>
      <c r="J902" s="21"/>
      <c r="K902" s="21"/>
      <c r="L902" s="53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10"/>
      <c r="C903" s="113"/>
      <c r="D903" s="59"/>
      <c r="E903" s="59"/>
      <c r="F903" s="59"/>
      <c r="G903" s="59"/>
      <c r="H903" s="21"/>
      <c r="I903" s="21"/>
      <c r="J903" s="21"/>
      <c r="K903" s="21"/>
      <c r="L903" s="53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10"/>
      <c r="C904" s="113"/>
      <c r="D904" s="59"/>
      <c r="E904" s="59"/>
      <c r="F904" s="59"/>
      <c r="G904" s="59"/>
      <c r="H904" s="21"/>
      <c r="I904" s="21"/>
      <c r="J904" s="21"/>
      <c r="K904" s="21"/>
      <c r="L904" s="53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10"/>
      <c r="C905" s="113"/>
      <c r="D905" s="59"/>
      <c r="E905" s="59"/>
      <c r="F905" s="59"/>
      <c r="G905" s="59"/>
      <c r="H905" s="21"/>
      <c r="I905" s="21"/>
      <c r="J905" s="21"/>
      <c r="K905" s="21"/>
      <c r="L905" s="53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10"/>
      <c r="C906" s="113"/>
      <c r="D906" s="59"/>
      <c r="E906" s="59"/>
      <c r="F906" s="59"/>
      <c r="G906" s="59"/>
      <c r="H906" s="21"/>
      <c r="I906" s="21"/>
      <c r="J906" s="21"/>
      <c r="K906" s="21"/>
      <c r="L906" s="53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10"/>
      <c r="C907" s="113"/>
      <c r="D907" s="59"/>
      <c r="E907" s="59"/>
      <c r="F907" s="59"/>
      <c r="G907" s="59"/>
      <c r="H907" s="21"/>
      <c r="I907" s="21"/>
      <c r="J907" s="21"/>
      <c r="K907" s="21"/>
      <c r="L907" s="53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10"/>
      <c r="C908" s="113"/>
      <c r="D908" s="59"/>
      <c r="E908" s="59"/>
      <c r="F908" s="59"/>
      <c r="G908" s="59"/>
      <c r="H908" s="21"/>
      <c r="I908" s="21"/>
      <c r="J908" s="21"/>
      <c r="K908" s="21"/>
      <c r="L908" s="53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10"/>
      <c r="C909" s="113"/>
      <c r="D909" s="59"/>
      <c r="E909" s="59"/>
      <c r="F909" s="59"/>
      <c r="G909" s="59"/>
      <c r="H909" s="21"/>
      <c r="I909" s="21"/>
      <c r="J909" s="21"/>
      <c r="K909" s="21"/>
      <c r="L909" s="53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10"/>
      <c r="C910" s="113"/>
      <c r="D910" s="59"/>
      <c r="E910" s="59"/>
      <c r="F910" s="59"/>
      <c r="G910" s="59"/>
      <c r="H910" s="21"/>
      <c r="I910" s="21"/>
      <c r="J910" s="21"/>
      <c r="K910" s="21"/>
      <c r="L910" s="53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10"/>
      <c r="C911" s="113"/>
      <c r="D911" s="59"/>
      <c r="E911" s="59"/>
      <c r="F911" s="59"/>
      <c r="G911" s="59"/>
      <c r="H911" s="21"/>
      <c r="I911" s="21"/>
      <c r="J911" s="21"/>
      <c r="K911" s="21"/>
      <c r="L911" s="53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10"/>
      <c r="C912" s="113"/>
      <c r="D912" s="59"/>
      <c r="E912" s="59"/>
      <c r="F912" s="59"/>
      <c r="G912" s="59"/>
      <c r="H912" s="21"/>
      <c r="I912" s="21"/>
      <c r="J912" s="21"/>
      <c r="K912" s="21"/>
      <c r="L912" s="53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10"/>
      <c r="C913" s="113"/>
      <c r="D913" s="59"/>
      <c r="E913" s="59"/>
      <c r="F913" s="59"/>
      <c r="G913" s="59"/>
      <c r="H913" s="21"/>
      <c r="I913" s="21"/>
      <c r="J913" s="21"/>
      <c r="K913" s="21"/>
      <c r="L913" s="53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10"/>
      <c r="C914" s="113"/>
      <c r="D914" s="59"/>
      <c r="E914" s="59"/>
      <c r="F914" s="59"/>
      <c r="G914" s="59"/>
      <c r="H914" s="21"/>
      <c r="I914" s="21"/>
      <c r="J914" s="21"/>
      <c r="K914" s="21"/>
      <c r="L914" s="53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10"/>
      <c r="C915" s="113"/>
      <c r="D915" s="59"/>
      <c r="E915" s="59"/>
      <c r="F915" s="59"/>
      <c r="G915" s="59"/>
      <c r="H915" s="21"/>
      <c r="I915" s="21"/>
      <c r="J915" s="21"/>
      <c r="K915" s="21"/>
      <c r="L915" s="53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10"/>
      <c r="C916" s="113"/>
      <c r="D916" s="59"/>
      <c r="E916" s="59"/>
      <c r="F916" s="59"/>
      <c r="G916" s="59"/>
      <c r="H916" s="21"/>
      <c r="I916" s="21"/>
      <c r="J916" s="21"/>
      <c r="K916" s="21"/>
      <c r="L916" s="53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10"/>
      <c r="C917" s="113"/>
      <c r="D917" s="59"/>
      <c r="E917" s="59"/>
      <c r="F917" s="59"/>
      <c r="G917" s="59"/>
      <c r="H917" s="21"/>
      <c r="I917" s="21"/>
      <c r="J917" s="21"/>
      <c r="K917" s="21"/>
      <c r="L917" s="53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10"/>
      <c r="C918" s="113"/>
      <c r="D918" s="59"/>
      <c r="E918" s="59"/>
      <c r="F918" s="59"/>
      <c r="G918" s="59"/>
      <c r="H918" s="21"/>
      <c r="I918" s="21"/>
      <c r="J918" s="21"/>
      <c r="K918" s="21"/>
      <c r="L918" s="53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10"/>
      <c r="C919" s="113"/>
      <c r="D919" s="59"/>
      <c r="E919" s="59"/>
      <c r="F919" s="59"/>
      <c r="G919" s="59"/>
      <c r="H919" s="21"/>
      <c r="I919" s="21"/>
      <c r="J919" s="21"/>
      <c r="K919" s="21"/>
      <c r="L919" s="53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10"/>
      <c r="C920" s="113"/>
      <c r="D920" s="59"/>
      <c r="E920" s="59"/>
      <c r="F920" s="59"/>
      <c r="G920" s="59"/>
      <c r="H920" s="21"/>
      <c r="I920" s="21"/>
      <c r="J920" s="21"/>
      <c r="K920" s="21"/>
      <c r="L920" s="53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10"/>
      <c r="C921" s="113"/>
      <c r="D921" s="59"/>
      <c r="E921" s="59"/>
      <c r="F921" s="59"/>
      <c r="G921" s="59"/>
      <c r="H921" s="21"/>
      <c r="I921" s="21"/>
      <c r="J921" s="21"/>
      <c r="K921" s="21"/>
      <c r="L921" s="53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10"/>
      <c r="C922" s="113"/>
      <c r="D922" s="59"/>
      <c r="E922" s="59"/>
      <c r="F922" s="59"/>
      <c r="G922" s="59"/>
      <c r="H922" s="21"/>
      <c r="I922" s="21"/>
      <c r="J922" s="21"/>
      <c r="K922" s="21"/>
      <c r="L922" s="53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10"/>
      <c r="C923" s="113"/>
      <c r="D923" s="59"/>
      <c r="E923" s="59"/>
      <c r="F923" s="59"/>
      <c r="G923" s="59"/>
      <c r="H923" s="21"/>
      <c r="I923" s="21"/>
      <c r="J923" s="21"/>
      <c r="K923" s="21"/>
      <c r="L923" s="53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10"/>
      <c r="C924" s="113"/>
      <c r="D924" s="59"/>
      <c r="E924" s="59"/>
      <c r="F924" s="59"/>
      <c r="G924" s="59"/>
      <c r="H924" s="21"/>
      <c r="I924" s="21"/>
      <c r="J924" s="21"/>
      <c r="K924" s="21"/>
      <c r="L924" s="53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10"/>
      <c r="C925" s="113"/>
      <c r="D925" s="59"/>
      <c r="E925" s="59"/>
      <c r="F925" s="59"/>
      <c r="G925" s="59"/>
      <c r="H925" s="21"/>
      <c r="I925" s="21"/>
      <c r="J925" s="21"/>
      <c r="K925" s="21"/>
      <c r="L925" s="53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10"/>
      <c r="C926" s="113"/>
      <c r="D926" s="59"/>
      <c r="E926" s="59"/>
      <c r="F926" s="59"/>
      <c r="G926" s="59"/>
      <c r="H926" s="21"/>
      <c r="I926" s="21"/>
      <c r="J926" s="21"/>
      <c r="K926" s="21"/>
      <c r="L926" s="53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10"/>
      <c r="C927" s="113"/>
      <c r="D927" s="59"/>
      <c r="E927" s="59"/>
      <c r="F927" s="59"/>
      <c r="G927" s="59"/>
      <c r="H927" s="21"/>
      <c r="I927" s="21"/>
      <c r="J927" s="21"/>
      <c r="K927" s="21"/>
      <c r="L927" s="53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10"/>
      <c r="C928" s="113"/>
      <c r="D928" s="59"/>
      <c r="E928" s="59"/>
      <c r="F928" s="59"/>
      <c r="G928" s="59"/>
      <c r="H928" s="21"/>
      <c r="I928" s="21"/>
      <c r="J928" s="21"/>
      <c r="K928" s="21"/>
      <c r="L928" s="53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10"/>
      <c r="C929" s="113"/>
      <c r="D929" s="59"/>
      <c r="E929" s="59"/>
      <c r="F929" s="59"/>
      <c r="G929" s="59"/>
      <c r="H929" s="21"/>
      <c r="I929" s="21"/>
      <c r="J929" s="21"/>
      <c r="K929" s="21"/>
      <c r="L929" s="53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10"/>
      <c r="C930" s="113"/>
      <c r="D930" s="59"/>
      <c r="E930" s="59"/>
      <c r="F930" s="59"/>
      <c r="G930" s="59"/>
      <c r="H930" s="21"/>
      <c r="I930" s="21"/>
      <c r="J930" s="21"/>
      <c r="K930" s="21"/>
      <c r="L930" s="53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10"/>
      <c r="C931" s="113"/>
      <c r="D931" s="59"/>
      <c r="E931" s="59"/>
      <c r="F931" s="59"/>
      <c r="G931" s="59"/>
      <c r="H931" s="21"/>
      <c r="I931" s="21"/>
      <c r="J931" s="21"/>
      <c r="K931" s="21"/>
      <c r="L931" s="53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10"/>
      <c r="C932" s="113"/>
      <c r="D932" s="59"/>
      <c r="E932" s="59"/>
      <c r="F932" s="59"/>
      <c r="G932" s="59"/>
      <c r="H932" s="21"/>
      <c r="I932" s="21"/>
      <c r="J932" s="21"/>
      <c r="K932" s="21"/>
      <c r="L932" s="53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10"/>
      <c r="C933" s="113"/>
      <c r="D933" s="59"/>
      <c r="E933" s="59"/>
      <c r="F933" s="59"/>
      <c r="G933" s="59"/>
      <c r="H933" s="21"/>
      <c r="I933" s="21"/>
      <c r="J933" s="21"/>
      <c r="K933" s="21"/>
      <c r="L933" s="53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10"/>
      <c r="C934" s="113"/>
      <c r="D934" s="59"/>
      <c r="E934" s="59"/>
      <c r="F934" s="59"/>
      <c r="G934" s="59"/>
      <c r="H934" s="21"/>
      <c r="I934" s="21"/>
      <c r="J934" s="21"/>
      <c r="K934" s="21"/>
      <c r="L934" s="53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10"/>
      <c r="C935" s="113"/>
      <c r="D935" s="59"/>
      <c r="E935" s="59"/>
      <c r="F935" s="59"/>
      <c r="G935" s="59"/>
      <c r="H935" s="21"/>
      <c r="I935" s="21"/>
      <c r="J935" s="21"/>
      <c r="K935" s="21"/>
      <c r="L935" s="53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10"/>
      <c r="C936" s="113"/>
      <c r="D936" s="59"/>
      <c r="E936" s="59"/>
      <c r="F936" s="59"/>
      <c r="G936" s="59"/>
      <c r="H936" s="21"/>
      <c r="I936" s="21"/>
      <c r="J936" s="21"/>
      <c r="K936" s="21"/>
      <c r="L936" s="53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10"/>
      <c r="C937" s="113"/>
      <c r="D937" s="59"/>
      <c r="E937" s="59"/>
      <c r="F937" s="59"/>
      <c r="G937" s="59"/>
      <c r="H937" s="21"/>
      <c r="I937" s="21"/>
      <c r="J937" s="21"/>
      <c r="K937" s="21"/>
      <c r="L937" s="53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10"/>
      <c r="C938" s="113"/>
      <c r="D938" s="59"/>
      <c r="E938" s="59"/>
      <c r="F938" s="59"/>
      <c r="G938" s="59"/>
      <c r="H938" s="21"/>
      <c r="I938" s="21"/>
      <c r="J938" s="21"/>
      <c r="K938" s="21"/>
      <c r="L938" s="53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10"/>
      <c r="C939" s="113"/>
      <c r="D939" s="59"/>
      <c r="E939" s="59"/>
      <c r="F939" s="59"/>
      <c r="G939" s="59"/>
      <c r="H939" s="21"/>
      <c r="I939" s="21"/>
      <c r="J939" s="21"/>
      <c r="K939" s="21"/>
      <c r="L939" s="53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10"/>
      <c r="C940" s="113"/>
      <c r="D940" s="59"/>
      <c r="E940" s="59"/>
      <c r="F940" s="59"/>
      <c r="G940" s="59"/>
      <c r="H940" s="21"/>
      <c r="I940" s="21"/>
      <c r="J940" s="21"/>
      <c r="K940" s="21"/>
      <c r="L940" s="53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10"/>
      <c r="C941" s="113"/>
      <c r="D941" s="59"/>
      <c r="E941" s="59"/>
      <c r="F941" s="59"/>
      <c r="G941" s="59"/>
      <c r="H941" s="21"/>
      <c r="I941" s="21"/>
      <c r="J941" s="21"/>
      <c r="K941" s="21"/>
      <c r="L941" s="53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10"/>
      <c r="C942" s="113"/>
      <c r="D942" s="59"/>
      <c r="E942" s="59"/>
      <c r="F942" s="59"/>
      <c r="G942" s="59"/>
      <c r="H942" s="21"/>
      <c r="I942" s="21"/>
      <c r="J942" s="21"/>
      <c r="K942" s="21"/>
      <c r="L942" s="53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10"/>
      <c r="C943" s="113"/>
      <c r="D943" s="59"/>
      <c r="E943" s="59"/>
      <c r="F943" s="59"/>
      <c r="G943" s="59"/>
      <c r="H943" s="21"/>
      <c r="I943" s="21"/>
      <c r="J943" s="21"/>
      <c r="K943" s="21"/>
      <c r="L943" s="53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10"/>
      <c r="C944" s="113"/>
      <c r="D944" s="59"/>
      <c r="E944" s="59"/>
      <c r="F944" s="59"/>
      <c r="G944" s="59"/>
      <c r="H944" s="21"/>
      <c r="I944" s="21"/>
      <c r="J944" s="21"/>
      <c r="K944" s="21"/>
      <c r="L944" s="53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10"/>
      <c r="C945" s="113"/>
      <c r="D945" s="59"/>
      <c r="E945" s="59"/>
      <c r="F945" s="59"/>
      <c r="G945" s="59"/>
      <c r="H945" s="21"/>
      <c r="I945" s="21"/>
      <c r="J945" s="21"/>
      <c r="K945" s="21"/>
      <c r="L945" s="53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10"/>
      <c r="C946" s="113"/>
      <c r="D946" s="59"/>
      <c r="E946" s="59"/>
      <c r="F946" s="59"/>
      <c r="G946" s="59"/>
      <c r="H946" s="21"/>
      <c r="I946" s="21"/>
      <c r="J946" s="21"/>
      <c r="K946" s="21"/>
      <c r="L946" s="53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10"/>
      <c r="C947" s="113"/>
      <c r="D947" s="59"/>
      <c r="E947" s="59"/>
      <c r="F947" s="59"/>
      <c r="G947" s="59"/>
      <c r="H947" s="21"/>
      <c r="I947" s="21"/>
      <c r="J947" s="21"/>
      <c r="K947" s="21"/>
      <c r="L947" s="53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10"/>
      <c r="C948" s="113"/>
      <c r="D948" s="59"/>
      <c r="E948" s="59"/>
      <c r="F948" s="59"/>
      <c r="G948" s="59"/>
      <c r="H948" s="21"/>
      <c r="I948" s="21"/>
      <c r="J948" s="21"/>
      <c r="K948" s="21"/>
      <c r="L948" s="53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10"/>
      <c r="C949" s="113"/>
      <c r="D949" s="59"/>
      <c r="E949" s="59"/>
      <c r="F949" s="59"/>
      <c r="G949" s="59"/>
      <c r="H949" s="21"/>
      <c r="I949" s="21"/>
      <c r="J949" s="21"/>
      <c r="K949" s="21"/>
      <c r="L949" s="53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10"/>
      <c r="C950" s="113"/>
      <c r="D950" s="59"/>
      <c r="E950" s="59"/>
      <c r="F950" s="59"/>
      <c r="G950" s="59"/>
      <c r="H950" s="21"/>
      <c r="I950" s="21"/>
      <c r="J950" s="21"/>
      <c r="K950" s="21"/>
      <c r="L950" s="53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10"/>
      <c r="C951" s="113"/>
      <c r="D951" s="59"/>
      <c r="E951" s="59"/>
      <c r="F951" s="59"/>
      <c r="G951" s="59"/>
      <c r="H951" s="21"/>
      <c r="I951" s="21"/>
      <c r="J951" s="21"/>
      <c r="K951" s="21"/>
      <c r="L951" s="53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10"/>
      <c r="C952" s="113"/>
      <c r="D952" s="59"/>
      <c r="E952" s="59"/>
      <c r="F952" s="59"/>
      <c r="G952" s="59"/>
      <c r="H952" s="21"/>
      <c r="I952" s="21"/>
      <c r="J952" s="21"/>
      <c r="K952" s="21"/>
      <c r="L952" s="53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10"/>
      <c r="C953" s="113"/>
      <c r="D953" s="59"/>
      <c r="E953" s="59"/>
      <c r="F953" s="59"/>
      <c r="G953" s="59"/>
      <c r="H953" s="21"/>
      <c r="I953" s="21"/>
      <c r="J953" s="21"/>
      <c r="K953" s="21"/>
      <c r="L953" s="53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10"/>
      <c r="C954" s="113"/>
      <c r="D954" s="59"/>
      <c r="E954" s="59"/>
      <c r="F954" s="59"/>
      <c r="G954" s="59"/>
      <c r="H954" s="21"/>
      <c r="I954" s="21"/>
      <c r="J954" s="21"/>
      <c r="K954" s="21"/>
      <c r="L954" s="53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10"/>
      <c r="C955" s="113"/>
      <c r="D955" s="59"/>
      <c r="E955" s="59"/>
      <c r="F955" s="59"/>
      <c r="G955" s="59"/>
      <c r="H955" s="21"/>
      <c r="I955" s="21"/>
      <c r="J955" s="21"/>
      <c r="K955" s="21"/>
      <c r="L955" s="53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10"/>
      <c r="C956" s="113"/>
      <c r="D956" s="59"/>
      <c r="E956" s="59"/>
      <c r="F956" s="59"/>
      <c r="G956" s="59"/>
      <c r="H956" s="21"/>
      <c r="I956" s="21"/>
      <c r="J956" s="21"/>
      <c r="K956" s="21"/>
      <c r="L956" s="53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10"/>
      <c r="C957" s="113"/>
      <c r="D957" s="59"/>
      <c r="E957" s="59"/>
      <c r="F957" s="59"/>
      <c r="G957" s="59"/>
      <c r="H957" s="21"/>
      <c r="I957" s="21"/>
      <c r="J957" s="21"/>
      <c r="K957" s="21"/>
      <c r="L957" s="53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10"/>
      <c r="C958" s="113"/>
      <c r="D958" s="59"/>
      <c r="E958" s="59"/>
      <c r="F958" s="59"/>
      <c r="G958" s="59"/>
      <c r="H958" s="21"/>
      <c r="I958" s="21"/>
      <c r="J958" s="21"/>
      <c r="K958" s="21"/>
      <c r="L958" s="53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10"/>
      <c r="C959" s="113"/>
      <c r="D959" s="59"/>
      <c r="E959" s="59"/>
      <c r="F959" s="59"/>
      <c r="G959" s="59"/>
      <c r="H959" s="21"/>
      <c r="I959" s="21"/>
      <c r="J959" s="21"/>
      <c r="K959" s="21"/>
      <c r="L959" s="53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10"/>
      <c r="C960" s="113"/>
      <c r="D960" s="59"/>
      <c r="E960" s="59"/>
      <c r="F960" s="59"/>
      <c r="G960" s="59"/>
      <c r="H960" s="21"/>
      <c r="I960" s="21"/>
      <c r="J960" s="21"/>
      <c r="K960" s="21"/>
      <c r="L960" s="53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10"/>
      <c r="C961" s="113"/>
      <c r="D961" s="59"/>
      <c r="E961" s="59"/>
      <c r="F961" s="59"/>
      <c r="G961" s="59"/>
      <c r="H961" s="21"/>
      <c r="I961" s="21"/>
      <c r="J961" s="21"/>
      <c r="K961" s="21"/>
      <c r="L961" s="53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10"/>
      <c r="C962" s="113"/>
      <c r="D962" s="59"/>
      <c r="E962" s="59"/>
      <c r="F962" s="59"/>
      <c r="G962" s="59"/>
      <c r="H962" s="21"/>
      <c r="I962" s="21"/>
      <c r="J962" s="21"/>
      <c r="K962" s="21"/>
      <c r="L962" s="53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10"/>
      <c r="C963" s="113"/>
      <c r="D963" s="59"/>
      <c r="E963" s="59"/>
      <c r="F963" s="59"/>
      <c r="G963" s="59"/>
      <c r="H963" s="21"/>
      <c r="I963" s="21"/>
      <c r="J963" s="21"/>
      <c r="K963" s="21"/>
      <c r="L963" s="53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10"/>
      <c r="C964" s="113"/>
      <c r="D964" s="59"/>
      <c r="E964" s="59"/>
      <c r="F964" s="59"/>
      <c r="G964" s="59"/>
      <c r="H964" s="21"/>
      <c r="I964" s="21"/>
      <c r="J964" s="21"/>
      <c r="K964" s="21"/>
      <c r="L964" s="53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10"/>
      <c r="C965" s="113"/>
      <c r="D965" s="59"/>
      <c r="E965" s="59"/>
      <c r="F965" s="59"/>
      <c r="G965" s="59"/>
      <c r="H965" s="21"/>
      <c r="I965" s="21"/>
      <c r="J965" s="21"/>
      <c r="K965" s="21"/>
      <c r="L965" s="53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10"/>
      <c r="C966" s="113"/>
      <c r="D966" s="59"/>
      <c r="E966" s="59"/>
      <c r="F966" s="59"/>
      <c r="G966" s="59"/>
      <c r="H966" s="21"/>
      <c r="I966" s="21"/>
      <c r="J966" s="21"/>
      <c r="K966" s="21"/>
      <c r="L966" s="53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10"/>
      <c r="C967" s="113"/>
      <c r="D967" s="59"/>
      <c r="E967" s="59"/>
      <c r="F967" s="59"/>
      <c r="G967" s="59"/>
      <c r="H967" s="21"/>
      <c r="I967" s="21"/>
      <c r="J967" s="21"/>
      <c r="K967" s="21"/>
      <c r="L967" s="53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10"/>
      <c r="C968" s="113"/>
      <c r="D968" s="59"/>
      <c r="E968" s="59"/>
      <c r="F968" s="59"/>
      <c r="G968" s="59"/>
      <c r="H968" s="21"/>
      <c r="I968" s="21"/>
      <c r="J968" s="21"/>
      <c r="K968" s="21"/>
      <c r="L968" s="53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10"/>
      <c r="C969" s="113"/>
      <c r="D969" s="59"/>
      <c r="E969" s="59"/>
      <c r="F969" s="59"/>
      <c r="G969" s="59"/>
      <c r="H969" s="21"/>
      <c r="I969" s="21"/>
      <c r="J969" s="21"/>
      <c r="K969" s="21"/>
      <c r="L969" s="53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10"/>
      <c r="C970" s="113"/>
      <c r="D970" s="59"/>
      <c r="E970" s="59"/>
      <c r="F970" s="59"/>
      <c r="G970" s="59"/>
      <c r="H970" s="21"/>
      <c r="I970" s="21"/>
      <c r="J970" s="21"/>
      <c r="K970" s="21"/>
      <c r="L970" s="53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10"/>
      <c r="C971" s="113"/>
      <c r="D971" s="59"/>
      <c r="E971" s="59"/>
      <c r="F971" s="59"/>
      <c r="G971" s="59"/>
      <c r="H971" s="21"/>
      <c r="I971" s="21"/>
      <c r="J971" s="21"/>
      <c r="K971" s="21"/>
      <c r="L971" s="53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10"/>
      <c r="C972" s="113"/>
      <c r="D972" s="59"/>
      <c r="E972" s="59"/>
      <c r="F972" s="59"/>
      <c r="G972" s="59"/>
      <c r="H972" s="21"/>
      <c r="I972" s="21"/>
      <c r="J972" s="21"/>
      <c r="K972" s="21"/>
      <c r="L972" s="53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10"/>
      <c r="C973" s="113"/>
      <c r="D973" s="59"/>
      <c r="E973" s="59"/>
      <c r="F973" s="59"/>
      <c r="G973" s="59"/>
      <c r="H973" s="21"/>
      <c r="I973" s="21"/>
      <c r="J973" s="21"/>
      <c r="K973" s="21"/>
      <c r="L973" s="53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10"/>
      <c r="C974" s="113"/>
      <c r="D974" s="59"/>
      <c r="E974" s="59"/>
      <c r="F974" s="59"/>
      <c r="G974" s="59"/>
      <c r="H974" s="21"/>
      <c r="I974" s="21"/>
      <c r="J974" s="21"/>
      <c r="K974" s="21"/>
      <c r="L974" s="53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10"/>
      <c r="C975" s="113"/>
      <c r="D975" s="59"/>
      <c r="E975" s="59"/>
      <c r="F975" s="59"/>
      <c r="G975" s="59"/>
      <c r="H975" s="21"/>
      <c r="I975" s="21"/>
      <c r="J975" s="21"/>
      <c r="K975" s="21"/>
      <c r="L975" s="53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10"/>
      <c r="C976" s="113"/>
      <c r="D976" s="59"/>
      <c r="E976" s="59"/>
      <c r="F976" s="59"/>
      <c r="G976" s="59"/>
      <c r="H976" s="21"/>
      <c r="I976" s="21"/>
      <c r="J976" s="21"/>
      <c r="K976" s="21"/>
      <c r="L976" s="53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10"/>
      <c r="C977" s="113"/>
      <c r="D977" s="59"/>
      <c r="E977" s="59"/>
      <c r="F977" s="59"/>
      <c r="G977" s="59"/>
      <c r="H977" s="21"/>
      <c r="I977" s="21"/>
      <c r="J977" s="21"/>
      <c r="K977" s="21"/>
      <c r="L977" s="53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10"/>
      <c r="C978" s="113"/>
      <c r="D978" s="59"/>
      <c r="E978" s="59"/>
      <c r="F978" s="59"/>
      <c r="G978" s="59"/>
      <c r="H978" s="21"/>
      <c r="I978" s="21"/>
      <c r="J978" s="21"/>
      <c r="K978" s="21"/>
      <c r="L978" s="53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10"/>
      <c r="C979" s="113"/>
      <c r="D979" s="59"/>
      <c r="E979" s="59"/>
      <c r="F979" s="59"/>
      <c r="G979" s="59"/>
      <c r="H979" s="21"/>
      <c r="I979" s="21"/>
      <c r="J979" s="21"/>
      <c r="K979" s="21"/>
      <c r="L979" s="53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10"/>
      <c r="C980" s="113"/>
      <c r="D980" s="59"/>
      <c r="E980" s="59"/>
      <c r="F980" s="59"/>
      <c r="G980" s="59"/>
      <c r="H980" s="21"/>
      <c r="I980" s="21"/>
      <c r="J980" s="21"/>
      <c r="K980" s="21"/>
      <c r="L980" s="53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10"/>
      <c r="C981" s="113"/>
      <c r="D981" s="59"/>
      <c r="E981" s="59"/>
      <c r="F981" s="59"/>
      <c r="G981" s="59"/>
      <c r="H981" s="21"/>
      <c r="I981" s="21"/>
      <c r="J981" s="21"/>
      <c r="K981" s="21"/>
      <c r="L981" s="53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10"/>
      <c r="C982" s="113"/>
      <c r="D982" s="59"/>
      <c r="E982" s="59"/>
      <c r="F982" s="59"/>
      <c r="G982" s="59"/>
      <c r="H982" s="21"/>
      <c r="I982" s="21"/>
      <c r="J982" s="21"/>
      <c r="K982" s="21"/>
      <c r="L982" s="53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10"/>
      <c r="C983" s="113"/>
      <c r="D983" s="59"/>
      <c r="E983" s="59"/>
      <c r="F983" s="59"/>
      <c r="G983" s="59"/>
      <c r="H983" s="21"/>
      <c r="I983" s="21"/>
      <c r="J983" s="21"/>
      <c r="K983" s="21"/>
      <c r="L983" s="53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10"/>
      <c r="C984" s="113"/>
      <c r="D984" s="59"/>
      <c r="E984" s="59"/>
      <c r="F984" s="59"/>
      <c r="G984" s="59"/>
      <c r="H984" s="21"/>
      <c r="I984" s="21"/>
      <c r="J984" s="21"/>
      <c r="K984" s="21"/>
      <c r="L984" s="53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10"/>
      <c r="C985" s="113"/>
      <c r="D985" s="59"/>
      <c r="E985" s="59"/>
      <c r="F985" s="59"/>
      <c r="G985" s="59"/>
      <c r="H985" s="21"/>
      <c r="I985" s="21"/>
      <c r="J985" s="21"/>
      <c r="K985" s="21"/>
      <c r="L985" s="53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10"/>
      <c r="C986" s="113"/>
      <c r="D986" s="59"/>
      <c r="E986" s="59"/>
      <c r="F986" s="59"/>
      <c r="G986" s="59"/>
      <c r="H986" s="21"/>
      <c r="I986" s="21"/>
      <c r="J986" s="21"/>
      <c r="K986" s="21"/>
      <c r="L986" s="53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10"/>
      <c r="C987" s="113"/>
      <c r="D987" s="59"/>
      <c r="E987" s="59"/>
      <c r="F987" s="59"/>
      <c r="G987" s="59"/>
      <c r="H987" s="21"/>
      <c r="I987" s="21"/>
      <c r="J987" s="21"/>
      <c r="K987" s="21"/>
      <c r="L987" s="53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10"/>
      <c r="C988" s="113"/>
      <c r="D988" s="59"/>
      <c r="E988" s="59"/>
      <c r="F988" s="59"/>
      <c r="G988" s="59"/>
      <c r="H988" s="21"/>
      <c r="I988" s="21"/>
      <c r="J988" s="21"/>
      <c r="K988" s="21"/>
      <c r="L988" s="53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10"/>
      <c r="C989" s="113"/>
      <c r="D989" s="59"/>
      <c r="E989" s="59"/>
      <c r="F989" s="59"/>
      <c r="G989" s="59"/>
      <c r="H989" s="21"/>
      <c r="I989" s="21"/>
      <c r="J989" s="21"/>
      <c r="K989" s="21"/>
      <c r="L989" s="53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10"/>
      <c r="C990" s="113"/>
      <c r="D990" s="59"/>
      <c r="E990" s="59"/>
      <c r="F990" s="59"/>
      <c r="G990" s="59"/>
      <c r="H990" s="21"/>
      <c r="I990" s="21"/>
      <c r="J990" s="21"/>
      <c r="K990" s="21"/>
      <c r="L990" s="53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10"/>
      <c r="C991" s="113"/>
      <c r="D991" s="59"/>
      <c r="E991" s="59"/>
      <c r="F991" s="59"/>
      <c r="G991" s="59"/>
      <c r="H991" s="21"/>
      <c r="I991" s="21"/>
      <c r="J991" s="21"/>
      <c r="K991" s="21"/>
      <c r="L991" s="53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10"/>
      <c r="C992" s="113"/>
      <c r="D992" s="59"/>
      <c r="E992" s="59"/>
      <c r="F992" s="59"/>
      <c r="G992" s="59"/>
      <c r="H992" s="21"/>
      <c r="I992" s="21"/>
      <c r="J992" s="21"/>
      <c r="K992" s="21"/>
      <c r="L992" s="53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10"/>
      <c r="C993" s="113"/>
      <c r="D993" s="59"/>
      <c r="E993" s="59"/>
      <c r="F993" s="59"/>
      <c r="G993" s="59"/>
      <c r="H993" s="21"/>
      <c r="I993" s="21"/>
      <c r="J993" s="21"/>
      <c r="K993" s="21"/>
      <c r="L993" s="53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10"/>
      <c r="C994" s="113"/>
      <c r="D994" s="59"/>
      <c r="E994" s="59"/>
      <c r="F994" s="59"/>
      <c r="G994" s="59"/>
      <c r="H994" s="21"/>
      <c r="I994" s="21"/>
      <c r="J994" s="21"/>
      <c r="K994" s="21"/>
      <c r="L994" s="53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10"/>
      <c r="C995" s="113"/>
      <c r="D995" s="59"/>
      <c r="E995" s="59"/>
      <c r="F995" s="59"/>
      <c r="G995" s="59"/>
      <c r="H995" s="21"/>
      <c r="I995" s="21"/>
      <c r="J995" s="21"/>
      <c r="K995" s="21"/>
      <c r="L995" s="53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10"/>
      <c r="C996" s="113"/>
      <c r="D996" s="59"/>
      <c r="E996" s="59"/>
      <c r="F996" s="59"/>
      <c r="G996" s="59"/>
      <c r="H996" s="21"/>
      <c r="I996" s="21"/>
      <c r="J996" s="21"/>
      <c r="K996" s="21"/>
      <c r="L996" s="53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10"/>
      <c r="C997" s="113"/>
      <c r="D997" s="59"/>
      <c r="E997" s="59"/>
      <c r="F997" s="59"/>
      <c r="G997" s="59"/>
      <c r="H997" s="21"/>
      <c r="I997" s="21"/>
      <c r="J997" s="21"/>
      <c r="K997" s="21"/>
      <c r="L997" s="53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10"/>
      <c r="C998" s="113"/>
      <c r="D998" s="59"/>
      <c r="E998" s="59"/>
      <c r="F998" s="59"/>
      <c r="G998" s="59"/>
      <c r="H998" s="21"/>
      <c r="I998" s="21"/>
      <c r="J998" s="21"/>
      <c r="K998" s="21"/>
      <c r="L998" s="53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10"/>
      <c r="C999" s="113"/>
      <c r="D999" s="59"/>
      <c r="E999" s="59"/>
      <c r="F999" s="59"/>
      <c r="G999" s="59"/>
      <c r="H999" s="21"/>
      <c r="I999" s="21"/>
      <c r="J999" s="21"/>
      <c r="K999" s="21"/>
      <c r="L999" s="53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10"/>
      <c r="C1000" s="113"/>
      <c r="D1000" s="59"/>
      <c r="E1000" s="59"/>
      <c r="F1000" s="59"/>
      <c r="G1000" s="59"/>
      <c r="H1000" s="21"/>
      <c r="I1000" s="21"/>
      <c r="J1000" s="21"/>
      <c r="K1000" s="21"/>
      <c r="L1000" s="53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1">
    <mergeCell ref="C2:D2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4" width="9.29"/>
    <col customWidth="1" min="5" max="12" width="8.71"/>
    <col customWidth="1" min="13" max="13" width="9.29"/>
    <col customWidth="1" min="14" max="19" width="8.71"/>
    <col customWidth="1" min="20" max="20" width="9.29"/>
    <col customWidth="1" min="21" max="48" width="8.71"/>
    <col customWidth="1" min="49" max="68" width="9.0"/>
  </cols>
  <sheetData>
    <row r="1" ht="12.75" customHeight="1">
      <c r="A1" s="1"/>
      <c r="B1" s="460"/>
      <c r="C1" s="115" t="s">
        <v>1266</v>
      </c>
      <c r="D1" s="116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4"/>
      <c r="V1" s="4"/>
      <c r="W1" s="1"/>
      <c r="X1" s="4"/>
      <c r="Y1" s="1"/>
      <c r="Z1" s="4"/>
      <c r="AA1" s="118"/>
      <c r="AB1" s="119"/>
      <c r="AC1" s="1"/>
      <c r="AD1" s="4"/>
      <c r="AE1" s="1"/>
      <c r="AF1" s="4"/>
      <c r="AG1" s="1"/>
      <c r="AH1" s="4"/>
      <c r="AI1" s="1"/>
      <c r="AJ1" s="4"/>
      <c r="AK1" s="4"/>
      <c r="AL1" s="4"/>
      <c r="AM1" s="4"/>
      <c r="AN1" s="4"/>
      <c r="AO1" s="4"/>
      <c r="AP1" s="4"/>
      <c r="AQ1" s="4"/>
      <c r="AR1" s="4"/>
      <c r="AS1" s="4"/>
      <c r="AT1" s="1"/>
      <c r="AU1" s="1"/>
      <c r="AV1" s="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ht="14.25" customHeight="1">
      <c r="A2" s="1"/>
      <c r="B2" s="454"/>
      <c r="C2" s="120" t="s">
        <v>26</v>
      </c>
      <c r="D2" s="121" t="s">
        <v>27</v>
      </c>
      <c r="E2" s="461" t="s">
        <v>4</v>
      </c>
      <c r="F2" s="123"/>
      <c r="G2" s="123"/>
      <c r="H2" s="123"/>
      <c r="I2" s="123"/>
      <c r="J2" s="123"/>
      <c r="K2" s="123"/>
      <c r="L2" s="462"/>
      <c r="M2" s="463" t="s">
        <v>28</v>
      </c>
      <c r="N2" s="464" t="s">
        <v>5</v>
      </c>
      <c r="O2" s="123"/>
      <c r="P2" s="123"/>
      <c r="Q2" s="123"/>
      <c r="R2" s="123"/>
      <c r="S2" s="462"/>
      <c r="T2" s="173" t="s">
        <v>29</v>
      </c>
      <c r="U2" s="461" t="s">
        <v>6</v>
      </c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359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ht="12.0" customHeight="1">
      <c r="A3" s="1"/>
      <c r="B3" s="22">
        <v>44348.0</v>
      </c>
      <c r="C3" s="127">
        <f t="shared" ref="C3:C99" si="1">D3+M3+T3</f>
        <v>780736</v>
      </c>
      <c r="D3" s="128">
        <f t="shared" ref="D3:D32" si="2">F3+H3+J3+L3</f>
        <v>0</v>
      </c>
      <c r="E3" s="465"/>
      <c r="F3" s="466"/>
      <c r="G3" s="466"/>
      <c r="H3" s="466"/>
      <c r="I3" s="466"/>
      <c r="J3" s="466"/>
      <c r="K3" s="466"/>
      <c r="L3" s="467"/>
      <c r="M3" s="128">
        <f t="shared" ref="M3:M6" si="3">O3</f>
        <v>21000</v>
      </c>
      <c r="N3" s="668" t="s">
        <v>1267</v>
      </c>
      <c r="O3" s="420">
        <v>21000.0</v>
      </c>
      <c r="P3" s="406"/>
      <c r="Q3" s="406"/>
      <c r="R3" s="406"/>
      <c r="S3" s="469"/>
      <c r="T3" s="128">
        <f t="shared" ref="T3:T32" si="4">V3+X3+Z3+AB3+AD3+AF3+AH3+AJ3+AV3</f>
        <v>759736</v>
      </c>
      <c r="U3" s="668" t="s">
        <v>1268</v>
      </c>
      <c r="V3" s="376">
        <v>121000.0</v>
      </c>
      <c r="W3" s="138"/>
      <c r="X3" s="139"/>
      <c r="Y3" s="137" t="s">
        <v>1269</v>
      </c>
      <c r="Z3" s="420">
        <v>279136.0</v>
      </c>
      <c r="AA3" s="137" t="s">
        <v>1270</v>
      </c>
      <c r="AB3" s="420">
        <v>100000.0</v>
      </c>
      <c r="AC3" s="137" t="s">
        <v>1271</v>
      </c>
      <c r="AD3" s="420">
        <v>259600.0</v>
      </c>
      <c r="AE3" s="137"/>
      <c r="AF3" s="134"/>
      <c r="AG3" s="137"/>
      <c r="AH3" s="134"/>
      <c r="AI3" s="137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7"/>
      <c r="AU3" s="360"/>
      <c r="AV3" s="22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ht="12.0" customHeight="1">
      <c r="A4" s="1"/>
      <c r="B4" s="32">
        <v>44349.0</v>
      </c>
      <c r="C4" s="140">
        <f t="shared" si="1"/>
        <v>22710840</v>
      </c>
      <c r="D4" s="141">
        <f t="shared" si="2"/>
        <v>7000000</v>
      </c>
      <c r="E4" s="142" t="s">
        <v>1272</v>
      </c>
      <c r="F4" s="363">
        <v>7000000.0</v>
      </c>
      <c r="G4" s="474"/>
      <c r="H4" s="474"/>
      <c r="I4" s="474"/>
      <c r="J4" s="474"/>
      <c r="K4" s="474"/>
      <c r="L4" s="475"/>
      <c r="M4" s="141" t="str">
        <f t="shared" si="3"/>
        <v/>
      </c>
      <c r="N4" s="476"/>
      <c r="O4" s="474"/>
      <c r="P4" s="474"/>
      <c r="Q4" s="474"/>
      <c r="R4" s="474"/>
      <c r="S4" s="475"/>
      <c r="T4" s="141">
        <f t="shared" si="4"/>
        <v>15710840</v>
      </c>
      <c r="U4" s="148"/>
      <c r="V4" s="149"/>
      <c r="W4" s="150" t="s">
        <v>1273</v>
      </c>
      <c r="X4" s="363">
        <v>1.571084E7</v>
      </c>
      <c r="Y4" s="150"/>
      <c r="Z4" s="143"/>
      <c r="AA4" s="150"/>
      <c r="AB4" s="143"/>
      <c r="AC4" s="150"/>
      <c r="AD4" s="143"/>
      <c r="AE4" s="150"/>
      <c r="AF4" s="143"/>
      <c r="AG4" s="150"/>
      <c r="AH4" s="143"/>
      <c r="AI4" s="150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50"/>
      <c r="AU4" s="361"/>
      <c r="AV4" s="225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ht="12.0" customHeight="1">
      <c r="A5" s="21"/>
      <c r="B5" s="439">
        <v>44350.0</v>
      </c>
      <c r="C5" s="140">
        <f t="shared" si="1"/>
        <v>0</v>
      </c>
      <c r="D5" s="141">
        <f t="shared" si="2"/>
        <v>0</v>
      </c>
      <c r="E5" s="481"/>
      <c r="F5" s="482"/>
      <c r="G5" s="482"/>
      <c r="H5" s="482"/>
      <c r="I5" s="482"/>
      <c r="J5" s="482"/>
      <c r="K5" s="482"/>
      <c r="L5" s="483"/>
      <c r="M5" s="141" t="str">
        <f t="shared" si="3"/>
        <v/>
      </c>
      <c r="N5" s="481"/>
      <c r="O5" s="482"/>
      <c r="P5" s="482"/>
      <c r="Q5" s="482"/>
      <c r="R5" s="482"/>
      <c r="S5" s="483"/>
      <c r="T5" s="141">
        <f t="shared" si="4"/>
        <v>0</v>
      </c>
      <c r="U5" s="407"/>
      <c r="V5" s="322"/>
      <c r="W5" s="383"/>
      <c r="X5" s="322"/>
      <c r="Y5" s="383"/>
      <c r="Z5" s="322"/>
      <c r="AA5" s="383"/>
      <c r="AB5" s="322"/>
      <c r="AC5" s="383"/>
      <c r="AD5" s="322"/>
      <c r="AE5" s="383"/>
      <c r="AF5" s="322"/>
      <c r="AG5" s="383"/>
      <c r="AH5" s="322"/>
      <c r="AI5" s="383"/>
      <c r="AJ5" s="322"/>
      <c r="AK5" s="322"/>
      <c r="AL5" s="322"/>
      <c r="AM5" s="322"/>
      <c r="AN5" s="322"/>
      <c r="AO5" s="322"/>
      <c r="AP5" s="322"/>
      <c r="AQ5" s="322"/>
      <c r="AR5" s="322"/>
      <c r="AS5" s="322"/>
      <c r="AT5" s="383"/>
      <c r="AU5" s="479"/>
      <c r="AV5" s="480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</row>
    <row r="6" ht="12.0" customHeight="1">
      <c r="A6" s="21"/>
      <c r="B6" s="439">
        <v>44351.0</v>
      </c>
      <c r="C6" s="140">
        <f t="shared" si="1"/>
        <v>0</v>
      </c>
      <c r="D6" s="141">
        <f t="shared" si="2"/>
        <v>0</v>
      </c>
      <c r="E6" s="481"/>
      <c r="F6" s="482"/>
      <c r="G6" s="482"/>
      <c r="H6" s="482"/>
      <c r="I6" s="482"/>
      <c r="J6" s="482"/>
      <c r="K6" s="482"/>
      <c r="L6" s="483"/>
      <c r="M6" s="141" t="str">
        <f t="shared" si="3"/>
        <v/>
      </c>
      <c r="N6" s="481"/>
      <c r="O6" s="482"/>
      <c r="P6" s="482"/>
      <c r="Q6" s="482"/>
      <c r="R6" s="482"/>
      <c r="S6" s="483"/>
      <c r="T6" s="141">
        <f t="shared" si="4"/>
        <v>0</v>
      </c>
      <c r="U6" s="407"/>
      <c r="V6" s="322"/>
      <c r="W6" s="383"/>
      <c r="X6" s="322"/>
      <c r="Y6" s="383"/>
      <c r="Z6" s="322"/>
      <c r="AA6" s="383"/>
      <c r="AB6" s="322"/>
      <c r="AC6" s="383"/>
      <c r="AD6" s="322"/>
      <c r="AE6" s="383"/>
      <c r="AF6" s="322"/>
      <c r="AG6" s="383"/>
      <c r="AH6" s="322"/>
      <c r="AI6" s="383"/>
      <c r="AJ6" s="322"/>
      <c r="AK6" s="322"/>
      <c r="AL6" s="322"/>
      <c r="AM6" s="322"/>
      <c r="AN6" s="322"/>
      <c r="AO6" s="322"/>
      <c r="AP6" s="322"/>
      <c r="AQ6" s="322"/>
      <c r="AR6" s="322"/>
      <c r="AS6" s="322"/>
      <c r="AT6" s="383"/>
      <c r="AU6" s="479"/>
      <c r="AV6" s="480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</row>
    <row r="7" ht="12.0" customHeight="1">
      <c r="A7" s="1"/>
      <c r="B7" s="32">
        <v>44352.0</v>
      </c>
      <c r="C7" s="140">
        <f t="shared" si="1"/>
        <v>0</v>
      </c>
      <c r="D7" s="141">
        <f t="shared" si="2"/>
        <v>0</v>
      </c>
      <c r="E7" s="476"/>
      <c r="F7" s="474"/>
      <c r="G7" s="474"/>
      <c r="H7" s="474"/>
      <c r="I7" s="474"/>
      <c r="J7" s="474"/>
      <c r="K7" s="474"/>
      <c r="L7" s="475"/>
      <c r="M7" s="141">
        <f t="shared" ref="M7:M32" si="5">O7+Q7</f>
        <v>0</v>
      </c>
      <c r="N7" s="476"/>
      <c r="O7" s="474"/>
      <c r="P7" s="474"/>
      <c r="Q7" s="474"/>
      <c r="R7" s="474"/>
      <c r="S7" s="475"/>
      <c r="T7" s="141">
        <f t="shared" si="4"/>
        <v>0</v>
      </c>
      <c r="U7" s="142"/>
      <c r="V7" s="143"/>
      <c r="W7" s="150"/>
      <c r="X7" s="143"/>
      <c r="Y7" s="150"/>
      <c r="Z7" s="143"/>
      <c r="AA7" s="150"/>
      <c r="AB7" s="143"/>
      <c r="AC7" s="150"/>
      <c r="AD7" s="143"/>
      <c r="AE7" s="150"/>
      <c r="AF7" s="143"/>
      <c r="AG7" s="150"/>
      <c r="AH7" s="143"/>
      <c r="AI7" s="150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50"/>
      <c r="AU7" s="361"/>
      <c r="AV7" s="225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ht="12.0" customHeight="1">
      <c r="A8" s="1"/>
      <c r="B8" s="32">
        <v>44353.0</v>
      </c>
      <c r="C8" s="140">
        <f t="shared" si="1"/>
        <v>238850</v>
      </c>
      <c r="D8" s="141">
        <f t="shared" si="2"/>
        <v>0</v>
      </c>
      <c r="E8" s="476"/>
      <c r="F8" s="474"/>
      <c r="G8" s="474"/>
      <c r="H8" s="474"/>
      <c r="I8" s="474"/>
      <c r="J8" s="474"/>
      <c r="K8" s="474"/>
      <c r="L8" s="475"/>
      <c r="M8" s="141">
        <f t="shared" si="5"/>
        <v>0</v>
      </c>
      <c r="N8" s="476"/>
      <c r="O8" s="474"/>
      <c r="P8" s="474"/>
      <c r="Q8" s="474"/>
      <c r="R8" s="474"/>
      <c r="S8" s="475"/>
      <c r="T8" s="141">
        <f t="shared" si="4"/>
        <v>238850</v>
      </c>
      <c r="U8" s="142" t="s">
        <v>1274</v>
      </c>
      <c r="V8" s="363">
        <v>238850.0</v>
      </c>
      <c r="W8" s="150"/>
      <c r="X8" s="143"/>
      <c r="Y8" s="150"/>
      <c r="Z8" s="143"/>
      <c r="AA8" s="150"/>
      <c r="AB8" s="143"/>
      <c r="AC8" s="150"/>
      <c r="AD8" s="143"/>
      <c r="AE8" s="150"/>
      <c r="AF8" s="143"/>
      <c r="AG8" s="150"/>
      <c r="AH8" s="143"/>
      <c r="AI8" s="150"/>
      <c r="AJ8" s="143"/>
      <c r="AK8" s="143"/>
      <c r="AL8" s="143"/>
      <c r="AM8" s="143"/>
      <c r="AN8" s="143"/>
      <c r="AO8" s="143"/>
      <c r="AP8" s="143"/>
      <c r="AQ8" s="143"/>
      <c r="AR8" s="143"/>
      <c r="AS8" s="143"/>
      <c r="AT8" s="150"/>
      <c r="AU8" s="361"/>
      <c r="AV8" s="225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ht="12.0" customHeight="1">
      <c r="A9" s="1"/>
      <c r="B9" s="32">
        <v>44354.0</v>
      </c>
      <c r="C9" s="140">
        <f t="shared" si="1"/>
        <v>7999450</v>
      </c>
      <c r="D9" s="141">
        <f t="shared" si="2"/>
        <v>7999450</v>
      </c>
      <c r="E9" s="484" t="s">
        <v>1275</v>
      </c>
      <c r="F9" s="363">
        <v>7999450.0</v>
      </c>
      <c r="G9" s="474"/>
      <c r="H9" s="474"/>
      <c r="I9" s="474"/>
      <c r="J9" s="474"/>
      <c r="K9" s="474"/>
      <c r="L9" s="475"/>
      <c r="M9" s="141">
        <f t="shared" si="5"/>
        <v>0</v>
      </c>
      <c r="N9" s="476"/>
      <c r="O9" s="474"/>
      <c r="P9" s="474"/>
      <c r="Q9" s="474"/>
      <c r="R9" s="474"/>
      <c r="S9" s="475"/>
      <c r="T9" s="141">
        <f t="shared" si="4"/>
        <v>0</v>
      </c>
      <c r="U9" s="148"/>
      <c r="V9" s="149"/>
      <c r="W9" s="150"/>
      <c r="X9" s="143"/>
      <c r="Y9" s="150"/>
      <c r="Z9" s="143"/>
      <c r="AA9" s="150"/>
      <c r="AB9" s="143"/>
      <c r="AC9" s="150"/>
      <c r="AD9" s="143"/>
      <c r="AE9" s="150"/>
      <c r="AF9" s="143"/>
      <c r="AG9" s="150"/>
      <c r="AH9" s="143"/>
      <c r="AI9" s="150"/>
      <c r="AJ9" s="143"/>
      <c r="AK9" s="143"/>
      <c r="AL9" s="143"/>
      <c r="AM9" s="143"/>
      <c r="AN9" s="143"/>
      <c r="AO9" s="143"/>
      <c r="AP9" s="143"/>
      <c r="AQ9" s="143"/>
      <c r="AR9" s="143"/>
      <c r="AS9" s="143"/>
      <c r="AT9" s="150"/>
      <c r="AU9" s="361"/>
      <c r="AV9" s="225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ht="12.0" customHeight="1">
      <c r="A10" s="1"/>
      <c r="B10" s="32">
        <v>44355.0</v>
      </c>
      <c r="C10" s="140">
        <f t="shared" si="1"/>
        <v>0</v>
      </c>
      <c r="D10" s="141">
        <f t="shared" si="2"/>
        <v>0</v>
      </c>
      <c r="E10" s="476"/>
      <c r="F10" s="474"/>
      <c r="G10" s="474"/>
      <c r="H10" s="474"/>
      <c r="I10" s="474"/>
      <c r="J10" s="474"/>
      <c r="K10" s="474"/>
      <c r="L10" s="475"/>
      <c r="M10" s="141">
        <f t="shared" si="5"/>
        <v>0</v>
      </c>
      <c r="N10" s="476"/>
      <c r="O10" s="474"/>
      <c r="P10" s="474"/>
      <c r="Q10" s="474"/>
      <c r="R10" s="474"/>
      <c r="S10" s="475"/>
      <c r="T10" s="141">
        <f t="shared" si="4"/>
        <v>0</v>
      </c>
      <c r="U10" s="151"/>
      <c r="V10" s="143"/>
      <c r="W10" s="150"/>
      <c r="X10" s="143"/>
      <c r="Y10" s="150"/>
      <c r="Z10" s="143"/>
      <c r="AA10" s="150"/>
      <c r="AB10" s="143"/>
      <c r="AC10" s="150"/>
      <c r="AD10" s="143"/>
      <c r="AE10" s="150"/>
      <c r="AF10" s="143"/>
      <c r="AG10" s="150"/>
      <c r="AH10" s="143"/>
      <c r="AI10" s="150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50"/>
      <c r="AU10" s="361"/>
      <c r="AV10" s="225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ht="12.0" customHeight="1">
      <c r="A11" s="1"/>
      <c r="B11" s="32">
        <v>44356.0</v>
      </c>
      <c r="C11" s="140">
        <f t="shared" si="1"/>
        <v>1349952</v>
      </c>
      <c r="D11" s="141">
        <f t="shared" si="2"/>
        <v>0</v>
      </c>
      <c r="E11" s="476"/>
      <c r="F11" s="474"/>
      <c r="G11" s="474"/>
      <c r="H11" s="474"/>
      <c r="I11" s="474"/>
      <c r="J11" s="474"/>
      <c r="K11" s="474"/>
      <c r="L11" s="475"/>
      <c r="M11" s="141">
        <f t="shared" si="5"/>
        <v>538000</v>
      </c>
      <c r="N11" s="142" t="s">
        <v>1276</v>
      </c>
      <c r="O11" s="363">
        <v>538000.0</v>
      </c>
      <c r="P11" s="322"/>
      <c r="Q11" s="322"/>
      <c r="R11" s="322"/>
      <c r="S11" s="485"/>
      <c r="T11" s="141">
        <f t="shared" si="4"/>
        <v>811952</v>
      </c>
      <c r="U11" s="142" t="s">
        <v>1277</v>
      </c>
      <c r="V11" s="363">
        <v>198850.0</v>
      </c>
      <c r="W11" s="150" t="s">
        <v>1278</v>
      </c>
      <c r="X11" s="363">
        <v>196117.0</v>
      </c>
      <c r="Y11" s="150" t="s">
        <v>1279</v>
      </c>
      <c r="Z11" s="363">
        <v>305555.0</v>
      </c>
      <c r="AA11" s="150" t="s">
        <v>1280</v>
      </c>
      <c r="AB11" s="363">
        <v>111430.0</v>
      </c>
      <c r="AC11" s="383"/>
      <c r="AD11" s="322"/>
      <c r="AE11" s="150"/>
      <c r="AF11" s="143"/>
      <c r="AG11" s="150"/>
      <c r="AH11" s="143"/>
      <c r="AI11" s="150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50"/>
      <c r="AU11" s="361"/>
      <c r="AV11" s="225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ht="12.0" customHeight="1">
      <c r="A12" s="21"/>
      <c r="B12" s="439">
        <v>44357.0</v>
      </c>
      <c r="C12" s="140">
        <f t="shared" si="1"/>
        <v>51137</v>
      </c>
      <c r="D12" s="141">
        <f t="shared" si="2"/>
        <v>0</v>
      </c>
      <c r="E12" s="481"/>
      <c r="F12" s="482"/>
      <c r="G12" s="482"/>
      <c r="H12" s="482"/>
      <c r="I12" s="482"/>
      <c r="J12" s="482"/>
      <c r="K12" s="482"/>
      <c r="L12" s="483"/>
      <c r="M12" s="243">
        <f t="shared" si="5"/>
        <v>0</v>
      </c>
      <c r="N12" s="536"/>
      <c r="O12" s="486"/>
      <c r="P12" s="486"/>
      <c r="Q12" s="486"/>
      <c r="R12" s="486"/>
      <c r="S12" s="487"/>
      <c r="T12" s="141">
        <f t="shared" si="4"/>
        <v>51137</v>
      </c>
      <c r="U12" s="407" t="s">
        <v>1273</v>
      </c>
      <c r="V12" s="363">
        <v>51137.0</v>
      </c>
      <c r="W12" s="383"/>
      <c r="X12" s="322"/>
      <c r="Y12" s="383"/>
      <c r="Z12" s="322"/>
      <c r="AA12" s="322"/>
      <c r="AB12" s="322"/>
      <c r="AC12" s="383"/>
      <c r="AD12" s="322"/>
      <c r="AE12" s="383"/>
      <c r="AF12" s="322"/>
      <c r="AG12" s="383"/>
      <c r="AH12" s="322"/>
      <c r="AI12" s="383"/>
      <c r="AJ12" s="322"/>
      <c r="AK12" s="322"/>
      <c r="AL12" s="322"/>
      <c r="AM12" s="322"/>
      <c r="AN12" s="322"/>
      <c r="AO12" s="322"/>
      <c r="AP12" s="322"/>
      <c r="AQ12" s="322"/>
      <c r="AR12" s="322"/>
      <c r="AS12" s="322"/>
      <c r="AT12" s="383"/>
      <c r="AU12" s="479"/>
      <c r="AV12" s="480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</row>
    <row r="13" ht="12.0" customHeight="1">
      <c r="A13" s="21"/>
      <c r="B13" s="439">
        <v>44358.0</v>
      </c>
      <c r="C13" s="140">
        <f t="shared" si="1"/>
        <v>0</v>
      </c>
      <c r="D13" s="141">
        <f t="shared" si="2"/>
        <v>0</v>
      </c>
      <c r="E13" s="481"/>
      <c r="F13" s="482"/>
      <c r="G13" s="482"/>
      <c r="H13" s="482"/>
      <c r="I13" s="482"/>
      <c r="J13" s="482"/>
      <c r="K13" s="482"/>
      <c r="L13" s="483"/>
      <c r="M13" s="141">
        <f t="shared" si="5"/>
        <v>0</v>
      </c>
      <c r="N13" s="481"/>
      <c r="O13" s="482"/>
      <c r="P13" s="482"/>
      <c r="Q13" s="482"/>
      <c r="R13" s="482"/>
      <c r="S13" s="483"/>
      <c r="T13" s="141">
        <f t="shared" si="4"/>
        <v>0</v>
      </c>
      <c r="U13" s="407"/>
      <c r="V13" s="322"/>
      <c r="W13" s="322"/>
      <c r="X13" s="322"/>
      <c r="Y13" s="383"/>
      <c r="Z13" s="322"/>
      <c r="AA13" s="322"/>
      <c r="AB13" s="322"/>
      <c r="AC13" s="383"/>
      <c r="AD13" s="322"/>
      <c r="AE13" s="383"/>
      <c r="AF13" s="322"/>
      <c r="AG13" s="383"/>
      <c r="AH13" s="322"/>
      <c r="AI13" s="383"/>
      <c r="AJ13" s="322"/>
      <c r="AK13" s="322"/>
      <c r="AL13" s="322"/>
      <c r="AM13" s="322"/>
      <c r="AN13" s="322"/>
      <c r="AO13" s="322"/>
      <c r="AP13" s="322"/>
      <c r="AQ13" s="322"/>
      <c r="AR13" s="322"/>
      <c r="AS13" s="322"/>
      <c r="AT13" s="383"/>
      <c r="AU13" s="479"/>
      <c r="AV13" s="480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</row>
    <row r="14" ht="12.0" customHeight="1">
      <c r="A14" s="1"/>
      <c r="B14" s="32">
        <v>44359.0</v>
      </c>
      <c r="C14" s="140">
        <f t="shared" si="1"/>
        <v>15754766</v>
      </c>
      <c r="D14" s="141">
        <f t="shared" si="2"/>
        <v>10555379</v>
      </c>
      <c r="E14" s="142" t="s">
        <v>1281</v>
      </c>
      <c r="F14" s="363">
        <v>1.0555379E7</v>
      </c>
      <c r="G14" s="474"/>
      <c r="H14" s="474"/>
      <c r="I14" s="474"/>
      <c r="J14" s="474"/>
      <c r="K14" s="474"/>
      <c r="L14" s="475"/>
      <c r="M14" s="141">
        <f t="shared" si="5"/>
        <v>0</v>
      </c>
      <c r="N14" s="476"/>
      <c r="O14" s="474"/>
      <c r="P14" s="474"/>
      <c r="Q14" s="474"/>
      <c r="R14" s="474"/>
      <c r="S14" s="475"/>
      <c r="T14" s="141">
        <f t="shared" si="4"/>
        <v>5199387</v>
      </c>
      <c r="U14" s="142" t="s">
        <v>1282</v>
      </c>
      <c r="V14" s="363">
        <v>4000000.0</v>
      </c>
      <c r="W14" s="155"/>
      <c r="X14" s="149"/>
      <c r="Y14" s="150" t="s">
        <v>1283</v>
      </c>
      <c r="Z14" s="363">
        <v>163845.0</v>
      </c>
      <c r="AA14" s="150" t="s">
        <v>1284</v>
      </c>
      <c r="AB14" s="363">
        <v>624215.0</v>
      </c>
      <c r="AC14" s="150" t="s">
        <v>1285</v>
      </c>
      <c r="AD14" s="363">
        <v>53100.0</v>
      </c>
      <c r="AE14" s="150" t="s">
        <v>1286</v>
      </c>
      <c r="AF14" s="363">
        <v>59180.0</v>
      </c>
      <c r="AG14" s="383" t="s">
        <v>1287</v>
      </c>
      <c r="AH14" s="363">
        <v>100485.0</v>
      </c>
      <c r="AI14" s="150" t="s">
        <v>770</v>
      </c>
      <c r="AJ14" s="363">
        <v>198562.0</v>
      </c>
      <c r="AK14" s="363"/>
      <c r="AL14" s="363"/>
      <c r="AM14" s="363"/>
      <c r="AN14" s="363"/>
      <c r="AO14" s="363"/>
      <c r="AP14" s="363"/>
      <c r="AQ14" s="363"/>
      <c r="AR14" s="363"/>
      <c r="AS14" s="363"/>
      <c r="AT14" s="150"/>
      <c r="AU14" s="361"/>
      <c r="AV14" s="225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ht="12.0" customHeight="1">
      <c r="A15" s="1"/>
      <c r="B15" s="32">
        <v>44360.0</v>
      </c>
      <c r="C15" s="140">
        <f t="shared" si="1"/>
        <v>5973960</v>
      </c>
      <c r="D15" s="141">
        <f t="shared" si="2"/>
        <v>0</v>
      </c>
      <c r="E15" s="476"/>
      <c r="F15" s="474"/>
      <c r="G15" s="474"/>
      <c r="H15" s="474"/>
      <c r="I15" s="474"/>
      <c r="J15" s="474"/>
      <c r="K15" s="474"/>
      <c r="L15" s="475"/>
      <c r="M15" s="141">
        <f t="shared" si="5"/>
        <v>0</v>
      </c>
      <c r="N15" s="476"/>
      <c r="O15" s="474"/>
      <c r="P15" s="474"/>
      <c r="Q15" s="474"/>
      <c r="R15" s="474"/>
      <c r="S15" s="475"/>
      <c r="T15" s="141">
        <f t="shared" si="4"/>
        <v>5973960</v>
      </c>
      <c r="U15" s="142" t="s">
        <v>1288</v>
      </c>
      <c r="V15" s="363">
        <v>5973960.0</v>
      </c>
      <c r="W15" s="150"/>
      <c r="X15" s="143"/>
      <c r="Y15" s="150"/>
      <c r="Z15" s="143"/>
      <c r="AA15" s="150"/>
      <c r="AB15" s="143"/>
      <c r="AC15" s="150"/>
      <c r="AD15" s="143"/>
      <c r="AE15" s="150"/>
      <c r="AF15" s="143"/>
      <c r="AG15" s="150"/>
      <c r="AH15" s="143"/>
      <c r="AI15" s="150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50"/>
      <c r="AU15" s="361"/>
      <c r="AV15" s="225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ht="12.0" customHeight="1">
      <c r="A16" s="1"/>
      <c r="B16" s="32">
        <v>44361.0</v>
      </c>
      <c r="C16" s="140">
        <f t="shared" si="1"/>
        <v>437244</v>
      </c>
      <c r="D16" s="141">
        <f t="shared" si="2"/>
        <v>0</v>
      </c>
      <c r="E16" s="476"/>
      <c r="F16" s="474"/>
      <c r="G16" s="474"/>
      <c r="H16" s="474"/>
      <c r="I16" s="474"/>
      <c r="J16" s="474"/>
      <c r="K16" s="474"/>
      <c r="L16" s="475"/>
      <c r="M16" s="141">
        <f t="shared" si="5"/>
        <v>437244</v>
      </c>
      <c r="N16" s="142" t="s">
        <v>1276</v>
      </c>
      <c r="O16" s="363">
        <v>437244.0</v>
      </c>
      <c r="P16" s="322"/>
      <c r="Q16" s="322"/>
      <c r="R16" s="322"/>
      <c r="S16" s="485"/>
      <c r="T16" s="141">
        <f t="shared" si="4"/>
        <v>0</v>
      </c>
      <c r="U16" s="148"/>
      <c r="V16" s="149"/>
      <c r="W16" s="150"/>
      <c r="X16" s="143"/>
      <c r="Y16" s="150"/>
      <c r="Z16" s="143"/>
      <c r="AA16" s="150"/>
      <c r="AB16" s="143"/>
      <c r="AC16" s="150"/>
      <c r="AD16" s="143"/>
      <c r="AE16" s="150"/>
      <c r="AF16" s="143"/>
      <c r="AG16" s="150"/>
      <c r="AH16" s="143"/>
      <c r="AI16" s="150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50"/>
      <c r="AU16" s="361"/>
      <c r="AV16" s="225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ht="12.0" customHeight="1">
      <c r="A17" s="1"/>
      <c r="B17" s="32">
        <v>44362.0</v>
      </c>
      <c r="C17" s="140">
        <f t="shared" si="1"/>
        <v>1051056</v>
      </c>
      <c r="D17" s="141">
        <f t="shared" si="2"/>
        <v>578158</v>
      </c>
      <c r="E17" s="142" t="s">
        <v>172</v>
      </c>
      <c r="F17" s="363">
        <v>138600.0</v>
      </c>
      <c r="G17" s="143" t="s">
        <v>1289</v>
      </c>
      <c r="H17" s="363">
        <v>434783.0</v>
      </c>
      <c r="I17" s="143" t="s">
        <v>132</v>
      </c>
      <c r="J17" s="363">
        <v>4775.0</v>
      </c>
      <c r="K17" s="322"/>
      <c r="L17" s="485"/>
      <c r="M17" s="141">
        <f t="shared" si="5"/>
        <v>0</v>
      </c>
      <c r="N17" s="476"/>
      <c r="O17" s="474"/>
      <c r="P17" s="474"/>
      <c r="Q17" s="474"/>
      <c r="R17" s="474"/>
      <c r="S17" s="475"/>
      <c r="T17" s="141">
        <f t="shared" si="4"/>
        <v>472898</v>
      </c>
      <c r="U17" s="142" t="s">
        <v>1290</v>
      </c>
      <c r="V17" s="363">
        <v>330018.0</v>
      </c>
      <c r="W17" s="150" t="s">
        <v>1291</v>
      </c>
      <c r="X17" s="363">
        <v>51150.0</v>
      </c>
      <c r="Y17" s="150" t="s">
        <v>124</v>
      </c>
      <c r="Z17" s="363">
        <v>91730.0</v>
      </c>
      <c r="AA17" s="150"/>
      <c r="AB17" s="143"/>
      <c r="AC17" s="150"/>
      <c r="AD17" s="143"/>
      <c r="AE17" s="150"/>
      <c r="AF17" s="143"/>
      <c r="AG17" s="150"/>
      <c r="AH17" s="143"/>
      <c r="AI17" s="383"/>
      <c r="AJ17" s="322"/>
      <c r="AK17" s="322"/>
      <c r="AL17" s="322"/>
      <c r="AM17" s="322"/>
      <c r="AN17" s="322"/>
      <c r="AO17" s="322"/>
      <c r="AP17" s="322"/>
      <c r="AQ17" s="322"/>
      <c r="AR17" s="322"/>
      <c r="AS17" s="322"/>
      <c r="AT17" s="383"/>
      <c r="AU17" s="479"/>
      <c r="AV17" s="480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</row>
    <row r="18" ht="12.0" customHeight="1">
      <c r="A18" s="1"/>
      <c r="B18" s="32">
        <v>44363.0</v>
      </c>
      <c r="C18" s="140">
        <f t="shared" si="1"/>
        <v>51468</v>
      </c>
      <c r="D18" s="141">
        <f t="shared" si="2"/>
        <v>0</v>
      </c>
      <c r="E18" s="476"/>
      <c r="F18" s="474"/>
      <c r="G18" s="474"/>
      <c r="H18" s="474"/>
      <c r="I18" s="474"/>
      <c r="J18" s="474"/>
      <c r="K18" s="474"/>
      <c r="L18" s="475"/>
      <c r="M18" s="141">
        <f t="shared" si="5"/>
        <v>0</v>
      </c>
      <c r="N18" s="476"/>
      <c r="O18" s="474"/>
      <c r="P18" s="474"/>
      <c r="Q18" s="474"/>
      <c r="R18" s="474"/>
      <c r="S18" s="475"/>
      <c r="T18" s="141">
        <f t="shared" si="4"/>
        <v>51468</v>
      </c>
      <c r="U18" s="407" t="s">
        <v>1292</v>
      </c>
      <c r="V18" s="363">
        <v>42837.0</v>
      </c>
      <c r="W18" s="150" t="s">
        <v>1273</v>
      </c>
      <c r="X18" s="363">
        <v>8631.0</v>
      </c>
      <c r="Y18" s="150"/>
      <c r="Z18" s="143"/>
      <c r="AA18" s="150"/>
      <c r="AB18" s="143"/>
      <c r="AC18" s="150"/>
      <c r="AD18" s="143"/>
      <c r="AE18" s="150"/>
      <c r="AF18" s="143"/>
      <c r="AG18" s="150"/>
      <c r="AH18" s="143"/>
      <c r="AI18" s="150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50"/>
      <c r="AU18" s="361"/>
      <c r="AV18" s="225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</row>
    <row r="19" ht="12.0" customHeight="1">
      <c r="A19" s="21"/>
      <c r="B19" s="439">
        <v>44364.0</v>
      </c>
      <c r="C19" s="140">
        <f t="shared" si="1"/>
        <v>0</v>
      </c>
      <c r="D19" s="141">
        <f t="shared" si="2"/>
        <v>0</v>
      </c>
      <c r="E19" s="481"/>
      <c r="F19" s="482"/>
      <c r="G19" s="482"/>
      <c r="H19" s="482"/>
      <c r="I19" s="482"/>
      <c r="J19" s="482"/>
      <c r="K19" s="482"/>
      <c r="L19" s="483"/>
      <c r="M19" s="141">
        <f t="shared" si="5"/>
        <v>0</v>
      </c>
      <c r="N19" s="481"/>
      <c r="O19" s="482"/>
      <c r="P19" s="482"/>
      <c r="Q19" s="482"/>
      <c r="R19" s="482"/>
      <c r="S19" s="483"/>
      <c r="T19" s="141">
        <f t="shared" si="4"/>
        <v>0</v>
      </c>
      <c r="U19" s="407"/>
      <c r="V19" s="322"/>
      <c r="W19" s="383"/>
      <c r="X19" s="322"/>
      <c r="Y19" s="383"/>
      <c r="Z19" s="322"/>
      <c r="AA19" s="383"/>
      <c r="AB19" s="322"/>
      <c r="AC19" s="383"/>
      <c r="AD19" s="322"/>
      <c r="AE19" s="383"/>
      <c r="AF19" s="322"/>
      <c r="AG19" s="383"/>
      <c r="AH19" s="322"/>
      <c r="AI19" s="383"/>
      <c r="AJ19" s="322"/>
      <c r="AK19" s="322"/>
      <c r="AL19" s="322"/>
      <c r="AM19" s="322"/>
      <c r="AN19" s="322"/>
      <c r="AO19" s="322"/>
      <c r="AP19" s="322"/>
      <c r="AQ19" s="322"/>
      <c r="AR19" s="322"/>
      <c r="AS19" s="322"/>
      <c r="AT19" s="383"/>
      <c r="AU19" s="479"/>
      <c r="AV19" s="480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</row>
    <row r="20" ht="12.0" customHeight="1">
      <c r="A20" s="21"/>
      <c r="B20" s="439">
        <v>44365.0</v>
      </c>
      <c r="C20" s="140">
        <f t="shared" si="1"/>
        <v>0</v>
      </c>
      <c r="D20" s="141">
        <f t="shared" si="2"/>
        <v>0</v>
      </c>
      <c r="E20" s="481"/>
      <c r="F20" s="482"/>
      <c r="G20" s="482"/>
      <c r="H20" s="482"/>
      <c r="I20" s="482"/>
      <c r="J20" s="482"/>
      <c r="K20" s="482"/>
      <c r="L20" s="483"/>
      <c r="M20" s="141">
        <f t="shared" si="5"/>
        <v>0</v>
      </c>
      <c r="N20" s="481"/>
      <c r="O20" s="482"/>
      <c r="P20" s="482"/>
      <c r="Q20" s="482"/>
      <c r="R20" s="482"/>
      <c r="S20" s="483"/>
      <c r="T20" s="141">
        <f t="shared" si="4"/>
        <v>0</v>
      </c>
      <c r="U20" s="407"/>
      <c r="V20" s="322"/>
      <c r="W20" s="383"/>
      <c r="X20" s="322"/>
      <c r="Y20" s="383"/>
      <c r="Z20" s="322"/>
      <c r="AA20" s="383"/>
      <c r="AB20" s="322"/>
      <c r="AC20" s="383"/>
      <c r="AD20" s="322"/>
      <c r="AE20" s="383"/>
      <c r="AF20" s="322"/>
      <c r="AG20" s="383"/>
      <c r="AH20" s="322"/>
      <c r="AI20" s="383"/>
      <c r="AJ20" s="322"/>
      <c r="AK20" s="322"/>
      <c r="AL20" s="322"/>
      <c r="AM20" s="322"/>
      <c r="AN20" s="322"/>
      <c r="AO20" s="322"/>
      <c r="AP20" s="322"/>
      <c r="AQ20" s="322"/>
      <c r="AR20" s="322"/>
      <c r="AS20" s="322"/>
      <c r="AT20" s="383"/>
      <c r="AU20" s="479"/>
      <c r="AV20" s="480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</row>
    <row r="21" ht="12.0" customHeight="1">
      <c r="A21" s="1"/>
      <c r="B21" s="32">
        <v>44366.0</v>
      </c>
      <c r="C21" s="140">
        <f t="shared" si="1"/>
        <v>0</v>
      </c>
      <c r="D21" s="141">
        <f t="shared" si="2"/>
        <v>0</v>
      </c>
      <c r="E21" s="476"/>
      <c r="F21" s="474"/>
      <c r="G21" s="474"/>
      <c r="H21" s="474"/>
      <c r="I21" s="474"/>
      <c r="J21" s="474"/>
      <c r="K21" s="474"/>
      <c r="L21" s="475"/>
      <c r="M21" s="141">
        <f t="shared" si="5"/>
        <v>0</v>
      </c>
      <c r="N21" s="476"/>
      <c r="O21" s="474"/>
      <c r="P21" s="474"/>
      <c r="Q21" s="474"/>
      <c r="R21" s="474"/>
      <c r="S21" s="475"/>
      <c r="T21" s="141">
        <f t="shared" si="4"/>
        <v>0</v>
      </c>
      <c r="U21" s="142"/>
      <c r="V21" s="143"/>
      <c r="W21" s="150"/>
      <c r="X21" s="143"/>
      <c r="Y21" s="150"/>
      <c r="Z21" s="143"/>
      <c r="AA21" s="150"/>
      <c r="AB21" s="143"/>
      <c r="AC21" s="150"/>
      <c r="AD21" s="143"/>
      <c r="AE21" s="150"/>
      <c r="AF21" s="143"/>
      <c r="AG21" s="150"/>
      <c r="AH21" s="143"/>
      <c r="AI21" s="150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50"/>
      <c r="AU21" s="361"/>
      <c r="AV21" s="225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</row>
    <row r="22" ht="12.0" customHeight="1">
      <c r="A22" s="1"/>
      <c r="B22" s="32">
        <v>44367.0</v>
      </c>
      <c r="C22" s="140">
        <f t="shared" si="1"/>
        <v>916358</v>
      </c>
      <c r="D22" s="141">
        <f t="shared" si="2"/>
        <v>1592</v>
      </c>
      <c r="E22" s="142" t="s">
        <v>774</v>
      </c>
      <c r="F22" s="363">
        <v>1592.0</v>
      </c>
      <c r="G22" s="474"/>
      <c r="H22" s="474"/>
      <c r="I22" s="474"/>
      <c r="J22" s="474"/>
      <c r="K22" s="474"/>
      <c r="L22" s="475"/>
      <c r="M22" s="141">
        <f t="shared" si="5"/>
        <v>0</v>
      </c>
      <c r="N22" s="476"/>
      <c r="O22" s="474"/>
      <c r="P22" s="474"/>
      <c r="Q22" s="474"/>
      <c r="R22" s="474"/>
      <c r="S22" s="475"/>
      <c r="T22" s="141">
        <f t="shared" si="4"/>
        <v>914766</v>
      </c>
      <c r="U22" s="151" t="s">
        <v>1293</v>
      </c>
      <c r="V22" s="363">
        <v>150000.0</v>
      </c>
      <c r="W22" s="150" t="s">
        <v>1294</v>
      </c>
      <c r="X22" s="363">
        <v>83215.0</v>
      </c>
      <c r="Y22" s="150" t="s">
        <v>1295</v>
      </c>
      <c r="Z22" s="363">
        <v>6050.0</v>
      </c>
      <c r="AA22" s="150" t="s">
        <v>1296</v>
      </c>
      <c r="AB22" s="363">
        <v>675501.0</v>
      </c>
      <c r="AC22" s="155"/>
      <c r="AD22" s="149"/>
      <c r="AE22" s="150"/>
      <c r="AF22" s="143"/>
      <c r="AG22" s="150"/>
      <c r="AH22" s="143"/>
      <c r="AI22" s="150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50"/>
      <c r="AU22" s="361"/>
      <c r="AV22" s="225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</row>
    <row r="23" ht="12.0" customHeight="1">
      <c r="A23" s="1"/>
      <c r="B23" s="32">
        <v>44368.0</v>
      </c>
      <c r="C23" s="140">
        <f t="shared" si="1"/>
        <v>17835010</v>
      </c>
      <c r="D23" s="141">
        <f t="shared" si="2"/>
        <v>48170</v>
      </c>
      <c r="E23" s="142" t="s">
        <v>232</v>
      </c>
      <c r="F23" s="363">
        <v>48170.0</v>
      </c>
      <c r="G23" s="474"/>
      <c r="H23" s="474"/>
      <c r="I23" s="474"/>
      <c r="J23" s="474"/>
      <c r="K23" s="474"/>
      <c r="L23" s="475"/>
      <c r="M23" s="141">
        <f t="shared" si="5"/>
        <v>30000</v>
      </c>
      <c r="N23" s="142" t="s">
        <v>121</v>
      </c>
      <c r="O23" s="363">
        <v>30000.0</v>
      </c>
      <c r="P23" s="322"/>
      <c r="Q23" s="322"/>
      <c r="R23" s="322"/>
      <c r="S23" s="485"/>
      <c r="T23" s="141">
        <f t="shared" si="4"/>
        <v>17756840</v>
      </c>
      <c r="U23" s="142" t="s">
        <v>1273</v>
      </c>
      <c r="V23" s="363">
        <v>1.775684E7</v>
      </c>
      <c r="W23" s="155"/>
      <c r="X23" s="149"/>
      <c r="Y23" s="150"/>
      <c r="Z23" s="143"/>
      <c r="AA23" s="150"/>
      <c r="AB23" s="143"/>
      <c r="AC23" s="150"/>
      <c r="AD23" s="143"/>
      <c r="AE23" s="150"/>
      <c r="AF23" s="143"/>
      <c r="AG23" s="150"/>
      <c r="AH23" s="143"/>
      <c r="AI23" s="150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50"/>
      <c r="AU23" s="361"/>
      <c r="AV23" s="225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</row>
    <row r="24" ht="12.0" customHeight="1">
      <c r="A24" s="1"/>
      <c r="B24" s="32">
        <v>44369.0</v>
      </c>
      <c r="C24" s="140">
        <f t="shared" si="1"/>
        <v>1975000</v>
      </c>
      <c r="D24" s="141">
        <f t="shared" si="2"/>
        <v>0</v>
      </c>
      <c r="E24" s="476"/>
      <c r="F24" s="474"/>
      <c r="G24" s="474"/>
      <c r="H24" s="474"/>
      <c r="I24" s="474"/>
      <c r="J24" s="474"/>
      <c r="K24" s="474"/>
      <c r="L24" s="475"/>
      <c r="M24" s="141">
        <f t="shared" si="5"/>
        <v>1975000</v>
      </c>
      <c r="N24" s="142" t="s">
        <v>130</v>
      </c>
      <c r="O24" s="363">
        <v>1975000.0</v>
      </c>
      <c r="P24" s="322"/>
      <c r="Q24" s="322"/>
      <c r="R24" s="322"/>
      <c r="S24" s="485"/>
      <c r="T24" s="141">
        <f t="shared" si="4"/>
        <v>0</v>
      </c>
      <c r="U24" s="148"/>
      <c r="V24" s="155"/>
      <c r="W24" s="150"/>
      <c r="X24" s="143"/>
      <c r="Y24" s="150"/>
      <c r="Z24" s="143"/>
      <c r="AA24" s="150"/>
      <c r="AB24" s="143"/>
      <c r="AC24" s="150"/>
      <c r="AD24" s="143"/>
      <c r="AE24" s="150"/>
      <c r="AF24" s="143"/>
      <c r="AG24" s="150"/>
      <c r="AH24" s="143"/>
      <c r="AI24" s="150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50"/>
      <c r="AU24" s="361"/>
      <c r="AV24" s="225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</row>
    <row r="25" ht="12.0" customHeight="1">
      <c r="A25" s="1"/>
      <c r="B25" s="32">
        <v>44370.0</v>
      </c>
      <c r="C25" s="140">
        <f t="shared" si="1"/>
        <v>26804818</v>
      </c>
      <c r="D25" s="141">
        <f t="shared" si="2"/>
        <v>7802150</v>
      </c>
      <c r="E25" s="142" t="s">
        <v>1297</v>
      </c>
      <c r="F25" s="363">
        <v>7802150.0</v>
      </c>
      <c r="G25" s="474"/>
      <c r="H25" s="474"/>
      <c r="I25" s="474"/>
      <c r="J25" s="474"/>
      <c r="K25" s="474"/>
      <c r="L25" s="475"/>
      <c r="M25" s="141">
        <f t="shared" si="5"/>
        <v>0</v>
      </c>
      <c r="N25" s="476"/>
      <c r="O25" s="474"/>
      <c r="P25" s="474"/>
      <c r="Q25" s="474"/>
      <c r="R25" s="474"/>
      <c r="S25" s="475"/>
      <c r="T25" s="141">
        <f t="shared" si="4"/>
        <v>19002668</v>
      </c>
      <c r="U25" s="142" t="s">
        <v>1298</v>
      </c>
      <c r="V25" s="363">
        <v>738548.0</v>
      </c>
      <c r="W25" s="150" t="s">
        <v>155</v>
      </c>
      <c r="X25" s="363">
        <v>1.803699E7</v>
      </c>
      <c r="Y25" s="150" t="s">
        <v>1299</v>
      </c>
      <c r="Z25" s="363">
        <v>63030.0</v>
      </c>
      <c r="AA25" s="383" t="s">
        <v>1300</v>
      </c>
      <c r="AB25" s="363">
        <v>164100.0</v>
      </c>
      <c r="AC25" s="150"/>
      <c r="AD25" s="143"/>
      <c r="AE25" s="150"/>
      <c r="AF25" s="143"/>
      <c r="AG25" s="150"/>
      <c r="AH25" s="143"/>
      <c r="AI25" s="150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50"/>
      <c r="AU25" s="361"/>
      <c r="AV25" s="225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</row>
    <row r="26" ht="12.0" customHeight="1">
      <c r="A26" s="21"/>
      <c r="B26" s="439">
        <v>44371.0</v>
      </c>
      <c r="C26" s="140">
        <f t="shared" si="1"/>
        <v>0</v>
      </c>
      <c r="D26" s="141">
        <f t="shared" si="2"/>
        <v>0</v>
      </c>
      <c r="E26" s="481"/>
      <c r="F26" s="482"/>
      <c r="G26" s="482"/>
      <c r="H26" s="482"/>
      <c r="I26" s="482"/>
      <c r="J26" s="482"/>
      <c r="K26" s="482"/>
      <c r="L26" s="483"/>
      <c r="M26" s="141">
        <f t="shared" si="5"/>
        <v>0</v>
      </c>
      <c r="N26" s="481"/>
      <c r="O26" s="482"/>
      <c r="P26" s="482"/>
      <c r="Q26" s="482"/>
      <c r="R26" s="482"/>
      <c r="S26" s="483"/>
      <c r="T26" s="141">
        <f t="shared" si="4"/>
        <v>0</v>
      </c>
      <c r="U26" s="407"/>
      <c r="V26" s="322"/>
      <c r="W26" s="383"/>
      <c r="X26" s="322"/>
      <c r="Y26" s="383"/>
      <c r="Z26" s="322"/>
      <c r="AA26" s="383"/>
      <c r="AB26" s="322"/>
      <c r="AC26" s="383"/>
      <c r="AD26" s="322"/>
      <c r="AE26" s="383"/>
      <c r="AF26" s="322"/>
      <c r="AG26" s="383"/>
      <c r="AH26" s="322"/>
      <c r="AI26" s="383"/>
      <c r="AJ26" s="322"/>
      <c r="AK26" s="322"/>
      <c r="AL26" s="322"/>
      <c r="AM26" s="322"/>
      <c r="AN26" s="322"/>
      <c r="AO26" s="322"/>
      <c r="AP26" s="322"/>
      <c r="AQ26" s="322"/>
      <c r="AR26" s="322"/>
      <c r="AS26" s="322"/>
      <c r="AT26" s="383"/>
      <c r="AU26" s="479"/>
      <c r="AV26" s="480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</row>
    <row r="27" ht="12.0" customHeight="1">
      <c r="A27" s="21"/>
      <c r="B27" s="439">
        <v>44372.0</v>
      </c>
      <c r="C27" s="140">
        <f t="shared" si="1"/>
        <v>0</v>
      </c>
      <c r="D27" s="141">
        <f t="shared" si="2"/>
        <v>0</v>
      </c>
      <c r="E27" s="481"/>
      <c r="F27" s="482"/>
      <c r="G27" s="482"/>
      <c r="H27" s="482"/>
      <c r="I27" s="482"/>
      <c r="J27" s="482"/>
      <c r="K27" s="482"/>
      <c r="L27" s="483"/>
      <c r="M27" s="141">
        <f t="shared" si="5"/>
        <v>0</v>
      </c>
      <c r="N27" s="481"/>
      <c r="O27" s="482"/>
      <c r="P27" s="482"/>
      <c r="Q27" s="482"/>
      <c r="R27" s="482"/>
      <c r="S27" s="483"/>
      <c r="T27" s="141">
        <f t="shared" si="4"/>
        <v>0</v>
      </c>
      <c r="U27" s="407"/>
      <c r="V27" s="322"/>
      <c r="W27" s="383"/>
      <c r="X27" s="322"/>
      <c r="Y27" s="322"/>
      <c r="Z27" s="322"/>
      <c r="AA27" s="383"/>
      <c r="AB27" s="322"/>
      <c r="AC27" s="383"/>
      <c r="AD27" s="322"/>
      <c r="AE27" s="383"/>
      <c r="AF27" s="322"/>
      <c r="AG27" s="383"/>
      <c r="AH27" s="322"/>
      <c r="AI27" s="383"/>
      <c r="AJ27" s="322"/>
      <c r="AK27" s="322"/>
      <c r="AL27" s="322"/>
      <c r="AM27" s="322"/>
      <c r="AN27" s="322"/>
      <c r="AO27" s="322"/>
      <c r="AP27" s="322"/>
      <c r="AQ27" s="322"/>
      <c r="AR27" s="322"/>
      <c r="AS27" s="322"/>
      <c r="AT27" s="383"/>
      <c r="AU27" s="479"/>
      <c r="AV27" s="480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</row>
    <row r="28" ht="12.0" customHeight="1">
      <c r="A28" s="156"/>
      <c r="B28" s="351">
        <v>44373.0</v>
      </c>
      <c r="C28" s="364">
        <f t="shared" si="1"/>
        <v>15971670</v>
      </c>
      <c r="D28" s="141">
        <f t="shared" si="2"/>
        <v>0</v>
      </c>
      <c r="E28" s="488"/>
      <c r="F28" s="489"/>
      <c r="G28" s="489"/>
      <c r="H28" s="489"/>
      <c r="I28" s="489"/>
      <c r="J28" s="489"/>
      <c r="K28" s="489"/>
      <c r="L28" s="490"/>
      <c r="M28" s="141">
        <f t="shared" si="5"/>
        <v>0</v>
      </c>
      <c r="N28" s="488"/>
      <c r="O28" s="489"/>
      <c r="P28" s="489"/>
      <c r="Q28" s="489"/>
      <c r="R28" s="489"/>
      <c r="S28" s="490"/>
      <c r="T28" s="491">
        <f t="shared" si="4"/>
        <v>15971670</v>
      </c>
      <c r="U28" s="669" t="s">
        <v>1301</v>
      </c>
      <c r="V28" s="670">
        <v>1.597167E7</v>
      </c>
      <c r="W28" s="408"/>
      <c r="X28" s="409"/>
      <c r="Y28" s="160"/>
      <c r="Z28" s="161"/>
      <c r="AA28" s="160"/>
      <c r="AB28" s="161"/>
      <c r="AC28" s="160"/>
      <c r="AD28" s="161"/>
      <c r="AE28" s="160"/>
      <c r="AF28" s="161"/>
      <c r="AG28" s="160"/>
      <c r="AH28" s="161"/>
      <c r="AI28" s="160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0"/>
      <c r="AU28" s="365"/>
      <c r="AV28" s="269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</row>
    <row r="29" ht="12.0" customHeight="1">
      <c r="A29" s="1"/>
      <c r="B29" s="32">
        <v>44374.0</v>
      </c>
      <c r="C29" s="140">
        <f t="shared" si="1"/>
        <v>0</v>
      </c>
      <c r="D29" s="141">
        <f t="shared" si="2"/>
        <v>0</v>
      </c>
      <c r="E29" s="476"/>
      <c r="F29" s="474"/>
      <c r="G29" s="474"/>
      <c r="H29" s="474"/>
      <c r="I29" s="474"/>
      <c r="J29" s="474"/>
      <c r="K29" s="474"/>
      <c r="L29" s="475"/>
      <c r="M29" s="141">
        <f t="shared" si="5"/>
        <v>0</v>
      </c>
      <c r="N29" s="476"/>
      <c r="O29" s="474"/>
      <c r="P29" s="474"/>
      <c r="Q29" s="474"/>
      <c r="R29" s="474"/>
      <c r="S29" s="475"/>
      <c r="T29" s="141">
        <f t="shared" si="4"/>
        <v>0</v>
      </c>
      <c r="U29" s="142"/>
      <c r="V29" s="143"/>
      <c r="W29" s="162"/>
      <c r="X29" s="163"/>
      <c r="Y29" s="150"/>
      <c r="Z29" s="143"/>
      <c r="AA29" s="150"/>
      <c r="AB29" s="143"/>
      <c r="AC29" s="150"/>
      <c r="AD29" s="143"/>
      <c r="AE29" s="150"/>
      <c r="AF29" s="143"/>
      <c r="AG29" s="150"/>
      <c r="AH29" s="143"/>
      <c r="AI29" s="150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50"/>
      <c r="AU29" s="361"/>
      <c r="AV29" s="225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</row>
    <row r="30" ht="12.0" customHeight="1">
      <c r="A30" s="1"/>
      <c r="B30" s="32">
        <v>44375.0</v>
      </c>
      <c r="C30" s="140">
        <f t="shared" si="1"/>
        <v>210650</v>
      </c>
      <c r="D30" s="141">
        <f t="shared" si="2"/>
        <v>0</v>
      </c>
      <c r="E30" s="476"/>
      <c r="F30" s="474"/>
      <c r="G30" s="474"/>
      <c r="H30" s="474"/>
      <c r="I30" s="474"/>
      <c r="J30" s="474"/>
      <c r="K30" s="474"/>
      <c r="L30" s="475"/>
      <c r="M30" s="141">
        <f t="shared" si="5"/>
        <v>0</v>
      </c>
      <c r="N30" s="476"/>
      <c r="O30" s="474"/>
      <c r="P30" s="474"/>
      <c r="Q30" s="474"/>
      <c r="R30" s="474"/>
      <c r="S30" s="475"/>
      <c r="T30" s="141">
        <f t="shared" si="4"/>
        <v>210650</v>
      </c>
      <c r="U30" s="142" t="s">
        <v>1302</v>
      </c>
      <c r="V30" s="363">
        <v>210650.0</v>
      </c>
      <c r="W30" s="150"/>
      <c r="X30" s="143"/>
      <c r="Y30" s="150"/>
      <c r="Z30" s="143"/>
      <c r="AA30" s="150"/>
      <c r="AB30" s="143"/>
      <c r="AC30" s="150"/>
      <c r="AD30" s="143"/>
      <c r="AE30" s="150"/>
      <c r="AF30" s="143"/>
      <c r="AG30" s="150"/>
      <c r="AH30" s="143"/>
      <c r="AI30" s="150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50"/>
      <c r="AU30" s="361"/>
      <c r="AV30" s="225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</row>
    <row r="31" ht="12.0" customHeight="1">
      <c r="A31" s="1"/>
      <c r="B31" s="32">
        <v>44376.0</v>
      </c>
      <c r="C31" s="140">
        <f t="shared" si="1"/>
        <v>1441210</v>
      </c>
      <c r="D31" s="141">
        <f t="shared" si="2"/>
        <v>0</v>
      </c>
      <c r="E31" s="476"/>
      <c r="F31" s="474"/>
      <c r="G31" s="474"/>
      <c r="H31" s="474"/>
      <c r="I31" s="474"/>
      <c r="J31" s="474"/>
      <c r="K31" s="474"/>
      <c r="L31" s="475"/>
      <c r="M31" s="141">
        <f t="shared" si="5"/>
        <v>91000</v>
      </c>
      <c r="N31" s="476" t="s">
        <v>1276</v>
      </c>
      <c r="O31" s="362">
        <v>91000.0</v>
      </c>
      <c r="P31" s="474"/>
      <c r="Q31" s="474"/>
      <c r="R31" s="474"/>
      <c r="S31" s="475"/>
      <c r="T31" s="141">
        <f t="shared" si="4"/>
        <v>1350210</v>
      </c>
      <c r="U31" s="142" t="s">
        <v>1301</v>
      </c>
      <c r="V31" s="363">
        <v>54120.0</v>
      </c>
      <c r="W31" s="150" t="s">
        <v>1303</v>
      </c>
      <c r="X31" s="363">
        <v>514965.0</v>
      </c>
      <c r="Y31" s="150"/>
      <c r="Z31" s="143"/>
      <c r="AA31" s="150" t="s">
        <v>1304</v>
      </c>
      <c r="AB31" s="363">
        <v>100000.0</v>
      </c>
      <c r="AC31" s="150" t="s">
        <v>1273</v>
      </c>
      <c r="AD31" s="363">
        <v>18150.0</v>
      </c>
      <c r="AE31" s="150" t="s">
        <v>1305</v>
      </c>
      <c r="AF31" s="363">
        <v>86405.0</v>
      </c>
      <c r="AG31" s="143" t="s">
        <v>1306</v>
      </c>
      <c r="AH31" s="384">
        <v>110800.0</v>
      </c>
      <c r="AI31" s="143" t="s">
        <v>1307</v>
      </c>
      <c r="AJ31" s="384">
        <v>155760.0</v>
      </c>
      <c r="AK31" s="384"/>
      <c r="AL31" s="384"/>
      <c r="AM31" s="384"/>
      <c r="AN31" s="384"/>
      <c r="AO31" s="384"/>
      <c r="AP31" s="384"/>
      <c r="AQ31" s="384"/>
      <c r="AR31" s="384"/>
      <c r="AS31" s="384"/>
      <c r="AT31" s="383" t="s">
        <v>808</v>
      </c>
      <c r="AU31" s="479"/>
      <c r="AV31" s="385">
        <v>310010.0</v>
      </c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</row>
    <row r="32" ht="12.0" customHeight="1">
      <c r="A32" s="1"/>
      <c r="B32" s="36">
        <v>44377.0</v>
      </c>
      <c r="C32" s="165">
        <f t="shared" si="1"/>
        <v>31543083</v>
      </c>
      <c r="D32" s="141">
        <f t="shared" si="2"/>
        <v>30000000</v>
      </c>
      <c r="E32" s="166" t="s">
        <v>783</v>
      </c>
      <c r="F32" s="167">
        <v>3.0E7</v>
      </c>
      <c r="G32" s="413"/>
      <c r="H32" s="412"/>
      <c r="I32" s="495"/>
      <c r="J32" s="495"/>
      <c r="K32" s="495"/>
      <c r="L32" s="496"/>
      <c r="M32" s="229">
        <f t="shared" si="5"/>
        <v>0</v>
      </c>
      <c r="N32" s="497"/>
      <c r="O32" s="495"/>
      <c r="P32" s="495"/>
      <c r="Q32" s="495"/>
      <c r="R32" s="495"/>
      <c r="S32" s="496"/>
      <c r="T32" s="229">
        <f t="shared" si="4"/>
        <v>1543083</v>
      </c>
      <c r="U32" s="171" t="s">
        <v>1308</v>
      </c>
      <c r="V32" s="367">
        <v>130020.0</v>
      </c>
      <c r="W32" s="671" t="s">
        <v>1309</v>
      </c>
      <c r="X32" s="672">
        <v>86405.0</v>
      </c>
      <c r="Y32" s="155" t="s">
        <v>1310</v>
      </c>
      <c r="Z32" s="377">
        <v>44722.0</v>
      </c>
      <c r="AA32" s="167" t="s">
        <v>155</v>
      </c>
      <c r="AB32" s="367">
        <v>113939.0</v>
      </c>
      <c r="AC32" s="164" t="s">
        <v>1311</v>
      </c>
      <c r="AD32" s="367">
        <v>107987.0</v>
      </c>
      <c r="AE32" s="164" t="s">
        <v>785</v>
      </c>
      <c r="AF32" s="367">
        <v>6380.0</v>
      </c>
      <c r="AG32" s="164" t="s">
        <v>1312</v>
      </c>
      <c r="AH32" s="367">
        <v>92510.0</v>
      </c>
      <c r="AI32" s="164" t="s">
        <v>823</v>
      </c>
      <c r="AJ32" s="367">
        <v>183980.0</v>
      </c>
      <c r="AK32" s="367"/>
      <c r="AL32" s="367"/>
      <c r="AM32" s="367"/>
      <c r="AN32" s="367"/>
      <c r="AO32" s="367"/>
      <c r="AP32" s="367"/>
      <c r="AQ32" s="367"/>
      <c r="AR32" s="367"/>
      <c r="AS32" s="367"/>
      <c r="AT32" s="164" t="s">
        <v>155</v>
      </c>
      <c r="AU32" s="370"/>
      <c r="AV32" s="400">
        <v>777140.0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</row>
    <row r="33" ht="12.0" customHeight="1">
      <c r="A33" s="1"/>
      <c r="B33" s="100" t="s">
        <v>30</v>
      </c>
      <c r="C33" s="172">
        <f t="shared" si="1"/>
        <v>153097258</v>
      </c>
      <c r="D33" s="173">
        <f>SUM(D2:D32)</f>
        <v>63984899</v>
      </c>
      <c r="E33" s="461"/>
      <c r="F33" s="123"/>
      <c r="G33" s="123"/>
      <c r="H33" s="123"/>
      <c r="I33" s="123"/>
      <c r="J33" s="123"/>
      <c r="K33" s="123"/>
      <c r="L33" s="462"/>
      <c r="M33" s="173">
        <f>SUM(M2:M32)</f>
        <v>3092244</v>
      </c>
      <c r="N33" s="461"/>
      <c r="O33" s="123"/>
      <c r="P33" s="123"/>
      <c r="Q33" s="174"/>
      <c r="R33" s="501"/>
      <c r="S33" s="502"/>
      <c r="T33" s="173">
        <f>SUM(T3:T32)</f>
        <v>86020115</v>
      </c>
      <c r="U33" s="461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359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</row>
    <row r="34" ht="12.75" customHeight="1">
      <c r="A34" s="1"/>
      <c r="B34" s="100" t="s">
        <v>31</v>
      </c>
      <c r="C34" s="172">
        <f t="shared" si="1"/>
        <v>0</v>
      </c>
      <c r="D34" s="177"/>
      <c r="E34" s="503"/>
      <c r="F34" s="504"/>
      <c r="G34" s="504"/>
      <c r="H34" s="504"/>
      <c r="I34" s="504"/>
      <c r="J34" s="504"/>
      <c r="K34" s="504"/>
      <c r="L34" s="505"/>
      <c r="M34" s="173"/>
      <c r="N34" s="506"/>
      <c r="O34" s="506"/>
      <c r="P34" s="506"/>
      <c r="Q34" s="506"/>
      <c r="R34" s="506"/>
      <c r="S34" s="506"/>
      <c r="T34" s="173">
        <f t="shared" ref="T34:T65" si="6">V34+X34+Z34+AB34+AD34+AF34+AH34+AJ34+AV34</f>
        <v>0</v>
      </c>
      <c r="U34" s="507"/>
      <c r="V34" s="251"/>
      <c r="W34" s="184"/>
      <c r="X34" s="183"/>
      <c r="Y34" s="184"/>
      <c r="Z34" s="183"/>
      <c r="AA34" s="184"/>
      <c r="AB34" s="183"/>
      <c r="AC34" s="184"/>
      <c r="AD34" s="183"/>
      <c r="AE34" s="184"/>
      <c r="AF34" s="183"/>
      <c r="AG34" s="184"/>
      <c r="AH34" s="183"/>
      <c r="AI34" s="184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4"/>
      <c r="AU34" s="371"/>
      <c r="AV34" s="247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</row>
    <row r="35" ht="12.75" customHeight="1">
      <c r="A35" s="21"/>
      <c r="B35" s="438">
        <v>44378.0</v>
      </c>
      <c r="C35" s="185">
        <f t="shared" si="1"/>
        <v>0</v>
      </c>
      <c r="D35" s="186">
        <f t="shared" ref="D35:D65" si="7">F35+H35+J35+L35</f>
        <v>0</v>
      </c>
      <c r="E35" s="508"/>
      <c r="F35" s="486"/>
      <c r="G35" s="486"/>
      <c r="H35" s="486"/>
      <c r="I35" s="486"/>
      <c r="J35" s="486"/>
      <c r="K35" s="486"/>
      <c r="L35" s="487"/>
      <c r="M35" s="128">
        <f t="shared" ref="M35:M42" si="8">O35+Q35</f>
        <v>0</v>
      </c>
      <c r="N35" s="509"/>
      <c r="O35" s="510"/>
      <c r="P35" s="510"/>
      <c r="Q35" s="510"/>
      <c r="R35" s="510"/>
      <c r="S35" s="511"/>
      <c r="T35" s="141">
        <f t="shared" si="6"/>
        <v>0</v>
      </c>
      <c r="U35" s="524"/>
      <c r="V35" s="414"/>
      <c r="W35" s="415"/>
      <c r="X35" s="414"/>
      <c r="Y35" s="415"/>
      <c r="Z35" s="414"/>
      <c r="AA35" s="415"/>
      <c r="AB35" s="414"/>
      <c r="AC35" s="415"/>
      <c r="AD35" s="414"/>
      <c r="AE35" s="414"/>
      <c r="AF35" s="414"/>
      <c r="AG35" s="415"/>
      <c r="AH35" s="414"/>
      <c r="AI35" s="415"/>
      <c r="AJ35" s="414"/>
      <c r="AK35" s="414"/>
      <c r="AL35" s="414"/>
      <c r="AM35" s="414"/>
      <c r="AN35" s="414"/>
      <c r="AO35" s="414"/>
      <c r="AP35" s="414"/>
      <c r="AQ35" s="414"/>
      <c r="AR35" s="414"/>
      <c r="AS35" s="414"/>
      <c r="AT35" s="415"/>
      <c r="AU35" s="513"/>
      <c r="AV35" s="514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ht="12.75" customHeight="1">
      <c r="A36" s="21"/>
      <c r="B36" s="439">
        <v>45109.0</v>
      </c>
      <c r="C36" s="140">
        <f t="shared" si="1"/>
        <v>0</v>
      </c>
      <c r="D36" s="186">
        <f t="shared" si="7"/>
        <v>0</v>
      </c>
      <c r="E36" s="515"/>
      <c r="F36" s="482"/>
      <c r="G36" s="482"/>
      <c r="H36" s="482"/>
      <c r="I36" s="482"/>
      <c r="J36" s="482"/>
      <c r="K36" s="482"/>
      <c r="L36" s="483"/>
      <c r="M36" s="141">
        <f t="shared" si="8"/>
        <v>0</v>
      </c>
      <c r="N36" s="515"/>
      <c r="O36" s="482"/>
      <c r="P36" s="482"/>
      <c r="Q36" s="482"/>
      <c r="R36" s="482"/>
      <c r="S36" s="483"/>
      <c r="T36" s="141">
        <f t="shared" si="6"/>
        <v>0</v>
      </c>
      <c r="U36" s="407"/>
      <c r="V36" s="322"/>
      <c r="W36" s="383"/>
      <c r="X36" s="322"/>
      <c r="Y36" s="383"/>
      <c r="Z36" s="322"/>
      <c r="AA36" s="383"/>
      <c r="AB36" s="322"/>
      <c r="AC36" s="383"/>
      <c r="AD36" s="322"/>
      <c r="AE36" s="383"/>
      <c r="AF36" s="322"/>
      <c r="AG36" s="383"/>
      <c r="AH36" s="322"/>
      <c r="AI36" s="383"/>
      <c r="AJ36" s="322"/>
      <c r="AK36" s="322"/>
      <c r="AL36" s="322"/>
      <c r="AM36" s="322"/>
      <c r="AN36" s="322"/>
      <c r="AO36" s="322"/>
      <c r="AP36" s="322"/>
      <c r="AQ36" s="322"/>
      <c r="AR36" s="322"/>
      <c r="AS36" s="322"/>
      <c r="AT36" s="383"/>
      <c r="AU36" s="479"/>
      <c r="AV36" s="480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ht="12.75" customHeight="1">
      <c r="A37" s="1"/>
      <c r="B37" s="32">
        <v>45110.0</v>
      </c>
      <c r="C37" s="140">
        <f t="shared" si="1"/>
        <v>2110830</v>
      </c>
      <c r="D37" s="186">
        <f t="shared" si="7"/>
        <v>0</v>
      </c>
      <c r="E37" s="399"/>
      <c r="F37" s="474"/>
      <c r="G37" s="474"/>
      <c r="H37" s="474"/>
      <c r="I37" s="474"/>
      <c r="J37" s="474"/>
      <c r="K37" s="474"/>
      <c r="L37" s="475"/>
      <c r="M37" s="141">
        <f t="shared" si="8"/>
        <v>305000</v>
      </c>
      <c r="N37" s="673" t="s">
        <v>1313</v>
      </c>
      <c r="O37" s="362">
        <v>230000.0</v>
      </c>
      <c r="P37" s="674" t="s">
        <v>869</v>
      </c>
      <c r="Q37" s="362">
        <v>75000.0</v>
      </c>
      <c r="R37" s="474"/>
      <c r="S37" s="475"/>
      <c r="T37" s="141">
        <f t="shared" si="6"/>
        <v>1805830</v>
      </c>
      <c r="U37" s="675" t="s">
        <v>1314</v>
      </c>
      <c r="V37" s="363">
        <v>1500000.0</v>
      </c>
      <c r="W37" s="676" t="s">
        <v>1294</v>
      </c>
      <c r="X37" s="363">
        <v>250830.0</v>
      </c>
      <c r="Y37" s="676" t="s">
        <v>763</v>
      </c>
      <c r="Z37" s="363">
        <v>55000.0</v>
      </c>
      <c r="AA37" s="150"/>
      <c r="AB37" s="143"/>
      <c r="AC37" s="150"/>
      <c r="AD37" s="143"/>
      <c r="AE37" s="150"/>
      <c r="AF37" s="143"/>
      <c r="AG37" s="150"/>
      <c r="AH37" s="143"/>
      <c r="AI37" s="150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50"/>
      <c r="AU37" s="361"/>
      <c r="AV37" s="225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</row>
    <row r="38" ht="12.75" customHeight="1">
      <c r="A38" s="1"/>
      <c r="B38" s="32">
        <v>45111.0</v>
      </c>
      <c r="C38" s="140">
        <f t="shared" si="1"/>
        <v>41168</v>
      </c>
      <c r="D38" s="186">
        <f t="shared" si="7"/>
        <v>0</v>
      </c>
      <c r="E38" s="399"/>
      <c r="F38" s="474"/>
      <c r="G38" s="474"/>
      <c r="H38" s="474"/>
      <c r="I38" s="474"/>
      <c r="J38" s="474"/>
      <c r="K38" s="474"/>
      <c r="L38" s="475"/>
      <c r="M38" s="141">
        <f t="shared" si="8"/>
        <v>41168</v>
      </c>
      <c r="N38" s="673" t="s">
        <v>1315</v>
      </c>
      <c r="O38" s="362">
        <v>41168.0</v>
      </c>
      <c r="P38" s="474"/>
      <c r="Q38" s="474"/>
      <c r="R38" s="474"/>
      <c r="S38" s="475"/>
      <c r="T38" s="141">
        <f t="shared" si="6"/>
        <v>0</v>
      </c>
      <c r="U38" s="142"/>
      <c r="V38" s="143"/>
      <c r="W38" s="150"/>
      <c r="X38" s="143"/>
      <c r="Y38" s="150"/>
      <c r="Z38" s="143"/>
      <c r="AA38" s="150"/>
      <c r="AB38" s="143"/>
      <c r="AC38" s="150"/>
      <c r="AD38" s="143"/>
      <c r="AE38" s="150"/>
      <c r="AF38" s="143"/>
      <c r="AG38" s="150"/>
      <c r="AH38" s="143"/>
      <c r="AI38" s="150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50"/>
      <c r="AU38" s="361"/>
      <c r="AV38" s="225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ht="12.75" customHeight="1">
      <c r="A39" s="1"/>
      <c r="B39" s="32">
        <v>45112.0</v>
      </c>
      <c r="C39" s="140">
        <f t="shared" si="1"/>
        <v>0</v>
      </c>
      <c r="D39" s="186">
        <f t="shared" si="7"/>
        <v>0</v>
      </c>
      <c r="E39" s="399"/>
      <c r="F39" s="474"/>
      <c r="G39" s="474"/>
      <c r="H39" s="474"/>
      <c r="I39" s="474"/>
      <c r="J39" s="474"/>
      <c r="K39" s="474"/>
      <c r="L39" s="475"/>
      <c r="M39" s="141">
        <f t="shared" si="8"/>
        <v>0</v>
      </c>
      <c r="N39" s="399"/>
      <c r="O39" s="474"/>
      <c r="P39" s="474"/>
      <c r="Q39" s="474"/>
      <c r="R39" s="474"/>
      <c r="S39" s="475"/>
      <c r="T39" s="141">
        <f t="shared" si="6"/>
        <v>0</v>
      </c>
      <c r="U39" s="151"/>
      <c r="V39" s="143"/>
      <c r="W39" s="150"/>
      <c r="X39" s="143"/>
      <c r="Y39" s="150"/>
      <c r="Z39" s="143"/>
      <c r="AA39" s="150"/>
      <c r="AB39" s="143"/>
      <c r="AC39" s="150"/>
      <c r="AD39" s="143"/>
      <c r="AE39" s="150"/>
      <c r="AF39" s="143"/>
      <c r="AG39" s="150"/>
      <c r="AH39" s="143"/>
      <c r="AI39" s="150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50"/>
      <c r="AU39" s="361"/>
      <c r="AV39" s="225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ht="12.75" customHeight="1">
      <c r="A40" s="1"/>
      <c r="B40" s="32">
        <v>45113.0</v>
      </c>
      <c r="C40" s="140">
        <f t="shared" si="1"/>
        <v>10314095</v>
      </c>
      <c r="D40" s="186">
        <f t="shared" si="7"/>
        <v>0</v>
      </c>
      <c r="E40" s="399"/>
      <c r="F40" s="474"/>
      <c r="G40" s="474"/>
      <c r="H40" s="474"/>
      <c r="I40" s="474"/>
      <c r="J40" s="474"/>
      <c r="K40" s="474"/>
      <c r="L40" s="475"/>
      <c r="M40" s="141">
        <f t="shared" si="8"/>
        <v>0</v>
      </c>
      <c r="N40" s="399"/>
      <c r="O40" s="474"/>
      <c r="P40" s="474"/>
      <c r="Q40" s="474"/>
      <c r="R40" s="474"/>
      <c r="S40" s="475"/>
      <c r="T40" s="141">
        <f t="shared" si="6"/>
        <v>10314095</v>
      </c>
      <c r="U40" s="675" t="s">
        <v>1316</v>
      </c>
      <c r="V40" s="363">
        <v>1.0314095E7</v>
      </c>
      <c r="W40" s="150"/>
      <c r="X40" s="143"/>
      <c r="Y40" s="150"/>
      <c r="Z40" s="143"/>
      <c r="AA40" s="150"/>
      <c r="AB40" s="143"/>
      <c r="AC40" s="150"/>
      <c r="AD40" s="143"/>
      <c r="AE40" s="150"/>
      <c r="AF40" s="143"/>
      <c r="AG40" s="150"/>
      <c r="AH40" s="143"/>
      <c r="AI40" s="150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50"/>
      <c r="AU40" s="361"/>
      <c r="AV40" s="225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ht="12.75" customHeight="1">
      <c r="A41" s="1"/>
      <c r="B41" s="32">
        <v>45114.0</v>
      </c>
      <c r="C41" s="140">
        <f t="shared" si="1"/>
        <v>52837</v>
      </c>
      <c r="D41" s="186">
        <f t="shared" si="7"/>
        <v>0</v>
      </c>
      <c r="E41" s="399"/>
      <c r="F41" s="474"/>
      <c r="G41" s="474"/>
      <c r="H41" s="474"/>
      <c r="I41" s="474"/>
      <c r="J41" s="474"/>
      <c r="K41" s="474"/>
      <c r="L41" s="475"/>
      <c r="M41" s="141">
        <f t="shared" si="8"/>
        <v>0</v>
      </c>
      <c r="N41" s="399"/>
      <c r="O41" s="474"/>
      <c r="P41" s="474"/>
      <c r="Q41" s="474"/>
      <c r="R41" s="474"/>
      <c r="S41" s="475"/>
      <c r="T41" s="141">
        <f t="shared" si="6"/>
        <v>52837</v>
      </c>
      <c r="U41" s="675" t="s">
        <v>1317</v>
      </c>
      <c r="V41" s="380">
        <v>10000.0</v>
      </c>
      <c r="W41" s="677" t="s">
        <v>1318</v>
      </c>
      <c r="X41" s="363">
        <v>42837.0</v>
      </c>
      <c r="Y41" s="150"/>
      <c r="Z41" s="143"/>
      <c r="AA41" s="150"/>
      <c r="AB41" s="143"/>
      <c r="AC41" s="150"/>
      <c r="AD41" s="143"/>
      <c r="AE41" s="150"/>
      <c r="AF41" s="143"/>
      <c r="AG41" s="150"/>
      <c r="AH41" s="143"/>
      <c r="AI41" s="150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50"/>
      <c r="AU41" s="361"/>
      <c r="AV41" s="225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ht="12.75" customHeight="1">
      <c r="A42" s="21"/>
      <c r="B42" s="439">
        <v>45115.0</v>
      </c>
      <c r="C42" s="140">
        <f t="shared" si="1"/>
        <v>0</v>
      </c>
      <c r="D42" s="186">
        <f t="shared" si="7"/>
        <v>0</v>
      </c>
      <c r="E42" s="515"/>
      <c r="F42" s="482"/>
      <c r="G42" s="482"/>
      <c r="H42" s="482"/>
      <c r="I42" s="482"/>
      <c r="J42" s="482"/>
      <c r="K42" s="482"/>
      <c r="L42" s="483"/>
      <c r="M42" s="141">
        <f t="shared" si="8"/>
        <v>0</v>
      </c>
      <c r="N42" s="515"/>
      <c r="O42" s="482"/>
      <c r="P42" s="482"/>
      <c r="Q42" s="482"/>
      <c r="R42" s="482"/>
      <c r="S42" s="483"/>
      <c r="T42" s="141">
        <f t="shared" si="6"/>
        <v>0</v>
      </c>
      <c r="U42" s="407"/>
      <c r="V42" s="322"/>
      <c r="W42" s="383"/>
      <c r="X42" s="322"/>
      <c r="Y42" s="383"/>
      <c r="Z42" s="322"/>
      <c r="AA42" s="383"/>
      <c r="AB42" s="322"/>
      <c r="AC42" s="383"/>
      <c r="AD42" s="322"/>
      <c r="AE42" s="383"/>
      <c r="AF42" s="322"/>
      <c r="AG42" s="383"/>
      <c r="AH42" s="322"/>
      <c r="AI42" s="383"/>
      <c r="AJ42" s="322"/>
      <c r="AK42" s="322"/>
      <c r="AL42" s="322"/>
      <c r="AM42" s="322"/>
      <c r="AN42" s="322"/>
      <c r="AO42" s="322"/>
      <c r="AP42" s="322"/>
      <c r="AQ42" s="322"/>
      <c r="AR42" s="322"/>
      <c r="AS42" s="322"/>
      <c r="AT42" s="383"/>
      <c r="AU42" s="479"/>
      <c r="AV42" s="480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ht="12.75" customHeight="1">
      <c r="A43" s="21"/>
      <c r="B43" s="439">
        <v>45116.0</v>
      </c>
      <c r="C43" s="140">
        <f t="shared" si="1"/>
        <v>0</v>
      </c>
      <c r="D43" s="186">
        <f t="shared" si="7"/>
        <v>0</v>
      </c>
      <c r="E43" s="515"/>
      <c r="F43" s="482"/>
      <c r="G43" s="482"/>
      <c r="H43" s="482"/>
      <c r="I43" s="482"/>
      <c r="J43" s="482"/>
      <c r="K43" s="482"/>
      <c r="L43" s="483"/>
      <c r="M43" s="141">
        <f t="shared" ref="M43:M44" si="9">O43+Q43+S43</f>
        <v>0</v>
      </c>
      <c r="N43" s="517"/>
      <c r="O43" s="417"/>
      <c r="P43" s="482"/>
      <c r="Q43" s="482"/>
      <c r="R43" s="482"/>
      <c r="S43" s="483"/>
      <c r="T43" s="141">
        <f t="shared" si="6"/>
        <v>0</v>
      </c>
      <c r="U43" s="407"/>
      <c r="V43" s="322"/>
      <c r="W43" s="322"/>
      <c r="X43" s="322"/>
      <c r="Y43" s="322"/>
      <c r="Z43" s="322"/>
      <c r="AA43" s="383"/>
      <c r="AB43" s="322"/>
      <c r="AC43" s="383"/>
      <c r="AD43" s="322"/>
      <c r="AE43" s="383"/>
      <c r="AF43" s="322"/>
      <c r="AG43" s="383"/>
      <c r="AH43" s="322"/>
      <c r="AI43" s="383"/>
      <c r="AJ43" s="322"/>
      <c r="AK43" s="322"/>
      <c r="AL43" s="322"/>
      <c r="AM43" s="322"/>
      <c r="AN43" s="322"/>
      <c r="AO43" s="322"/>
      <c r="AP43" s="322"/>
      <c r="AQ43" s="322"/>
      <c r="AR43" s="322"/>
      <c r="AS43" s="322"/>
      <c r="AT43" s="383"/>
      <c r="AU43" s="479"/>
      <c r="AV43" s="480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ht="12.75" customHeight="1">
      <c r="A44" s="21"/>
      <c r="B44" s="32">
        <v>45117.0</v>
      </c>
      <c r="C44" s="140">
        <f t="shared" si="1"/>
        <v>788800</v>
      </c>
      <c r="D44" s="186">
        <f t="shared" si="7"/>
        <v>0</v>
      </c>
      <c r="E44" s="399"/>
      <c r="F44" s="474"/>
      <c r="G44" s="474"/>
      <c r="H44" s="474"/>
      <c r="I44" s="474"/>
      <c r="J44" s="474"/>
      <c r="K44" s="474"/>
      <c r="L44" s="475"/>
      <c r="M44" s="141">
        <f t="shared" si="9"/>
        <v>741500</v>
      </c>
      <c r="N44" s="673" t="s">
        <v>1319</v>
      </c>
      <c r="O44" s="362">
        <v>1500.0</v>
      </c>
      <c r="P44" s="674" t="s">
        <v>764</v>
      </c>
      <c r="Q44" s="362">
        <v>440000.0</v>
      </c>
      <c r="R44" s="674" t="s">
        <v>1320</v>
      </c>
      <c r="S44" s="374">
        <v>300000.0</v>
      </c>
      <c r="T44" s="141">
        <f t="shared" si="6"/>
        <v>47300</v>
      </c>
      <c r="U44" s="675" t="s">
        <v>1321</v>
      </c>
      <c r="V44" s="363">
        <v>47300.0</v>
      </c>
      <c r="W44" s="383"/>
      <c r="X44" s="322"/>
      <c r="Y44" s="383"/>
      <c r="Z44" s="322"/>
      <c r="AA44" s="383"/>
      <c r="AB44" s="322"/>
      <c r="AC44" s="383"/>
      <c r="AD44" s="322"/>
      <c r="AE44" s="383"/>
      <c r="AF44" s="322"/>
      <c r="AG44" s="383"/>
      <c r="AH44" s="322"/>
      <c r="AI44" s="383"/>
      <c r="AJ44" s="322"/>
      <c r="AK44" s="322"/>
      <c r="AL44" s="322"/>
      <c r="AM44" s="322"/>
      <c r="AN44" s="322"/>
      <c r="AO44" s="322"/>
      <c r="AP44" s="322"/>
      <c r="AQ44" s="322"/>
      <c r="AR44" s="322"/>
      <c r="AS44" s="322"/>
      <c r="AT44" s="383"/>
      <c r="AU44" s="479"/>
      <c r="AV44" s="480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ht="12.75" customHeight="1">
      <c r="A45" s="1"/>
      <c r="B45" s="32">
        <v>45118.0</v>
      </c>
      <c r="C45" s="140">
        <f t="shared" si="1"/>
        <v>643215</v>
      </c>
      <c r="D45" s="186">
        <f t="shared" si="7"/>
        <v>0</v>
      </c>
      <c r="E45" s="399"/>
      <c r="F45" s="474"/>
      <c r="G45" s="474"/>
      <c r="H45" s="474"/>
      <c r="I45" s="474"/>
      <c r="J45" s="474"/>
      <c r="K45" s="474"/>
      <c r="L45" s="475"/>
      <c r="M45" s="141">
        <f t="shared" ref="M45:M51" si="10">O45+Q45</f>
        <v>112000</v>
      </c>
      <c r="N45" s="399" t="s">
        <v>1276</v>
      </c>
      <c r="O45" s="362">
        <v>112000.0</v>
      </c>
      <c r="P45" s="474"/>
      <c r="Q45" s="474"/>
      <c r="R45" s="474"/>
      <c r="S45" s="475"/>
      <c r="T45" s="141">
        <f t="shared" si="6"/>
        <v>531215</v>
      </c>
      <c r="U45" s="678" t="s">
        <v>831</v>
      </c>
      <c r="V45" s="679">
        <v>531215.0</v>
      </c>
      <c r="W45" s="150"/>
      <c r="X45" s="143"/>
      <c r="Y45" s="150"/>
      <c r="Z45" s="143"/>
      <c r="AA45" s="150"/>
      <c r="AB45" s="143"/>
      <c r="AC45" s="150"/>
      <c r="AD45" s="143"/>
      <c r="AE45" s="150"/>
      <c r="AF45" s="143"/>
      <c r="AG45" s="150"/>
      <c r="AH45" s="143"/>
      <c r="AI45" s="150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50"/>
      <c r="AU45" s="361"/>
      <c r="AV45" s="225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ht="12.75" customHeight="1">
      <c r="A46" s="1"/>
      <c r="B46" s="32">
        <v>45119.0</v>
      </c>
      <c r="C46" s="140">
        <f t="shared" si="1"/>
        <v>75075</v>
      </c>
      <c r="D46" s="186">
        <f t="shared" si="7"/>
        <v>0</v>
      </c>
      <c r="E46" s="399"/>
      <c r="F46" s="474"/>
      <c r="G46" s="474"/>
      <c r="H46" s="474"/>
      <c r="I46" s="474"/>
      <c r="J46" s="474"/>
      <c r="K46" s="474"/>
      <c r="L46" s="475"/>
      <c r="M46" s="141">
        <f t="shared" si="10"/>
        <v>75075</v>
      </c>
      <c r="N46" s="399" t="s">
        <v>130</v>
      </c>
      <c r="O46" s="362">
        <v>75075.0</v>
      </c>
      <c r="P46" s="474"/>
      <c r="Q46" s="474"/>
      <c r="R46" s="474"/>
      <c r="S46" s="475"/>
      <c r="T46" s="141">
        <f t="shared" si="6"/>
        <v>0</v>
      </c>
      <c r="U46" s="151"/>
      <c r="V46" s="143"/>
      <c r="W46" s="150"/>
      <c r="X46" s="143"/>
      <c r="Y46" s="150"/>
      <c r="Z46" s="143"/>
      <c r="AA46" s="150"/>
      <c r="AB46" s="143"/>
      <c r="AC46" s="150"/>
      <c r="AD46" s="143"/>
      <c r="AE46" s="150"/>
      <c r="AF46" s="143"/>
      <c r="AG46" s="150"/>
      <c r="AH46" s="143"/>
      <c r="AI46" s="150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50"/>
      <c r="AU46" s="361"/>
      <c r="AV46" s="225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ht="12.75" customHeight="1">
      <c r="A47" s="1"/>
      <c r="B47" s="32">
        <v>45120.0</v>
      </c>
      <c r="C47" s="140">
        <f t="shared" si="1"/>
        <v>4791070</v>
      </c>
      <c r="D47" s="186">
        <f t="shared" si="7"/>
        <v>0</v>
      </c>
      <c r="E47" s="399"/>
      <c r="F47" s="474"/>
      <c r="G47" s="474"/>
      <c r="H47" s="474"/>
      <c r="I47" s="474"/>
      <c r="J47" s="474"/>
      <c r="K47" s="474"/>
      <c r="L47" s="475"/>
      <c r="M47" s="141">
        <f t="shared" si="10"/>
        <v>0</v>
      </c>
      <c r="N47" s="399"/>
      <c r="O47" s="474"/>
      <c r="P47" s="474"/>
      <c r="Q47" s="474"/>
      <c r="R47" s="474"/>
      <c r="S47" s="475"/>
      <c r="T47" s="141">
        <f t="shared" si="6"/>
        <v>4791070</v>
      </c>
      <c r="U47" s="142" t="s">
        <v>1322</v>
      </c>
      <c r="V47" s="363">
        <v>4791070.0</v>
      </c>
      <c r="W47" s="383"/>
      <c r="X47" s="322"/>
      <c r="Y47" s="150"/>
      <c r="Z47" s="143"/>
      <c r="AA47" s="150"/>
      <c r="AB47" s="143"/>
      <c r="AC47" s="150"/>
      <c r="AD47" s="143"/>
      <c r="AE47" s="150"/>
      <c r="AF47" s="143"/>
      <c r="AG47" s="150"/>
      <c r="AH47" s="143"/>
      <c r="AI47" s="150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50"/>
      <c r="AU47" s="361"/>
      <c r="AV47" s="225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ht="12.75" customHeight="1">
      <c r="A48" s="1"/>
      <c r="B48" s="32">
        <v>45121.0</v>
      </c>
      <c r="C48" s="140">
        <f t="shared" si="1"/>
        <v>16333790</v>
      </c>
      <c r="D48" s="186">
        <f t="shared" si="7"/>
        <v>15971670</v>
      </c>
      <c r="E48" s="399" t="s">
        <v>1323</v>
      </c>
      <c r="F48" s="362">
        <v>1.597167E7</v>
      </c>
      <c r="G48" s="474"/>
      <c r="H48" s="474"/>
      <c r="I48" s="474"/>
      <c r="J48" s="474"/>
      <c r="K48" s="474"/>
      <c r="L48" s="475"/>
      <c r="M48" s="141">
        <f t="shared" si="10"/>
        <v>0</v>
      </c>
      <c r="N48" s="399"/>
      <c r="O48" s="474"/>
      <c r="P48" s="474"/>
      <c r="Q48" s="474"/>
      <c r="R48" s="474"/>
      <c r="S48" s="475"/>
      <c r="T48" s="141">
        <f t="shared" si="6"/>
        <v>362120</v>
      </c>
      <c r="U48" s="142" t="s">
        <v>1324</v>
      </c>
      <c r="V48" s="363">
        <v>19800.0</v>
      </c>
      <c r="W48" s="150" t="s">
        <v>1325</v>
      </c>
      <c r="X48" s="363">
        <v>105600.0</v>
      </c>
      <c r="Y48" s="143" t="s">
        <v>124</v>
      </c>
      <c r="Z48" s="363">
        <v>4840.0</v>
      </c>
      <c r="AA48" s="150" t="s">
        <v>1326</v>
      </c>
      <c r="AB48" s="363">
        <v>231880.0</v>
      </c>
      <c r="AC48" s="150"/>
      <c r="AD48" s="143"/>
      <c r="AE48" s="150"/>
      <c r="AF48" s="143"/>
      <c r="AG48" s="150"/>
      <c r="AH48" s="143"/>
      <c r="AI48" s="150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50"/>
      <c r="AU48" s="361"/>
      <c r="AV48" s="225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ht="12.75" customHeight="1">
      <c r="A49" s="21"/>
      <c r="B49" s="439">
        <v>45122.0</v>
      </c>
      <c r="C49" s="140">
        <f t="shared" si="1"/>
        <v>0</v>
      </c>
      <c r="D49" s="186">
        <f t="shared" si="7"/>
        <v>0</v>
      </c>
      <c r="E49" s="515"/>
      <c r="F49" s="482"/>
      <c r="G49" s="482"/>
      <c r="H49" s="482"/>
      <c r="I49" s="482"/>
      <c r="J49" s="482"/>
      <c r="K49" s="482"/>
      <c r="L49" s="483"/>
      <c r="M49" s="141">
        <f t="shared" si="10"/>
        <v>0</v>
      </c>
      <c r="N49" s="515"/>
      <c r="O49" s="482"/>
      <c r="P49" s="482"/>
      <c r="Q49" s="482"/>
      <c r="R49" s="482"/>
      <c r="S49" s="483"/>
      <c r="T49" s="141">
        <f t="shared" si="6"/>
        <v>0</v>
      </c>
      <c r="U49" s="407"/>
      <c r="V49" s="322"/>
      <c r="W49" s="383"/>
      <c r="X49" s="322"/>
      <c r="Y49" s="322"/>
      <c r="Z49" s="322"/>
      <c r="AA49" s="383"/>
      <c r="AB49" s="322"/>
      <c r="AC49" s="383"/>
      <c r="AD49" s="322"/>
      <c r="AE49" s="383"/>
      <c r="AF49" s="322"/>
      <c r="AG49" s="383"/>
      <c r="AH49" s="322"/>
      <c r="AI49" s="383"/>
      <c r="AJ49" s="322"/>
      <c r="AK49" s="322"/>
      <c r="AL49" s="322"/>
      <c r="AM49" s="322"/>
      <c r="AN49" s="322"/>
      <c r="AO49" s="322"/>
      <c r="AP49" s="322"/>
      <c r="AQ49" s="322"/>
      <c r="AR49" s="322"/>
      <c r="AS49" s="322"/>
      <c r="AT49" s="383"/>
      <c r="AU49" s="479"/>
      <c r="AV49" s="480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  <row r="50" ht="12.75" customHeight="1">
      <c r="A50" s="21"/>
      <c r="B50" s="439">
        <v>45123.0</v>
      </c>
      <c r="C50" s="140">
        <f t="shared" si="1"/>
        <v>0</v>
      </c>
      <c r="D50" s="186">
        <f t="shared" si="7"/>
        <v>0</v>
      </c>
      <c r="E50" s="515"/>
      <c r="F50" s="482"/>
      <c r="G50" s="482"/>
      <c r="H50" s="482"/>
      <c r="I50" s="482"/>
      <c r="J50" s="482"/>
      <c r="K50" s="482"/>
      <c r="L50" s="483"/>
      <c r="M50" s="141">
        <f t="shared" si="10"/>
        <v>0</v>
      </c>
      <c r="N50" s="515"/>
      <c r="O50" s="482"/>
      <c r="P50" s="482"/>
      <c r="Q50" s="482"/>
      <c r="R50" s="482"/>
      <c r="S50" s="483"/>
      <c r="T50" s="141">
        <f t="shared" si="6"/>
        <v>0</v>
      </c>
      <c r="U50" s="484"/>
      <c r="V50" s="322"/>
      <c r="W50" s="322"/>
      <c r="X50" s="322"/>
      <c r="Y50" s="383"/>
      <c r="Z50" s="322"/>
      <c r="AA50" s="383"/>
      <c r="AB50" s="322"/>
      <c r="AC50" s="383"/>
      <c r="AD50" s="322"/>
      <c r="AE50" s="383"/>
      <c r="AF50" s="322"/>
      <c r="AG50" s="383"/>
      <c r="AH50" s="322"/>
      <c r="AI50" s="383"/>
      <c r="AJ50" s="322"/>
      <c r="AK50" s="322"/>
      <c r="AL50" s="322"/>
      <c r="AM50" s="322"/>
      <c r="AN50" s="322"/>
      <c r="AO50" s="322"/>
      <c r="AP50" s="322"/>
      <c r="AQ50" s="322"/>
      <c r="AR50" s="322"/>
      <c r="AS50" s="322"/>
      <c r="AT50" s="383"/>
      <c r="AU50" s="479"/>
      <c r="AV50" s="480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</row>
    <row r="51" ht="14.25" customHeight="1">
      <c r="A51" s="21"/>
      <c r="B51" s="439">
        <v>45124.0</v>
      </c>
      <c r="C51" s="140">
        <f t="shared" si="1"/>
        <v>0</v>
      </c>
      <c r="D51" s="186">
        <f t="shared" si="7"/>
        <v>0</v>
      </c>
      <c r="E51" s="515"/>
      <c r="F51" s="482"/>
      <c r="G51" s="482"/>
      <c r="H51" s="482"/>
      <c r="I51" s="482"/>
      <c r="J51" s="482"/>
      <c r="K51" s="482"/>
      <c r="L51" s="483"/>
      <c r="M51" s="141">
        <f t="shared" si="10"/>
        <v>0</v>
      </c>
      <c r="N51" s="515"/>
      <c r="O51" s="482"/>
      <c r="P51" s="482"/>
      <c r="Q51" s="482"/>
      <c r="R51" s="482"/>
      <c r="S51" s="483"/>
      <c r="T51" s="141">
        <f t="shared" si="6"/>
        <v>0</v>
      </c>
      <c r="U51" s="407"/>
      <c r="V51" s="322"/>
      <c r="W51" s="383"/>
      <c r="X51" s="322"/>
      <c r="Y51" s="383"/>
      <c r="Z51" s="322"/>
      <c r="AA51" s="383"/>
      <c r="AB51" s="322"/>
      <c r="AC51" s="383"/>
      <c r="AD51" s="322"/>
      <c r="AE51" s="383"/>
      <c r="AF51" s="322"/>
      <c r="AG51" s="383"/>
      <c r="AH51" s="322"/>
      <c r="AI51" s="383"/>
      <c r="AJ51" s="322"/>
      <c r="AK51" s="322"/>
      <c r="AL51" s="322"/>
      <c r="AM51" s="322"/>
      <c r="AN51" s="322"/>
      <c r="AO51" s="322"/>
      <c r="AP51" s="322"/>
      <c r="AQ51" s="322"/>
      <c r="AR51" s="322"/>
      <c r="AS51" s="322"/>
      <c r="AT51" s="383"/>
      <c r="AU51" s="479"/>
      <c r="AV51" s="480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</row>
    <row r="52" ht="12.75" customHeight="1">
      <c r="A52" s="21"/>
      <c r="B52" s="32">
        <v>45125.0</v>
      </c>
      <c r="C52" s="140">
        <f t="shared" si="1"/>
        <v>2639034</v>
      </c>
      <c r="D52" s="186">
        <f t="shared" si="7"/>
        <v>0</v>
      </c>
      <c r="E52" s="399"/>
      <c r="F52" s="474"/>
      <c r="G52" s="474"/>
      <c r="H52" s="474"/>
      <c r="I52" s="474"/>
      <c r="J52" s="474"/>
      <c r="K52" s="474"/>
      <c r="L52" s="475"/>
      <c r="M52" s="141">
        <f t="shared" ref="M52:M65" si="11">O52+Q52+S52</f>
        <v>558463</v>
      </c>
      <c r="N52" s="399" t="s">
        <v>1313</v>
      </c>
      <c r="O52" s="362">
        <v>441.0</v>
      </c>
      <c r="P52" s="474" t="s">
        <v>764</v>
      </c>
      <c r="Q52" s="362">
        <v>458022.0</v>
      </c>
      <c r="R52" s="474" t="s">
        <v>130</v>
      </c>
      <c r="S52" s="680">
        <v>100000.0</v>
      </c>
      <c r="T52" s="141">
        <f t="shared" si="6"/>
        <v>2080571</v>
      </c>
      <c r="U52" s="407" t="s">
        <v>1327</v>
      </c>
      <c r="V52" s="363">
        <v>54956.0</v>
      </c>
      <c r="W52" s="383" t="s">
        <v>159</v>
      </c>
      <c r="X52" s="363">
        <v>1307244.0</v>
      </c>
      <c r="Y52" s="383" t="s">
        <v>172</v>
      </c>
      <c r="Z52" s="363">
        <v>548663.0</v>
      </c>
      <c r="AA52" s="383" t="s">
        <v>1328</v>
      </c>
      <c r="AB52" s="363">
        <v>73348.0</v>
      </c>
      <c r="AC52" s="383" t="s">
        <v>770</v>
      </c>
      <c r="AD52" s="363">
        <v>1100.0</v>
      </c>
      <c r="AE52" s="383" t="s">
        <v>1329</v>
      </c>
      <c r="AF52" s="363">
        <v>31900.0</v>
      </c>
      <c r="AG52" s="383" t="s">
        <v>1330</v>
      </c>
      <c r="AH52" s="363">
        <v>63360.0</v>
      </c>
      <c r="AI52" s="383"/>
      <c r="AJ52" s="322"/>
      <c r="AK52" s="322"/>
      <c r="AL52" s="322"/>
      <c r="AM52" s="322"/>
      <c r="AN52" s="322"/>
      <c r="AO52" s="322"/>
      <c r="AP52" s="322"/>
      <c r="AQ52" s="322"/>
      <c r="AR52" s="322"/>
      <c r="AS52" s="322"/>
      <c r="AT52" s="383"/>
      <c r="AU52" s="479"/>
      <c r="AV52" s="480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</row>
    <row r="53" ht="12.75" customHeight="1">
      <c r="A53" s="21"/>
      <c r="B53" s="32">
        <v>45126.0</v>
      </c>
      <c r="C53" s="140">
        <f t="shared" si="1"/>
        <v>240095</v>
      </c>
      <c r="D53" s="186">
        <f t="shared" si="7"/>
        <v>0</v>
      </c>
      <c r="E53" s="399"/>
      <c r="F53" s="474"/>
      <c r="G53" s="474"/>
      <c r="H53" s="474"/>
      <c r="I53" s="474"/>
      <c r="J53" s="474"/>
      <c r="K53" s="474"/>
      <c r="L53" s="475"/>
      <c r="M53" s="141">
        <f t="shared" si="11"/>
        <v>121735</v>
      </c>
      <c r="N53" s="399" t="s">
        <v>130</v>
      </c>
      <c r="O53" s="362">
        <v>121735.0</v>
      </c>
      <c r="P53" s="474"/>
      <c r="Q53" s="474"/>
      <c r="R53" s="474"/>
      <c r="S53" s="475"/>
      <c r="T53" s="141">
        <f t="shared" si="6"/>
        <v>118360</v>
      </c>
      <c r="U53" s="484" t="s">
        <v>1331</v>
      </c>
      <c r="V53" s="363">
        <v>118360.0</v>
      </c>
      <c r="W53" s="383"/>
      <c r="X53" s="322"/>
      <c r="Y53" s="383"/>
      <c r="Z53" s="322"/>
      <c r="AA53" s="383"/>
      <c r="AB53" s="322"/>
      <c r="AC53" s="383"/>
      <c r="AD53" s="322"/>
      <c r="AE53" s="383"/>
      <c r="AF53" s="322"/>
      <c r="AG53" s="383"/>
      <c r="AH53" s="322"/>
      <c r="AI53" s="383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83"/>
      <c r="AU53" s="479"/>
      <c r="AV53" s="480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</row>
    <row r="54" ht="12.75" customHeight="1">
      <c r="A54" s="21"/>
      <c r="B54" s="32">
        <v>45127.0</v>
      </c>
      <c r="C54" s="140">
        <f t="shared" si="1"/>
        <v>439800</v>
      </c>
      <c r="D54" s="186">
        <f t="shared" si="7"/>
        <v>0</v>
      </c>
      <c r="E54" s="399"/>
      <c r="F54" s="474"/>
      <c r="G54" s="474"/>
      <c r="H54" s="474"/>
      <c r="I54" s="474"/>
      <c r="J54" s="474"/>
      <c r="K54" s="474"/>
      <c r="L54" s="475"/>
      <c r="M54" s="141">
        <f t="shared" si="11"/>
        <v>0</v>
      </c>
      <c r="N54" s="399"/>
      <c r="O54" s="474"/>
      <c r="P54" s="474"/>
      <c r="Q54" s="474"/>
      <c r="R54" s="474"/>
      <c r="S54" s="475"/>
      <c r="T54" s="141">
        <f t="shared" si="6"/>
        <v>439800</v>
      </c>
      <c r="U54" s="407" t="s">
        <v>1295</v>
      </c>
      <c r="V54" s="363">
        <v>439800.0</v>
      </c>
      <c r="W54" s="383"/>
      <c r="X54" s="322"/>
      <c r="Y54" s="383"/>
      <c r="Z54" s="322"/>
      <c r="AA54" s="383"/>
      <c r="AB54" s="322"/>
      <c r="AC54" s="383"/>
      <c r="AD54" s="322"/>
      <c r="AE54" s="383"/>
      <c r="AF54" s="322"/>
      <c r="AG54" s="383"/>
      <c r="AH54" s="322"/>
      <c r="AI54" s="383"/>
      <c r="AJ54" s="322"/>
      <c r="AK54" s="322"/>
      <c r="AL54" s="322"/>
      <c r="AM54" s="322"/>
      <c r="AN54" s="322"/>
      <c r="AO54" s="322"/>
      <c r="AP54" s="322"/>
      <c r="AQ54" s="322"/>
      <c r="AR54" s="322"/>
      <c r="AS54" s="322"/>
      <c r="AT54" s="383"/>
      <c r="AU54" s="479"/>
      <c r="AV54" s="480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</row>
    <row r="55" ht="12.75" customHeight="1">
      <c r="A55" s="21"/>
      <c r="B55" s="32">
        <v>45128.0</v>
      </c>
      <c r="C55" s="140">
        <f t="shared" si="1"/>
        <v>0</v>
      </c>
      <c r="D55" s="186">
        <f t="shared" si="7"/>
        <v>0</v>
      </c>
      <c r="E55" s="399"/>
      <c r="F55" s="474"/>
      <c r="G55" s="474"/>
      <c r="H55" s="474"/>
      <c r="I55" s="474"/>
      <c r="J55" s="474"/>
      <c r="K55" s="474"/>
      <c r="L55" s="475"/>
      <c r="M55" s="141">
        <f t="shared" si="11"/>
        <v>0</v>
      </c>
      <c r="N55" s="399"/>
      <c r="O55" s="474"/>
      <c r="P55" s="474"/>
      <c r="Q55" s="474"/>
      <c r="R55" s="474"/>
      <c r="S55" s="475"/>
      <c r="T55" s="141">
        <f t="shared" si="6"/>
        <v>0</v>
      </c>
      <c r="U55" s="518"/>
      <c r="V55" s="322"/>
      <c r="W55" s="383"/>
      <c r="X55" s="322"/>
      <c r="Y55" s="383"/>
      <c r="Z55" s="322"/>
      <c r="AA55" s="383"/>
      <c r="AB55" s="322"/>
      <c r="AC55" s="383"/>
      <c r="AD55" s="322"/>
      <c r="AE55" s="383"/>
      <c r="AF55" s="322"/>
      <c r="AG55" s="383"/>
      <c r="AH55" s="322"/>
      <c r="AI55" s="383"/>
      <c r="AJ55" s="322"/>
      <c r="AK55" s="322"/>
      <c r="AL55" s="322"/>
      <c r="AM55" s="322"/>
      <c r="AN55" s="322"/>
      <c r="AO55" s="322"/>
      <c r="AP55" s="322"/>
      <c r="AQ55" s="322"/>
      <c r="AR55" s="322"/>
      <c r="AS55" s="322"/>
      <c r="AT55" s="383"/>
      <c r="AU55" s="479"/>
      <c r="AV55" s="480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</row>
    <row r="56" ht="12.75" customHeight="1">
      <c r="A56" s="21"/>
      <c r="B56" s="439">
        <v>45129.0</v>
      </c>
      <c r="C56" s="140">
        <f t="shared" si="1"/>
        <v>0</v>
      </c>
      <c r="D56" s="186">
        <f t="shared" si="7"/>
        <v>0</v>
      </c>
      <c r="E56" s="515"/>
      <c r="F56" s="482"/>
      <c r="G56" s="482"/>
      <c r="H56" s="482"/>
      <c r="I56" s="482"/>
      <c r="J56" s="482"/>
      <c r="K56" s="482"/>
      <c r="L56" s="483"/>
      <c r="M56" s="141">
        <f t="shared" si="11"/>
        <v>0</v>
      </c>
      <c r="N56" s="515"/>
      <c r="O56" s="482"/>
      <c r="P56" s="482"/>
      <c r="Q56" s="482"/>
      <c r="R56" s="482"/>
      <c r="S56" s="483"/>
      <c r="T56" s="141">
        <f t="shared" si="6"/>
        <v>0</v>
      </c>
      <c r="U56" s="518"/>
      <c r="V56" s="322"/>
      <c r="W56" s="383"/>
      <c r="X56" s="322"/>
      <c r="Y56" s="383"/>
      <c r="Z56" s="322"/>
      <c r="AA56" s="383"/>
      <c r="AB56" s="322"/>
      <c r="AC56" s="383"/>
      <c r="AD56" s="322"/>
      <c r="AE56" s="383"/>
      <c r="AF56" s="322"/>
      <c r="AG56" s="383"/>
      <c r="AH56" s="322"/>
      <c r="AI56" s="383"/>
      <c r="AJ56" s="322"/>
      <c r="AK56" s="322"/>
      <c r="AL56" s="322"/>
      <c r="AM56" s="322"/>
      <c r="AN56" s="322"/>
      <c r="AO56" s="322"/>
      <c r="AP56" s="322"/>
      <c r="AQ56" s="322"/>
      <c r="AR56" s="322"/>
      <c r="AS56" s="322"/>
      <c r="AT56" s="383"/>
      <c r="AU56" s="479"/>
      <c r="AV56" s="480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</row>
    <row r="57" ht="12.75" customHeight="1">
      <c r="A57" s="21"/>
      <c r="B57" s="439">
        <v>45130.0</v>
      </c>
      <c r="C57" s="140">
        <f t="shared" si="1"/>
        <v>0</v>
      </c>
      <c r="D57" s="186">
        <f t="shared" si="7"/>
        <v>0</v>
      </c>
      <c r="E57" s="515"/>
      <c r="F57" s="482"/>
      <c r="G57" s="482"/>
      <c r="H57" s="482"/>
      <c r="I57" s="482"/>
      <c r="J57" s="482"/>
      <c r="K57" s="482"/>
      <c r="L57" s="483"/>
      <c r="M57" s="141">
        <f t="shared" si="11"/>
        <v>0</v>
      </c>
      <c r="N57" s="515"/>
      <c r="O57" s="482"/>
      <c r="P57" s="482"/>
      <c r="Q57" s="482"/>
      <c r="R57" s="482"/>
      <c r="S57" s="483"/>
      <c r="T57" s="141">
        <f t="shared" si="6"/>
        <v>0</v>
      </c>
      <c r="U57" s="407"/>
      <c r="V57" s="322"/>
      <c r="W57" s="383"/>
      <c r="X57" s="322"/>
      <c r="Y57" s="383"/>
      <c r="Z57" s="322"/>
      <c r="AA57" s="383"/>
      <c r="AB57" s="322"/>
      <c r="AC57" s="383"/>
      <c r="AD57" s="322"/>
      <c r="AE57" s="383"/>
      <c r="AF57" s="322"/>
      <c r="AG57" s="383"/>
      <c r="AH57" s="322"/>
      <c r="AI57" s="383"/>
      <c r="AJ57" s="322"/>
      <c r="AK57" s="322"/>
      <c r="AL57" s="322"/>
      <c r="AM57" s="322"/>
      <c r="AN57" s="322"/>
      <c r="AO57" s="322"/>
      <c r="AP57" s="322"/>
      <c r="AQ57" s="322"/>
      <c r="AR57" s="322"/>
      <c r="AS57" s="322"/>
      <c r="AT57" s="383"/>
      <c r="AU57" s="479"/>
      <c r="AV57" s="480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</row>
    <row r="58" ht="12.75" customHeight="1">
      <c r="A58" s="21"/>
      <c r="B58" s="32">
        <v>45131.0</v>
      </c>
      <c r="C58" s="140">
        <f t="shared" si="1"/>
        <v>18998337</v>
      </c>
      <c r="D58" s="186">
        <f t="shared" si="7"/>
        <v>0</v>
      </c>
      <c r="E58" s="399"/>
      <c r="F58" s="474"/>
      <c r="G58" s="474"/>
      <c r="H58" s="474"/>
      <c r="I58" s="474"/>
      <c r="J58" s="474"/>
      <c r="K58" s="474"/>
      <c r="L58" s="475"/>
      <c r="M58" s="141">
        <f t="shared" si="11"/>
        <v>0</v>
      </c>
      <c r="N58" s="399"/>
      <c r="O58" s="474"/>
      <c r="P58" s="474"/>
      <c r="Q58" s="474"/>
      <c r="R58" s="474"/>
      <c r="S58" s="475"/>
      <c r="T58" s="141">
        <f t="shared" si="6"/>
        <v>18998337</v>
      </c>
      <c r="U58" s="407" t="s">
        <v>1332</v>
      </c>
      <c r="V58" s="363">
        <v>108265.0</v>
      </c>
      <c r="W58" s="383" t="s">
        <v>1333</v>
      </c>
      <c r="X58" s="363">
        <v>1.775651E7</v>
      </c>
      <c r="Y58" s="383" t="s">
        <v>1334</v>
      </c>
      <c r="Z58" s="363">
        <v>771334.0</v>
      </c>
      <c r="AA58" s="681" t="s">
        <v>831</v>
      </c>
      <c r="AB58" s="679">
        <v>4555.0</v>
      </c>
      <c r="AC58" s="383" t="s">
        <v>1335</v>
      </c>
      <c r="AD58" s="363">
        <v>54956.0</v>
      </c>
      <c r="AE58" s="383" t="s">
        <v>1336</v>
      </c>
      <c r="AF58" s="363">
        <v>302717.0</v>
      </c>
      <c r="AG58" s="383"/>
      <c r="AH58" s="322"/>
      <c r="AI58" s="383"/>
      <c r="AJ58" s="322"/>
      <c r="AK58" s="322"/>
      <c r="AL58" s="322"/>
      <c r="AM58" s="322"/>
      <c r="AN58" s="322"/>
      <c r="AO58" s="322"/>
      <c r="AP58" s="322"/>
      <c r="AQ58" s="322"/>
      <c r="AR58" s="322"/>
      <c r="AS58" s="322"/>
      <c r="AT58" s="383"/>
      <c r="AU58" s="479"/>
      <c r="AV58" s="480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</row>
    <row r="59" ht="12.75" customHeight="1">
      <c r="A59" s="21"/>
      <c r="B59" s="32">
        <v>45132.0</v>
      </c>
      <c r="C59" s="140">
        <f t="shared" si="1"/>
        <v>2424345</v>
      </c>
      <c r="D59" s="186">
        <f t="shared" si="7"/>
        <v>0</v>
      </c>
      <c r="E59" s="399"/>
      <c r="F59" s="474"/>
      <c r="G59" s="474"/>
      <c r="H59" s="474"/>
      <c r="I59" s="474"/>
      <c r="J59" s="474"/>
      <c r="K59" s="474"/>
      <c r="L59" s="475"/>
      <c r="M59" s="141">
        <f t="shared" si="11"/>
        <v>0</v>
      </c>
      <c r="N59" s="399"/>
      <c r="O59" s="474"/>
      <c r="P59" s="474"/>
      <c r="Q59" s="474"/>
      <c r="R59" s="474"/>
      <c r="S59" s="475"/>
      <c r="T59" s="141">
        <f t="shared" si="6"/>
        <v>2424345</v>
      </c>
      <c r="U59" s="407" t="s">
        <v>282</v>
      </c>
      <c r="V59" s="363">
        <v>281991.0</v>
      </c>
      <c r="W59" s="383" t="s">
        <v>155</v>
      </c>
      <c r="X59" s="363">
        <v>1284718.0</v>
      </c>
      <c r="Y59" s="383" t="s">
        <v>1337</v>
      </c>
      <c r="Z59" s="363">
        <v>383320.0</v>
      </c>
      <c r="AA59" s="383" t="s">
        <v>1338</v>
      </c>
      <c r="AB59" s="363">
        <v>221030.0</v>
      </c>
      <c r="AC59" s="383" t="s">
        <v>1339</v>
      </c>
      <c r="AD59" s="363">
        <v>198330.0</v>
      </c>
      <c r="AE59" s="681" t="s">
        <v>831</v>
      </c>
      <c r="AF59" s="679">
        <v>54956.0</v>
      </c>
      <c r="AG59" s="383"/>
      <c r="AH59" s="322"/>
      <c r="AI59" s="383"/>
      <c r="AJ59" s="322"/>
      <c r="AK59" s="322"/>
      <c r="AL59" s="322"/>
      <c r="AM59" s="322"/>
      <c r="AN59" s="322"/>
      <c r="AO59" s="322"/>
      <c r="AP59" s="322"/>
      <c r="AQ59" s="322"/>
      <c r="AR59" s="322"/>
      <c r="AS59" s="322"/>
      <c r="AT59" s="383"/>
      <c r="AU59" s="479"/>
      <c r="AV59" s="480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</row>
    <row r="60" ht="12.75" customHeight="1">
      <c r="A60" s="21"/>
      <c r="B60" s="32">
        <v>45133.0</v>
      </c>
      <c r="C60" s="140">
        <f t="shared" si="1"/>
        <v>0</v>
      </c>
      <c r="D60" s="186">
        <f t="shared" si="7"/>
        <v>0</v>
      </c>
      <c r="E60" s="399"/>
      <c r="F60" s="474"/>
      <c r="G60" s="474"/>
      <c r="H60" s="474"/>
      <c r="I60" s="474"/>
      <c r="J60" s="474"/>
      <c r="K60" s="474"/>
      <c r="L60" s="475"/>
      <c r="M60" s="141">
        <f t="shared" si="11"/>
        <v>0</v>
      </c>
      <c r="N60" s="399"/>
      <c r="O60" s="474"/>
      <c r="P60" s="474"/>
      <c r="Q60" s="474"/>
      <c r="R60" s="474"/>
      <c r="S60" s="475"/>
      <c r="T60" s="491">
        <f t="shared" si="6"/>
        <v>0</v>
      </c>
      <c r="U60" s="407"/>
      <c r="V60" s="322"/>
      <c r="W60" s="383"/>
      <c r="X60" s="322"/>
      <c r="Y60" s="383"/>
      <c r="Z60" s="322"/>
      <c r="AA60" s="322"/>
      <c r="AB60" s="322"/>
      <c r="AC60" s="383"/>
      <c r="AD60" s="322"/>
      <c r="AE60" s="383"/>
      <c r="AF60" s="322"/>
      <c r="AG60" s="383"/>
      <c r="AH60" s="322"/>
      <c r="AI60" s="383"/>
      <c r="AJ60" s="322"/>
      <c r="AK60" s="322"/>
      <c r="AL60" s="322"/>
      <c r="AM60" s="322"/>
      <c r="AN60" s="322"/>
      <c r="AO60" s="322"/>
      <c r="AP60" s="322"/>
      <c r="AQ60" s="322"/>
      <c r="AR60" s="322"/>
      <c r="AS60" s="322"/>
      <c r="AT60" s="383"/>
      <c r="AU60" s="479"/>
      <c r="AV60" s="480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</row>
    <row r="61" ht="12.75" customHeight="1">
      <c r="A61" s="21"/>
      <c r="B61" s="32">
        <v>45134.0</v>
      </c>
      <c r="C61" s="140">
        <f t="shared" si="1"/>
        <v>7350</v>
      </c>
      <c r="D61" s="186">
        <f t="shared" si="7"/>
        <v>0</v>
      </c>
      <c r="E61" s="399"/>
      <c r="F61" s="474"/>
      <c r="G61" s="474"/>
      <c r="H61" s="474"/>
      <c r="I61" s="474"/>
      <c r="J61" s="474"/>
      <c r="K61" s="474"/>
      <c r="L61" s="475"/>
      <c r="M61" s="141">
        <f t="shared" si="11"/>
        <v>7350</v>
      </c>
      <c r="N61" s="399" t="s">
        <v>764</v>
      </c>
      <c r="O61" s="362">
        <v>7350.0</v>
      </c>
      <c r="P61" s="474"/>
      <c r="Q61" s="474"/>
      <c r="R61" s="474"/>
      <c r="S61" s="475"/>
      <c r="T61" s="141">
        <f t="shared" si="6"/>
        <v>0</v>
      </c>
      <c r="U61" s="407"/>
      <c r="V61" s="322"/>
      <c r="W61" s="383"/>
      <c r="X61" s="322"/>
      <c r="Y61" s="383"/>
      <c r="Z61" s="322"/>
      <c r="AA61" s="383"/>
      <c r="AB61" s="322"/>
      <c r="AC61" s="383"/>
      <c r="AD61" s="322"/>
      <c r="AE61" s="383"/>
      <c r="AF61" s="322"/>
      <c r="AG61" s="383"/>
      <c r="AH61" s="322"/>
      <c r="AI61" s="383"/>
      <c r="AJ61" s="322"/>
      <c r="AK61" s="322"/>
      <c r="AL61" s="322"/>
      <c r="AM61" s="322"/>
      <c r="AN61" s="322"/>
      <c r="AO61" s="322"/>
      <c r="AP61" s="322"/>
      <c r="AQ61" s="322"/>
      <c r="AR61" s="322"/>
      <c r="AS61" s="322"/>
      <c r="AT61" s="383"/>
      <c r="AU61" s="479"/>
      <c r="AV61" s="480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</row>
    <row r="62" ht="12.75" customHeight="1">
      <c r="A62" s="21"/>
      <c r="B62" s="32">
        <v>45135.0</v>
      </c>
      <c r="C62" s="140">
        <f t="shared" si="1"/>
        <v>90838</v>
      </c>
      <c r="D62" s="186">
        <f t="shared" si="7"/>
        <v>0</v>
      </c>
      <c r="E62" s="399"/>
      <c r="F62" s="474"/>
      <c r="G62" s="474"/>
      <c r="H62" s="474"/>
      <c r="I62" s="474"/>
      <c r="J62" s="474"/>
      <c r="K62" s="474"/>
      <c r="L62" s="475"/>
      <c r="M62" s="141">
        <f t="shared" si="11"/>
        <v>0</v>
      </c>
      <c r="N62" s="399"/>
      <c r="O62" s="474"/>
      <c r="P62" s="474"/>
      <c r="Q62" s="474"/>
      <c r="R62" s="474"/>
      <c r="S62" s="475"/>
      <c r="T62" s="141">
        <f t="shared" si="6"/>
        <v>90838</v>
      </c>
      <c r="U62" s="484" t="s">
        <v>1301</v>
      </c>
      <c r="V62" s="363">
        <v>90838.0</v>
      </c>
      <c r="W62" s="383"/>
      <c r="X62" s="322"/>
      <c r="Y62" s="383"/>
      <c r="Z62" s="322"/>
      <c r="AA62" s="383"/>
      <c r="AB62" s="322"/>
      <c r="AC62" s="383"/>
      <c r="AD62" s="322"/>
      <c r="AE62" s="383"/>
      <c r="AF62" s="322"/>
      <c r="AG62" s="383"/>
      <c r="AH62" s="322"/>
      <c r="AI62" s="383"/>
      <c r="AJ62" s="322"/>
      <c r="AK62" s="322"/>
      <c r="AL62" s="322"/>
      <c r="AM62" s="322"/>
      <c r="AN62" s="322"/>
      <c r="AO62" s="322"/>
      <c r="AP62" s="322"/>
      <c r="AQ62" s="322"/>
      <c r="AR62" s="322"/>
      <c r="AS62" s="322"/>
      <c r="AT62" s="383"/>
      <c r="AU62" s="479"/>
      <c r="AV62" s="480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</row>
    <row r="63" ht="12.75" customHeight="1">
      <c r="A63" s="21"/>
      <c r="B63" s="439">
        <v>45136.0</v>
      </c>
      <c r="C63" s="140">
        <f t="shared" si="1"/>
        <v>0</v>
      </c>
      <c r="D63" s="186">
        <f t="shared" si="7"/>
        <v>0</v>
      </c>
      <c r="E63" s="515"/>
      <c r="F63" s="482"/>
      <c r="G63" s="482"/>
      <c r="H63" s="482"/>
      <c r="I63" s="482"/>
      <c r="J63" s="482"/>
      <c r="K63" s="482"/>
      <c r="L63" s="483"/>
      <c r="M63" s="141">
        <f t="shared" si="11"/>
        <v>0</v>
      </c>
      <c r="N63" s="515"/>
      <c r="O63" s="482"/>
      <c r="P63" s="482"/>
      <c r="Q63" s="482"/>
      <c r="R63" s="482"/>
      <c r="S63" s="483"/>
      <c r="T63" s="141">
        <f t="shared" si="6"/>
        <v>0</v>
      </c>
      <c r="U63" s="407"/>
      <c r="V63" s="322"/>
      <c r="W63" s="383"/>
      <c r="X63" s="322"/>
      <c r="Y63" s="383"/>
      <c r="Z63" s="322"/>
      <c r="AA63" s="383"/>
      <c r="AB63" s="322"/>
      <c r="AC63" s="383"/>
      <c r="AD63" s="322"/>
      <c r="AE63" s="383"/>
      <c r="AF63" s="322"/>
      <c r="AG63" s="383"/>
      <c r="AH63" s="322"/>
      <c r="AI63" s="383"/>
      <c r="AJ63" s="322"/>
      <c r="AK63" s="322"/>
      <c r="AL63" s="322"/>
      <c r="AM63" s="322"/>
      <c r="AN63" s="322"/>
      <c r="AO63" s="322"/>
      <c r="AP63" s="322"/>
      <c r="AQ63" s="322"/>
      <c r="AR63" s="322"/>
      <c r="AS63" s="322"/>
      <c r="AT63" s="383"/>
      <c r="AU63" s="479"/>
      <c r="AV63" s="480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</row>
    <row r="64" ht="12.75" customHeight="1">
      <c r="A64" s="21"/>
      <c r="B64" s="439">
        <v>45137.0</v>
      </c>
      <c r="C64" s="140">
        <f t="shared" si="1"/>
        <v>162062</v>
      </c>
      <c r="D64" s="186">
        <f t="shared" si="7"/>
        <v>0</v>
      </c>
      <c r="E64" s="515"/>
      <c r="F64" s="482"/>
      <c r="G64" s="482"/>
      <c r="H64" s="482"/>
      <c r="I64" s="482"/>
      <c r="J64" s="482"/>
      <c r="K64" s="482"/>
      <c r="L64" s="483"/>
      <c r="M64" s="141">
        <f t="shared" si="11"/>
        <v>0</v>
      </c>
      <c r="N64" s="515"/>
      <c r="O64" s="482"/>
      <c r="P64" s="482"/>
      <c r="Q64" s="482"/>
      <c r="R64" s="519"/>
      <c r="S64" s="520"/>
      <c r="T64" s="229">
        <f t="shared" si="6"/>
        <v>162062</v>
      </c>
      <c r="U64" s="407"/>
      <c r="V64" s="322"/>
      <c r="W64" s="383"/>
      <c r="X64" s="322"/>
      <c r="Y64" s="383"/>
      <c r="Z64" s="322"/>
      <c r="AA64" s="383"/>
      <c r="AB64" s="322"/>
      <c r="AC64" s="322"/>
      <c r="AD64" s="322"/>
      <c r="AE64" s="383"/>
      <c r="AF64" s="322"/>
      <c r="AG64" s="383"/>
      <c r="AH64" s="322"/>
      <c r="AI64" s="681" t="s">
        <v>831</v>
      </c>
      <c r="AJ64" s="679">
        <v>112012.0</v>
      </c>
      <c r="AK64" s="679"/>
      <c r="AL64" s="679"/>
      <c r="AM64" s="679"/>
      <c r="AN64" s="679"/>
      <c r="AO64" s="679"/>
      <c r="AP64" s="679"/>
      <c r="AQ64" s="679"/>
      <c r="AR64" s="679"/>
      <c r="AS64" s="679"/>
      <c r="AT64" s="383" t="s">
        <v>1340</v>
      </c>
      <c r="AU64" s="479"/>
      <c r="AV64" s="385">
        <v>50050.0</v>
      </c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</row>
    <row r="65" ht="12.75" customHeight="1">
      <c r="A65" s="1"/>
      <c r="B65" s="36">
        <v>45138.0</v>
      </c>
      <c r="C65" s="165">
        <f t="shared" si="1"/>
        <v>81948537</v>
      </c>
      <c r="D65" s="186">
        <f t="shared" si="7"/>
        <v>80000000</v>
      </c>
      <c r="E65" s="164" t="s">
        <v>783</v>
      </c>
      <c r="F65" s="206">
        <v>3.0E7</v>
      </c>
      <c r="G65" s="422" t="s">
        <v>195</v>
      </c>
      <c r="H65" s="422">
        <v>5.0E7</v>
      </c>
      <c r="I65" s="522"/>
      <c r="J65" s="495"/>
      <c r="K65" s="495"/>
      <c r="L65" s="496"/>
      <c r="M65" s="141">
        <f t="shared" si="11"/>
        <v>616000</v>
      </c>
      <c r="N65" s="523" t="s">
        <v>764</v>
      </c>
      <c r="O65" s="547">
        <v>616000.0</v>
      </c>
      <c r="P65" s="495"/>
      <c r="Q65" s="495"/>
      <c r="R65" s="495"/>
      <c r="S65" s="496"/>
      <c r="T65" s="141">
        <f t="shared" si="6"/>
        <v>1332537</v>
      </c>
      <c r="U65" s="166" t="s">
        <v>1306</v>
      </c>
      <c r="V65" s="367">
        <v>310000.0</v>
      </c>
      <c r="W65" s="603" t="s">
        <v>159</v>
      </c>
      <c r="X65" s="682">
        <v>94917.0</v>
      </c>
      <c r="Y65" s="164" t="s">
        <v>172</v>
      </c>
      <c r="Z65" s="367">
        <v>95287.0</v>
      </c>
      <c r="AA65" s="164" t="s">
        <v>155</v>
      </c>
      <c r="AB65" s="367">
        <v>171909.0</v>
      </c>
      <c r="AC65" s="164" t="s">
        <v>327</v>
      </c>
      <c r="AD65" s="381">
        <v>23100.0</v>
      </c>
      <c r="AE65" s="238" t="s">
        <v>1308</v>
      </c>
      <c r="AF65" s="366">
        <v>130020.0</v>
      </c>
      <c r="AG65" s="164" t="s">
        <v>822</v>
      </c>
      <c r="AH65" s="367">
        <v>335419.0</v>
      </c>
      <c r="AI65" s="164" t="s">
        <v>1341</v>
      </c>
      <c r="AJ65" s="367">
        <v>71885.0</v>
      </c>
      <c r="AK65" s="367"/>
      <c r="AL65" s="367"/>
      <c r="AM65" s="367"/>
      <c r="AN65" s="367"/>
      <c r="AO65" s="367"/>
      <c r="AP65" s="367"/>
      <c r="AQ65" s="367"/>
      <c r="AR65" s="367"/>
      <c r="AS65" s="367"/>
      <c r="AT65" s="164" t="s">
        <v>1270</v>
      </c>
      <c r="AU65" s="370"/>
      <c r="AV65" s="400">
        <v>100000.0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ht="12.75" customHeight="1">
      <c r="A66" s="1"/>
      <c r="B66" s="100" t="s">
        <v>32</v>
      </c>
      <c r="C66" s="172">
        <f t="shared" si="1"/>
        <v>142101278</v>
      </c>
      <c r="D66" s="177">
        <f>SUM(D35:D65)</f>
        <v>95971670</v>
      </c>
      <c r="E66" s="525"/>
      <c r="F66" s="504"/>
      <c r="G66" s="504"/>
      <c r="H66" s="504"/>
      <c r="I66" s="504"/>
      <c r="J66" s="504"/>
      <c r="K66" s="504"/>
      <c r="L66" s="505"/>
      <c r="M66" s="173">
        <f>SUM(M35:M65)</f>
        <v>2578291</v>
      </c>
      <c r="N66" s="503"/>
      <c r="O66" s="504"/>
      <c r="P66" s="504"/>
      <c r="Q66" s="504"/>
      <c r="R66" s="504"/>
      <c r="S66" s="505"/>
      <c r="T66" s="173">
        <f>SUM(T35:T65)</f>
        <v>43551317</v>
      </c>
      <c r="U66" s="182"/>
      <c r="V66" s="183"/>
      <c r="W66" s="184"/>
      <c r="X66" s="183"/>
      <c r="Y66" s="184"/>
      <c r="Z66" s="183"/>
      <c r="AA66" s="184"/>
      <c r="AB66" s="183"/>
      <c r="AC66" s="184"/>
      <c r="AD66" s="183"/>
      <c r="AE66" s="184"/>
      <c r="AF66" s="183"/>
      <c r="AG66" s="184"/>
      <c r="AH66" s="183"/>
      <c r="AI66" s="184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4"/>
      <c r="AU66" s="371"/>
      <c r="AV66" s="247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ht="12.75" customHeight="1">
      <c r="A67" s="1"/>
      <c r="B67" s="100" t="s">
        <v>31</v>
      </c>
      <c r="C67" s="172">
        <f t="shared" si="1"/>
        <v>6642830</v>
      </c>
      <c r="D67" s="177"/>
      <c r="E67" s="503"/>
      <c r="F67" s="504"/>
      <c r="G67" s="504"/>
      <c r="H67" s="504"/>
      <c r="I67" s="504"/>
      <c r="J67" s="504"/>
      <c r="K67" s="504"/>
      <c r="L67" s="505"/>
      <c r="M67" s="173"/>
      <c r="N67" s="503"/>
      <c r="O67" s="504"/>
      <c r="P67" s="504"/>
      <c r="Q67" s="504"/>
      <c r="R67" s="504"/>
      <c r="S67" s="505"/>
      <c r="T67" s="173">
        <f t="shared" ref="T67:T98" si="12">V67+X67+Z67+AB67+AD67+AF67+AH67+AJ67+AV67</f>
        <v>6642830</v>
      </c>
      <c r="U67" s="683" t="s">
        <v>1342</v>
      </c>
      <c r="V67" s="684">
        <v>6642830.0</v>
      </c>
      <c r="W67" s="184"/>
      <c r="X67" s="183"/>
      <c r="Y67" s="184"/>
      <c r="Z67" s="183"/>
      <c r="AA67" s="184"/>
      <c r="AB67" s="183"/>
      <c r="AC67" s="184"/>
      <c r="AD67" s="183"/>
      <c r="AE67" s="184"/>
      <c r="AF67" s="183"/>
      <c r="AG67" s="184"/>
      <c r="AH67" s="183"/>
      <c r="AI67" s="184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4"/>
      <c r="AU67" s="371"/>
      <c r="AV67" s="247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ht="12.75" customHeight="1">
      <c r="A68" s="1"/>
      <c r="B68" s="330">
        <v>45139.0</v>
      </c>
      <c r="C68" s="185">
        <f t="shared" si="1"/>
        <v>0</v>
      </c>
      <c r="D68" s="186">
        <f t="shared" ref="D68:D98" si="13">F68+H68+J68+L68</f>
        <v>0</v>
      </c>
      <c r="E68" s="527"/>
      <c r="F68" s="528"/>
      <c r="G68" s="528"/>
      <c r="H68" s="528"/>
      <c r="I68" s="528"/>
      <c r="J68" s="528"/>
      <c r="K68" s="528"/>
      <c r="L68" s="529"/>
      <c r="M68" s="128" t="str">
        <f t="shared" ref="M68:M71" si="14">O68</f>
        <v/>
      </c>
      <c r="N68" s="527"/>
      <c r="O68" s="528"/>
      <c r="P68" s="528"/>
      <c r="Q68" s="528"/>
      <c r="R68" s="528"/>
      <c r="S68" s="529"/>
      <c r="T68" s="243">
        <f t="shared" si="12"/>
        <v>0</v>
      </c>
      <c r="U68" s="200"/>
      <c r="V68" s="163"/>
      <c r="W68" s="162"/>
      <c r="X68" s="163"/>
      <c r="Y68" s="162"/>
      <c r="Z68" s="163"/>
      <c r="AA68" s="162"/>
      <c r="AB68" s="163"/>
      <c r="AC68" s="162"/>
      <c r="AD68" s="163"/>
      <c r="AE68" s="162"/>
      <c r="AF68" s="163"/>
      <c r="AG68" s="162"/>
      <c r="AH68" s="163"/>
      <c r="AI68" s="162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2"/>
      <c r="AU68" s="372"/>
      <c r="AV68" s="255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ht="12.75" customHeight="1">
      <c r="A69" s="1"/>
      <c r="B69" s="32">
        <v>45140.0</v>
      </c>
      <c r="C69" s="140">
        <f t="shared" si="1"/>
        <v>50000</v>
      </c>
      <c r="D69" s="186">
        <f t="shared" si="13"/>
        <v>0</v>
      </c>
      <c r="E69" s="399"/>
      <c r="F69" s="474"/>
      <c r="G69" s="474"/>
      <c r="H69" s="474"/>
      <c r="I69" s="474"/>
      <c r="J69" s="474"/>
      <c r="K69" s="474"/>
      <c r="L69" s="475"/>
      <c r="M69" s="141" t="str">
        <f t="shared" si="14"/>
        <v/>
      </c>
      <c r="N69" s="399"/>
      <c r="O69" s="474"/>
      <c r="P69" s="474"/>
      <c r="Q69" s="474"/>
      <c r="R69" s="474"/>
      <c r="S69" s="475"/>
      <c r="T69" s="141">
        <f t="shared" si="12"/>
        <v>50000</v>
      </c>
      <c r="U69" s="142" t="s">
        <v>1343</v>
      </c>
      <c r="V69" s="363">
        <v>50000.0</v>
      </c>
      <c r="W69" s="150"/>
      <c r="X69" s="143"/>
      <c r="Y69" s="150"/>
      <c r="Z69" s="143"/>
      <c r="AA69" s="150"/>
      <c r="AB69" s="143"/>
      <c r="AC69" s="150"/>
      <c r="AD69" s="143"/>
      <c r="AE69" s="150"/>
      <c r="AF69" s="143"/>
      <c r="AG69" s="150"/>
      <c r="AH69" s="143"/>
      <c r="AI69" s="150"/>
      <c r="AJ69" s="143"/>
      <c r="AK69" s="143"/>
      <c r="AL69" s="143"/>
      <c r="AM69" s="143"/>
      <c r="AN69" s="143"/>
      <c r="AO69" s="143"/>
      <c r="AP69" s="143"/>
      <c r="AQ69" s="143"/>
      <c r="AR69" s="143"/>
      <c r="AS69" s="143"/>
      <c r="AT69" s="150"/>
      <c r="AU69" s="361"/>
      <c r="AV69" s="225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ht="12.75" customHeight="1">
      <c r="A70" s="1"/>
      <c r="B70" s="32">
        <v>45141.0</v>
      </c>
      <c r="C70" s="140">
        <f t="shared" si="1"/>
        <v>0</v>
      </c>
      <c r="D70" s="186">
        <f t="shared" si="13"/>
        <v>0</v>
      </c>
      <c r="E70" s="399"/>
      <c r="F70" s="474"/>
      <c r="G70" s="474"/>
      <c r="H70" s="474"/>
      <c r="I70" s="474"/>
      <c r="J70" s="474"/>
      <c r="K70" s="474"/>
      <c r="L70" s="475"/>
      <c r="M70" s="141" t="str">
        <f t="shared" si="14"/>
        <v/>
      </c>
      <c r="N70" s="399"/>
      <c r="O70" s="474"/>
      <c r="P70" s="474"/>
      <c r="Q70" s="474"/>
      <c r="R70" s="474"/>
      <c r="S70" s="475"/>
      <c r="T70" s="141">
        <f t="shared" si="12"/>
        <v>0</v>
      </c>
      <c r="U70" s="142"/>
      <c r="V70" s="143"/>
      <c r="W70" s="143"/>
      <c r="X70" s="143"/>
      <c r="Y70" s="150"/>
      <c r="Z70" s="143"/>
      <c r="AA70" s="150"/>
      <c r="AB70" s="143"/>
      <c r="AC70" s="150"/>
      <c r="AD70" s="143"/>
      <c r="AE70" s="150"/>
      <c r="AF70" s="143"/>
      <c r="AG70" s="150"/>
      <c r="AH70" s="143"/>
      <c r="AI70" s="150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50"/>
      <c r="AU70" s="361"/>
      <c r="AV70" s="225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ht="12.75" customHeight="1">
      <c r="A71" s="21"/>
      <c r="B71" s="32">
        <v>45142.0</v>
      </c>
      <c r="C71" s="140">
        <f t="shared" si="1"/>
        <v>4700000</v>
      </c>
      <c r="D71" s="186">
        <f t="shared" si="13"/>
        <v>0</v>
      </c>
      <c r="E71" s="399"/>
      <c r="F71" s="474"/>
      <c r="G71" s="474"/>
      <c r="H71" s="474"/>
      <c r="I71" s="474"/>
      <c r="J71" s="474"/>
      <c r="K71" s="474"/>
      <c r="L71" s="475"/>
      <c r="M71" s="141" t="str">
        <f t="shared" si="14"/>
        <v/>
      </c>
      <c r="N71" s="399"/>
      <c r="O71" s="474"/>
      <c r="P71" s="474"/>
      <c r="Q71" s="474"/>
      <c r="R71" s="474"/>
      <c r="S71" s="475"/>
      <c r="T71" s="141">
        <f t="shared" si="12"/>
        <v>4700000</v>
      </c>
      <c r="U71" s="407" t="s">
        <v>1344</v>
      </c>
      <c r="V71" s="363">
        <v>4700000.0</v>
      </c>
      <c r="W71" s="322"/>
      <c r="X71" s="322"/>
      <c r="Y71" s="383"/>
      <c r="Z71" s="322"/>
      <c r="AA71" s="383"/>
      <c r="AB71" s="322"/>
      <c r="AC71" s="383"/>
      <c r="AD71" s="322"/>
      <c r="AE71" s="383"/>
      <c r="AF71" s="322"/>
      <c r="AG71" s="383"/>
      <c r="AH71" s="322"/>
      <c r="AI71" s="383"/>
      <c r="AJ71" s="322"/>
      <c r="AK71" s="322"/>
      <c r="AL71" s="322"/>
      <c r="AM71" s="322"/>
      <c r="AN71" s="322"/>
      <c r="AO71" s="322"/>
      <c r="AP71" s="322"/>
      <c r="AQ71" s="322"/>
      <c r="AR71" s="322"/>
      <c r="AS71" s="322"/>
      <c r="AT71" s="383"/>
      <c r="AU71" s="479"/>
      <c r="AV71" s="480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</row>
    <row r="72" ht="12.75" customHeight="1">
      <c r="A72" s="21"/>
      <c r="B72" s="439">
        <v>45143.0</v>
      </c>
      <c r="C72" s="140">
        <f t="shared" si="1"/>
        <v>0</v>
      </c>
      <c r="D72" s="186">
        <f t="shared" si="13"/>
        <v>0</v>
      </c>
      <c r="E72" s="515"/>
      <c r="F72" s="482"/>
      <c r="G72" s="482"/>
      <c r="H72" s="482"/>
      <c r="I72" s="482"/>
      <c r="J72" s="482"/>
      <c r="K72" s="482"/>
      <c r="L72" s="483"/>
      <c r="M72" s="141">
        <f t="shared" ref="M72:M98" si="15">O72+Q72</f>
        <v>0</v>
      </c>
      <c r="N72" s="515"/>
      <c r="O72" s="482"/>
      <c r="P72" s="482"/>
      <c r="Q72" s="482"/>
      <c r="R72" s="482"/>
      <c r="S72" s="483"/>
      <c r="T72" s="141">
        <f t="shared" si="12"/>
        <v>0</v>
      </c>
      <c r="U72" s="407"/>
      <c r="V72" s="322"/>
      <c r="W72" s="322"/>
      <c r="X72" s="322"/>
      <c r="Y72" s="383"/>
      <c r="Z72" s="322"/>
      <c r="AA72" s="383"/>
      <c r="AB72" s="322"/>
      <c r="AC72" s="383"/>
      <c r="AD72" s="322"/>
      <c r="AE72" s="383"/>
      <c r="AF72" s="322"/>
      <c r="AG72" s="383"/>
      <c r="AH72" s="322"/>
      <c r="AI72" s="383"/>
      <c r="AJ72" s="322"/>
      <c r="AK72" s="322"/>
      <c r="AL72" s="322"/>
      <c r="AM72" s="322"/>
      <c r="AN72" s="322"/>
      <c r="AO72" s="322"/>
      <c r="AP72" s="322"/>
      <c r="AQ72" s="322"/>
      <c r="AR72" s="322"/>
      <c r="AS72" s="322"/>
      <c r="AT72" s="383"/>
      <c r="AU72" s="479"/>
      <c r="AV72" s="480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</row>
    <row r="73" ht="12.75" customHeight="1">
      <c r="A73" s="21"/>
      <c r="B73" s="439">
        <v>45144.0</v>
      </c>
      <c r="C73" s="140">
        <f t="shared" si="1"/>
        <v>0</v>
      </c>
      <c r="D73" s="186">
        <f t="shared" si="13"/>
        <v>0</v>
      </c>
      <c r="E73" s="515"/>
      <c r="F73" s="482"/>
      <c r="G73" s="482"/>
      <c r="H73" s="482"/>
      <c r="I73" s="482"/>
      <c r="J73" s="482"/>
      <c r="K73" s="482"/>
      <c r="L73" s="483"/>
      <c r="M73" s="141">
        <f t="shared" si="15"/>
        <v>0</v>
      </c>
      <c r="N73" s="515"/>
      <c r="O73" s="482"/>
      <c r="P73" s="482"/>
      <c r="Q73" s="482"/>
      <c r="R73" s="482"/>
      <c r="S73" s="483"/>
      <c r="T73" s="141">
        <f t="shared" si="12"/>
        <v>0</v>
      </c>
      <c r="U73" s="407"/>
      <c r="V73" s="322"/>
      <c r="W73" s="322"/>
      <c r="X73" s="322"/>
      <c r="Y73" s="383"/>
      <c r="Z73" s="322"/>
      <c r="AA73" s="383"/>
      <c r="AB73" s="322"/>
      <c r="AC73" s="383"/>
      <c r="AD73" s="322"/>
      <c r="AE73" s="383"/>
      <c r="AF73" s="322"/>
      <c r="AG73" s="383"/>
      <c r="AH73" s="322"/>
      <c r="AI73" s="383"/>
      <c r="AJ73" s="322"/>
      <c r="AK73" s="322"/>
      <c r="AL73" s="322"/>
      <c r="AM73" s="322"/>
      <c r="AN73" s="322"/>
      <c r="AO73" s="322"/>
      <c r="AP73" s="322"/>
      <c r="AQ73" s="322"/>
      <c r="AR73" s="322"/>
      <c r="AS73" s="322"/>
      <c r="AT73" s="383"/>
      <c r="AU73" s="479"/>
      <c r="AV73" s="480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</row>
    <row r="74" ht="12.75" customHeight="1">
      <c r="A74" s="21"/>
      <c r="B74" s="32">
        <v>45145.0</v>
      </c>
      <c r="C74" s="140">
        <f t="shared" si="1"/>
        <v>321087</v>
      </c>
      <c r="D74" s="186">
        <f t="shared" si="13"/>
        <v>0</v>
      </c>
      <c r="E74" s="399"/>
      <c r="F74" s="474"/>
      <c r="G74" s="474"/>
      <c r="H74" s="474"/>
      <c r="I74" s="474"/>
      <c r="J74" s="474"/>
      <c r="K74" s="474"/>
      <c r="L74" s="475"/>
      <c r="M74" s="141">
        <f t="shared" si="15"/>
        <v>0</v>
      </c>
      <c r="N74" s="399"/>
      <c r="O74" s="474"/>
      <c r="P74" s="474"/>
      <c r="Q74" s="474"/>
      <c r="R74" s="474"/>
      <c r="S74" s="475"/>
      <c r="T74" s="141">
        <f t="shared" si="12"/>
        <v>321087</v>
      </c>
      <c r="U74" s="407" t="s">
        <v>1345</v>
      </c>
      <c r="V74" s="363">
        <v>299307.0</v>
      </c>
      <c r="W74" s="383" t="s">
        <v>1346</v>
      </c>
      <c r="X74" s="363">
        <v>21780.0</v>
      </c>
      <c r="Y74" s="383"/>
      <c r="Z74" s="322"/>
      <c r="AA74" s="383"/>
      <c r="AB74" s="322"/>
      <c r="AC74" s="383"/>
      <c r="AD74" s="322"/>
      <c r="AE74" s="383"/>
      <c r="AF74" s="322"/>
      <c r="AG74" s="383"/>
      <c r="AH74" s="322"/>
      <c r="AI74" s="383"/>
      <c r="AJ74" s="322"/>
      <c r="AK74" s="322"/>
      <c r="AL74" s="322"/>
      <c r="AM74" s="322"/>
      <c r="AN74" s="322"/>
      <c r="AO74" s="322"/>
      <c r="AP74" s="322"/>
      <c r="AQ74" s="322"/>
      <c r="AR74" s="322"/>
      <c r="AS74" s="322"/>
      <c r="AT74" s="383"/>
      <c r="AU74" s="479"/>
      <c r="AV74" s="480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</row>
    <row r="75" ht="12.75" customHeight="1">
      <c r="A75" s="21"/>
      <c r="B75" s="32">
        <v>45146.0</v>
      </c>
      <c r="C75" s="140">
        <f t="shared" si="1"/>
        <v>2183910</v>
      </c>
      <c r="D75" s="186">
        <f t="shared" si="13"/>
        <v>0</v>
      </c>
      <c r="E75" s="399"/>
      <c r="F75" s="474"/>
      <c r="G75" s="474"/>
      <c r="H75" s="474"/>
      <c r="I75" s="474"/>
      <c r="J75" s="474"/>
      <c r="K75" s="474"/>
      <c r="L75" s="475"/>
      <c r="M75" s="141">
        <f t="shared" si="15"/>
        <v>2183910</v>
      </c>
      <c r="N75" s="399" t="s">
        <v>1347</v>
      </c>
      <c r="O75" s="362">
        <v>1875000.0</v>
      </c>
      <c r="P75" s="474" t="s">
        <v>764</v>
      </c>
      <c r="Q75" s="362">
        <v>308910.0</v>
      </c>
      <c r="R75" s="474"/>
      <c r="S75" s="475"/>
      <c r="T75" s="141">
        <f t="shared" si="12"/>
        <v>0</v>
      </c>
      <c r="U75" s="407"/>
      <c r="V75" s="322"/>
      <c r="W75" s="383"/>
      <c r="X75" s="322"/>
      <c r="Y75" s="383"/>
      <c r="Z75" s="322"/>
      <c r="AA75" s="383"/>
      <c r="AB75" s="322"/>
      <c r="AC75" s="383"/>
      <c r="AD75" s="322"/>
      <c r="AE75" s="383"/>
      <c r="AF75" s="322"/>
      <c r="AG75" s="383"/>
      <c r="AH75" s="322"/>
      <c r="AI75" s="383"/>
      <c r="AJ75" s="322"/>
      <c r="AK75" s="322"/>
      <c r="AL75" s="322"/>
      <c r="AM75" s="322"/>
      <c r="AN75" s="322"/>
      <c r="AO75" s="322"/>
      <c r="AP75" s="322"/>
      <c r="AQ75" s="322"/>
      <c r="AR75" s="322"/>
      <c r="AS75" s="322"/>
      <c r="AT75" s="383"/>
      <c r="AU75" s="479"/>
      <c r="AV75" s="480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</row>
    <row r="76" ht="12.75" customHeight="1">
      <c r="A76" s="21"/>
      <c r="B76" s="32">
        <v>45147.0</v>
      </c>
      <c r="C76" s="140">
        <f t="shared" si="1"/>
        <v>1636824</v>
      </c>
      <c r="D76" s="186">
        <f t="shared" si="13"/>
        <v>0</v>
      </c>
      <c r="E76" s="399"/>
      <c r="F76" s="474"/>
      <c r="G76" s="474"/>
      <c r="H76" s="474"/>
      <c r="I76" s="474"/>
      <c r="J76" s="474"/>
      <c r="K76" s="474"/>
      <c r="L76" s="475"/>
      <c r="M76" s="141">
        <f t="shared" si="15"/>
        <v>0</v>
      </c>
      <c r="N76" s="399"/>
      <c r="O76" s="474"/>
      <c r="P76" s="474"/>
      <c r="Q76" s="474"/>
      <c r="R76" s="474"/>
      <c r="S76" s="475"/>
      <c r="T76" s="141">
        <f t="shared" si="12"/>
        <v>1636824</v>
      </c>
      <c r="U76" s="407" t="s">
        <v>1348</v>
      </c>
      <c r="V76" s="363">
        <v>1298647.0</v>
      </c>
      <c r="W76" s="383" t="s">
        <v>1349</v>
      </c>
      <c r="X76" s="363">
        <v>10000.0</v>
      </c>
      <c r="Y76" s="383" t="s">
        <v>1350</v>
      </c>
      <c r="Z76" s="363">
        <v>285340.0</v>
      </c>
      <c r="AA76" s="383" t="s">
        <v>877</v>
      </c>
      <c r="AB76" s="363">
        <v>42837.0</v>
      </c>
      <c r="AC76" s="383"/>
      <c r="AD76" s="322"/>
      <c r="AE76" s="383"/>
      <c r="AF76" s="322"/>
      <c r="AG76" s="383"/>
      <c r="AH76" s="322"/>
      <c r="AI76" s="383"/>
      <c r="AJ76" s="322"/>
      <c r="AK76" s="322"/>
      <c r="AL76" s="322"/>
      <c r="AM76" s="322"/>
      <c r="AN76" s="322"/>
      <c r="AO76" s="322"/>
      <c r="AP76" s="322"/>
      <c r="AQ76" s="322"/>
      <c r="AR76" s="322"/>
      <c r="AS76" s="322"/>
      <c r="AT76" s="383"/>
      <c r="AU76" s="479"/>
      <c r="AV76" s="480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</row>
    <row r="77" ht="12.75" customHeight="1">
      <c r="A77" s="21"/>
      <c r="B77" s="32">
        <v>45148.0</v>
      </c>
      <c r="C77" s="140">
        <f t="shared" si="1"/>
        <v>625974</v>
      </c>
      <c r="D77" s="186">
        <f t="shared" si="13"/>
        <v>0</v>
      </c>
      <c r="E77" s="399"/>
      <c r="F77" s="474"/>
      <c r="G77" s="474"/>
      <c r="H77" s="474"/>
      <c r="I77" s="474"/>
      <c r="J77" s="474"/>
      <c r="K77" s="474"/>
      <c r="L77" s="475"/>
      <c r="M77" s="243">
        <f t="shared" si="15"/>
        <v>0</v>
      </c>
      <c r="N77" s="399"/>
      <c r="O77" s="474"/>
      <c r="P77" s="474"/>
      <c r="Q77" s="474"/>
      <c r="R77" s="474"/>
      <c r="S77" s="475"/>
      <c r="T77" s="141">
        <f t="shared" si="12"/>
        <v>625974</v>
      </c>
      <c r="U77" s="407" t="s">
        <v>1351</v>
      </c>
      <c r="V77" s="363">
        <v>35554.0</v>
      </c>
      <c r="W77" s="383" t="s">
        <v>1352</v>
      </c>
      <c r="X77" s="363">
        <v>590420.0</v>
      </c>
      <c r="Y77" s="322"/>
      <c r="Z77" s="322"/>
      <c r="AA77" s="383"/>
      <c r="AB77" s="322"/>
      <c r="AC77" s="383"/>
      <c r="AD77" s="322"/>
      <c r="AE77" s="383"/>
      <c r="AF77" s="322"/>
      <c r="AG77" s="383"/>
      <c r="AH77" s="322"/>
      <c r="AI77" s="383"/>
      <c r="AJ77" s="322"/>
      <c r="AK77" s="322"/>
      <c r="AL77" s="322"/>
      <c r="AM77" s="322"/>
      <c r="AN77" s="322"/>
      <c r="AO77" s="322"/>
      <c r="AP77" s="322"/>
      <c r="AQ77" s="322"/>
      <c r="AR77" s="322"/>
      <c r="AS77" s="322"/>
      <c r="AT77" s="383"/>
      <c r="AU77" s="479"/>
      <c r="AV77" s="480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</row>
    <row r="78" ht="12.75" customHeight="1">
      <c r="A78" s="21"/>
      <c r="B78" s="439">
        <v>45149.0</v>
      </c>
      <c r="C78" s="140">
        <f t="shared" si="1"/>
        <v>0</v>
      </c>
      <c r="D78" s="186">
        <f t="shared" si="13"/>
        <v>0</v>
      </c>
      <c r="E78" s="515"/>
      <c r="F78" s="482"/>
      <c r="G78" s="482"/>
      <c r="H78" s="482"/>
      <c r="I78" s="482"/>
      <c r="J78" s="482"/>
      <c r="K78" s="482"/>
      <c r="L78" s="483"/>
      <c r="M78" s="141">
        <f t="shared" si="15"/>
        <v>0</v>
      </c>
      <c r="N78" s="515"/>
      <c r="O78" s="482"/>
      <c r="P78" s="482"/>
      <c r="Q78" s="482"/>
      <c r="R78" s="482"/>
      <c r="S78" s="483"/>
      <c r="T78" s="141">
        <f t="shared" si="12"/>
        <v>0</v>
      </c>
      <c r="U78" s="407"/>
      <c r="V78" s="322"/>
      <c r="W78" s="383"/>
      <c r="X78" s="322"/>
      <c r="Y78" s="383"/>
      <c r="Z78" s="322"/>
      <c r="AA78" s="383"/>
      <c r="AB78" s="322"/>
      <c r="AC78" s="383"/>
      <c r="AD78" s="322"/>
      <c r="AE78" s="383"/>
      <c r="AF78" s="322"/>
      <c r="AG78" s="383"/>
      <c r="AH78" s="322"/>
      <c r="AI78" s="383"/>
      <c r="AJ78" s="322"/>
      <c r="AK78" s="322"/>
      <c r="AL78" s="322"/>
      <c r="AM78" s="322"/>
      <c r="AN78" s="322"/>
      <c r="AO78" s="322"/>
      <c r="AP78" s="322"/>
      <c r="AQ78" s="322"/>
      <c r="AR78" s="322"/>
      <c r="AS78" s="322"/>
      <c r="AT78" s="383"/>
      <c r="AU78" s="479"/>
      <c r="AV78" s="480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</row>
    <row r="79" ht="12.75" customHeight="1">
      <c r="A79" s="21"/>
      <c r="B79" s="439">
        <v>45150.0</v>
      </c>
      <c r="C79" s="140">
        <f t="shared" si="1"/>
        <v>0</v>
      </c>
      <c r="D79" s="186">
        <f t="shared" si="13"/>
        <v>0</v>
      </c>
      <c r="E79" s="515"/>
      <c r="F79" s="482"/>
      <c r="G79" s="482"/>
      <c r="H79" s="482"/>
      <c r="I79" s="482"/>
      <c r="J79" s="482"/>
      <c r="K79" s="482"/>
      <c r="L79" s="483"/>
      <c r="M79" s="141">
        <f t="shared" si="15"/>
        <v>0</v>
      </c>
      <c r="N79" s="515"/>
      <c r="O79" s="482"/>
      <c r="P79" s="482"/>
      <c r="Q79" s="482"/>
      <c r="R79" s="482"/>
      <c r="S79" s="483"/>
      <c r="T79" s="141">
        <f t="shared" si="12"/>
        <v>0</v>
      </c>
      <c r="U79" s="407"/>
      <c r="V79" s="322"/>
      <c r="W79" s="383"/>
      <c r="X79" s="322"/>
      <c r="Y79" s="383"/>
      <c r="Z79" s="322"/>
      <c r="AA79" s="383"/>
      <c r="AB79" s="322"/>
      <c r="AC79" s="383"/>
      <c r="AD79" s="322"/>
      <c r="AE79" s="383"/>
      <c r="AF79" s="322"/>
      <c r="AG79" s="383"/>
      <c r="AH79" s="322"/>
      <c r="AI79" s="383"/>
      <c r="AJ79" s="322"/>
      <c r="AK79" s="322"/>
      <c r="AL79" s="322"/>
      <c r="AM79" s="322"/>
      <c r="AN79" s="322"/>
      <c r="AO79" s="322"/>
      <c r="AP79" s="322"/>
      <c r="AQ79" s="322"/>
      <c r="AR79" s="322"/>
      <c r="AS79" s="322"/>
      <c r="AT79" s="383"/>
      <c r="AU79" s="479"/>
      <c r="AV79" s="480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</row>
    <row r="80" ht="12.75" customHeight="1">
      <c r="A80" s="21"/>
      <c r="B80" s="439">
        <v>45151.0</v>
      </c>
      <c r="C80" s="140">
        <f t="shared" si="1"/>
        <v>0</v>
      </c>
      <c r="D80" s="186">
        <f t="shared" si="13"/>
        <v>0</v>
      </c>
      <c r="E80" s="515"/>
      <c r="F80" s="482"/>
      <c r="G80" s="482"/>
      <c r="H80" s="482"/>
      <c r="I80" s="482"/>
      <c r="J80" s="482"/>
      <c r="K80" s="482"/>
      <c r="L80" s="483"/>
      <c r="M80" s="141">
        <f t="shared" si="15"/>
        <v>0</v>
      </c>
      <c r="N80" s="515"/>
      <c r="O80" s="482"/>
      <c r="P80" s="482"/>
      <c r="Q80" s="482"/>
      <c r="R80" s="482"/>
      <c r="S80" s="483"/>
      <c r="T80" s="141">
        <f t="shared" si="12"/>
        <v>0</v>
      </c>
      <c r="U80" s="484"/>
      <c r="V80" s="322"/>
      <c r="W80" s="383"/>
      <c r="X80" s="322"/>
      <c r="Y80" s="383"/>
      <c r="Z80" s="322"/>
      <c r="AA80" s="383"/>
      <c r="AB80" s="322"/>
      <c r="AC80" s="383"/>
      <c r="AD80" s="322"/>
      <c r="AE80" s="383"/>
      <c r="AF80" s="322"/>
      <c r="AG80" s="383"/>
      <c r="AH80" s="322"/>
      <c r="AI80" s="383"/>
      <c r="AJ80" s="322"/>
      <c r="AK80" s="322"/>
      <c r="AL80" s="322"/>
      <c r="AM80" s="322"/>
      <c r="AN80" s="322"/>
      <c r="AO80" s="322"/>
      <c r="AP80" s="322"/>
      <c r="AQ80" s="322"/>
      <c r="AR80" s="322"/>
      <c r="AS80" s="322"/>
      <c r="AT80" s="383"/>
      <c r="AU80" s="479"/>
      <c r="AV80" s="480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</row>
    <row r="81" ht="12.75" customHeight="1">
      <c r="A81" s="21"/>
      <c r="B81" s="32">
        <v>45152.0</v>
      </c>
      <c r="C81" s="140">
        <f t="shared" si="1"/>
        <v>0</v>
      </c>
      <c r="D81" s="186">
        <f t="shared" si="13"/>
        <v>0</v>
      </c>
      <c r="E81" s="399"/>
      <c r="F81" s="474"/>
      <c r="G81" s="474"/>
      <c r="H81" s="474"/>
      <c r="I81" s="474"/>
      <c r="J81" s="474"/>
      <c r="K81" s="474"/>
      <c r="L81" s="475"/>
      <c r="M81" s="141">
        <f t="shared" si="15"/>
        <v>0</v>
      </c>
      <c r="N81" s="399"/>
      <c r="O81" s="474"/>
      <c r="P81" s="474"/>
      <c r="Q81" s="474"/>
      <c r="R81" s="474"/>
      <c r="S81" s="475"/>
      <c r="T81" s="141">
        <f t="shared" si="12"/>
        <v>0</v>
      </c>
      <c r="U81" s="407"/>
      <c r="V81" s="322"/>
      <c r="W81" s="383"/>
      <c r="X81" s="322"/>
      <c r="Y81" s="383"/>
      <c r="Z81" s="322"/>
      <c r="AA81" s="383"/>
      <c r="AB81" s="322"/>
      <c r="AC81" s="383"/>
      <c r="AD81" s="322"/>
      <c r="AE81" s="383"/>
      <c r="AF81" s="322"/>
      <c r="AG81" s="383"/>
      <c r="AH81" s="322"/>
      <c r="AI81" s="383"/>
      <c r="AJ81" s="322"/>
      <c r="AK81" s="322"/>
      <c r="AL81" s="322"/>
      <c r="AM81" s="322"/>
      <c r="AN81" s="322"/>
      <c r="AO81" s="322"/>
      <c r="AP81" s="322"/>
      <c r="AQ81" s="322"/>
      <c r="AR81" s="322"/>
      <c r="AS81" s="322"/>
      <c r="AT81" s="383"/>
      <c r="AU81" s="479"/>
      <c r="AV81" s="480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</row>
    <row r="82" ht="12.75" customHeight="1">
      <c r="A82" s="21"/>
      <c r="B82" s="32">
        <v>45153.0</v>
      </c>
      <c r="C82" s="140">
        <f t="shared" si="1"/>
        <v>1234863</v>
      </c>
      <c r="D82" s="186">
        <f t="shared" si="13"/>
        <v>0</v>
      </c>
      <c r="E82" s="399"/>
      <c r="F82" s="474"/>
      <c r="G82" s="474"/>
      <c r="H82" s="474"/>
      <c r="I82" s="474"/>
      <c r="J82" s="474"/>
      <c r="K82" s="474"/>
      <c r="L82" s="475"/>
      <c r="M82" s="141">
        <f t="shared" si="15"/>
        <v>92400</v>
      </c>
      <c r="N82" s="399" t="s">
        <v>130</v>
      </c>
      <c r="O82" s="362">
        <v>92400.0</v>
      </c>
      <c r="P82" s="474"/>
      <c r="Q82" s="474"/>
      <c r="R82" s="474"/>
      <c r="S82" s="475"/>
      <c r="T82" s="141">
        <f t="shared" si="12"/>
        <v>1142463</v>
      </c>
      <c r="U82" s="407" t="s">
        <v>159</v>
      </c>
      <c r="V82" s="363">
        <v>463780.0</v>
      </c>
      <c r="W82" s="383" t="s">
        <v>172</v>
      </c>
      <c r="X82" s="363">
        <v>543090.0</v>
      </c>
      <c r="Y82" s="383" t="s">
        <v>1353</v>
      </c>
      <c r="Z82" s="363">
        <v>72765.0</v>
      </c>
      <c r="AA82" s="383" t="s">
        <v>1328</v>
      </c>
      <c r="AB82" s="363">
        <v>7828.0</v>
      </c>
      <c r="AC82" s="383" t="s">
        <v>763</v>
      </c>
      <c r="AD82" s="363">
        <v>55000.0</v>
      </c>
      <c r="AE82" s="383"/>
      <c r="AF82" s="322"/>
      <c r="AG82" s="383"/>
      <c r="AH82" s="322"/>
      <c r="AI82" s="383"/>
      <c r="AJ82" s="322"/>
      <c r="AK82" s="322"/>
      <c r="AL82" s="322"/>
      <c r="AM82" s="322"/>
      <c r="AN82" s="322"/>
      <c r="AO82" s="322"/>
      <c r="AP82" s="322"/>
      <c r="AQ82" s="322"/>
      <c r="AR82" s="322"/>
      <c r="AS82" s="322"/>
      <c r="AT82" s="383"/>
      <c r="AU82" s="479"/>
      <c r="AV82" s="480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</row>
    <row r="83" ht="12.75" customHeight="1">
      <c r="A83" s="21"/>
      <c r="B83" s="32">
        <v>45154.0</v>
      </c>
      <c r="C83" s="140">
        <f t="shared" si="1"/>
        <v>383180</v>
      </c>
      <c r="D83" s="186">
        <f t="shared" si="13"/>
        <v>0</v>
      </c>
      <c r="E83" s="399"/>
      <c r="F83" s="474"/>
      <c r="G83" s="474"/>
      <c r="H83" s="474"/>
      <c r="I83" s="474"/>
      <c r="J83" s="474"/>
      <c r="K83" s="474"/>
      <c r="L83" s="475"/>
      <c r="M83" s="141">
        <f t="shared" si="15"/>
        <v>383180</v>
      </c>
      <c r="N83" s="399" t="s">
        <v>1313</v>
      </c>
      <c r="O83" s="362">
        <v>6357.0</v>
      </c>
      <c r="P83" s="474" t="s">
        <v>764</v>
      </c>
      <c r="Q83" s="362">
        <v>376823.0</v>
      </c>
      <c r="R83" s="474"/>
      <c r="S83" s="475"/>
      <c r="T83" s="141">
        <f t="shared" si="12"/>
        <v>0</v>
      </c>
      <c r="U83" s="407"/>
      <c r="V83" s="322"/>
      <c r="W83" s="383"/>
      <c r="X83" s="322"/>
      <c r="Y83" s="383"/>
      <c r="Z83" s="322"/>
      <c r="AA83" s="383"/>
      <c r="AB83" s="322"/>
      <c r="AC83" s="383"/>
      <c r="AD83" s="322"/>
      <c r="AE83" s="383"/>
      <c r="AF83" s="322"/>
      <c r="AG83" s="383"/>
      <c r="AH83" s="322"/>
      <c r="AI83" s="383"/>
      <c r="AJ83" s="322"/>
      <c r="AK83" s="322"/>
      <c r="AL83" s="322"/>
      <c r="AM83" s="322"/>
      <c r="AN83" s="322"/>
      <c r="AO83" s="322"/>
      <c r="AP83" s="322"/>
      <c r="AQ83" s="322"/>
      <c r="AR83" s="322"/>
      <c r="AS83" s="322"/>
      <c r="AT83" s="383"/>
      <c r="AU83" s="479"/>
      <c r="AV83" s="480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</row>
    <row r="84" ht="12.75" customHeight="1">
      <c r="A84" s="21"/>
      <c r="B84" s="32">
        <v>45155.0</v>
      </c>
      <c r="C84" s="140">
        <f t="shared" si="1"/>
        <v>0</v>
      </c>
      <c r="D84" s="186">
        <f t="shared" si="13"/>
        <v>0</v>
      </c>
      <c r="E84" s="399"/>
      <c r="F84" s="474"/>
      <c r="G84" s="474"/>
      <c r="H84" s="474"/>
      <c r="I84" s="474"/>
      <c r="J84" s="474"/>
      <c r="K84" s="474"/>
      <c r="L84" s="475"/>
      <c r="M84" s="141">
        <f t="shared" si="15"/>
        <v>0</v>
      </c>
      <c r="N84" s="399"/>
      <c r="O84" s="474"/>
      <c r="P84" s="474"/>
      <c r="Q84" s="474"/>
      <c r="R84" s="474"/>
      <c r="S84" s="475"/>
      <c r="T84" s="141">
        <f t="shared" si="12"/>
        <v>0</v>
      </c>
      <c r="U84" s="407"/>
      <c r="V84" s="322"/>
      <c r="W84" s="383"/>
      <c r="X84" s="322"/>
      <c r="Y84" s="383"/>
      <c r="Z84" s="322"/>
      <c r="AA84" s="383"/>
      <c r="AB84" s="322"/>
      <c r="AC84" s="383"/>
      <c r="AD84" s="322"/>
      <c r="AE84" s="383"/>
      <c r="AF84" s="322"/>
      <c r="AG84" s="383"/>
      <c r="AH84" s="322"/>
      <c r="AI84" s="383"/>
      <c r="AJ84" s="322"/>
      <c r="AK84" s="322"/>
      <c r="AL84" s="322"/>
      <c r="AM84" s="322"/>
      <c r="AN84" s="322"/>
      <c r="AO84" s="322"/>
      <c r="AP84" s="322"/>
      <c r="AQ84" s="322"/>
      <c r="AR84" s="322"/>
      <c r="AS84" s="322"/>
      <c r="AT84" s="383"/>
      <c r="AU84" s="479"/>
      <c r="AV84" s="480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</row>
    <row r="85" ht="12.75" customHeight="1">
      <c r="A85" s="21"/>
      <c r="B85" s="32">
        <v>45156.0</v>
      </c>
      <c r="C85" s="140">
        <f t="shared" si="1"/>
        <v>0</v>
      </c>
      <c r="D85" s="186">
        <f t="shared" si="13"/>
        <v>0</v>
      </c>
      <c r="E85" s="399"/>
      <c r="F85" s="474"/>
      <c r="G85" s="474"/>
      <c r="H85" s="474"/>
      <c r="I85" s="474"/>
      <c r="J85" s="474"/>
      <c r="K85" s="474"/>
      <c r="L85" s="475"/>
      <c r="M85" s="141">
        <f t="shared" si="15"/>
        <v>0</v>
      </c>
      <c r="N85" s="399"/>
      <c r="O85" s="474"/>
      <c r="P85" s="474"/>
      <c r="Q85" s="474"/>
      <c r="R85" s="474"/>
      <c r="S85" s="475"/>
      <c r="T85" s="141">
        <f t="shared" si="12"/>
        <v>0</v>
      </c>
      <c r="U85" s="407"/>
      <c r="V85" s="322"/>
      <c r="W85" s="383"/>
      <c r="X85" s="322"/>
      <c r="Y85" s="383"/>
      <c r="Z85" s="322"/>
      <c r="AA85" s="383"/>
      <c r="AB85" s="322"/>
      <c r="AC85" s="383"/>
      <c r="AD85" s="322"/>
      <c r="AE85" s="383"/>
      <c r="AF85" s="322"/>
      <c r="AG85" s="383"/>
      <c r="AH85" s="322"/>
      <c r="AI85" s="383"/>
      <c r="AJ85" s="322"/>
      <c r="AK85" s="322"/>
      <c r="AL85" s="322"/>
      <c r="AM85" s="322"/>
      <c r="AN85" s="322"/>
      <c r="AO85" s="322"/>
      <c r="AP85" s="322"/>
      <c r="AQ85" s="322"/>
      <c r="AR85" s="322"/>
      <c r="AS85" s="322"/>
      <c r="AT85" s="383"/>
      <c r="AU85" s="479"/>
      <c r="AV85" s="480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</row>
    <row r="86" ht="12.75" customHeight="1">
      <c r="A86" s="201"/>
      <c r="B86" s="659">
        <v>45157.0</v>
      </c>
      <c r="C86" s="364">
        <f t="shared" si="1"/>
        <v>85540</v>
      </c>
      <c r="D86" s="685">
        <f t="shared" si="13"/>
        <v>0</v>
      </c>
      <c r="E86" s="532"/>
      <c r="F86" s="530"/>
      <c r="G86" s="530"/>
      <c r="H86" s="530"/>
      <c r="I86" s="530"/>
      <c r="J86" s="530"/>
      <c r="K86" s="530"/>
      <c r="L86" s="531"/>
      <c r="M86" s="491">
        <f t="shared" si="15"/>
        <v>0</v>
      </c>
      <c r="N86" s="532"/>
      <c r="O86" s="530"/>
      <c r="P86" s="530"/>
      <c r="Q86" s="530"/>
      <c r="R86" s="530"/>
      <c r="S86" s="531"/>
      <c r="T86" s="491">
        <f t="shared" si="12"/>
        <v>85540</v>
      </c>
      <c r="U86" s="407" t="s">
        <v>1354</v>
      </c>
      <c r="V86" s="363">
        <v>85540.0</v>
      </c>
      <c r="W86" s="408"/>
      <c r="X86" s="409"/>
      <c r="Y86" s="409"/>
      <c r="Z86" s="409"/>
      <c r="AA86" s="408"/>
      <c r="AB86" s="409"/>
      <c r="AC86" s="408"/>
      <c r="AD86" s="409"/>
      <c r="AE86" s="408"/>
      <c r="AF86" s="409"/>
      <c r="AG86" s="408"/>
      <c r="AH86" s="409"/>
      <c r="AI86" s="408"/>
      <c r="AJ86" s="409"/>
      <c r="AK86" s="409"/>
      <c r="AL86" s="409"/>
      <c r="AM86" s="409"/>
      <c r="AN86" s="409"/>
      <c r="AO86" s="409"/>
      <c r="AP86" s="409"/>
      <c r="AQ86" s="409"/>
      <c r="AR86" s="409"/>
      <c r="AS86" s="409"/>
      <c r="AT86" s="408"/>
      <c r="AU86" s="492"/>
      <c r="AV86" s="493"/>
      <c r="AW86" s="201"/>
      <c r="AX86" s="201"/>
      <c r="AY86" s="201"/>
      <c r="AZ86" s="201"/>
      <c r="BA86" s="201"/>
      <c r="BB86" s="201"/>
      <c r="BC86" s="201"/>
      <c r="BD86" s="201"/>
      <c r="BE86" s="201"/>
      <c r="BF86" s="201"/>
      <c r="BG86" s="201"/>
      <c r="BH86" s="201"/>
      <c r="BI86" s="201"/>
      <c r="BJ86" s="201"/>
      <c r="BK86" s="201"/>
      <c r="BL86" s="201"/>
      <c r="BM86" s="201"/>
      <c r="BN86" s="201"/>
      <c r="BO86" s="201"/>
      <c r="BP86" s="201"/>
    </row>
    <row r="87" ht="12.75" customHeight="1">
      <c r="A87" s="21"/>
      <c r="B87" s="439">
        <v>45158.0</v>
      </c>
      <c r="C87" s="140">
        <f t="shared" si="1"/>
        <v>0</v>
      </c>
      <c r="D87" s="186">
        <f t="shared" si="13"/>
        <v>0</v>
      </c>
      <c r="E87" s="515"/>
      <c r="F87" s="482"/>
      <c r="G87" s="482"/>
      <c r="H87" s="482"/>
      <c r="I87" s="482"/>
      <c r="J87" s="482"/>
      <c r="K87" s="482"/>
      <c r="L87" s="483"/>
      <c r="M87" s="141">
        <f t="shared" si="15"/>
        <v>0</v>
      </c>
      <c r="N87" s="515"/>
      <c r="O87" s="482"/>
      <c r="P87" s="482"/>
      <c r="Q87" s="482"/>
      <c r="R87" s="482"/>
      <c r="S87" s="483"/>
      <c r="T87" s="141">
        <f t="shared" si="12"/>
        <v>0</v>
      </c>
      <c r="U87" s="407"/>
      <c r="V87" s="322"/>
      <c r="W87" s="383"/>
      <c r="X87" s="322"/>
      <c r="Y87" s="383"/>
      <c r="Z87" s="322"/>
      <c r="AA87" s="383"/>
      <c r="AB87" s="322"/>
      <c r="AC87" s="383"/>
      <c r="AD87" s="322"/>
      <c r="AE87" s="383"/>
      <c r="AF87" s="322"/>
      <c r="AG87" s="383"/>
      <c r="AH87" s="322"/>
      <c r="AI87" s="383"/>
      <c r="AJ87" s="322"/>
      <c r="AK87" s="322"/>
      <c r="AL87" s="322"/>
      <c r="AM87" s="322"/>
      <c r="AN87" s="322"/>
      <c r="AO87" s="322"/>
      <c r="AP87" s="322"/>
      <c r="AQ87" s="322"/>
      <c r="AR87" s="322"/>
      <c r="AS87" s="322"/>
      <c r="AT87" s="383"/>
      <c r="AU87" s="479"/>
      <c r="AV87" s="480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</row>
    <row r="88" ht="12.75" customHeight="1">
      <c r="A88" s="21"/>
      <c r="B88" s="32">
        <v>45159.0</v>
      </c>
      <c r="C88" s="140">
        <f t="shared" si="1"/>
        <v>9091754</v>
      </c>
      <c r="D88" s="186">
        <f t="shared" si="13"/>
        <v>54</v>
      </c>
      <c r="E88" s="399" t="s">
        <v>1355</v>
      </c>
      <c r="F88" s="362">
        <v>54.0</v>
      </c>
      <c r="G88" s="474"/>
      <c r="H88" s="474"/>
      <c r="I88" s="474"/>
      <c r="J88" s="474"/>
      <c r="K88" s="474"/>
      <c r="L88" s="475"/>
      <c r="M88" s="141">
        <f t="shared" si="15"/>
        <v>0</v>
      </c>
      <c r="N88" s="399"/>
      <c r="O88" s="474"/>
      <c r="P88" s="474"/>
      <c r="Q88" s="474"/>
      <c r="R88" s="474"/>
      <c r="S88" s="475"/>
      <c r="T88" s="141">
        <f t="shared" si="12"/>
        <v>9091700</v>
      </c>
      <c r="U88" s="143" t="s">
        <v>1356</v>
      </c>
      <c r="V88" s="363">
        <v>9091700.0</v>
      </c>
      <c r="W88" s="383"/>
      <c r="X88" s="322"/>
      <c r="Y88" s="383"/>
      <c r="Z88" s="322"/>
      <c r="AA88" s="383"/>
      <c r="AB88" s="322"/>
      <c r="AC88" s="383"/>
      <c r="AD88" s="322"/>
      <c r="AE88" s="383"/>
      <c r="AF88" s="322"/>
      <c r="AG88" s="383"/>
      <c r="AH88" s="322"/>
      <c r="AI88" s="383"/>
      <c r="AJ88" s="322"/>
      <c r="AK88" s="322"/>
      <c r="AL88" s="322"/>
      <c r="AM88" s="322"/>
      <c r="AN88" s="322"/>
      <c r="AO88" s="322"/>
      <c r="AP88" s="322"/>
      <c r="AQ88" s="322"/>
      <c r="AR88" s="322"/>
      <c r="AS88" s="322"/>
      <c r="AT88" s="383"/>
      <c r="AU88" s="479"/>
      <c r="AV88" s="480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</row>
    <row r="89" ht="15.0" customHeight="1">
      <c r="A89" s="1"/>
      <c r="B89" s="32">
        <v>45160.0</v>
      </c>
      <c r="C89" s="140">
        <f t="shared" si="1"/>
        <v>0</v>
      </c>
      <c r="D89" s="186">
        <f t="shared" si="13"/>
        <v>0</v>
      </c>
      <c r="E89" s="399"/>
      <c r="F89" s="474"/>
      <c r="G89" s="474"/>
      <c r="H89" s="474"/>
      <c r="I89" s="474"/>
      <c r="J89" s="474"/>
      <c r="K89" s="474"/>
      <c r="L89" s="475"/>
      <c r="M89" s="141">
        <f t="shared" si="15"/>
        <v>0</v>
      </c>
      <c r="N89" s="399"/>
      <c r="O89" s="474"/>
      <c r="P89" s="474"/>
      <c r="Q89" s="474"/>
      <c r="R89" s="474"/>
      <c r="S89" s="475"/>
      <c r="T89" s="141">
        <f t="shared" si="12"/>
        <v>0</v>
      </c>
      <c r="U89" s="142"/>
      <c r="V89" s="143"/>
      <c r="W89" s="150"/>
      <c r="X89" s="143"/>
      <c r="Y89" s="150"/>
      <c r="Z89" s="143"/>
      <c r="AA89" s="150"/>
      <c r="AB89" s="143"/>
      <c r="AC89" s="150"/>
      <c r="AD89" s="143"/>
      <c r="AE89" s="150"/>
      <c r="AF89" s="143"/>
      <c r="AG89" s="150"/>
      <c r="AH89" s="143"/>
      <c r="AI89" s="150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50"/>
      <c r="AU89" s="361"/>
      <c r="AV89" s="225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ht="12.75" customHeight="1">
      <c r="A90" s="1"/>
      <c r="B90" s="32">
        <v>45161.0</v>
      </c>
      <c r="C90" s="140">
        <f t="shared" si="1"/>
        <v>0</v>
      </c>
      <c r="D90" s="186">
        <f t="shared" si="13"/>
        <v>0</v>
      </c>
      <c r="E90" s="399"/>
      <c r="F90" s="474"/>
      <c r="G90" s="474"/>
      <c r="H90" s="474"/>
      <c r="I90" s="474"/>
      <c r="J90" s="474"/>
      <c r="K90" s="474"/>
      <c r="L90" s="475"/>
      <c r="M90" s="141">
        <f t="shared" si="15"/>
        <v>0</v>
      </c>
      <c r="N90" s="399"/>
      <c r="O90" s="474"/>
      <c r="P90" s="474"/>
      <c r="Q90" s="474"/>
      <c r="R90" s="474"/>
      <c r="S90" s="475"/>
      <c r="T90" s="141">
        <f t="shared" si="12"/>
        <v>0</v>
      </c>
      <c r="U90" s="151"/>
      <c r="V90" s="143"/>
      <c r="W90" s="150"/>
      <c r="X90" s="143"/>
      <c r="Y90" s="150"/>
      <c r="Z90" s="143"/>
      <c r="AA90" s="143"/>
      <c r="AB90" s="143"/>
      <c r="AC90" s="150"/>
      <c r="AD90" s="143"/>
      <c r="AE90" s="150"/>
      <c r="AF90" s="143"/>
      <c r="AG90" s="150"/>
      <c r="AH90" s="143"/>
      <c r="AI90" s="150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50"/>
      <c r="AU90" s="361"/>
      <c r="AV90" s="225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ht="12.75" customHeight="1">
      <c r="A91" s="1"/>
      <c r="B91" s="32">
        <v>45162.0</v>
      </c>
      <c r="C91" s="140">
        <f t="shared" si="1"/>
        <v>99000</v>
      </c>
      <c r="D91" s="186">
        <f t="shared" si="13"/>
        <v>0</v>
      </c>
      <c r="E91" s="399"/>
      <c r="F91" s="474"/>
      <c r="G91" s="474"/>
      <c r="H91" s="474"/>
      <c r="I91" s="474"/>
      <c r="J91" s="474"/>
      <c r="K91" s="474"/>
      <c r="L91" s="475"/>
      <c r="M91" s="141">
        <f t="shared" si="15"/>
        <v>99000</v>
      </c>
      <c r="N91" s="476" t="s">
        <v>1357</v>
      </c>
      <c r="O91" s="362">
        <v>66000.0</v>
      </c>
      <c r="P91" s="143" t="s">
        <v>130</v>
      </c>
      <c r="Q91" s="363">
        <v>33000.0</v>
      </c>
      <c r="R91" s="474"/>
      <c r="S91" s="475"/>
      <c r="T91" s="141">
        <f t="shared" si="12"/>
        <v>0</v>
      </c>
      <c r="U91" s="192"/>
      <c r="V91" s="143"/>
      <c r="W91" s="143"/>
      <c r="X91" s="322"/>
      <c r="Y91" s="150"/>
      <c r="Z91" s="143"/>
      <c r="AA91" s="150"/>
      <c r="AB91" s="143"/>
      <c r="AC91" s="150"/>
      <c r="AD91" s="143"/>
      <c r="AE91" s="150"/>
      <c r="AF91" s="143"/>
      <c r="AG91" s="150"/>
      <c r="AH91" s="143"/>
      <c r="AI91" s="150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50"/>
      <c r="AU91" s="361"/>
      <c r="AV91" s="225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ht="12.75" customHeight="1">
      <c r="A92" s="1"/>
      <c r="B92" s="32">
        <v>45163.0</v>
      </c>
      <c r="C92" s="140">
        <f t="shared" si="1"/>
        <v>2443776</v>
      </c>
      <c r="D92" s="186">
        <f t="shared" si="13"/>
        <v>0</v>
      </c>
      <c r="E92" s="399"/>
      <c r="F92" s="474"/>
      <c r="G92" s="474"/>
      <c r="H92" s="474"/>
      <c r="I92" s="474"/>
      <c r="J92" s="474"/>
      <c r="K92" s="474"/>
      <c r="L92" s="475"/>
      <c r="M92" s="141">
        <f t="shared" si="15"/>
        <v>0</v>
      </c>
      <c r="N92" s="476"/>
      <c r="O92" s="474"/>
      <c r="P92" s="474"/>
      <c r="Q92" s="474"/>
      <c r="R92" s="474"/>
      <c r="S92" s="475"/>
      <c r="T92" s="141">
        <f t="shared" si="12"/>
        <v>2443776</v>
      </c>
      <c r="U92" s="151" t="s">
        <v>1358</v>
      </c>
      <c r="V92" s="363">
        <v>450000.0</v>
      </c>
      <c r="W92" s="143" t="s">
        <v>1359</v>
      </c>
      <c r="X92" s="363">
        <v>1800000.0</v>
      </c>
      <c r="Y92" s="150" t="s">
        <v>1360</v>
      </c>
      <c r="Z92" s="363">
        <v>112816.0</v>
      </c>
      <c r="AA92" s="150" t="s">
        <v>1361</v>
      </c>
      <c r="AB92" s="363">
        <v>80960.0</v>
      </c>
      <c r="AC92" s="150"/>
      <c r="AD92" s="143"/>
      <c r="AE92" s="150"/>
      <c r="AF92" s="143"/>
      <c r="AG92" s="150"/>
      <c r="AH92" s="143"/>
      <c r="AI92" s="150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50"/>
      <c r="AU92" s="361"/>
      <c r="AV92" s="225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ht="12.75" customHeight="1">
      <c r="A93" s="21"/>
      <c r="B93" s="439">
        <v>45164.0</v>
      </c>
      <c r="C93" s="140">
        <f t="shared" si="1"/>
        <v>0</v>
      </c>
      <c r="D93" s="186">
        <f t="shared" si="13"/>
        <v>0</v>
      </c>
      <c r="E93" s="515"/>
      <c r="F93" s="482"/>
      <c r="G93" s="482"/>
      <c r="H93" s="482"/>
      <c r="I93" s="482"/>
      <c r="J93" s="482"/>
      <c r="K93" s="482"/>
      <c r="L93" s="483"/>
      <c r="M93" s="141">
        <f t="shared" si="15"/>
        <v>0</v>
      </c>
      <c r="N93" s="481"/>
      <c r="O93" s="482"/>
      <c r="P93" s="482"/>
      <c r="Q93" s="482"/>
      <c r="R93" s="482"/>
      <c r="S93" s="483"/>
      <c r="T93" s="141">
        <f t="shared" si="12"/>
        <v>0</v>
      </c>
      <c r="U93" s="407"/>
      <c r="V93" s="322"/>
      <c r="W93" s="322"/>
      <c r="X93" s="322"/>
      <c r="Y93" s="383"/>
      <c r="Z93" s="322"/>
      <c r="AA93" s="322"/>
      <c r="AB93" s="322"/>
      <c r="AC93" s="383"/>
      <c r="AD93" s="322"/>
      <c r="AE93" s="383"/>
      <c r="AF93" s="322"/>
      <c r="AG93" s="383"/>
      <c r="AH93" s="322"/>
      <c r="AI93" s="383"/>
      <c r="AJ93" s="322"/>
      <c r="AK93" s="322"/>
      <c r="AL93" s="322"/>
      <c r="AM93" s="322"/>
      <c r="AN93" s="322"/>
      <c r="AO93" s="322"/>
      <c r="AP93" s="322"/>
      <c r="AQ93" s="322"/>
      <c r="AR93" s="322"/>
      <c r="AS93" s="322"/>
      <c r="AT93" s="383"/>
      <c r="AU93" s="479"/>
      <c r="AV93" s="480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</row>
    <row r="94" ht="12.75" customHeight="1">
      <c r="A94" s="21"/>
      <c r="B94" s="439">
        <v>45165.0</v>
      </c>
      <c r="C94" s="140">
        <f t="shared" si="1"/>
        <v>0</v>
      </c>
      <c r="D94" s="186">
        <f t="shared" si="13"/>
        <v>0</v>
      </c>
      <c r="E94" s="515"/>
      <c r="F94" s="482"/>
      <c r="G94" s="482"/>
      <c r="H94" s="482"/>
      <c r="I94" s="482"/>
      <c r="J94" s="482"/>
      <c r="K94" s="482"/>
      <c r="L94" s="483"/>
      <c r="M94" s="141">
        <f t="shared" si="15"/>
        <v>0</v>
      </c>
      <c r="N94" s="481"/>
      <c r="O94" s="482"/>
      <c r="P94" s="482"/>
      <c r="Q94" s="482"/>
      <c r="R94" s="482"/>
      <c r="S94" s="483"/>
      <c r="T94" s="141">
        <f t="shared" si="12"/>
        <v>0</v>
      </c>
      <c r="U94" s="484"/>
      <c r="V94" s="322"/>
      <c r="W94" s="383"/>
      <c r="X94" s="322"/>
      <c r="Y94" s="383"/>
      <c r="Z94" s="322"/>
      <c r="AA94" s="383"/>
      <c r="AB94" s="322"/>
      <c r="AC94" s="383"/>
      <c r="AD94" s="322"/>
      <c r="AE94" s="383"/>
      <c r="AF94" s="322"/>
      <c r="AG94" s="383"/>
      <c r="AH94" s="322"/>
      <c r="AI94" s="383"/>
      <c r="AJ94" s="322"/>
      <c r="AK94" s="322"/>
      <c r="AL94" s="322"/>
      <c r="AM94" s="322"/>
      <c r="AN94" s="322"/>
      <c r="AO94" s="322"/>
      <c r="AP94" s="322"/>
      <c r="AQ94" s="322"/>
      <c r="AR94" s="322"/>
      <c r="AS94" s="322"/>
      <c r="AT94" s="383"/>
      <c r="AU94" s="479"/>
      <c r="AV94" s="480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</row>
    <row r="95" ht="12.75" customHeight="1">
      <c r="A95" s="1"/>
      <c r="B95" s="32">
        <v>45166.0</v>
      </c>
      <c r="C95" s="140">
        <f t="shared" si="1"/>
        <v>11061128</v>
      </c>
      <c r="D95" s="186">
        <f t="shared" si="13"/>
        <v>0</v>
      </c>
      <c r="E95" s="399"/>
      <c r="F95" s="474"/>
      <c r="G95" s="474"/>
      <c r="H95" s="474"/>
      <c r="I95" s="474"/>
      <c r="J95" s="474"/>
      <c r="K95" s="474"/>
      <c r="L95" s="475"/>
      <c r="M95" s="141">
        <f t="shared" si="15"/>
        <v>30000</v>
      </c>
      <c r="N95" s="476" t="s">
        <v>764</v>
      </c>
      <c r="O95" s="362">
        <v>30000.0</v>
      </c>
      <c r="P95" s="474"/>
      <c r="Q95" s="474"/>
      <c r="R95" s="474"/>
      <c r="S95" s="475"/>
      <c r="T95" s="141">
        <f t="shared" si="12"/>
        <v>11031128</v>
      </c>
      <c r="U95" s="407" t="s">
        <v>1362</v>
      </c>
      <c r="V95" s="363">
        <v>1.0940578E7</v>
      </c>
      <c r="W95" s="150" t="s">
        <v>1363</v>
      </c>
      <c r="X95" s="363">
        <v>45010.0</v>
      </c>
      <c r="Y95" s="681" t="s">
        <v>831</v>
      </c>
      <c r="Z95" s="679">
        <v>45540.0</v>
      </c>
      <c r="AA95" s="150"/>
      <c r="AB95" s="143"/>
      <c r="AC95" s="150"/>
      <c r="AD95" s="143"/>
      <c r="AE95" s="150"/>
      <c r="AF95" s="143"/>
      <c r="AG95" s="150"/>
      <c r="AH95" s="143"/>
      <c r="AI95" s="150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50"/>
      <c r="AU95" s="361"/>
      <c r="AV95" s="225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ht="12.75" customHeight="1">
      <c r="A96" s="1"/>
      <c r="B96" s="32">
        <v>45167.0</v>
      </c>
      <c r="C96" s="140">
        <f t="shared" si="1"/>
        <v>39534</v>
      </c>
      <c r="D96" s="186">
        <f t="shared" si="13"/>
        <v>0</v>
      </c>
      <c r="E96" s="399"/>
      <c r="F96" s="474"/>
      <c r="G96" s="474"/>
      <c r="H96" s="474"/>
      <c r="I96" s="474"/>
      <c r="J96" s="474"/>
      <c r="K96" s="474"/>
      <c r="L96" s="475"/>
      <c r="M96" s="141">
        <f t="shared" si="15"/>
        <v>0</v>
      </c>
      <c r="N96" s="476"/>
      <c r="O96" s="474"/>
      <c r="P96" s="474"/>
      <c r="Q96" s="474"/>
      <c r="R96" s="474"/>
      <c r="S96" s="475"/>
      <c r="T96" s="141">
        <f t="shared" si="12"/>
        <v>39534</v>
      </c>
      <c r="U96" s="142" t="s">
        <v>1301</v>
      </c>
      <c r="V96" s="363">
        <v>39534.0</v>
      </c>
      <c r="W96" s="150"/>
      <c r="X96" s="143"/>
      <c r="Y96" s="150"/>
      <c r="Z96" s="143"/>
      <c r="AA96" s="150"/>
      <c r="AB96" s="143"/>
      <c r="AC96" s="150"/>
      <c r="AD96" s="143"/>
      <c r="AE96" s="150"/>
      <c r="AF96" s="143"/>
      <c r="AG96" s="150"/>
      <c r="AH96" s="143"/>
      <c r="AI96" s="150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50"/>
      <c r="AU96" s="361"/>
      <c r="AV96" s="225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ht="12.75" customHeight="1">
      <c r="A97" s="1"/>
      <c r="B97" s="32">
        <v>45168.0</v>
      </c>
      <c r="C97" s="165">
        <f t="shared" si="1"/>
        <v>0</v>
      </c>
      <c r="D97" s="202">
        <f t="shared" si="13"/>
        <v>0</v>
      </c>
      <c r="E97" s="523"/>
      <c r="F97" s="495"/>
      <c r="G97" s="495"/>
      <c r="H97" s="495"/>
      <c r="I97" s="495"/>
      <c r="J97" s="495"/>
      <c r="K97" s="495"/>
      <c r="L97" s="496"/>
      <c r="M97" s="229">
        <f t="shared" si="15"/>
        <v>0</v>
      </c>
      <c r="N97" s="476"/>
      <c r="O97" s="474"/>
      <c r="P97" s="474"/>
      <c r="Q97" s="474"/>
      <c r="R97" s="474"/>
      <c r="S97" s="475"/>
      <c r="T97" s="141">
        <f t="shared" si="12"/>
        <v>0</v>
      </c>
      <c r="U97" s="151"/>
      <c r="V97" s="143"/>
      <c r="W97" s="150"/>
      <c r="X97" s="143"/>
      <c r="Y97" s="150"/>
      <c r="Z97" s="143"/>
      <c r="AA97" s="150"/>
      <c r="AB97" s="143"/>
      <c r="AC97" s="150"/>
      <c r="AD97" s="143"/>
      <c r="AE97" s="150"/>
      <c r="AF97" s="143"/>
      <c r="AG97" s="150"/>
      <c r="AH97" s="143"/>
      <c r="AI97" s="150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50"/>
      <c r="AU97" s="361"/>
      <c r="AV97" s="225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ht="12.75" customHeight="1">
      <c r="A98" s="1"/>
      <c r="B98" s="36">
        <v>45169.0</v>
      </c>
      <c r="C98" s="203">
        <f t="shared" si="1"/>
        <v>38413757</v>
      </c>
      <c r="D98" s="204">
        <f t="shared" si="13"/>
        <v>30000000</v>
      </c>
      <c r="E98" s="205" t="s">
        <v>783</v>
      </c>
      <c r="F98" s="206">
        <v>3.0E7</v>
      </c>
      <c r="G98" s="522"/>
      <c r="H98" s="522"/>
      <c r="I98" s="522"/>
      <c r="J98" s="522"/>
      <c r="K98" s="522"/>
      <c r="L98" s="535"/>
      <c r="M98" s="229">
        <f t="shared" si="15"/>
        <v>35000</v>
      </c>
      <c r="N98" s="497" t="s">
        <v>764</v>
      </c>
      <c r="O98" s="547">
        <v>35000.0</v>
      </c>
      <c r="P98" s="495"/>
      <c r="Q98" s="495"/>
      <c r="R98" s="495"/>
      <c r="S98" s="496"/>
      <c r="T98" s="141">
        <f t="shared" si="12"/>
        <v>8378757</v>
      </c>
      <c r="U98" s="630" t="s">
        <v>1308</v>
      </c>
      <c r="V98" s="411">
        <v>130020.0</v>
      </c>
      <c r="W98" s="422" t="s">
        <v>1364</v>
      </c>
      <c r="X98" s="411">
        <v>6985247.0</v>
      </c>
      <c r="Y98" s="164" t="s">
        <v>159</v>
      </c>
      <c r="Z98" s="367">
        <v>51484.0</v>
      </c>
      <c r="AA98" s="164" t="s">
        <v>172</v>
      </c>
      <c r="AB98" s="367">
        <v>215354.0</v>
      </c>
      <c r="AC98" s="167" t="s">
        <v>327</v>
      </c>
      <c r="AD98" s="367">
        <v>69800.0</v>
      </c>
      <c r="AE98" s="164" t="s">
        <v>785</v>
      </c>
      <c r="AF98" s="367">
        <v>574805.0</v>
      </c>
      <c r="AG98" s="164" t="s">
        <v>1365</v>
      </c>
      <c r="AH98" s="367">
        <v>67600.0</v>
      </c>
      <c r="AI98" s="164" t="s">
        <v>1366</v>
      </c>
      <c r="AJ98" s="367">
        <v>69300.0</v>
      </c>
      <c r="AK98" s="367"/>
      <c r="AL98" s="367"/>
      <c r="AM98" s="367"/>
      <c r="AN98" s="367"/>
      <c r="AO98" s="367"/>
      <c r="AP98" s="367"/>
      <c r="AQ98" s="367"/>
      <c r="AR98" s="367"/>
      <c r="AS98" s="367"/>
      <c r="AT98" s="164" t="s">
        <v>1340</v>
      </c>
      <c r="AU98" s="370"/>
      <c r="AV98" s="400">
        <v>215147.0</v>
      </c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ht="12.75" customHeight="1">
      <c r="A99" s="1"/>
      <c r="B99" s="454" t="s">
        <v>33</v>
      </c>
      <c r="C99" s="208">
        <f t="shared" si="1"/>
        <v>72370327</v>
      </c>
      <c r="D99" s="173">
        <f>SUM(D68:D98)</f>
        <v>30000054</v>
      </c>
      <c r="E99" s="525"/>
      <c r="F99" s="504"/>
      <c r="G99" s="504"/>
      <c r="H99" s="504"/>
      <c r="I99" s="504"/>
      <c r="J99" s="504"/>
      <c r="K99" s="504"/>
      <c r="L99" s="505"/>
      <c r="M99" s="173">
        <f>SUM(M68:M98)</f>
        <v>2823490</v>
      </c>
      <c r="N99" s="525"/>
      <c r="O99" s="504"/>
      <c r="P99" s="504"/>
      <c r="Q99" s="504"/>
      <c r="R99" s="504"/>
      <c r="S99" s="505"/>
      <c r="T99" s="173">
        <f>SUM(T68:T98)</f>
        <v>39546783</v>
      </c>
      <c r="U99" s="182"/>
      <c r="V99" s="183"/>
      <c r="W99" s="184"/>
      <c r="X99" s="183"/>
      <c r="Y99" s="250"/>
      <c r="Z99" s="251"/>
      <c r="AA99" s="184"/>
      <c r="AB99" s="183"/>
      <c r="AC99" s="183"/>
      <c r="AD99" s="183"/>
      <c r="AE99" s="184"/>
      <c r="AF99" s="183"/>
      <c r="AG99" s="184"/>
      <c r="AH99" s="183"/>
      <c r="AI99" s="184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4"/>
      <c r="AU99" s="371"/>
      <c r="AV99" s="247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ht="12.75" customHeight="1">
      <c r="A100" s="1"/>
      <c r="B100" s="454" t="s">
        <v>31</v>
      </c>
      <c r="C100" s="208"/>
      <c r="D100" s="173"/>
      <c r="E100" s="525"/>
      <c r="F100" s="504"/>
      <c r="G100" s="504"/>
      <c r="H100" s="504"/>
      <c r="I100" s="504"/>
      <c r="J100" s="504"/>
      <c r="K100" s="504"/>
      <c r="L100" s="505"/>
      <c r="M100" s="173"/>
      <c r="N100" s="525"/>
      <c r="O100" s="504"/>
      <c r="P100" s="504"/>
      <c r="Q100" s="504"/>
      <c r="R100" s="504"/>
      <c r="S100" s="505"/>
      <c r="T100" s="173"/>
      <c r="U100" s="198"/>
      <c r="V100" s="183"/>
      <c r="W100" s="184"/>
      <c r="X100" s="183"/>
      <c r="Y100" s="184"/>
      <c r="Z100" s="183"/>
      <c r="AA100" s="184"/>
      <c r="AB100" s="183"/>
      <c r="AC100" s="184"/>
      <c r="AD100" s="183"/>
      <c r="AE100" s="184"/>
      <c r="AF100" s="183"/>
      <c r="AG100" s="184"/>
      <c r="AH100" s="183"/>
      <c r="AI100" s="184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4"/>
      <c r="AU100" s="371"/>
      <c r="AV100" s="247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ht="12.75" customHeight="1">
      <c r="A101" s="1"/>
      <c r="B101" s="443">
        <v>44440.0</v>
      </c>
      <c r="C101" s="209">
        <f t="shared" ref="C101:C226" si="16">D101+M101+T101</f>
        <v>106600</v>
      </c>
      <c r="D101" s="128">
        <f t="shared" ref="D101:D130" si="17">F101+H101+J101+L101</f>
        <v>0</v>
      </c>
      <c r="E101" s="465"/>
      <c r="F101" s="466"/>
      <c r="G101" s="466"/>
      <c r="H101" s="466"/>
      <c r="I101" s="466"/>
      <c r="J101" s="466"/>
      <c r="K101" s="466"/>
      <c r="L101" s="467"/>
      <c r="M101" s="128" t="str">
        <f t="shared" ref="M101:M104" si="18">O101</f>
        <v/>
      </c>
      <c r="N101" s="468"/>
      <c r="O101" s="406"/>
      <c r="P101" s="406"/>
      <c r="Q101" s="406"/>
      <c r="R101" s="406"/>
      <c r="S101" s="469"/>
      <c r="T101" s="128">
        <f t="shared" ref="T101:T130" si="19">V101+X101+Z101+AB101+AD101+AF101+AH101+AJ101+AV101</f>
        <v>106600</v>
      </c>
      <c r="U101" s="468" t="s">
        <v>1270</v>
      </c>
      <c r="V101" s="376">
        <v>106600.0</v>
      </c>
      <c r="W101" s="470"/>
      <c r="X101" s="471"/>
      <c r="Y101" s="405"/>
      <c r="Z101" s="406"/>
      <c r="AA101" s="405"/>
      <c r="AB101" s="406"/>
      <c r="AC101" s="405"/>
      <c r="AD101" s="406"/>
      <c r="AE101" s="405"/>
      <c r="AF101" s="406"/>
      <c r="AG101" s="405"/>
      <c r="AH101" s="406"/>
      <c r="AI101" s="405"/>
      <c r="AJ101" s="406"/>
      <c r="AK101" s="406"/>
      <c r="AL101" s="406"/>
      <c r="AM101" s="406"/>
      <c r="AN101" s="406"/>
      <c r="AO101" s="406"/>
      <c r="AP101" s="406"/>
      <c r="AQ101" s="406"/>
      <c r="AR101" s="406"/>
      <c r="AS101" s="406"/>
      <c r="AT101" s="405"/>
      <c r="AU101" s="472"/>
      <c r="AV101" s="473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ht="12.75" customHeight="1">
      <c r="A102" s="1"/>
      <c r="B102" s="439">
        <v>44441.0</v>
      </c>
      <c r="C102" s="210">
        <f t="shared" si="16"/>
        <v>0</v>
      </c>
      <c r="D102" s="141">
        <f t="shared" si="17"/>
        <v>0</v>
      </c>
      <c r="E102" s="407"/>
      <c r="F102" s="322"/>
      <c r="G102" s="474"/>
      <c r="H102" s="474"/>
      <c r="I102" s="474"/>
      <c r="J102" s="474"/>
      <c r="K102" s="474"/>
      <c r="L102" s="475"/>
      <c r="M102" s="141" t="str">
        <f t="shared" si="18"/>
        <v/>
      </c>
      <c r="N102" s="476"/>
      <c r="O102" s="474"/>
      <c r="P102" s="474"/>
      <c r="Q102" s="474"/>
      <c r="R102" s="474"/>
      <c r="S102" s="475"/>
      <c r="T102" s="141">
        <f t="shared" si="19"/>
        <v>0</v>
      </c>
      <c r="U102" s="477"/>
      <c r="V102" s="478"/>
      <c r="W102" s="383"/>
      <c r="X102" s="322"/>
      <c r="Y102" s="383"/>
      <c r="Z102" s="322"/>
      <c r="AA102" s="383"/>
      <c r="AB102" s="322"/>
      <c r="AC102" s="383"/>
      <c r="AD102" s="322"/>
      <c r="AE102" s="383"/>
      <c r="AF102" s="322"/>
      <c r="AG102" s="383"/>
      <c r="AH102" s="322"/>
      <c r="AI102" s="383"/>
      <c r="AJ102" s="322"/>
      <c r="AK102" s="322"/>
      <c r="AL102" s="322"/>
      <c r="AM102" s="322"/>
      <c r="AN102" s="322"/>
      <c r="AO102" s="322"/>
      <c r="AP102" s="322"/>
      <c r="AQ102" s="322"/>
      <c r="AR102" s="322"/>
      <c r="AS102" s="322"/>
      <c r="AT102" s="383"/>
      <c r="AU102" s="479"/>
      <c r="AV102" s="480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ht="12.75" customHeight="1">
      <c r="A103" s="1"/>
      <c r="B103" s="439">
        <v>44442.0</v>
      </c>
      <c r="C103" s="210">
        <f t="shared" si="16"/>
        <v>0</v>
      </c>
      <c r="D103" s="141">
        <f t="shared" si="17"/>
        <v>0</v>
      </c>
      <c r="E103" s="481"/>
      <c r="F103" s="482"/>
      <c r="G103" s="482"/>
      <c r="H103" s="482"/>
      <c r="I103" s="482"/>
      <c r="J103" s="482"/>
      <c r="K103" s="482"/>
      <c r="L103" s="483"/>
      <c r="M103" s="141" t="str">
        <f t="shared" si="18"/>
        <v/>
      </c>
      <c r="N103" s="481"/>
      <c r="O103" s="482"/>
      <c r="P103" s="482"/>
      <c r="Q103" s="482"/>
      <c r="R103" s="482"/>
      <c r="S103" s="483"/>
      <c r="T103" s="141">
        <f t="shared" si="19"/>
        <v>0</v>
      </c>
      <c r="U103" s="407"/>
      <c r="V103" s="322"/>
      <c r="W103" s="383"/>
      <c r="X103" s="322"/>
      <c r="Y103" s="383"/>
      <c r="Z103" s="322"/>
      <c r="AA103" s="383"/>
      <c r="AB103" s="322"/>
      <c r="AC103" s="383"/>
      <c r="AD103" s="322"/>
      <c r="AE103" s="383"/>
      <c r="AF103" s="322"/>
      <c r="AG103" s="383"/>
      <c r="AH103" s="322"/>
      <c r="AI103" s="383"/>
      <c r="AJ103" s="322"/>
      <c r="AK103" s="322"/>
      <c r="AL103" s="322"/>
      <c r="AM103" s="322"/>
      <c r="AN103" s="322"/>
      <c r="AO103" s="322"/>
      <c r="AP103" s="322"/>
      <c r="AQ103" s="322"/>
      <c r="AR103" s="322"/>
      <c r="AS103" s="322"/>
      <c r="AT103" s="383"/>
      <c r="AU103" s="479"/>
      <c r="AV103" s="480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ht="12.75" customHeight="1">
      <c r="A104" s="1"/>
      <c r="B104" s="440">
        <v>44443.0</v>
      </c>
      <c r="C104" s="210">
        <f t="shared" si="16"/>
        <v>5259795</v>
      </c>
      <c r="D104" s="141">
        <f t="shared" si="17"/>
        <v>0</v>
      </c>
      <c r="E104" s="481"/>
      <c r="F104" s="482"/>
      <c r="G104" s="482"/>
      <c r="H104" s="482"/>
      <c r="I104" s="482"/>
      <c r="J104" s="482"/>
      <c r="K104" s="482"/>
      <c r="L104" s="483"/>
      <c r="M104" s="141">
        <f t="shared" si="18"/>
        <v>51315</v>
      </c>
      <c r="N104" s="383" t="s">
        <v>130</v>
      </c>
      <c r="O104" s="363">
        <v>51315.0</v>
      </c>
      <c r="P104" s="482"/>
      <c r="Q104" s="482"/>
      <c r="R104" s="482"/>
      <c r="S104" s="483"/>
      <c r="T104" s="141">
        <f t="shared" si="19"/>
        <v>5208480</v>
      </c>
      <c r="U104" s="407" t="s">
        <v>1367</v>
      </c>
      <c r="V104" s="363">
        <v>128000.0</v>
      </c>
      <c r="W104" s="407" t="s">
        <v>1368</v>
      </c>
      <c r="X104" s="363">
        <v>5080480.0</v>
      </c>
      <c r="Y104" s="383"/>
      <c r="Z104" s="322"/>
      <c r="AA104" s="383"/>
      <c r="AB104" s="322"/>
      <c r="AC104" s="383"/>
      <c r="AD104" s="322"/>
      <c r="AE104" s="383"/>
      <c r="AF104" s="322"/>
      <c r="AG104" s="383"/>
      <c r="AH104" s="322"/>
      <c r="AI104" s="383"/>
      <c r="AJ104" s="322"/>
      <c r="AK104" s="322"/>
      <c r="AL104" s="322"/>
      <c r="AM104" s="322"/>
      <c r="AN104" s="322"/>
      <c r="AO104" s="322"/>
      <c r="AP104" s="322"/>
      <c r="AQ104" s="322"/>
      <c r="AR104" s="322"/>
      <c r="AS104" s="322"/>
      <c r="AT104" s="383"/>
      <c r="AU104" s="479"/>
      <c r="AV104" s="480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ht="12.75" customHeight="1">
      <c r="A105" s="1"/>
      <c r="B105" s="440">
        <v>44444.0</v>
      </c>
      <c r="C105" s="210">
        <f t="shared" si="16"/>
        <v>404250</v>
      </c>
      <c r="D105" s="141">
        <f t="shared" si="17"/>
        <v>0</v>
      </c>
      <c r="E105" s="476"/>
      <c r="F105" s="474"/>
      <c r="G105" s="474"/>
      <c r="H105" s="474"/>
      <c r="I105" s="474"/>
      <c r="J105" s="474"/>
      <c r="K105" s="474"/>
      <c r="L105" s="475"/>
      <c r="M105" s="141">
        <f t="shared" ref="M105:M130" si="20">O105+Q105</f>
        <v>404250</v>
      </c>
      <c r="N105" s="383" t="s">
        <v>764</v>
      </c>
      <c r="O105" s="363">
        <v>404250.0</v>
      </c>
      <c r="P105" s="474"/>
      <c r="Q105" s="474"/>
      <c r="R105" s="474"/>
      <c r="S105" s="475"/>
      <c r="T105" s="141">
        <f t="shared" si="19"/>
        <v>0</v>
      </c>
      <c r="U105" s="407"/>
      <c r="V105" s="322"/>
      <c r="W105" s="383"/>
      <c r="X105" s="322"/>
      <c r="Y105" s="383"/>
      <c r="Z105" s="322"/>
      <c r="AA105" s="383"/>
      <c r="AB105" s="322"/>
      <c r="AC105" s="383"/>
      <c r="AD105" s="322"/>
      <c r="AE105" s="383"/>
      <c r="AF105" s="322"/>
      <c r="AG105" s="383"/>
      <c r="AH105" s="322"/>
      <c r="AI105" s="383"/>
      <c r="AJ105" s="322"/>
      <c r="AK105" s="322"/>
      <c r="AL105" s="322"/>
      <c r="AM105" s="322"/>
      <c r="AN105" s="322"/>
      <c r="AO105" s="322"/>
      <c r="AP105" s="322"/>
      <c r="AQ105" s="322"/>
      <c r="AR105" s="322"/>
      <c r="AS105" s="322"/>
      <c r="AT105" s="383"/>
      <c r="AU105" s="479"/>
      <c r="AV105" s="480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ht="12.75" customHeight="1">
      <c r="A106" s="1"/>
      <c r="B106" s="440">
        <v>44445.0</v>
      </c>
      <c r="C106" s="210">
        <f t="shared" si="16"/>
        <v>550000</v>
      </c>
      <c r="D106" s="141">
        <f t="shared" si="17"/>
        <v>0</v>
      </c>
      <c r="E106" s="476"/>
      <c r="F106" s="474"/>
      <c r="G106" s="474"/>
      <c r="H106" s="474"/>
      <c r="I106" s="474"/>
      <c r="J106" s="474"/>
      <c r="K106" s="474"/>
      <c r="L106" s="475"/>
      <c r="M106" s="141">
        <f t="shared" si="20"/>
        <v>495000</v>
      </c>
      <c r="N106" s="476" t="s">
        <v>1313</v>
      </c>
      <c r="O106" s="362">
        <v>495000.0</v>
      </c>
      <c r="P106" s="474"/>
      <c r="Q106" s="474"/>
      <c r="R106" s="474"/>
      <c r="S106" s="475"/>
      <c r="T106" s="141">
        <f t="shared" si="19"/>
        <v>55000</v>
      </c>
      <c r="U106" s="407" t="s">
        <v>763</v>
      </c>
      <c r="V106" s="363">
        <v>55000.0</v>
      </c>
      <c r="W106" s="383"/>
      <c r="X106" s="322"/>
      <c r="Y106" s="383"/>
      <c r="Z106" s="322"/>
      <c r="AA106" s="383"/>
      <c r="AB106" s="322"/>
      <c r="AC106" s="383"/>
      <c r="AD106" s="322"/>
      <c r="AE106" s="383"/>
      <c r="AF106" s="322"/>
      <c r="AG106" s="383"/>
      <c r="AH106" s="322"/>
      <c r="AI106" s="383"/>
      <c r="AJ106" s="322"/>
      <c r="AK106" s="322"/>
      <c r="AL106" s="322"/>
      <c r="AM106" s="322"/>
      <c r="AN106" s="322"/>
      <c r="AO106" s="322"/>
      <c r="AP106" s="322"/>
      <c r="AQ106" s="322"/>
      <c r="AR106" s="322"/>
      <c r="AS106" s="322"/>
      <c r="AT106" s="383"/>
      <c r="AU106" s="479"/>
      <c r="AV106" s="480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ht="12.75" customHeight="1">
      <c r="A107" s="1"/>
      <c r="B107" s="440">
        <v>44446.0</v>
      </c>
      <c r="C107" s="210">
        <f t="shared" si="16"/>
        <v>707723</v>
      </c>
      <c r="D107" s="141">
        <f t="shared" si="17"/>
        <v>0</v>
      </c>
      <c r="E107" s="484"/>
      <c r="F107" s="322"/>
      <c r="G107" s="474"/>
      <c r="H107" s="474"/>
      <c r="I107" s="474"/>
      <c r="J107" s="474"/>
      <c r="K107" s="474"/>
      <c r="L107" s="475"/>
      <c r="M107" s="141">
        <f t="shared" si="20"/>
        <v>207723</v>
      </c>
      <c r="N107" s="476" t="s">
        <v>764</v>
      </c>
      <c r="O107" s="362">
        <v>207723.0</v>
      </c>
      <c r="P107" s="474"/>
      <c r="Q107" s="474"/>
      <c r="R107" s="474"/>
      <c r="S107" s="475"/>
      <c r="T107" s="141">
        <f t="shared" si="19"/>
        <v>500000</v>
      </c>
      <c r="U107" s="477" t="s">
        <v>1369</v>
      </c>
      <c r="V107" s="377">
        <v>500000.0</v>
      </c>
      <c r="W107" s="383"/>
      <c r="X107" s="322"/>
      <c r="Y107" s="383"/>
      <c r="Z107" s="322"/>
      <c r="AA107" s="383"/>
      <c r="AB107" s="322"/>
      <c r="AC107" s="383"/>
      <c r="AD107" s="322"/>
      <c r="AE107" s="383"/>
      <c r="AF107" s="322"/>
      <c r="AG107" s="383"/>
      <c r="AH107" s="322"/>
      <c r="AI107" s="383"/>
      <c r="AJ107" s="322"/>
      <c r="AK107" s="322"/>
      <c r="AL107" s="322"/>
      <c r="AM107" s="322"/>
      <c r="AN107" s="322"/>
      <c r="AO107" s="322"/>
      <c r="AP107" s="322"/>
      <c r="AQ107" s="322"/>
      <c r="AR107" s="322"/>
      <c r="AS107" s="322"/>
      <c r="AT107" s="383"/>
      <c r="AU107" s="479"/>
      <c r="AV107" s="480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ht="12.75" customHeight="1">
      <c r="A108" s="1"/>
      <c r="B108" s="440">
        <v>44447.0</v>
      </c>
      <c r="C108" s="210">
        <f t="shared" si="16"/>
        <v>356205</v>
      </c>
      <c r="D108" s="141">
        <f t="shared" si="17"/>
        <v>0</v>
      </c>
      <c r="E108" s="476"/>
      <c r="F108" s="474"/>
      <c r="G108" s="474"/>
      <c r="H108" s="474"/>
      <c r="I108" s="474"/>
      <c r="J108" s="474"/>
      <c r="K108" s="474"/>
      <c r="L108" s="475"/>
      <c r="M108" s="141">
        <f t="shared" si="20"/>
        <v>150000</v>
      </c>
      <c r="N108" s="476" t="s">
        <v>1370</v>
      </c>
      <c r="O108" s="362">
        <v>150000.0</v>
      </c>
      <c r="P108" s="474"/>
      <c r="Q108" s="474"/>
      <c r="R108" s="474"/>
      <c r="S108" s="475"/>
      <c r="T108" s="141">
        <f t="shared" si="19"/>
        <v>206205</v>
      </c>
      <c r="U108" s="484" t="s">
        <v>1371</v>
      </c>
      <c r="V108" s="363">
        <v>173205.0</v>
      </c>
      <c r="W108" s="383" t="s">
        <v>1372</v>
      </c>
      <c r="X108" s="363">
        <v>33000.0</v>
      </c>
      <c r="Y108" s="383"/>
      <c r="Z108" s="322"/>
      <c r="AA108" s="383"/>
      <c r="AB108" s="322"/>
      <c r="AC108" s="383"/>
      <c r="AD108" s="322"/>
      <c r="AE108" s="383"/>
      <c r="AF108" s="322"/>
      <c r="AG108" s="383"/>
      <c r="AH108" s="322"/>
      <c r="AI108" s="383"/>
      <c r="AJ108" s="322"/>
      <c r="AK108" s="322"/>
      <c r="AL108" s="322"/>
      <c r="AM108" s="322"/>
      <c r="AN108" s="322"/>
      <c r="AO108" s="322"/>
      <c r="AP108" s="322"/>
      <c r="AQ108" s="322"/>
      <c r="AR108" s="322"/>
      <c r="AS108" s="322"/>
      <c r="AT108" s="383"/>
      <c r="AU108" s="479"/>
      <c r="AV108" s="480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ht="12.75" customHeight="1">
      <c r="A109" s="1"/>
      <c r="B109" s="439">
        <v>44448.0</v>
      </c>
      <c r="C109" s="210">
        <f t="shared" si="16"/>
        <v>0</v>
      </c>
      <c r="D109" s="141">
        <f t="shared" si="17"/>
        <v>0</v>
      </c>
      <c r="E109" s="476"/>
      <c r="F109" s="474"/>
      <c r="G109" s="474"/>
      <c r="H109" s="474"/>
      <c r="I109" s="474"/>
      <c r="J109" s="474"/>
      <c r="K109" s="474"/>
      <c r="L109" s="475"/>
      <c r="M109" s="141">
        <f t="shared" si="20"/>
        <v>0</v>
      </c>
      <c r="N109" s="407"/>
      <c r="O109" s="322"/>
      <c r="P109" s="322"/>
      <c r="Q109" s="322"/>
      <c r="R109" s="322"/>
      <c r="S109" s="485"/>
      <c r="T109" s="141">
        <f t="shared" si="19"/>
        <v>0</v>
      </c>
      <c r="U109" s="407"/>
      <c r="V109" s="322"/>
      <c r="W109" s="383"/>
      <c r="X109" s="322"/>
      <c r="Y109" s="383"/>
      <c r="Z109" s="322"/>
      <c r="AA109" s="383"/>
      <c r="AB109" s="322"/>
      <c r="AC109" s="383"/>
      <c r="AD109" s="322"/>
      <c r="AE109" s="383"/>
      <c r="AF109" s="322"/>
      <c r="AG109" s="383"/>
      <c r="AH109" s="322"/>
      <c r="AI109" s="383"/>
      <c r="AJ109" s="322"/>
      <c r="AK109" s="322"/>
      <c r="AL109" s="322"/>
      <c r="AM109" s="322"/>
      <c r="AN109" s="322"/>
      <c r="AO109" s="322"/>
      <c r="AP109" s="322"/>
      <c r="AQ109" s="322"/>
      <c r="AR109" s="322"/>
      <c r="AS109" s="322"/>
      <c r="AT109" s="383"/>
      <c r="AU109" s="479"/>
      <c r="AV109" s="480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ht="12.75" customHeight="1">
      <c r="A110" s="1"/>
      <c r="B110" s="439">
        <v>44449.0</v>
      </c>
      <c r="C110" s="210">
        <f t="shared" si="16"/>
        <v>0</v>
      </c>
      <c r="D110" s="141">
        <f t="shared" si="17"/>
        <v>0</v>
      </c>
      <c r="E110" s="481"/>
      <c r="F110" s="474"/>
      <c r="G110" s="474"/>
      <c r="H110" s="474"/>
      <c r="I110" s="474"/>
      <c r="J110" s="474"/>
      <c r="K110" s="474"/>
      <c r="L110" s="475"/>
      <c r="M110" s="243">
        <f t="shared" si="20"/>
        <v>0</v>
      </c>
      <c r="N110" s="536"/>
      <c r="O110" s="486"/>
      <c r="P110" s="486"/>
      <c r="Q110" s="486"/>
      <c r="R110" s="486"/>
      <c r="S110" s="487"/>
      <c r="T110" s="141">
        <f t="shared" si="19"/>
        <v>0</v>
      </c>
      <c r="U110" s="407"/>
      <c r="V110" s="322"/>
      <c r="W110" s="383"/>
      <c r="X110" s="322"/>
      <c r="Y110" s="383"/>
      <c r="Z110" s="322"/>
      <c r="AA110" s="322"/>
      <c r="AB110" s="322"/>
      <c r="AC110" s="383"/>
      <c r="AD110" s="322"/>
      <c r="AE110" s="383"/>
      <c r="AF110" s="322"/>
      <c r="AG110" s="383"/>
      <c r="AH110" s="322"/>
      <c r="AI110" s="383"/>
      <c r="AJ110" s="322"/>
      <c r="AK110" s="322"/>
      <c r="AL110" s="322"/>
      <c r="AM110" s="322"/>
      <c r="AN110" s="322"/>
      <c r="AO110" s="322"/>
      <c r="AP110" s="322"/>
      <c r="AQ110" s="322"/>
      <c r="AR110" s="322"/>
      <c r="AS110" s="322"/>
      <c r="AT110" s="383"/>
      <c r="AU110" s="479"/>
      <c r="AV110" s="480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ht="12.75" customHeight="1">
      <c r="A111" s="1"/>
      <c r="B111" s="440">
        <v>44450.0</v>
      </c>
      <c r="C111" s="210">
        <f t="shared" si="16"/>
        <v>225089</v>
      </c>
      <c r="D111" s="141">
        <f t="shared" si="17"/>
        <v>89</v>
      </c>
      <c r="E111" s="476" t="s">
        <v>841</v>
      </c>
      <c r="F111" s="362">
        <v>20.0</v>
      </c>
      <c r="G111" s="474" t="s">
        <v>205</v>
      </c>
      <c r="H111" s="362">
        <v>34.0</v>
      </c>
      <c r="I111" s="474" t="s">
        <v>336</v>
      </c>
      <c r="J111" s="362">
        <v>12.0</v>
      </c>
      <c r="K111" s="474" t="s">
        <v>1373</v>
      </c>
      <c r="L111" s="374">
        <v>23.0</v>
      </c>
      <c r="M111" s="141">
        <f t="shared" si="20"/>
        <v>225000</v>
      </c>
      <c r="N111" s="476" t="s">
        <v>764</v>
      </c>
      <c r="O111" s="362">
        <v>75000.0</v>
      </c>
      <c r="P111" s="474" t="s">
        <v>130</v>
      </c>
      <c r="Q111" s="362">
        <v>150000.0</v>
      </c>
      <c r="R111" s="482"/>
      <c r="S111" s="483"/>
      <c r="T111" s="141">
        <f t="shared" si="19"/>
        <v>0</v>
      </c>
      <c r="U111" s="383"/>
      <c r="V111" s="322"/>
      <c r="W111" s="322"/>
      <c r="X111" s="322"/>
      <c r="Y111" s="383"/>
      <c r="Z111" s="322"/>
      <c r="AA111" s="322"/>
      <c r="AB111" s="322"/>
      <c r="AC111" s="383"/>
      <c r="AD111" s="322"/>
      <c r="AE111" s="383"/>
      <c r="AF111" s="322"/>
      <c r="AG111" s="383"/>
      <c r="AH111" s="322"/>
      <c r="AI111" s="383"/>
      <c r="AJ111" s="322"/>
      <c r="AK111" s="322"/>
      <c r="AL111" s="322"/>
      <c r="AM111" s="322"/>
      <c r="AN111" s="322"/>
      <c r="AO111" s="322"/>
      <c r="AP111" s="322"/>
      <c r="AQ111" s="322"/>
      <c r="AR111" s="322"/>
      <c r="AS111" s="322"/>
      <c r="AT111" s="383"/>
      <c r="AU111" s="479"/>
      <c r="AV111" s="480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ht="12.75" customHeight="1">
      <c r="A112" s="1"/>
      <c r="B112" s="440">
        <v>44451.0</v>
      </c>
      <c r="C112" s="210">
        <f t="shared" si="16"/>
        <v>0</v>
      </c>
      <c r="D112" s="141">
        <f t="shared" si="17"/>
        <v>0</v>
      </c>
      <c r="E112" s="407"/>
      <c r="F112" s="322"/>
      <c r="G112" s="474"/>
      <c r="H112" s="474"/>
      <c r="I112" s="474"/>
      <c r="J112" s="474"/>
      <c r="K112" s="474"/>
      <c r="L112" s="475"/>
      <c r="M112" s="141">
        <f t="shared" si="20"/>
        <v>0</v>
      </c>
      <c r="N112" s="476"/>
      <c r="O112" s="474"/>
      <c r="P112" s="474"/>
      <c r="Q112" s="474"/>
      <c r="R112" s="474"/>
      <c r="S112" s="475"/>
      <c r="T112" s="141">
        <f t="shared" si="19"/>
        <v>0</v>
      </c>
      <c r="U112" s="383"/>
      <c r="V112" s="322"/>
      <c r="W112" s="417"/>
      <c r="X112" s="478"/>
      <c r="Y112" s="383"/>
      <c r="Z112" s="322"/>
      <c r="AA112" s="383"/>
      <c r="AB112" s="322"/>
      <c r="AC112" s="383"/>
      <c r="AD112" s="322"/>
      <c r="AE112" s="383"/>
      <c r="AF112" s="322"/>
      <c r="AG112" s="383"/>
      <c r="AH112" s="322"/>
      <c r="AI112" s="383"/>
      <c r="AJ112" s="322"/>
      <c r="AK112" s="322"/>
      <c r="AL112" s="322"/>
      <c r="AM112" s="322"/>
      <c r="AN112" s="322"/>
      <c r="AO112" s="322"/>
      <c r="AP112" s="322"/>
      <c r="AQ112" s="322"/>
      <c r="AR112" s="322"/>
      <c r="AS112" s="322"/>
      <c r="AT112" s="383"/>
      <c r="AU112" s="479"/>
      <c r="AV112" s="480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ht="12.75" customHeight="1">
      <c r="A113" s="1"/>
      <c r="B113" s="440">
        <v>44452.0</v>
      </c>
      <c r="C113" s="210">
        <f t="shared" si="16"/>
        <v>365300</v>
      </c>
      <c r="D113" s="141">
        <f t="shared" si="17"/>
        <v>0</v>
      </c>
      <c r="E113" s="476"/>
      <c r="F113" s="474"/>
      <c r="G113" s="474"/>
      <c r="H113" s="474"/>
      <c r="I113" s="474"/>
      <c r="J113" s="474"/>
      <c r="K113" s="474"/>
      <c r="L113" s="475"/>
      <c r="M113" s="141">
        <f t="shared" si="20"/>
        <v>365300</v>
      </c>
      <c r="N113" s="476" t="s">
        <v>764</v>
      </c>
      <c r="O113" s="362">
        <v>192900.0</v>
      </c>
      <c r="P113" s="474" t="s">
        <v>130</v>
      </c>
      <c r="Q113" s="362">
        <v>172400.0</v>
      </c>
      <c r="R113" s="474"/>
      <c r="S113" s="475"/>
      <c r="T113" s="141">
        <f t="shared" si="19"/>
        <v>0</v>
      </c>
      <c r="U113" s="407"/>
      <c r="V113" s="322"/>
      <c r="W113" s="383"/>
      <c r="X113" s="322"/>
      <c r="Y113" s="383"/>
      <c r="Z113" s="322"/>
      <c r="AA113" s="383"/>
      <c r="AB113" s="322"/>
      <c r="AC113" s="383"/>
      <c r="AD113" s="322"/>
      <c r="AE113" s="383"/>
      <c r="AF113" s="322"/>
      <c r="AG113" s="383"/>
      <c r="AH113" s="322"/>
      <c r="AI113" s="383"/>
      <c r="AJ113" s="322"/>
      <c r="AK113" s="322"/>
      <c r="AL113" s="322"/>
      <c r="AM113" s="322"/>
      <c r="AN113" s="322"/>
      <c r="AO113" s="322"/>
      <c r="AP113" s="322"/>
      <c r="AQ113" s="322"/>
      <c r="AR113" s="322"/>
      <c r="AS113" s="322"/>
      <c r="AT113" s="383"/>
      <c r="AU113" s="479"/>
      <c r="AV113" s="480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ht="12.75" customHeight="1">
      <c r="A114" s="1"/>
      <c r="B114" s="440">
        <v>44453.0</v>
      </c>
      <c r="C114" s="210">
        <f t="shared" si="16"/>
        <v>5141440</v>
      </c>
      <c r="D114" s="141">
        <f t="shared" si="17"/>
        <v>0</v>
      </c>
      <c r="E114" s="476"/>
      <c r="F114" s="474"/>
      <c r="G114" s="474"/>
      <c r="H114" s="474"/>
      <c r="I114" s="474"/>
      <c r="J114" s="474"/>
      <c r="K114" s="474"/>
      <c r="L114" s="475"/>
      <c r="M114" s="141">
        <f t="shared" si="20"/>
        <v>5141440</v>
      </c>
      <c r="N114" s="407" t="s">
        <v>1374</v>
      </c>
      <c r="O114" s="363">
        <v>5141440.0</v>
      </c>
      <c r="P114" s="322"/>
      <c r="Q114" s="322"/>
      <c r="R114" s="322"/>
      <c r="S114" s="485"/>
      <c r="T114" s="141">
        <f t="shared" si="19"/>
        <v>0</v>
      </c>
      <c r="U114" s="477"/>
      <c r="V114" s="478"/>
      <c r="W114" s="383"/>
      <c r="X114" s="322"/>
      <c r="Y114" s="383"/>
      <c r="Z114" s="322"/>
      <c r="AA114" s="383"/>
      <c r="AB114" s="322"/>
      <c r="AC114" s="383"/>
      <c r="AD114" s="322"/>
      <c r="AE114" s="383"/>
      <c r="AF114" s="322"/>
      <c r="AG114" s="383"/>
      <c r="AH114" s="322"/>
      <c r="AI114" s="383"/>
      <c r="AJ114" s="322"/>
      <c r="AK114" s="322"/>
      <c r="AL114" s="322"/>
      <c r="AM114" s="322"/>
      <c r="AN114" s="322"/>
      <c r="AO114" s="322"/>
      <c r="AP114" s="322"/>
      <c r="AQ114" s="322"/>
      <c r="AR114" s="322"/>
      <c r="AS114" s="322"/>
      <c r="AT114" s="383"/>
      <c r="AU114" s="479"/>
      <c r="AV114" s="480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ht="12.75" customHeight="1">
      <c r="A115" s="1"/>
      <c r="B115" s="440">
        <v>44454.0</v>
      </c>
      <c r="C115" s="210">
        <f t="shared" si="16"/>
        <v>1116129</v>
      </c>
      <c r="D115" s="141">
        <f t="shared" si="17"/>
        <v>0</v>
      </c>
      <c r="E115" s="407"/>
      <c r="F115" s="322"/>
      <c r="G115" s="322"/>
      <c r="H115" s="322"/>
      <c r="I115" s="322"/>
      <c r="J115" s="322"/>
      <c r="K115" s="322"/>
      <c r="L115" s="485"/>
      <c r="M115" s="141">
        <f t="shared" si="20"/>
        <v>39449</v>
      </c>
      <c r="N115" s="476" t="s">
        <v>1313</v>
      </c>
      <c r="O115" s="362">
        <v>39449.0</v>
      </c>
      <c r="P115" s="474"/>
      <c r="Q115" s="474"/>
      <c r="R115" s="474"/>
      <c r="S115" s="475"/>
      <c r="T115" s="141">
        <f t="shared" si="19"/>
        <v>1076680</v>
      </c>
      <c r="U115" s="383" t="s">
        <v>1375</v>
      </c>
      <c r="V115" s="363">
        <v>2200.0</v>
      </c>
      <c r="W115" s="383" t="s">
        <v>1376</v>
      </c>
      <c r="X115" s="363">
        <v>144925.0</v>
      </c>
      <c r="Y115" s="383" t="s">
        <v>159</v>
      </c>
      <c r="Z115" s="363">
        <v>471233.0</v>
      </c>
      <c r="AA115" s="383" t="s">
        <v>172</v>
      </c>
      <c r="AB115" s="363">
        <v>409985.0</v>
      </c>
      <c r="AC115" s="383" t="s">
        <v>1328</v>
      </c>
      <c r="AD115" s="363">
        <v>5500.0</v>
      </c>
      <c r="AE115" s="383" t="s">
        <v>877</v>
      </c>
      <c r="AF115" s="363">
        <v>42837.0</v>
      </c>
      <c r="AG115" s="383"/>
      <c r="AH115" s="322"/>
      <c r="AI115" s="383"/>
      <c r="AJ115" s="322"/>
      <c r="AK115" s="322"/>
      <c r="AL115" s="322"/>
      <c r="AM115" s="322"/>
      <c r="AN115" s="322"/>
      <c r="AO115" s="322"/>
      <c r="AP115" s="322"/>
      <c r="AQ115" s="322"/>
      <c r="AR115" s="322"/>
      <c r="AS115" s="322"/>
      <c r="AT115" s="383"/>
      <c r="AU115" s="479"/>
      <c r="AV115" s="480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ht="12.75" customHeight="1">
      <c r="A116" s="1"/>
      <c r="B116" s="439">
        <v>44455.0</v>
      </c>
      <c r="C116" s="210">
        <f t="shared" si="16"/>
        <v>0</v>
      </c>
      <c r="D116" s="141">
        <f t="shared" si="17"/>
        <v>0</v>
      </c>
      <c r="E116" s="476"/>
      <c r="F116" s="474"/>
      <c r="G116" s="474"/>
      <c r="H116" s="474"/>
      <c r="I116" s="474"/>
      <c r="J116" s="474"/>
      <c r="K116" s="474"/>
      <c r="L116" s="475"/>
      <c r="M116" s="141">
        <f t="shared" si="20"/>
        <v>0</v>
      </c>
      <c r="N116" s="476"/>
      <c r="O116" s="474"/>
      <c r="P116" s="474"/>
      <c r="Q116" s="474"/>
      <c r="R116" s="474"/>
      <c r="S116" s="475"/>
      <c r="T116" s="141">
        <f t="shared" si="19"/>
        <v>0</v>
      </c>
      <c r="U116" s="407"/>
      <c r="V116" s="322"/>
      <c r="W116" s="383"/>
      <c r="X116" s="322"/>
      <c r="Y116" s="383"/>
      <c r="Z116" s="322"/>
      <c r="AA116" s="383"/>
      <c r="AB116" s="322"/>
      <c r="AC116" s="383"/>
      <c r="AD116" s="322"/>
      <c r="AE116" s="383"/>
      <c r="AF116" s="322"/>
      <c r="AG116" s="383"/>
      <c r="AH116" s="322"/>
      <c r="AI116" s="383"/>
      <c r="AJ116" s="322"/>
      <c r="AK116" s="322"/>
      <c r="AL116" s="322"/>
      <c r="AM116" s="322"/>
      <c r="AN116" s="322"/>
      <c r="AO116" s="322"/>
      <c r="AP116" s="322"/>
      <c r="AQ116" s="322"/>
      <c r="AR116" s="322"/>
      <c r="AS116" s="322"/>
      <c r="AT116" s="383"/>
      <c r="AU116" s="479"/>
      <c r="AV116" s="480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ht="12.75" customHeight="1">
      <c r="A117" s="1"/>
      <c r="B117" s="439">
        <v>44456.0</v>
      </c>
      <c r="C117" s="210">
        <f t="shared" si="16"/>
        <v>0</v>
      </c>
      <c r="D117" s="141">
        <f t="shared" si="17"/>
        <v>0</v>
      </c>
      <c r="E117" s="481"/>
      <c r="F117" s="474"/>
      <c r="G117" s="474"/>
      <c r="H117" s="474"/>
      <c r="I117" s="474"/>
      <c r="J117" s="474"/>
      <c r="K117" s="474"/>
      <c r="L117" s="475"/>
      <c r="M117" s="141">
        <f t="shared" si="20"/>
        <v>0</v>
      </c>
      <c r="N117" s="481"/>
      <c r="O117" s="482"/>
      <c r="P117" s="482"/>
      <c r="Q117" s="482"/>
      <c r="R117" s="482"/>
      <c r="S117" s="483"/>
      <c r="T117" s="141">
        <f t="shared" si="19"/>
        <v>0</v>
      </c>
      <c r="U117" s="407"/>
      <c r="V117" s="322"/>
      <c r="W117" s="383"/>
      <c r="X117" s="322"/>
      <c r="Y117" s="383"/>
      <c r="Z117" s="322"/>
      <c r="AA117" s="383"/>
      <c r="AB117" s="322"/>
      <c r="AC117" s="383"/>
      <c r="AD117" s="322"/>
      <c r="AE117" s="383"/>
      <c r="AF117" s="322"/>
      <c r="AG117" s="383"/>
      <c r="AH117" s="322"/>
      <c r="AI117" s="383"/>
      <c r="AJ117" s="322"/>
      <c r="AK117" s="322"/>
      <c r="AL117" s="322"/>
      <c r="AM117" s="322"/>
      <c r="AN117" s="322"/>
      <c r="AO117" s="322"/>
      <c r="AP117" s="322"/>
      <c r="AQ117" s="322"/>
      <c r="AR117" s="322"/>
      <c r="AS117" s="322"/>
      <c r="AT117" s="383"/>
      <c r="AU117" s="479"/>
      <c r="AV117" s="480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ht="12.75" customHeight="1">
      <c r="A118" s="1"/>
      <c r="B118" s="439">
        <v>44457.0</v>
      </c>
      <c r="C118" s="210">
        <f t="shared" si="16"/>
        <v>0</v>
      </c>
      <c r="D118" s="141">
        <f t="shared" si="17"/>
        <v>0</v>
      </c>
      <c r="E118" s="481"/>
      <c r="F118" s="474"/>
      <c r="G118" s="474"/>
      <c r="H118" s="474"/>
      <c r="I118" s="474"/>
      <c r="J118" s="474"/>
      <c r="K118" s="474"/>
      <c r="L118" s="475"/>
      <c r="M118" s="141">
        <f t="shared" si="20"/>
        <v>0</v>
      </c>
      <c r="N118" s="481"/>
      <c r="O118" s="482"/>
      <c r="P118" s="482"/>
      <c r="Q118" s="482"/>
      <c r="R118" s="482"/>
      <c r="S118" s="483"/>
      <c r="T118" s="141">
        <f t="shared" si="19"/>
        <v>0</v>
      </c>
      <c r="U118" s="407"/>
      <c r="V118" s="322"/>
      <c r="W118" s="383"/>
      <c r="X118" s="322"/>
      <c r="Y118" s="383"/>
      <c r="Z118" s="322"/>
      <c r="AA118" s="383"/>
      <c r="AB118" s="322"/>
      <c r="AC118" s="383"/>
      <c r="AD118" s="322"/>
      <c r="AE118" s="383"/>
      <c r="AF118" s="322"/>
      <c r="AG118" s="383"/>
      <c r="AH118" s="322"/>
      <c r="AI118" s="383"/>
      <c r="AJ118" s="322"/>
      <c r="AK118" s="322"/>
      <c r="AL118" s="322"/>
      <c r="AM118" s="322"/>
      <c r="AN118" s="322"/>
      <c r="AO118" s="322"/>
      <c r="AP118" s="322"/>
      <c r="AQ118" s="322"/>
      <c r="AR118" s="322"/>
      <c r="AS118" s="322"/>
      <c r="AT118" s="383"/>
      <c r="AU118" s="479"/>
      <c r="AV118" s="480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ht="12.75" customHeight="1">
      <c r="A119" s="1"/>
      <c r="B119" s="440">
        <v>44458.0</v>
      </c>
      <c r="C119" s="210">
        <f t="shared" si="16"/>
        <v>640035</v>
      </c>
      <c r="D119" s="141">
        <f t="shared" si="17"/>
        <v>0</v>
      </c>
      <c r="E119" s="476"/>
      <c r="F119" s="474"/>
      <c r="G119" s="474"/>
      <c r="H119" s="474"/>
      <c r="I119" s="474"/>
      <c r="J119" s="474"/>
      <c r="K119" s="474"/>
      <c r="L119" s="475"/>
      <c r="M119" s="141">
        <f t="shared" si="20"/>
        <v>437585</v>
      </c>
      <c r="N119" s="476" t="s">
        <v>764</v>
      </c>
      <c r="O119" s="362">
        <v>437585.0</v>
      </c>
      <c r="P119" s="474"/>
      <c r="Q119" s="474"/>
      <c r="R119" s="474"/>
      <c r="S119" s="475"/>
      <c r="T119" s="141">
        <f t="shared" si="19"/>
        <v>202450</v>
      </c>
      <c r="U119" s="383" t="s">
        <v>1377</v>
      </c>
      <c r="V119" s="363">
        <v>17650.0</v>
      </c>
      <c r="W119" s="383" t="s">
        <v>1378</v>
      </c>
      <c r="X119" s="363">
        <v>184800.0</v>
      </c>
      <c r="Y119" s="383"/>
      <c r="Z119" s="322"/>
      <c r="AA119" s="383"/>
      <c r="AB119" s="322"/>
      <c r="AC119" s="383"/>
      <c r="AD119" s="322"/>
      <c r="AE119" s="383"/>
      <c r="AF119" s="322"/>
      <c r="AG119" s="383"/>
      <c r="AH119" s="322"/>
      <c r="AI119" s="383"/>
      <c r="AJ119" s="322"/>
      <c r="AK119" s="322"/>
      <c r="AL119" s="322"/>
      <c r="AM119" s="322"/>
      <c r="AN119" s="322"/>
      <c r="AO119" s="322"/>
      <c r="AP119" s="322"/>
      <c r="AQ119" s="322"/>
      <c r="AR119" s="322"/>
      <c r="AS119" s="322"/>
      <c r="AT119" s="383"/>
      <c r="AU119" s="479"/>
      <c r="AV119" s="480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ht="12.75" customHeight="1">
      <c r="A120" s="1"/>
      <c r="B120" s="440">
        <v>44459.0</v>
      </c>
      <c r="C120" s="210">
        <f t="shared" si="16"/>
        <v>4512356</v>
      </c>
      <c r="D120" s="141">
        <f t="shared" si="17"/>
        <v>0</v>
      </c>
      <c r="E120" s="407"/>
      <c r="F120" s="322"/>
      <c r="G120" s="474"/>
      <c r="H120" s="474"/>
      <c r="I120" s="474"/>
      <c r="J120" s="474"/>
      <c r="K120" s="474"/>
      <c r="L120" s="475"/>
      <c r="M120" s="141">
        <f t="shared" si="20"/>
        <v>4415456</v>
      </c>
      <c r="N120" s="407" t="s">
        <v>1379</v>
      </c>
      <c r="O120" s="363">
        <v>4415456.0</v>
      </c>
      <c r="P120" s="474"/>
      <c r="Q120" s="474"/>
      <c r="R120" s="474"/>
      <c r="S120" s="475"/>
      <c r="T120" s="141">
        <f t="shared" si="19"/>
        <v>96900</v>
      </c>
      <c r="U120" s="476" t="s">
        <v>835</v>
      </c>
      <c r="V120" s="362">
        <v>96900.0</v>
      </c>
      <c r="W120" s="383"/>
      <c r="X120" s="322"/>
      <c r="Y120" s="383"/>
      <c r="Z120" s="322"/>
      <c r="AA120" s="383"/>
      <c r="AB120" s="322"/>
      <c r="AC120" s="417"/>
      <c r="AD120" s="478"/>
      <c r="AE120" s="383"/>
      <c r="AF120" s="322"/>
      <c r="AG120" s="383"/>
      <c r="AH120" s="322"/>
      <c r="AI120" s="383"/>
      <c r="AJ120" s="322"/>
      <c r="AK120" s="322"/>
      <c r="AL120" s="322"/>
      <c r="AM120" s="322"/>
      <c r="AN120" s="322"/>
      <c r="AO120" s="322"/>
      <c r="AP120" s="322"/>
      <c r="AQ120" s="322"/>
      <c r="AR120" s="322"/>
      <c r="AS120" s="322"/>
      <c r="AT120" s="383"/>
      <c r="AU120" s="479"/>
      <c r="AV120" s="480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ht="12.75" customHeight="1">
      <c r="A121" s="1"/>
      <c r="B121" s="440">
        <v>44460.0</v>
      </c>
      <c r="C121" s="210">
        <f t="shared" si="16"/>
        <v>385964</v>
      </c>
      <c r="D121" s="141">
        <f t="shared" si="17"/>
        <v>385964</v>
      </c>
      <c r="E121" s="407" t="s">
        <v>1380</v>
      </c>
      <c r="F121" s="363">
        <v>69695.0</v>
      </c>
      <c r="G121" s="474" t="s">
        <v>1381</v>
      </c>
      <c r="H121" s="362">
        <v>179505.0</v>
      </c>
      <c r="I121" s="474" t="s">
        <v>1382</v>
      </c>
      <c r="J121" s="362">
        <v>136764.0</v>
      </c>
      <c r="K121" s="474"/>
      <c r="L121" s="475"/>
      <c r="M121" s="141">
        <f t="shared" si="20"/>
        <v>0</v>
      </c>
      <c r="N121" s="407"/>
      <c r="O121" s="322"/>
      <c r="P121" s="322"/>
      <c r="Q121" s="322"/>
      <c r="R121" s="322"/>
      <c r="S121" s="485"/>
      <c r="T121" s="141">
        <f t="shared" si="19"/>
        <v>0</v>
      </c>
      <c r="U121" s="407"/>
      <c r="V121" s="322"/>
      <c r="W121" s="417"/>
      <c r="X121" s="478"/>
      <c r="Y121" s="383"/>
      <c r="Z121" s="322"/>
      <c r="AA121" s="383"/>
      <c r="AB121" s="322"/>
      <c r="AC121" s="383"/>
      <c r="AD121" s="322"/>
      <c r="AE121" s="383"/>
      <c r="AF121" s="322"/>
      <c r="AG121" s="383"/>
      <c r="AH121" s="322"/>
      <c r="AI121" s="383"/>
      <c r="AJ121" s="322"/>
      <c r="AK121" s="322"/>
      <c r="AL121" s="322"/>
      <c r="AM121" s="322"/>
      <c r="AN121" s="322"/>
      <c r="AO121" s="322"/>
      <c r="AP121" s="322"/>
      <c r="AQ121" s="322"/>
      <c r="AR121" s="322"/>
      <c r="AS121" s="322"/>
      <c r="AT121" s="383"/>
      <c r="AU121" s="479"/>
      <c r="AV121" s="480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ht="12.75" customHeight="1">
      <c r="A122" s="1"/>
      <c r="B122" s="440">
        <v>44461.0</v>
      </c>
      <c r="C122" s="210">
        <f t="shared" si="16"/>
        <v>1527835</v>
      </c>
      <c r="D122" s="141">
        <f t="shared" si="17"/>
        <v>0</v>
      </c>
      <c r="E122" s="476"/>
      <c r="F122" s="474"/>
      <c r="G122" s="474"/>
      <c r="H122" s="474"/>
      <c r="I122" s="474"/>
      <c r="J122" s="474"/>
      <c r="K122" s="474"/>
      <c r="L122" s="475"/>
      <c r="M122" s="141">
        <f t="shared" si="20"/>
        <v>0</v>
      </c>
      <c r="N122" s="407"/>
      <c r="O122" s="322"/>
      <c r="P122" s="322"/>
      <c r="Q122" s="322"/>
      <c r="R122" s="322"/>
      <c r="S122" s="485"/>
      <c r="T122" s="141">
        <f t="shared" si="19"/>
        <v>1527835</v>
      </c>
      <c r="U122" s="477" t="s">
        <v>1383</v>
      </c>
      <c r="V122" s="378">
        <v>1527835.0</v>
      </c>
      <c r="W122" s="383"/>
      <c r="X122" s="322"/>
      <c r="Y122" s="383"/>
      <c r="Z122" s="322"/>
      <c r="AA122" s="383"/>
      <c r="AB122" s="322"/>
      <c r="AC122" s="383"/>
      <c r="AD122" s="322"/>
      <c r="AE122" s="383"/>
      <c r="AF122" s="322"/>
      <c r="AG122" s="383"/>
      <c r="AH122" s="322"/>
      <c r="AI122" s="383"/>
      <c r="AJ122" s="322"/>
      <c r="AK122" s="322"/>
      <c r="AL122" s="322"/>
      <c r="AM122" s="322"/>
      <c r="AN122" s="322"/>
      <c r="AO122" s="322"/>
      <c r="AP122" s="322"/>
      <c r="AQ122" s="322"/>
      <c r="AR122" s="322"/>
      <c r="AS122" s="322"/>
      <c r="AT122" s="383"/>
      <c r="AU122" s="479"/>
      <c r="AV122" s="480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ht="12.75" customHeight="1">
      <c r="A123" s="1"/>
      <c r="B123" s="439">
        <v>44462.0</v>
      </c>
      <c r="C123" s="210">
        <f t="shared" si="16"/>
        <v>0</v>
      </c>
      <c r="D123" s="141">
        <f t="shared" si="17"/>
        <v>0</v>
      </c>
      <c r="E123" s="407"/>
      <c r="F123" s="322"/>
      <c r="G123" s="474"/>
      <c r="H123" s="474"/>
      <c r="I123" s="474"/>
      <c r="J123" s="474"/>
      <c r="K123" s="474"/>
      <c r="L123" s="475"/>
      <c r="M123" s="141">
        <f t="shared" si="20"/>
        <v>0</v>
      </c>
      <c r="N123" s="476"/>
      <c r="O123" s="474"/>
      <c r="P123" s="474"/>
      <c r="Q123" s="474"/>
      <c r="R123" s="474"/>
      <c r="S123" s="475"/>
      <c r="T123" s="141">
        <f t="shared" si="19"/>
        <v>0</v>
      </c>
      <c r="U123" s="407"/>
      <c r="V123" s="322"/>
      <c r="W123" s="383"/>
      <c r="X123" s="322"/>
      <c r="Y123" s="383"/>
      <c r="Z123" s="322"/>
      <c r="AA123" s="383"/>
      <c r="AB123" s="322"/>
      <c r="AC123" s="383"/>
      <c r="AD123" s="322"/>
      <c r="AE123" s="383"/>
      <c r="AF123" s="322"/>
      <c r="AG123" s="383"/>
      <c r="AH123" s="322"/>
      <c r="AI123" s="383"/>
      <c r="AJ123" s="322"/>
      <c r="AK123" s="322"/>
      <c r="AL123" s="322"/>
      <c r="AM123" s="322"/>
      <c r="AN123" s="322"/>
      <c r="AO123" s="322"/>
      <c r="AP123" s="322"/>
      <c r="AQ123" s="322"/>
      <c r="AR123" s="322"/>
      <c r="AS123" s="322"/>
      <c r="AT123" s="383"/>
      <c r="AU123" s="479"/>
      <c r="AV123" s="480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ht="12.75" customHeight="1">
      <c r="A124" s="1"/>
      <c r="B124" s="439">
        <v>44463.0</v>
      </c>
      <c r="C124" s="210">
        <f t="shared" si="16"/>
        <v>0</v>
      </c>
      <c r="D124" s="141">
        <f t="shared" si="17"/>
        <v>0</v>
      </c>
      <c r="E124" s="481"/>
      <c r="F124" s="474"/>
      <c r="G124" s="474"/>
      <c r="H124" s="474"/>
      <c r="I124" s="474"/>
      <c r="J124" s="474"/>
      <c r="K124" s="474"/>
      <c r="L124" s="475"/>
      <c r="M124" s="141">
        <f t="shared" si="20"/>
        <v>0</v>
      </c>
      <c r="N124" s="481"/>
      <c r="O124" s="482"/>
      <c r="P124" s="482"/>
      <c r="Q124" s="482"/>
      <c r="R124" s="482"/>
      <c r="S124" s="483"/>
      <c r="T124" s="141">
        <f t="shared" si="19"/>
        <v>0</v>
      </c>
      <c r="U124" s="407"/>
      <c r="V124" s="322"/>
      <c r="W124" s="383"/>
      <c r="X124" s="322"/>
      <c r="Y124" s="383"/>
      <c r="Z124" s="322"/>
      <c r="AA124" s="383"/>
      <c r="AB124" s="322"/>
      <c r="AC124" s="383"/>
      <c r="AD124" s="322"/>
      <c r="AE124" s="383"/>
      <c r="AF124" s="322"/>
      <c r="AG124" s="383"/>
      <c r="AH124" s="322"/>
      <c r="AI124" s="383"/>
      <c r="AJ124" s="322"/>
      <c r="AK124" s="322"/>
      <c r="AL124" s="322"/>
      <c r="AM124" s="322"/>
      <c r="AN124" s="322"/>
      <c r="AO124" s="322"/>
      <c r="AP124" s="322"/>
      <c r="AQ124" s="322"/>
      <c r="AR124" s="322"/>
      <c r="AS124" s="322"/>
      <c r="AT124" s="383"/>
      <c r="AU124" s="479"/>
      <c r="AV124" s="480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ht="12.75" customHeight="1">
      <c r="A125" s="1"/>
      <c r="B125" s="440">
        <v>44464.0</v>
      </c>
      <c r="C125" s="210">
        <f t="shared" si="16"/>
        <v>259038</v>
      </c>
      <c r="D125" s="141">
        <f t="shared" si="17"/>
        <v>0</v>
      </c>
      <c r="E125" s="476"/>
      <c r="F125" s="474"/>
      <c r="G125" s="474"/>
      <c r="H125" s="474"/>
      <c r="I125" s="474"/>
      <c r="J125" s="474"/>
      <c r="K125" s="474"/>
      <c r="L125" s="475"/>
      <c r="M125" s="141">
        <f t="shared" si="20"/>
        <v>75723</v>
      </c>
      <c r="N125" s="476" t="s">
        <v>1313</v>
      </c>
      <c r="O125" s="362">
        <v>40000.0</v>
      </c>
      <c r="P125" s="474" t="s">
        <v>1313</v>
      </c>
      <c r="Q125" s="362">
        <v>35723.0</v>
      </c>
      <c r="R125" s="482"/>
      <c r="S125" s="483"/>
      <c r="T125" s="141">
        <f t="shared" si="19"/>
        <v>183315</v>
      </c>
      <c r="U125" s="474" t="s">
        <v>808</v>
      </c>
      <c r="V125" s="362">
        <v>178640.0</v>
      </c>
      <c r="W125" s="474" t="s">
        <v>1365</v>
      </c>
      <c r="X125" s="362">
        <v>4675.0</v>
      </c>
      <c r="Y125" s="322"/>
      <c r="Z125" s="322"/>
      <c r="AA125" s="383"/>
      <c r="AB125" s="322"/>
      <c r="AC125" s="383"/>
      <c r="AD125" s="322"/>
      <c r="AE125" s="383"/>
      <c r="AF125" s="322"/>
      <c r="AG125" s="383"/>
      <c r="AH125" s="322"/>
      <c r="AI125" s="383"/>
      <c r="AJ125" s="322"/>
      <c r="AK125" s="322"/>
      <c r="AL125" s="322"/>
      <c r="AM125" s="322"/>
      <c r="AN125" s="322"/>
      <c r="AO125" s="322"/>
      <c r="AP125" s="322"/>
      <c r="AQ125" s="322"/>
      <c r="AR125" s="322"/>
      <c r="AS125" s="322"/>
      <c r="AT125" s="383"/>
      <c r="AU125" s="479"/>
      <c r="AV125" s="480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ht="12.75" customHeight="1">
      <c r="A126" s="1"/>
      <c r="B126" s="440">
        <v>44465.0</v>
      </c>
      <c r="C126" s="210">
        <f t="shared" si="16"/>
        <v>0</v>
      </c>
      <c r="D126" s="141">
        <f t="shared" si="17"/>
        <v>0</v>
      </c>
      <c r="E126" s="476"/>
      <c r="F126" s="474"/>
      <c r="G126" s="474"/>
      <c r="H126" s="474"/>
      <c r="I126" s="474"/>
      <c r="J126" s="474"/>
      <c r="K126" s="474"/>
      <c r="L126" s="475"/>
      <c r="M126" s="141">
        <f t="shared" si="20"/>
        <v>0</v>
      </c>
      <c r="N126" s="476"/>
      <c r="O126" s="474"/>
      <c r="P126" s="474"/>
      <c r="Q126" s="474"/>
      <c r="R126" s="474"/>
      <c r="S126" s="475"/>
      <c r="T126" s="141">
        <f t="shared" si="19"/>
        <v>0</v>
      </c>
      <c r="U126" s="474"/>
      <c r="V126" s="474"/>
      <c r="W126" s="383"/>
      <c r="X126" s="322"/>
      <c r="Y126" s="383"/>
      <c r="Z126" s="322"/>
      <c r="AA126" s="383"/>
      <c r="AB126" s="322"/>
      <c r="AC126" s="383"/>
      <c r="AD126" s="322"/>
      <c r="AE126" s="383"/>
      <c r="AF126" s="322"/>
      <c r="AG126" s="383"/>
      <c r="AH126" s="322"/>
      <c r="AI126" s="383"/>
      <c r="AJ126" s="322"/>
      <c r="AK126" s="322"/>
      <c r="AL126" s="322"/>
      <c r="AM126" s="322"/>
      <c r="AN126" s="322"/>
      <c r="AO126" s="322"/>
      <c r="AP126" s="322"/>
      <c r="AQ126" s="322"/>
      <c r="AR126" s="322"/>
      <c r="AS126" s="322"/>
      <c r="AT126" s="383"/>
      <c r="AU126" s="479"/>
      <c r="AV126" s="480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ht="12.75" customHeight="1">
      <c r="A127" s="1"/>
      <c r="B127" s="440">
        <v>44466.0</v>
      </c>
      <c r="C127" s="210">
        <f t="shared" si="16"/>
        <v>0</v>
      </c>
      <c r="D127" s="141">
        <f t="shared" si="17"/>
        <v>0</v>
      </c>
      <c r="E127" s="476"/>
      <c r="F127" s="474"/>
      <c r="G127" s="474"/>
      <c r="H127" s="474"/>
      <c r="I127" s="474"/>
      <c r="J127" s="474"/>
      <c r="K127" s="474"/>
      <c r="L127" s="475"/>
      <c r="M127" s="141">
        <f t="shared" si="20"/>
        <v>0</v>
      </c>
      <c r="N127" s="476"/>
      <c r="O127" s="474"/>
      <c r="P127" s="474"/>
      <c r="Q127" s="474"/>
      <c r="R127" s="474"/>
      <c r="S127" s="475"/>
      <c r="T127" s="141">
        <f t="shared" si="19"/>
        <v>0</v>
      </c>
      <c r="U127" s="407"/>
      <c r="V127" s="322"/>
      <c r="W127" s="415"/>
      <c r="X127" s="414"/>
      <c r="Y127" s="383"/>
      <c r="Z127" s="322"/>
      <c r="AA127" s="383"/>
      <c r="AB127" s="322"/>
      <c r="AC127" s="383"/>
      <c r="AD127" s="322"/>
      <c r="AE127" s="383"/>
      <c r="AF127" s="322"/>
      <c r="AG127" s="383"/>
      <c r="AH127" s="322"/>
      <c r="AI127" s="383"/>
      <c r="AJ127" s="322"/>
      <c r="AK127" s="322"/>
      <c r="AL127" s="322"/>
      <c r="AM127" s="322"/>
      <c r="AN127" s="322"/>
      <c r="AO127" s="322"/>
      <c r="AP127" s="322"/>
      <c r="AQ127" s="322"/>
      <c r="AR127" s="322"/>
      <c r="AS127" s="322"/>
      <c r="AT127" s="383"/>
      <c r="AU127" s="479"/>
      <c r="AV127" s="480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ht="12.75" customHeight="1">
      <c r="A128" s="1"/>
      <c r="B128" s="440">
        <v>44467.0</v>
      </c>
      <c r="C128" s="210">
        <f t="shared" si="16"/>
        <v>141900</v>
      </c>
      <c r="D128" s="141">
        <f t="shared" si="17"/>
        <v>0</v>
      </c>
      <c r="E128" s="476"/>
      <c r="F128" s="474"/>
      <c r="G128" s="474"/>
      <c r="H128" s="474"/>
      <c r="I128" s="474"/>
      <c r="J128" s="474"/>
      <c r="K128" s="474"/>
      <c r="L128" s="475"/>
      <c r="M128" s="141">
        <f t="shared" si="20"/>
        <v>0</v>
      </c>
      <c r="N128" s="476"/>
      <c r="O128" s="474"/>
      <c r="P128" s="474"/>
      <c r="Q128" s="474"/>
      <c r="R128" s="474"/>
      <c r="S128" s="475"/>
      <c r="T128" s="141">
        <f t="shared" si="19"/>
        <v>141900</v>
      </c>
      <c r="U128" s="407" t="s">
        <v>1301</v>
      </c>
      <c r="V128" s="363">
        <v>86900.0</v>
      </c>
      <c r="W128" s="383" t="s">
        <v>763</v>
      </c>
      <c r="X128" s="363">
        <v>55000.0</v>
      </c>
      <c r="Y128" s="383"/>
      <c r="Z128" s="322"/>
      <c r="AA128" s="383"/>
      <c r="AB128" s="322"/>
      <c r="AC128" s="383"/>
      <c r="AD128" s="322"/>
      <c r="AE128" s="383"/>
      <c r="AF128" s="322"/>
      <c r="AG128" s="383"/>
      <c r="AH128" s="322"/>
      <c r="AI128" s="383"/>
      <c r="AJ128" s="322"/>
      <c r="AK128" s="322"/>
      <c r="AL128" s="322"/>
      <c r="AM128" s="322"/>
      <c r="AN128" s="322"/>
      <c r="AO128" s="322"/>
      <c r="AP128" s="322"/>
      <c r="AQ128" s="322"/>
      <c r="AR128" s="322"/>
      <c r="AS128" s="322"/>
      <c r="AT128" s="383"/>
      <c r="AU128" s="479"/>
      <c r="AV128" s="480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ht="12.75" customHeight="1">
      <c r="A129" s="1"/>
      <c r="B129" s="440">
        <v>44468.0</v>
      </c>
      <c r="C129" s="210">
        <f t="shared" si="16"/>
        <v>44707617</v>
      </c>
      <c r="D129" s="141">
        <f t="shared" si="17"/>
        <v>30000000</v>
      </c>
      <c r="E129" s="212" t="s">
        <v>783</v>
      </c>
      <c r="F129" s="167">
        <v>3.0E7</v>
      </c>
      <c r="G129" s="474"/>
      <c r="H129" s="474"/>
      <c r="I129" s="474"/>
      <c r="J129" s="474"/>
      <c r="K129" s="474"/>
      <c r="L129" s="475"/>
      <c r="M129" s="141">
        <f t="shared" si="20"/>
        <v>198600</v>
      </c>
      <c r="N129" s="476" t="s">
        <v>764</v>
      </c>
      <c r="O129" s="362">
        <v>198600.0</v>
      </c>
      <c r="P129" s="474"/>
      <c r="Q129" s="474"/>
      <c r="R129" s="474"/>
      <c r="S129" s="475"/>
      <c r="T129" s="141">
        <f t="shared" si="19"/>
        <v>14509017</v>
      </c>
      <c r="U129" s="407" t="s">
        <v>1308</v>
      </c>
      <c r="V129" s="363">
        <v>130020.0</v>
      </c>
      <c r="W129" s="383" t="s">
        <v>125</v>
      </c>
      <c r="X129" s="379">
        <v>105875.0</v>
      </c>
      <c r="Y129" s="407" t="s">
        <v>159</v>
      </c>
      <c r="Z129" s="363">
        <v>1012011.0</v>
      </c>
      <c r="AA129" s="383" t="s">
        <v>1384</v>
      </c>
      <c r="AB129" s="686">
        <v>4931346.0</v>
      </c>
      <c r="AC129" s="383" t="s">
        <v>1385</v>
      </c>
      <c r="AD129" s="363">
        <v>294026.0</v>
      </c>
      <c r="AE129" s="383" t="s">
        <v>1386</v>
      </c>
      <c r="AF129" s="363">
        <v>2777527.0</v>
      </c>
      <c r="AG129" s="322" t="s">
        <v>148</v>
      </c>
      <c r="AH129" s="384">
        <v>3635373.0</v>
      </c>
      <c r="AI129" s="322" t="s">
        <v>1387</v>
      </c>
      <c r="AJ129" s="384">
        <v>1376635.0</v>
      </c>
      <c r="AK129" s="384"/>
      <c r="AL129" s="384"/>
      <c r="AM129" s="384"/>
      <c r="AN129" s="384"/>
      <c r="AO129" s="384"/>
      <c r="AP129" s="384"/>
      <c r="AQ129" s="384"/>
      <c r="AR129" s="384"/>
      <c r="AS129" s="384"/>
      <c r="AT129" s="383" t="s">
        <v>1388</v>
      </c>
      <c r="AU129" s="479"/>
      <c r="AV129" s="385">
        <v>246204.0</v>
      </c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ht="12.75" customHeight="1">
      <c r="A130" s="1"/>
      <c r="B130" s="687">
        <v>44469.0</v>
      </c>
      <c r="C130" s="215">
        <f t="shared" si="16"/>
        <v>214480</v>
      </c>
      <c r="D130" s="141">
        <f t="shared" si="17"/>
        <v>0</v>
      </c>
      <c r="E130" s="688"/>
      <c r="F130" s="422"/>
      <c r="G130" s="413"/>
      <c r="H130" s="412"/>
      <c r="I130" s="495"/>
      <c r="J130" s="495"/>
      <c r="K130" s="495"/>
      <c r="L130" s="496"/>
      <c r="M130" s="229">
        <f t="shared" si="20"/>
        <v>0</v>
      </c>
      <c r="N130" s="497"/>
      <c r="O130" s="495"/>
      <c r="P130" s="495"/>
      <c r="Q130" s="495"/>
      <c r="R130" s="495"/>
      <c r="S130" s="496"/>
      <c r="T130" s="229">
        <f t="shared" si="19"/>
        <v>214480</v>
      </c>
      <c r="U130" s="630" t="s">
        <v>1389</v>
      </c>
      <c r="V130" s="411">
        <v>105830.0</v>
      </c>
      <c r="W130" s="671" t="s">
        <v>1390</v>
      </c>
      <c r="X130" s="672">
        <v>1000.0</v>
      </c>
      <c r="Y130" s="417" t="s">
        <v>1391</v>
      </c>
      <c r="Z130" s="377">
        <v>49500.0</v>
      </c>
      <c r="AA130" s="412" t="s">
        <v>1392</v>
      </c>
      <c r="AB130" s="367">
        <v>58150.0</v>
      </c>
      <c r="AC130" s="413"/>
      <c r="AD130" s="412"/>
      <c r="AE130" s="413"/>
      <c r="AF130" s="412"/>
      <c r="AG130" s="413"/>
      <c r="AH130" s="412"/>
      <c r="AI130" s="413"/>
      <c r="AJ130" s="412"/>
      <c r="AK130" s="412"/>
      <c r="AL130" s="412"/>
      <c r="AM130" s="412"/>
      <c r="AN130" s="412"/>
      <c r="AO130" s="412"/>
      <c r="AP130" s="412"/>
      <c r="AQ130" s="412"/>
      <c r="AR130" s="412"/>
      <c r="AS130" s="412"/>
      <c r="AT130" s="413"/>
      <c r="AU130" s="499"/>
      <c r="AV130" s="500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ht="12.75" customHeight="1">
      <c r="A131" s="1"/>
      <c r="B131" s="100" t="s">
        <v>15</v>
      </c>
      <c r="C131" s="172">
        <f t="shared" si="16"/>
        <v>66621756</v>
      </c>
      <c r="D131" s="173">
        <f>SUM(D101:D130)</f>
        <v>30386053</v>
      </c>
      <c r="E131" s="461"/>
      <c r="F131" s="123"/>
      <c r="G131" s="123"/>
      <c r="H131" s="123"/>
      <c r="I131" s="123"/>
      <c r="J131" s="123"/>
      <c r="K131" s="123"/>
      <c r="L131" s="462"/>
      <c r="M131" s="173">
        <f>SUM(M101:M130)</f>
        <v>12206841</v>
      </c>
      <c r="N131" s="461"/>
      <c r="O131" s="123"/>
      <c r="P131" s="123"/>
      <c r="Q131" s="174"/>
      <c r="R131" s="501"/>
      <c r="S131" s="502"/>
      <c r="T131" s="173">
        <f>SUM(T101:T130)</f>
        <v>24028862</v>
      </c>
      <c r="U131" s="461"/>
      <c r="V131" s="123"/>
      <c r="W131" s="123"/>
      <c r="X131" s="123"/>
      <c r="Y131" s="123"/>
      <c r="Z131" s="123"/>
      <c r="AA131" s="123"/>
      <c r="AB131" s="123"/>
      <c r="AC131" s="123"/>
      <c r="AD131" s="123"/>
      <c r="AE131" s="123"/>
      <c r="AF131" s="123"/>
      <c r="AG131" s="123"/>
      <c r="AH131" s="123"/>
      <c r="AI131" s="123"/>
      <c r="AJ131" s="123"/>
      <c r="AK131" s="123"/>
      <c r="AL131" s="123"/>
      <c r="AM131" s="123"/>
      <c r="AN131" s="123"/>
      <c r="AO131" s="123"/>
      <c r="AP131" s="123"/>
      <c r="AQ131" s="123"/>
      <c r="AR131" s="123"/>
      <c r="AS131" s="123"/>
      <c r="AT131" s="123"/>
      <c r="AU131" s="123"/>
      <c r="AV131" s="359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ht="12.75" customHeight="1">
      <c r="A132" s="1"/>
      <c r="B132" s="100" t="s">
        <v>31</v>
      </c>
      <c r="C132" s="172">
        <f t="shared" si="16"/>
        <v>0</v>
      </c>
      <c r="D132" s="177"/>
      <c r="E132" s="503"/>
      <c r="F132" s="504"/>
      <c r="G132" s="504"/>
      <c r="H132" s="504"/>
      <c r="I132" s="504"/>
      <c r="J132" s="504"/>
      <c r="K132" s="504"/>
      <c r="L132" s="505"/>
      <c r="M132" s="173"/>
      <c r="N132" s="506"/>
      <c r="O132" s="506"/>
      <c r="P132" s="506"/>
      <c r="Q132" s="506"/>
      <c r="R132" s="506"/>
      <c r="S132" s="506"/>
      <c r="T132" s="173"/>
      <c r="U132" s="507"/>
      <c r="V132" s="251"/>
      <c r="W132" s="184"/>
      <c r="X132" s="183"/>
      <c r="Y132" s="184"/>
      <c r="Z132" s="183"/>
      <c r="AA132" s="184"/>
      <c r="AB132" s="183"/>
      <c r="AC132" s="184"/>
      <c r="AD132" s="183"/>
      <c r="AE132" s="184"/>
      <c r="AF132" s="183"/>
      <c r="AG132" s="184"/>
      <c r="AH132" s="183"/>
      <c r="AI132" s="184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4"/>
      <c r="AU132" s="371"/>
      <c r="AV132" s="247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ht="12.75" customHeight="1">
      <c r="A133" s="219"/>
      <c r="B133" s="438">
        <v>44835.0</v>
      </c>
      <c r="C133" s="209">
        <f t="shared" si="16"/>
        <v>0</v>
      </c>
      <c r="D133" s="128">
        <f t="shared" ref="D133:D163" si="21">F133+H133+J133+L133</f>
        <v>0</v>
      </c>
      <c r="E133" s="465"/>
      <c r="F133" s="466"/>
      <c r="G133" s="466"/>
      <c r="H133" s="466"/>
      <c r="I133" s="466"/>
      <c r="J133" s="466"/>
      <c r="K133" s="466"/>
      <c r="L133" s="467"/>
      <c r="M133" s="128" t="str">
        <f t="shared" ref="M133:M134" si="22">O133</f>
        <v/>
      </c>
      <c r="N133" s="541"/>
      <c r="O133" s="406"/>
      <c r="P133" s="406"/>
      <c r="Q133" s="406"/>
      <c r="R133" s="406"/>
      <c r="S133" s="473"/>
      <c r="T133" s="128">
        <f t="shared" ref="T133:T162" si="23">V133+X133+Z133+AB133+AD133+AF133+AH133+AJ133+AV133</f>
        <v>0</v>
      </c>
      <c r="U133" s="468"/>
      <c r="V133" s="405"/>
      <c r="W133" s="470"/>
      <c r="X133" s="471"/>
      <c r="Y133" s="405"/>
      <c r="Z133" s="406"/>
      <c r="AA133" s="405"/>
      <c r="AB133" s="406"/>
      <c r="AC133" s="405"/>
      <c r="AD133" s="406"/>
      <c r="AE133" s="405"/>
      <c r="AF133" s="406"/>
      <c r="AG133" s="405"/>
      <c r="AH133" s="406"/>
      <c r="AI133" s="405"/>
      <c r="AJ133" s="406"/>
      <c r="AK133" s="406"/>
      <c r="AL133" s="406"/>
      <c r="AM133" s="406"/>
      <c r="AN133" s="406"/>
      <c r="AO133" s="406"/>
      <c r="AP133" s="406"/>
      <c r="AQ133" s="406"/>
      <c r="AR133" s="406"/>
      <c r="AS133" s="406"/>
      <c r="AT133" s="405"/>
      <c r="AU133" s="472"/>
      <c r="AV133" s="473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  <c r="BG133" s="219"/>
      <c r="BH133" s="219"/>
      <c r="BI133" s="219"/>
      <c r="BJ133" s="219"/>
      <c r="BK133" s="219"/>
      <c r="BL133" s="219"/>
      <c r="BM133" s="219"/>
      <c r="BN133" s="219"/>
      <c r="BO133" s="219"/>
      <c r="BP133" s="219"/>
    </row>
    <row r="134" ht="12.75" customHeight="1">
      <c r="A134" s="222"/>
      <c r="B134" s="440">
        <v>44836.0</v>
      </c>
      <c r="C134" s="210">
        <f t="shared" si="16"/>
        <v>309313</v>
      </c>
      <c r="D134" s="141">
        <f t="shared" si="21"/>
        <v>0</v>
      </c>
      <c r="E134" s="407"/>
      <c r="F134" s="322"/>
      <c r="G134" s="474"/>
      <c r="H134" s="474"/>
      <c r="I134" s="474"/>
      <c r="J134" s="474"/>
      <c r="K134" s="474"/>
      <c r="L134" s="475"/>
      <c r="M134" s="141" t="str">
        <f t="shared" si="22"/>
        <v/>
      </c>
      <c r="N134" s="399"/>
      <c r="O134" s="474"/>
      <c r="P134" s="474"/>
      <c r="Q134" s="474"/>
      <c r="R134" s="474"/>
      <c r="S134" s="542"/>
      <c r="T134" s="141">
        <f t="shared" si="23"/>
        <v>309313</v>
      </c>
      <c r="U134" s="383" t="s">
        <v>877</v>
      </c>
      <c r="V134" s="363">
        <v>42837.0</v>
      </c>
      <c r="W134" s="383" t="s">
        <v>1393</v>
      </c>
      <c r="X134" s="363">
        <v>166476.0</v>
      </c>
      <c r="Y134" s="383" t="s">
        <v>1304</v>
      </c>
      <c r="Z134" s="363">
        <v>100000.0</v>
      </c>
      <c r="AA134" s="383"/>
      <c r="AB134" s="322"/>
      <c r="AC134" s="383"/>
      <c r="AD134" s="322"/>
      <c r="AE134" s="383"/>
      <c r="AF134" s="322"/>
      <c r="AG134" s="383"/>
      <c r="AH134" s="322"/>
      <c r="AI134" s="383"/>
      <c r="AJ134" s="322"/>
      <c r="AK134" s="322"/>
      <c r="AL134" s="322"/>
      <c r="AM134" s="322"/>
      <c r="AN134" s="322"/>
      <c r="AO134" s="322"/>
      <c r="AP134" s="322"/>
      <c r="AQ134" s="322"/>
      <c r="AR134" s="322"/>
      <c r="AS134" s="322"/>
      <c r="AT134" s="383"/>
      <c r="AU134" s="479"/>
      <c r="AV134" s="480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222"/>
      <c r="BH134" s="222"/>
      <c r="BI134" s="222"/>
      <c r="BJ134" s="222"/>
      <c r="BK134" s="222"/>
      <c r="BL134" s="222"/>
      <c r="BM134" s="222"/>
      <c r="BN134" s="222"/>
      <c r="BO134" s="222"/>
      <c r="BP134" s="222"/>
    </row>
    <row r="135" ht="12.75" customHeight="1">
      <c r="A135" s="222"/>
      <c r="B135" s="440">
        <v>44837.0</v>
      </c>
      <c r="C135" s="210">
        <f t="shared" si="16"/>
        <v>737000</v>
      </c>
      <c r="D135" s="141">
        <f t="shared" si="21"/>
        <v>0</v>
      </c>
      <c r="E135" s="481"/>
      <c r="F135" s="482"/>
      <c r="G135" s="482"/>
      <c r="H135" s="482"/>
      <c r="I135" s="482"/>
      <c r="J135" s="482"/>
      <c r="K135" s="482"/>
      <c r="L135" s="483"/>
      <c r="M135" s="141">
        <f t="shared" ref="M135:M140" si="24">O135+Q135+S135</f>
        <v>737000</v>
      </c>
      <c r="N135" s="399" t="s">
        <v>764</v>
      </c>
      <c r="O135" s="362">
        <v>510000.0</v>
      </c>
      <c r="P135" s="474" t="s">
        <v>162</v>
      </c>
      <c r="Q135" s="362">
        <v>227000.0</v>
      </c>
      <c r="R135" s="482"/>
      <c r="S135" s="543"/>
      <c r="T135" s="141">
        <f t="shared" si="23"/>
        <v>0</v>
      </c>
      <c r="U135" s="407"/>
      <c r="V135" s="322"/>
      <c r="W135" s="383"/>
      <c r="X135" s="322"/>
      <c r="Y135" s="383"/>
      <c r="Z135" s="322"/>
      <c r="AA135" s="383"/>
      <c r="AB135" s="322"/>
      <c r="AC135" s="383"/>
      <c r="AD135" s="322"/>
      <c r="AE135" s="383"/>
      <c r="AF135" s="322"/>
      <c r="AG135" s="383"/>
      <c r="AH135" s="322"/>
      <c r="AI135" s="383"/>
      <c r="AJ135" s="322"/>
      <c r="AK135" s="322"/>
      <c r="AL135" s="322"/>
      <c r="AM135" s="322"/>
      <c r="AN135" s="322"/>
      <c r="AO135" s="322"/>
      <c r="AP135" s="322"/>
      <c r="AQ135" s="322"/>
      <c r="AR135" s="322"/>
      <c r="AS135" s="322"/>
      <c r="AT135" s="383"/>
      <c r="AU135" s="479"/>
      <c r="AV135" s="480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222"/>
      <c r="BH135" s="222"/>
      <c r="BI135" s="222"/>
      <c r="BJ135" s="222"/>
      <c r="BK135" s="222"/>
      <c r="BL135" s="222"/>
      <c r="BM135" s="222"/>
      <c r="BN135" s="222"/>
      <c r="BO135" s="222"/>
      <c r="BP135" s="222"/>
    </row>
    <row r="136" ht="12.75" customHeight="1">
      <c r="A136" s="222"/>
      <c r="B136" s="440">
        <v>44838.0</v>
      </c>
      <c r="C136" s="210">
        <f t="shared" si="16"/>
        <v>0</v>
      </c>
      <c r="D136" s="141">
        <f t="shared" si="21"/>
        <v>0</v>
      </c>
      <c r="E136" s="481"/>
      <c r="F136" s="482"/>
      <c r="G136" s="482"/>
      <c r="H136" s="482"/>
      <c r="I136" s="482"/>
      <c r="J136" s="482"/>
      <c r="K136" s="482"/>
      <c r="L136" s="483"/>
      <c r="M136" s="141">
        <f t="shared" si="24"/>
        <v>0</v>
      </c>
      <c r="N136" s="515"/>
      <c r="O136" s="482"/>
      <c r="P136" s="482"/>
      <c r="Q136" s="482"/>
      <c r="R136" s="482"/>
      <c r="S136" s="543"/>
      <c r="T136" s="141">
        <f t="shared" si="23"/>
        <v>0</v>
      </c>
      <c r="U136" s="407"/>
      <c r="V136" s="322"/>
      <c r="W136" s="383"/>
      <c r="X136" s="322"/>
      <c r="Y136" s="383"/>
      <c r="Z136" s="322"/>
      <c r="AA136" s="383"/>
      <c r="AB136" s="322"/>
      <c r="AC136" s="383"/>
      <c r="AD136" s="322"/>
      <c r="AE136" s="383"/>
      <c r="AF136" s="322"/>
      <c r="AG136" s="383"/>
      <c r="AH136" s="322"/>
      <c r="AI136" s="383"/>
      <c r="AJ136" s="322"/>
      <c r="AK136" s="322"/>
      <c r="AL136" s="322"/>
      <c r="AM136" s="322"/>
      <c r="AN136" s="322"/>
      <c r="AO136" s="322"/>
      <c r="AP136" s="322"/>
      <c r="AQ136" s="322"/>
      <c r="AR136" s="322"/>
      <c r="AS136" s="322"/>
      <c r="AT136" s="383"/>
      <c r="AU136" s="479"/>
      <c r="AV136" s="480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222"/>
      <c r="BH136" s="222"/>
      <c r="BI136" s="222"/>
      <c r="BJ136" s="222"/>
      <c r="BK136" s="222"/>
      <c r="BL136" s="222"/>
      <c r="BM136" s="222"/>
      <c r="BN136" s="222"/>
      <c r="BO136" s="222"/>
      <c r="BP136" s="222"/>
    </row>
    <row r="137" ht="12.75" customHeight="1">
      <c r="A137" s="222"/>
      <c r="B137" s="440">
        <v>44839.0</v>
      </c>
      <c r="C137" s="210">
        <f t="shared" si="16"/>
        <v>1168515</v>
      </c>
      <c r="D137" s="141">
        <f t="shared" si="21"/>
        <v>0</v>
      </c>
      <c r="E137" s="476"/>
      <c r="F137" s="474"/>
      <c r="G137" s="474"/>
      <c r="H137" s="474"/>
      <c r="I137" s="474"/>
      <c r="J137" s="474"/>
      <c r="K137" s="474"/>
      <c r="L137" s="475"/>
      <c r="M137" s="141">
        <f t="shared" si="24"/>
        <v>1168515</v>
      </c>
      <c r="N137" s="399" t="s">
        <v>1315</v>
      </c>
      <c r="O137" s="362">
        <v>1168515.0</v>
      </c>
      <c r="P137" s="474"/>
      <c r="Q137" s="474"/>
      <c r="R137" s="474"/>
      <c r="S137" s="542"/>
      <c r="T137" s="141">
        <f t="shared" si="23"/>
        <v>0</v>
      </c>
      <c r="U137" s="407"/>
      <c r="V137" s="322"/>
      <c r="W137" s="383"/>
      <c r="X137" s="322"/>
      <c r="Y137" s="383"/>
      <c r="Z137" s="322"/>
      <c r="AA137" s="383"/>
      <c r="AB137" s="322"/>
      <c r="AC137" s="383"/>
      <c r="AD137" s="322"/>
      <c r="AE137" s="383"/>
      <c r="AF137" s="322"/>
      <c r="AG137" s="383"/>
      <c r="AH137" s="322"/>
      <c r="AI137" s="383"/>
      <c r="AJ137" s="322"/>
      <c r="AK137" s="322"/>
      <c r="AL137" s="322"/>
      <c r="AM137" s="322"/>
      <c r="AN137" s="322"/>
      <c r="AO137" s="322"/>
      <c r="AP137" s="322"/>
      <c r="AQ137" s="322"/>
      <c r="AR137" s="322"/>
      <c r="AS137" s="322"/>
      <c r="AT137" s="383"/>
      <c r="AU137" s="479"/>
      <c r="AV137" s="480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222"/>
      <c r="BH137" s="222"/>
      <c r="BI137" s="222"/>
      <c r="BJ137" s="222"/>
      <c r="BK137" s="222"/>
      <c r="BL137" s="222"/>
      <c r="BM137" s="222"/>
      <c r="BN137" s="222"/>
      <c r="BO137" s="222"/>
      <c r="BP137" s="222"/>
    </row>
    <row r="138" ht="12.75" customHeight="1">
      <c r="A138" s="222"/>
      <c r="B138" s="440">
        <v>44840.0</v>
      </c>
      <c r="C138" s="210">
        <f t="shared" si="16"/>
        <v>0</v>
      </c>
      <c r="D138" s="141">
        <f t="shared" si="21"/>
        <v>0</v>
      </c>
      <c r="E138" s="476"/>
      <c r="F138" s="474"/>
      <c r="G138" s="474"/>
      <c r="H138" s="474"/>
      <c r="I138" s="474"/>
      <c r="J138" s="474"/>
      <c r="K138" s="474"/>
      <c r="L138" s="475"/>
      <c r="M138" s="141">
        <f t="shared" si="24"/>
        <v>0</v>
      </c>
      <c r="N138" s="399"/>
      <c r="O138" s="474"/>
      <c r="P138" s="474"/>
      <c r="Q138" s="474"/>
      <c r="R138" s="474"/>
      <c r="S138" s="542"/>
      <c r="T138" s="141">
        <f t="shared" si="23"/>
        <v>0</v>
      </c>
      <c r="U138" s="407"/>
      <c r="V138" s="322"/>
      <c r="W138" s="383"/>
      <c r="X138" s="322"/>
      <c r="Y138" s="383"/>
      <c r="Z138" s="322"/>
      <c r="AA138" s="383"/>
      <c r="AB138" s="322"/>
      <c r="AC138" s="383"/>
      <c r="AD138" s="322"/>
      <c r="AE138" s="383"/>
      <c r="AF138" s="322"/>
      <c r="AG138" s="383"/>
      <c r="AH138" s="322"/>
      <c r="AI138" s="383"/>
      <c r="AJ138" s="322"/>
      <c r="AK138" s="322"/>
      <c r="AL138" s="322"/>
      <c r="AM138" s="322"/>
      <c r="AN138" s="322"/>
      <c r="AO138" s="322"/>
      <c r="AP138" s="322"/>
      <c r="AQ138" s="322"/>
      <c r="AR138" s="322"/>
      <c r="AS138" s="322"/>
      <c r="AT138" s="383"/>
      <c r="AU138" s="479"/>
      <c r="AV138" s="480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222"/>
      <c r="BH138" s="222"/>
      <c r="BI138" s="222"/>
      <c r="BJ138" s="222"/>
      <c r="BK138" s="222"/>
      <c r="BL138" s="222"/>
      <c r="BM138" s="222"/>
      <c r="BN138" s="222"/>
      <c r="BO138" s="222"/>
      <c r="BP138" s="222"/>
    </row>
    <row r="139" ht="12.75" customHeight="1">
      <c r="A139" s="222"/>
      <c r="B139" s="439">
        <v>44841.0</v>
      </c>
      <c r="C139" s="210">
        <f t="shared" si="16"/>
        <v>0</v>
      </c>
      <c r="D139" s="141">
        <f t="shared" si="21"/>
        <v>0</v>
      </c>
      <c r="E139" s="484"/>
      <c r="F139" s="322"/>
      <c r="G139" s="474"/>
      <c r="H139" s="474"/>
      <c r="I139" s="474"/>
      <c r="J139" s="474"/>
      <c r="K139" s="474"/>
      <c r="L139" s="475"/>
      <c r="M139" s="141">
        <f t="shared" si="24"/>
        <v>0</v>
      </c>
      <c r="N139" s="399"/>
      <c r="O139" s="474"/>
      <c r="P139" s="474"/>
      <c r="Q139" s="474"/>
      <c r="R139" s="474"/>
      <c r="S139" s="542"/>
      <c r="T139" s="141">
        <f t="shared" si="23"/>
        <v>0</v>
      </c>
      <c r="U139" s="477"/>
      <c r="V139" s="478"/>
      <c r="W139" s="383"/>
      <c r="X139" s="322"/>
      <c r="Y139" s="383"/>
      <c r="Z139" s="322"/>
      <c r="AA139" s="383"/>
      <c r="AB139" s="322"/>
      <c r="AC139" s="383"/>
      <c r="AD139" s="322"/>
      <c r="AE139" s="383"/>
      <c r="AF139" s="322"/>
      <c r="AG139" s="383"/>
      <c r="AH139" s="322"/>
      <c r="AI139" s="383"/>
      <c r="AJ139" s="322"/>
      <c r="AK139" s="322"/>
      <c r="AL139" s="322"/>
      <c r="AM139" s="322"/>
      <c r="AN139" s="322"/>
      <c r="AO139" s="322"/>
      <c r="AP139" s="322"/>
      <c r="AQ139" s="322"/>
      <c r="AR139" s="322"/>
      <c r="AS139" s="322"/>
      <c r="AT139" s="383"/>
      <c r="AU139" s="479"/>
      <c r="AV139" s="480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222"/>
      <c r="BH139" s="222"/>
      <c r="BI139" s="222"/>
      <c r="BJ139" s="222"/>
      <c r="BK139" s="222"/>
      <c r="BL139" s="222"/>
      <c r="BM139" s="222"/>
      <c r="BN139" s="222"/>
      <c r="BO139" s="222"/>
      <c r="BP139" s="222"/>
    </row>
    <row r="140" ht="12.75" customHeight="1">
      <c r="A140" s="222"/>
      <c r="B140" s="439">
        <v>44842.0</v>
      </c>
      <c r="C140" s="210">
        <f t="shared" si="16"/>
        <v>0</v>
      </c>
      <c r="D140" s="141">
        <f t="shared" si="21"/>
        <v>0</v>
      </c>
      <c r="E140" s="476"/>
      <c r="F140" s="474"/>
      <c r="G140" s="474"/>
      <c r="H140" s="474"/>
      <c r="I140" s="474"/>
      <c r="J140" s="474"/>
      <c r="K140" s="474"/>
      <c r="L140" s="475"/>
      <c r="M140" s="141">
        <f t="shared" si="24"/>
        <v>0</v>
      </c>
      <c r="N140" s="399"/>
      <c r="O140" s="474"/>
      <c r="P140" s="474"/>
      <c r="Q140" s="474"/>
      <c r="R140" s="474"/>
      <c r="S140" s="542"/>
      <c r="T140" s="141">
        <f t="shared" si="23"/>
        <v>0</v>
      </c>
      <c r="U140" s="484"/>
      <c r="V140" s="322"/>
      <c r="W140" s="383"/>
      <c r="X140" s="322"/>
      <c r="Y140" s="383"/>
      <c r="Z140" s="322"/>
      <c r="AA140" s="383"/>
      <c r="AB140" s="322"/>
      <c r="AC140" s="383"/>
      <c r="AD140" s="322"/>
      <c r="AE140" s="383"/>
      <c r="AF140" s="322"/>
      <c r="AG140" s="383"/>
      <c r="AH140" s="322"/>
      <c r="AI140" s="383"/>
      <c r="AJ140" s="322"/>
      <c r="AK140" s="322"/>
      <c r="AL140" s="322"/>
      <c r="AM140" s="322"/>
      <c r="AN140" s="322"/>
      <c r="AO140" s="322"/>
      <c r="AP140" s="322"/>
      <c r="AQ140" s="322"/>
      <c r="AR140" s="322"/>
      <c r="AS140" s="322"/>
      <c r="AT140" s="383"/>
      <c r="AU140" s="479"/>
      <c r="AV140" s="480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222"/>
      <c r="BH140" s="222"/>
      <c r="BI140" s="222"/>
      <c r="BJ140" s="222"/>
      <c r="BK140" s="222"/>
      <c r="BL140" s="222"/>
      <c r="BM140" s="222"/>
      <c r="BN140" s="222"/>
      <c r="BO140" s="222"/>
      <c r="BP140" s="222"/>
    </row>
    <row r="141" ht="12.75" customHeight="1">
      <c r="A141" s="222"/>
      <c r="B141" s="439">
        <v>44843.0</v>
      </c>
      <c r="C141" s="210">
        <f t="shared" si="16"/>
        <v>0</v>
      </c>
      <c r="D141" s="141">
        <f t="shared" si="21"/>
        <v>0</v>
      </c>
      <c r="E141" s="476"/>
      <c r="F141" s="474"/>
      <c r="G141" s="474"/>
      <c r="H141" s="474"/>
      <c r="I141" s="474"/>
      <c r="J141" s="474"/>
      <c r="K141" s="474"/>
      <c r="L141" s="475"/>
      <c r="M141" s="141">
        <f t="shared" ref="M141:M148" si="25">O141+Q141</f>
        <v>0</v>
      </c>
      <c r="N141" s="544"/>
      <c r="O141" s="322"/>
      <c r="P141" s="322"/>
      <c r="Q141" s="322"/>
      <c r="R141" s="322"/>
      <c r="S141" s="480"/>
      <c r="T141" s="141">
        <f t="shared" si="23"/>
        <v>0</v>
      </c>
      <c r="U141" s="407"/>
      <c r="V141" s="322"/>
      <c r="W141" s="383"/>
      <c r="X141" s="322"/>
      <c r="Y141" s="383"/>
      <c r="Z141" s="322"/>
      <c r="AA141" s="383"/>
      <c r="AB141" s="322"/>
      <c r="AC141" s="383"/>
      <c r="AD141" s="322"/>
      <c r="AE141" s="383"/>
      <c r="AF141" s="322"/>
      <c r="AG141" s="383"/>
      <c r="AH141" s="322"/>
      <c r="AI141" s="383"/>
      <c r="AJ141" s="322"/>
      <c r="AK141" s="322"/>
      <c r="AL141" s="322"/>
      <c r="AM141" s="322"/>
      <c r="AN141" s="322"/>
      <c r="AO141" s="322"/>
      <c r="AP141" s="322"/>
      <c r="AQ141" s="322"/>
      <c r="AR141" s="322"/>
      <c r="AS141" s="322"/>
      <c r="AT141" s="383"/>
      <c r="AU141" s="479"/>
      <c r="AV141" s="480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222"/>
      <c r="BH141" s="222"/>
      <c r="BI141" s="222"/>
      <c r="BJ141" s="222"/>
      <c r="BK141" s="222"/>
      <c r="BL141" s="222"/>
      <c r="BM141" s="222"/>
      <c r="BN141" s="222"/>
      <c r="BO141" s="222"/>
      <c r="BP141" s="222"/>
    </row>
    <row r="142" ht="12.75" customHeight="1">
      <c r="A142" s="222"/>
      <c r="B142" s="440">
        <v>44844.0</v>
      </c>
      <c r="C142" s="210">
        <f t="shared" si="16"/>
        <v>417494</v>
      </c>
      <c r="D142" s="141">
        <f t="shared" si="21"/>
        <v>0</v>
      </c>
      <c r="E142" s="481"/>
      <c r="F142" s="482"/>
      <c r="G142" s="482"/>
      <c r="H142" s="482"/>
      <c r="I142" s="482"/>
      <c r="J142" s="482"/>
      <c r="K142" s="482"/>
      <c r="L142" s="483"/>
      <c r="M142" s="243">
        <f t="shared" si="25"/>
        <v>0</v>
      </c>
      <c r="N142" s="515"/>
      <c r="O142" s="482"/>
      <c r="P142" s="482"/>
      <c r="Q142" s="482"/>
      <c r="R142" s="482"/>
      <c r="S142" s="543"/>
      <c r="T142" s="141">
        <f t="shared" si="23"/>
        <v>417494</v>
      </c>
      <c r="U142" s="383" t="s">
        <v>1284</v>
      </c>
      <c r="V142" s="363">
        <v>104764.0</v>
      </c>
      <c r="W142" s="383" t="s">
        <v>1286</v>
      </c>
      <c r="X142" s="363">
        <v>312730.0</v>
      </c>
      <c r="Y142" s="383"/>
      <c r="Z142" s="322"/>
      <c r="AA142" s="322"/>
      <c r="AB142" s="322"/>
      <c r="AC142" s="383"/>
      <c r="AD142" s="322"/>
      <c r="AE142" s="383"/>
      <c r="AF142" s="322"/>
      <c r="AG142" s="383"/>
      <c r="AH142" s="322"/>
      <c r="AI142" s="383"/>
      <c r="AJ142" s="322"/>
      <c r="AK142" s="322"/>
      <c r="AL142" s="322"/>
      <c r="AM142" s="322"/>
      <c r="AN142" s="322"/>
      <c r="AO142" s="322"/>
      <c r="AP142" s="322"/>
      <c r="AQ142" s="322"/>
      <c r="AR142" s="322"/>
      <c r="AS142" s="322"/>
      <c r="AT142" s="383"/>
      <c r="AU142" s="479"/>
      <c r="AV142" s="480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222"/>
      <c r="BH142" s="222"/>
      <c r="BI142" s="222"/>
      <c r="BJ142" s="222"/>
      <c r="BK142" s="222"/>
      <c r="BL142" s="222"/>
      <c r="BM142" s="222"/>
      <c r="BN142" s="222"/>
      <c r="BO142" s="222"/>
      <c r="BP142" s="222"/>
    </row>
    <row r="143" ht="12.75" customHeight="1">
      <c r="A143" s="222"/>
      <c r="B143" s="440">
        <v>44845.0</v>
      </c>
      <c r="C143" s="210">
        <f t="shared" si="16"/>
        <v>166425</v>
      </c>
      <c r="D143" s="141">
        <f t="shared" si="21"/>
        <v>0</v>
      </c>
      <c r="E143" s="481"/>
      <c r="F143" s="482"/>
      <c r="G143" s="482"/>
      <c r="H143" s="482"/>
      <c r="I143" s="482"/>
      <c r="J143" s="482"/>
      <c r="K143" s="482"/>
      <c r="L143" s="483"/>
      <c r="M143" s="141">
        <f t="shared" si="25"/>
        <v>166425</v>
      </c>
      <c r="N143" s="399" t="s">
        <v>764</v>
      </c>
      <c r="O143" s="362">
        <v>16425.0</v>
      </c>
      <c r="P143" s="474" t="s">
        <v>764</v>
      </c>
      <c r="Q143" s="362">
        <v>150000.0</v>
      </c>
      <c r="R143" s="482"/>
      <c r="S143" s="543"/>
      <c r="T143" s="141">
        <f t="shared" si="23"/>
        <v>0</v>
      </c>
      <c r="U143" s="407"/>
      <c r="V143" s="322"/>
      <c r="W143" s="322"/>
      <c r="X143" s="322"/>
      <c r="Y143" s="383"/>
      <c r="Z143" s="322"/>
      <c r="AA143" s="322"/>
      <c r="AB143" s="322"/>
      <c r="AC143" s="383"/>
      <c r="AD143" s="322"/>
      <c r="AE143" s="383"/>
      <c r="AF143" s="322"/>
      <c r="AG143" s="383"/>
      <c r="AH143" s="322"/>
      <c r="AI143" s="383"/>
      <c r="AJ143" s="322"/>
      <c r="AK143" s="322"/>
      <c r="AL143" s="322"/>
      <c r="AM143" s="322"/>
      <c r="AN143" s="322"/>
      <c r="AO143" s="322"/>
      <c r="AP143" s="322"/>
      <c r="AQ143" s="322"/>
      <c r="AR143" s="322"/>
      <c r="AS143" s="322"/>
      <c r="AT143" s="383"/>
      <c r="AU143" s="479"/>
      <c r="AV143" s="480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222"/>
      <c r="BH143" s="222"/>
      <c r="BI143" s="222"/>
      <c r="BJ143" s="222"/>
      <c r="BK143" s="222"/>
      <c r="BL143" s="222"/>
      <c r="BM143" s="222"/>
      <c r="BN143" s="222"/>
      <c r="BO143" s="222"/>
      <c r="BP143" s="222"/>
    </row>
    <row r="144" ht="12.75" customHeight="1">
      <c r="A144" s="222"/>
      <c r="B144" s="440">
        <v>44846.0</v>
      </c>
      <c r="C144" s="210">
        <f t="shared" si="16"/>
        <v>444454</v>
      </c>
      <c r="D144" s="141">
        <f t="shared" si="21"/>
        <v>0</v>
      </c>
      <c r="E144" s="407"/>
      <c r="F144" s="322"/>
      <c r="G144" s="474"/>
      <c r="H144" s="474"/>
      <c r="I144" s="474"/>
      <c r="J144" s="474"/>
      <c r="K144" s="474"/>
      <c r="L144" s="475"/>
      <c r="M144" s="141">
        <f t="shared" si="25"/>
        <v>414654</v>
      </c>
      <c r="N144" s="399" t="s">
        <v>130</v>
      </c>
      <c r="O144" s="362">
        <v>380000.0</v>
      </c>
      <c r="P144" s="474" t="s">
        <v>764</v>
      </c>
      <c r="Q144" s="362">
        <v>34654.0</v>
      </c>
      <c r="R144" s="474"/>
      <c r="S144" s="542"/>
      <c r="T144" s="141">
        <f t="shared" si="23"/>
        <v>29800</v>
      </c>
      <c r="U144" s="407" t="s">
        <v>1394</v>
      </c>
      <c r="V144" s="363">
        <v>29800.0</v>
      </c>
      <c r="W144" s="417"/>
      <c r="X144" s="478"/>
      <c r="Y144" s="383"/>
      <c r="Z144" s="322"/>
      <c r="AA144" s="383"/>
      <c r="AB144" s="322"/>
      <c r="AC144" s="383"/>
      <c r="AD144" s="322"/>
      <c r="AE144" s="383"/>
      <c r="AF144" s="322"/>
      <c r="AG144" s="383"/>
      <c r="AH144" s="322"/>
      <c r="AI144" s="383"/>
      <c r="AJ144" s="322"/>
      <c r="AK144" s="322"/>
      <c r="AL144" s="322"/>
      <c r="AM144" s="322"/>
      <c r="AN144" s="322"/>
      <c r="AO144" s="322"/>
      <c r="AP144" s="322"/>
      <c r="AQ144" s="322"/>
      <c r="AR144" s="322"/>
      <c r="AS144" s="322"/>
      <c r="AT144" s="383"/>
      <c r="AU144" s="479"/>
      <c r="AV144" s="480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222"/>
      <c r="BH144" s="222"/>
      <c r="BI144" s="222"/>
      <c r="BJ144" s="222"/>
      <c r="BK144" s="222"/>
      <c r="BL144" s="222"/>
      <c r="BM144" s="222"/>
      <c r="BN144" s="222"/>
      <c r="BO144" s="222"/>
      <c r="BP144" s="222"/>
    </row>
    <row r="145" ht="12.75" customHeight="1">
      <c r="A145" s="222"/>
      <c r="B145" s="440">
        <v>44847.0</v>
      </c>
      <c r="C145" s="210">
        <f t="shared" si="16"/>
        <v>0</v>
      </c>
      <c r="D145" s="141">
        <f t="shared" si="21"/>
        <v>0</v>
      </c>
      <c r="E145" s="476"/>
      <c r="F145" s="474"/>
      <c r="G145" s="474"/>
      <c r="H145" s="474"/>
      <c r="I145" s="474"/>
      <c r="J145" s="474"/>
      <c r="K145" s="474"/>
      <c r="L145" s="475"/>
      <c r="M145" s="141">
        <f t="shared" si="25"/>
        <v>0</v>
      </c>
      <c r="N145" s="399"/>
      <c r="O145" s="474"/>
      <c r="P145" s="474"/>
      <c r="Q145" s="474"/>
      <c r="R145" s="474"/>
      <c r="S145" s="542"/>
      <c r="T145" s="141">
        <f t="shared" si="23"/>
        <v>0</v>
      </c>
      <c r="U145" s="407"/>
      <c r="V145" s="322"/>
      <c r="W145" s="383"/>
      <c r="X145" s="322"/>
      <c r="Y145" s="383"/>
      <c r="Z145" s="322"/>
      <c r="AA145" s="383"/>
      <c r="AB145" s="322"/>
      <c r="AC145" s="383"/>
      <c r="AD145" s="322"/>
      <c r="AE145" s="383"/>
      <c r="AF145" s="322"/>
      <c r="AG145" s="383"/>
      <c r="AH145" s="322"/>
      <c r="AI145" s="383"/>
      <c r="AJ145" s="322"/>
      <c r="AK145" s="322"/>
      <c r="AL145" s="322"/>
      <c r="AM145" s="322"/>
      <c r="AN145" s="322"/>
      <c r="AO145" s="322"/>
      <c r="AP145" s="322"/>
      <c r="AQ145" s="322"/>
      <c r="AR145" s="322"/>
      <c r="AS145" s="322"/>
      <c r="AT145" s="383"/>
      <c r="AU145" s="479"/>
      <c r="AV145" s="480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222"/>
      <c r="BH145" s="222"/>
      <c r="BI145" s="222"/>
      <c r="BJ145" s="222"/>
      <c r="BK145" s="222"/>
      <c r="BL145" s="222"/>
      <c r="BM145" s="222"/>
      <c r="BN145" s="222"/>
      <c r="BO145" s="222"/>
      <c r="BP145" s="222"/>
    </row>
    <row r="146" ht="12.75" customHeight="1">
      <c r="A146" s="222"/>
      <c r="B146" s="439">
        <v>44848.0</v>
      </c>
      <c r="C146" s="210">
        <f t="shared" si="16"/>
        <v>0</v>
      </c>
      <c r="D146" s="141">
        <f t="shared" si="21"/>
        <v>0</v>
      </c>
      <c r="E146" s="476"/>
      <c r="F146" s="474"/>
      <c r="G146" s="474"/>
      <c r="H146" s="474"/>
      <c r="I146" s="474"/>
      <c r="J146" s="474"/>
      <c r="K146" s="474"/>
      <c r="L146" s="475"/>
      <c r="M146" s="141">
        <f t="shared" si="25"/>
        <v>0</v>
      </c>
      <c r="N146" s="544"/>
      <c r="O146" s="322"/>
      <c r="P146" s="322"/>
      <c r="Q146" s="322"/>
      <c r="R146" s="322"/>
      <c r="S146" s="480"/>
      <c r="T146" s="141">
        <f t="shared" si="23"/>
        <v>0</v>
      </c>
      <c r="U146" s="477"/>
      <c r="V146" s="478"/>
      <c r="W146" s="383"/>
      <c r="X146" s="322"/>
      <c r="Y146" s="383"/>
      <c r="Z146" s="322"/>
      <c r="AA146" s="383"/>
      <c r="AB146" s="322"/>
      <c r="AC146" s="383"/>
      <c r="AD146" s="322"/>
      <c r="AE146" s="383"/>
      <c r="AF146" s="322"/>
      <c r="AG146" s="383"/>
      <c r="AH146" s="322"/>
      <c r="AI146" s="383"/>
      <c r="AJ146" s="322"/>
      <c r="AK146" s="322"/>
      <c r="AL146" s="322"/>
      <c r="AM146" s="322"/>
      <c r="AN146" s="322"/>
      <c r="AO146" s="322"/>
      <c r="AP146" s="322"/>
      <c r="AQ146" s="322"/>
      <c r="AR146" s="322"/>
      <c r="AS146" s="322"/>
      <c r="AT146" s="383"/>
      <c r="AU146" s="479"/>
      <c r="AV146" s="480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222"/>
      <c r="BH146" s="222"/>
      <c r="BI146" s="222"/>
      <c r="BJ146" s="222"/>
      <c r="BK146" s="222"/>
      <c r="BL146" s="222"/>
      <c r="BM146" s="222"/>
      <c r="BN146" s="222"/>
      <c r="BO146" s="222"/>
      <c r="BP146" s="222"/>
    </row>
    <row r="147" ht="12.75" customHeight="1">
      <c r="A147" s="222"/>
      <c r="B147" s="439">
        <v>44849.0</v>
      </c>
      <c r="C147" s="210">
        <f t="shared" si="16"/>
        <v>0</v>
      </c>
      <c r="D147" s="141">
        <f t="shared" si="21"/>
        <v>0</v>
      </c>
      <c r="E147" s="407"/>
      <c r="F147" s="322"/>
      <c r="G147" s="322"/>
      <c r="H147" s="322"/>
      <c r="I147" s="322"/>
      <c r="J147" s="322"/>
      <c r="K147" s="322"/>
      <c r="L147" s="485"/>
      <c r="M147" s="141">
        <f t="shared" si="25"/>
        <v>0</v>
      </c>
      <c r="N147" s="399"/>
      <c r="O147" s="474"/>
      <c r="P147" s="474"/>
      <c r="Q147" s="474"/>
      <c r="R147" s="474"/>
      <c r="S147" s="542"/>
      <c r="T147" s="141">
        <f t="shared" si="23"/>
        <v>0</v>
      </c>
      <c r="U147" s="407"/>
      <c r="V147" s="322"/>
      <c r="W147" s="383"/>
      <c r="X147" s="322"/>
      <c r="Y147" s="383"/>
      <c r="Z147" s="322"/>
      <c r="AA147" s="383"/>
      <c r="AB147" s="322"/>
      <c r="AC147" s="383"/>
      <c r="AD147" s="322"/>
      <c r="AE147" s="383"/>
      <c r="AF147" s="322"/>
      <c r="AG147" s="383"/>
      <c r="AH147" s="322"/>
      <c r="AI147" s="383"/>
      <c r="AJ147" s="322"/>
      <c r="AK147" s="322"/>
      <c r="AL147" s="322"/>
      <c r="AM147" s="322"/>
      <c r="AN147" s="322"/>
      <c r="AO147" s="322"/>
      <c r="AP147" s="322"/>
      <c r="AQ147" s="322"/>
      <c r="AR147" s="322"/>
      <c r="AS147" s="322"/>
      <c r="AT147" s="383"/>
      <c r="AU147" s="479"/>
      <c r="AV147" s="480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222"/>
      <c r="BH147" s="222"/>
      <c r="BI147" s="222"/>
      <c r="BJ147" s="222"/>
      <c r="BK147" s="222"/>
      <c r="BL147" s="222"/>
      <c r="BM147" s="222"/>
      <c r="BN147" s="222"/>
      <c r="BO147" s="222"/>
      <c r="BP147" s="222"/>
    </row>
    <row r="148" ht="12.75" customHeight="1">
      <c r="A148" s="222"/>
      <c r="B148" s="440">
        <v>44850.0</v>
      </c>
      <c r="C148" s="210">
        <f t="shared" si="16"/>
        <v>1917952</v>
      </c>
      <c r="D148" s="141">
        <f t="shared" si="21"/>
        <v>0</v>
      </c>
      <c r="E148" s="476"/>
      <c r="F148" s="474"/>
      <c r="G148" s="474"/>
      <c r="H148" s="474"/>
      <c r="I148" s="474"/>
      <c r="J148" s="474"/>
      <c r="K148" s="474"/>
      <c r="L148" s="475"/>
      <c r="M148" s="141">
        <f t="shared" si="25"/>
        <v>793956</v>
      </c>
      <c r="N148" s="399" t="s">
        <v>764</v>
      </c>
      <c r="O148" s="362">
        <v>35000.0</v>
      </c>
      <c r="P148" s="474" t="s">
        <v>1395</v>
      </c>
      <c r="Q148" s="362">
        <v>758956.0</v>
      </c>
      <c r="R148" s="474"/>
      <c r="S148" s="542"/>
      <c r="T148" s="141">
        <f t="shared" si="23"/>
        <v>1123996</v>
      </c>
      <c r="U148" s="383" t="s">
        <v>763</v>
      </c>
      <c r="V148" s="363">
        <v>55000.0</v>
      </c>
      <c r="W148" s="383" t="s">
        <v>172</v>
      </c>
      <c r="X148" s="363">
        <v>13975.0</v>
      </c>
      <c r="Y148" s="383" t="s">
        <v>770</v>
      </c>
      <c r="Z148" s="363">
        <v>589491.0</v>
      </c>
      <c r="AA148" s="383" t="s">
        <v>1396</v>
      </c>
      <c r="AB148" s="363">
        <v>465530.0</v>
      </c>
      <c r="AC148" s="383"/>
      <c r="AD148" s="322"/>
      <c r="AE148" s="383"/>
      <c r="AF148" s="322"/>
      <c r="AG148" s="383"/>
      <c r="AH148" s="322"/>
      <c r="AI148" s="383"/>
      <c r="AJ148" s="322"/>
      <c r="AK148" s="322"/>
      <c r="AL148" s="322"/>
      <c r="AM148" s="322"/>
      <c r="AN148" s="322"/>
      <c r="AO148" s="322"/>
      <c r="AP148" s="322"/>
      <c r="AQ148" s="322"/>
      <c r="AR148" s="322"/>
      <c r="AS148" s="322"/>
      <c r="AT148" s="383"/>
      <c r="AU148" s="479"/>
      <c r="AV148" s="480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222"/>
      <c r="BH148" s="222"/>
      <c r="BI148" s="222"/>
      <c r="BJ148" s="222"/>
      <c r="BK148" s="222"/>
      <c r="BL148" s="222"/>
      <c r="BM148" s="222"/>
      <c r="BN148" s="222"/>
      <c r="BO148" s="222"/>
      <c r="BP148" s="222"/>
    </row>
    <row r="149" ht="12.75" customHeight="1">
      <c r="A149" s="222"/>
      <c r="B149" s="440">
        <v>44851.0</v>
      </c>
      <c r="C149" s="210">
        <f t="shared" si="16"/>
        <v>934432</v>
      </c>
      <c r="D149" s="141">
        <f t="shared" si="21"/>
        <v>0</v>
      </c>
      <c r="E149" s="481"/>
      <c r="F149" s="482"/>
      <c r="G149" s="482"/>
      <c r="H149" s="482"/>
      <c r="I149" s="482"/>
      <c r="J149" s="482"/>
      <c r="K149" s="482"/>
      <c r="L149" s="483"/>
      <c r="M149" s="141">
        <f>O149+Q149+S149</f>
        <v>912267</v>
      </c>
      <c r="N149" s="399" t="s">
        <v>1015</v>
      </c>
      <c r="O149" s="362">
        <v>12923.0</v>
      </c>
      <c r="P149" s="474" t="s">
        <v>768</v>
      </c>
      <c r="Q149" s="362">
        <v>379009.0</v>
      </c>
      <c r="R149" s="474" t="s">
        <v>768</v>
      </c>
      <c r="S149" s="689">
        <v>520335.0</v>
      </c>
      <c r="T149" s="141">
        <f t="shared" si="23"/>
        <v>22165</v>
      </c>
      <c r="U149" s="407" t="s">
        <v>844</v>
      </c>
      <c r="V149" s="363">
        <v>22165.0</v>
      </c>
      <c r="W149" s="383"/>
      <c r="X149" s="322"/>
      <c r="Y149" s="383"/>
      <c r="Z149" s="322"/>
      <c r="AA149" s="383"/>
      <c r="AB149" s="322"/>
      <c r="AC149" s="383"/>
      <c r="AD149" s="322"/>
      <c r="AE149" s="383"/>
      <c r="AF149" s="322"/>
      <c r="AG149" s="383"/>
      <c r="AH149" s="322"/>
      <c r="AI149" s="383"/>
      <c r="AJ149" s="322"/>
      <c r="AK149" s="322"/>
      <c r="AL149" s="322"/>
      <c r="AM149" s="322"/>
      <c r="AN149" s="322"/>
      <c r="AO149" s="322"/>
      <c r="AP149" s="322"/>
      <c r="AQ149" s="322"/>
      <c r="AR149" s="322"/>
      <c r="AS149" s="322"/>
      <c r="AT149" s="383"/>
      <c r="AU149" s="479"/>
      <c r="AV149" s="480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222"/>
      <c r="BH149" s="222"/>
      <c r="BI149" s="222"/>
      <c r="BJ149" s="222"/>
      <c r="BK149" s="222"/>
      <c r="BL149" s="222"/>
      <c r="BM149" s="222"/>
      <c r="BN149" s="222"/>
      <c r="BO149" s="222"/>
      <c r="BP149" s="222"/>
    </row>
    <row r="150" ht="12.75" customHeight="1">
      <c r="A150" s="222"/>
      <c r="B150" s="440">
        <v>44852.0</v>
      </c>
      <c r="C150" s="210">
        <f t="shared" si="16"/>
        <v>8800</v>
      </c>
      <c r="D150" s="141">
        <f t="shared" si="21"/>
        <v>0</v>
      </c>
      <c r="E150" s="481"/>
      <c r="F150" s="482"/>
      <c r="G150" s="482"/>
      <c r="H150" s="482"/>
      <c r="I150" s="482"/>
      <c r="J150" s="482"/>
      <c r="K150" s="482"/>
      <c r="L150" s="483"/>
      <c r="M150" s="141">
        <f t="shared" ref="M150:M163" si="26">O150+Q150</f>
        <v>0</v>
      </c>
      <c r="N150" s="515"/>
      <c r="O150" s="482"/>
      <c r="P150" s="482"/>
      <c r="Q150" s="482"/>
      <c r="R150" s="482"/>
      <c r="S150" s="543"/>
      <c r="T150" s="141">
        <f t="shared" si="23"/>
        <v>8800</v>
      </c>
      <c r="U150" s="407" t="s">
        <v>1397</v>
      </c>
      <c r="V150" s="363">
        <v>8800.0</v>
      </c>
      <c r="W150" s="383"/>
      <c r="X150" s="322"/>
      <c r="Y150" s="383"/>
      <c r="Z150" s="322"/>
      <c r="AA150" s="383"/>
      <c r="AB150" s="322"/>
      <c r="AC150" s="383"/>
      <c r="AD150" s="322"/>
      <c r="AE150" s="383"/>
      <c r="AF150" s="322"/>
      <c r="AG150" s="383"/>
      <c r="AH150" s="322"/>
      <c r="AI150" s="383"/>
      <c r="AJ150" s="322"/>
      <c r="AK150" s="322"/>
      <c r="AL150" s="322"/>
      <c r="AM150" s="322"/>
      <c r="AN150" s="322"/>
      <c r="AO150" s="322"/>
      <c r="AP150" s="322"/>
      <c r="AQ150" s="322"/>
      <c r="AR150" s="322"/>
      <c r="AS150" s="322"/>
      <c r="AT150" s="383"/>
      <c r="AU150" s="479"/>
      <c r="AV150" s="480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222"/>
      <c r="BH150" s="222"/>
      <c r="BI150" s="222"/>
      <c r="BJ150" s="222"/>
      <c r="BK150" s="222"/>
      <c r="BL150" s="222"/>
      <c r="BM150" s="222"/>
      <c r="BN150" s="222"/>
      <c r="BO150" s="222"/>
      <c r="BP150" s="222"/>
    </row>
    <row r="151" ht="12.75" customHeight="1">
      <c r="A151" s="222"/>
      <c r="B151" s="440">
        <v>44853.0</v>
      </c>
      <c r="C151" s="210">
        <f t="shared" si="16"/>
        <v>0</v>
      </c>
      <c r="D151" s="141">
        <f t="shared" si="21"/>
        <v>0</v>
      </c>
      <c r="E151" s="476"/>
      <c r="F151" s="474"/>
      <c r="G151" s="474"/>
      <c r="H151" s="474"/>
      <c r="I151" s="474"/>
      <c r="J151" s="474"/>
      <c r="K151" s="474"/>
      <c r="L151" s="475"/>
      <c r="M151" s="141">
        <f t="shared" si="26"/>
        <v>0</v>
      </c>
      <c r="N151" s="399"/>
      <c r="O151" s="474"/>
      <c r="P151" s="474"/>
      <c r="Q151" s="474"/>
      <c r="R151" s="474"/>
      <c r="S151" s="542"/>
      <c r="T151" s="141">
        <f t="shared" si="23"/>
        <v>0</v>
      </c>
      <c r="U151" s="407"/>
      <c r="V151" s="322"/>
      <c r="W151" s="383"/>
      <c r="X151" s="322"/>
      <c r="Y151" s="383"/>
      <c r="Z151" s="322"/>
      <c r="AA151" s="383"/>
      <c r="AB151" s="322"/>
      <c r="AC151" s="383"/>
      <c r="AD151" s="322"/>
      <c r="AE151" s="383"/>
      <c r="AF151" s="322"/>
      <c r="AG151" s="383"/>
      <c r="AH151" s="322"/>
      <c r="AI151" s="383"/>
      <c r="AJ151" s="322"/>
      <c r="AK151" s="322"/>
      <c r="AL151" s="322"/>
      <c r="AM151" s="322"/>
      <c r="AN151" s="322"/>
      <c r="AO151" s="322"/>
      <c r="AP151" s="322"/>
      <c r="AQ151" s="322"/>
      <c r="AR151" s="322"/>
      <c r="AS151" s="322"/>
      <c r="AT151" s="383"/>
      <c r="AU151" s="479"/>
      <c r="AV151" s="480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222"/>
      <c r="BH151" s="222"/>
      <c r="BI151" s="222"/>
      <c r="BJ151" s="222"/>
      <c r="BK151" s="222"/>
      <c r="BL151" s="222"/>
      <c r="BM151" s="222"/>
      <c r="BN151" s="222"/>
      <c r="BO151" s="222"/>
      <c r="BP151" s="222"/>
    </row>
    <row r="152" ht="12.75" customHeight="1">
      <c r="A152" s="222"/>
      <c r="B152" s="440">
        <v>44854.0</v>
      </c>
      <c r="C152" s="210">
        <f t="shared" si="16"/>
        <v>108659</v>
      </c>
      <c r="D152" s="141">
        <f t="shared" si="21"/>
        <v>0</v>
      </c>
      <c r="E152" s="407"/>
      <c r="F152" s="322"/>
      <c r="G152" s="474"/>
      <c r="H152" s="474"/>
      <c r="I152" s="474"/>
      <c r="J152" s="474"/>
      <c r="K152" s="474"/>
      <c r="L152" s="475"/>
      <c r="M152" s="141">
        <f t="shared" si="26"/>
        <v>0</v>
      </c>
      <c r="N152" s="399"/>
      <c r="O152" s="474"/>
      <c r="P152" s="474"/>
      <c r="Q152" s="474"/>
      <c r="R152" s="474"/>
      <c r="S152" s="542"/>
      <c r="T152" s="141">
        <f t="shared" si="23"/>
        <v>108659</v>
      </c>
      <c r="U152" s="484" t="s">
        <v>232</v>
      </c>
      <c r="V152" s="363">
        <v>8758.0</v>
      </c>
      <c r="W152" s="383" t="s">
        <v>1398</v>
      </c>
      <c r="X152" s="363">
        <v>6818.0</v>
      </c>
      <c r="Y152" s="383" t="s">
        <v>1399</v>
      </c>
      <c r="Z152" s="363">
        <v>93083.0</v>
      </c>
      <c r="AA152" s="383"/>
      <c r="AB152" s="322"/>
      <c r="AC152" s="417"/>
      <c r="AD152" s="478"/>
      <c r="AE152" s="383"/>
      <c r="AF152" s="322"/>
      <c r="AG152" s="383"/>
      <c r="AH152" s="322"/>
      <c r="AI152" s="383"/>
      <c r="AJ152" s="322"/>
      <c r="AK152" s="322"/>
      <c r="AL152" s="322"/>
      <c r="AM152" s="322"/>
      <c r="AN152" s="322"/>
      <c r="AO152" s="322"/>
      <c r="AP152" s="322"/>
      <c r="AQ152" s="322"/>
      <c r="AR152" s="322"/>
      <c r="AS152" s="322"/>
      <c r="AT152" s="383"/>
      <c r="AU152" s="479"/>
      <c r="AV152" s="480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222"/>
      <c r="BH152" s="222"/>
      <c r="BI152" s="222"/>
      <c r="BJ152" s="222"/>
      <c r="BK152" s="222"/>
      <c r="BL152" s="222"/>
      <c r="BM152" s="222"/>
      <c r="BN152" s="222"/>
      <c r="BO152" s="222"/>
      <c r="BP152" s="222"/>
    </row>
    <row r="153" ht="12.75" customHeight="1">
      <c r="A153" s="222"/>
      <c r="B153" s="439">
        <v>44855.0</v>
      </c>
      <c r="C153" s="210">
        <f t="shared" si="16"/>
        <v>0</v>
      </c>
      <c r="D153" s="141">
        <f t="shared" si="21"/>
        <v>0</v>
      </c>
      <c r="E153" s="407"/>
      <c r="F153" s="322"/>
      <c r="G153" s="474"/>
      <c r="H153" s="474"/>
      <c r="I153" s="474"/>
      <c r="J153" s="474"/>
      <c r="K153" s="474"/>
      <c r="L153" s="475"/>
      <c r="M153" s="141">
        <f t="shared" si="26"/>
        <v>0</v>
      </c>
      <c r="N153" s="544"/>
      <c r="O153" s="322"/>
      <c r="P153" s="322"/>
      <c r="Q153" s="322"/>
      <c r="R153" s="322"/>
      <c r="S153" s="480"/>
      <c r="T153" s="141">
        <f t="shared" si="23"/>
        <v>0</v>
      </c>
      <c r="U153" s="407"/>
      <c r="V153" s="322"/>
      <c r="W153" s="417"/>
      <c r="X153" s="478"/>
      <c r="Y153" s="383"/>
      <c r="Z153" s="322"/>
      <c r="AA153" s="383"/>
      <c r="AB153" s="322"/>
      <c r="AC153" s="383"/>
      <c r="AD153" s="322"/>
      <c r="AE153" s="383"/>
      <c r="AF153" s="322"/>
      <c r="AG153" s="383"/>
      <c r="AH153" s="322"/>
      <c r="AI153" s="383"/>
      <c r="AJ153" s="322"/>
      <c r="AK153" s="322"/>
      <c r="AL153" s="322"/>
      <c r="AM153" s="322"/>
      <c r="AN153" s="322"/>
      <c r="AO153" s="322"/>
      <c r="AP153" s="322"/>
      <c r="AQ153" s="322"/>
      <c r="AR153" s="322"/>
      <c r="AS153" s="322"/>
      <c r="AT153" s="383"/>
      <c r="AU153" s="479"/>
      <c r="AV153" s="480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222"/>
      <c r="BH153" s="222"/>
      <c r="BI153" s="222"/>
      <c r="BJ153" s="222"/>
      <c r="BK153" s="222"/>
      <c r="BL153" s="222"/>
      <c r="BM153" s="222"/>
      <c r="BN153" s="222"/>
      <c r="BO153" s="222"/>
      <c r="BP153" s="222"/>
    </row>
    <row r="154" ht="12.75" customHeight="1">
      <c r="A154" s="222"/>
      <c r="B154" s="439">
        <v>44856.0</v>
      </c>
      <c r="C154" s="210">
        <f t="shared" si="16"/>
        <v>0</v>
      </c>
      <c r="D154" s="141">
        <f t="shared" si="21"/>
        <v>0</v>
      </c>
      <c r="E154" s="476"/>
      <c r="F154" s="474"/>
      <c r="G154" s="474"/>
      <c r="H154" s="474"/>
      <c r="I154" s="474"/>
      <c r="J154" s="474"/>
      <c r="K154" s="474"/>
      <c r="L154" s="475"/>
      <c r="M154" s="141">
        <f t="shared" si="26"/>
        <v>0</v>
      </c>
      <c r="N154" s="544"/>
      <c r="O154" s="322"/>
      <c r="P154" s="322"/>
      <c r="Q154" s="322"/>
      <c r="R154" s="322"/>
      <c r="S154" s="480"/>
      <c r="T154" s="141">
        <f t="shared" si="23"/>
        <v>0</v>
      </c>
      <c r="U154" s="477"/>
      <c r="V154" s="417"/>
      <c r="W154" s="383"/>
      <c r="X154" s="322"/>
      <c r="Y154" s="383"/>
      <c r="Z154" s="322"/>
      <c r="AA154" s="383"/>
      <c r="AB154" s="322"/>
      <c r="AC154" s="383"/>
      <c r="AD154" s="322"/>
      <c r="AE154" s="383"/>
      <c r="AF154" s="322"/>
      <c r="AG154" s="383"/>
      <c r="AH154" s="322"/>
      <c r="AI154" s="383"/>
      <c r="AJ154" s="322"/>
      <c r="AK154" s="322"/>
      <c r="AL154" s="322"/>
      <c r="AM154" s="322"/>
      <c r="AN154" s="322"/>
      <c r="AO154" s="322"/>
      <c r="AP154" s="322"/>
      <c r="AQ154" s="322"/>
      <c r="AR154" s="322"/>
      <c r="AS154" s="322"/>
      <c r="AT154" s="383"/>
      <c r="AU154" s="479"/>
      <c r="AV154" s="480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222"/>
      <c r="BH154" s="222"/>
      <c r="BI154" s="222"/>
      <c r="BJ154" s="222"/>
      <c r="BK154" s="222"/>
      <c r="BL154" s="222"/>
      <c r="BM154" s="222"/>
      <c r="BN154" s="222"/>
      <c r="BO154" s="222"/>
      <c r="BP154" s="222"/>
    </row>
    <row r="155" ht="12.75" customHeight="1">
      <c r="A155" s="222"/>
      <c r="B155" s="440">
        <v>44857.0</v>
      </c>
      <c r="C155" s="210">
        <f t="shared" si="16"/>
        <v>74250</v>
      </c>
      <c r="D155" s="141">
        <f t="shared" si="21"/>
        <v>0</v>
      </c>
      <c r="E155" s="407"/>
      <c r="F155" s="322"/>
      <c r="G155" s="474"/>
      <c r="H155" s="474"/>
      <c r="I155" s="474"/>
      <c r="J155" s="474"/>
      <c r="K155" s="474"/>
      <c r="L155" s="475"/>
      <c r="M155" s="141">
        <f t="shared" si="26"/>
        <v>74250</v>
      </c>
      <c r="N155" s="399" t="s">
        <v>130</v>
      </c>
      <c r="O155" s="362">
        <v>74250.0</v>
      </c>
      <c r="P155" s="474"/>
      <c r="Q155" s="474"/>
      <c r="R155" s="474"/>
      <c r="S155" s="542"/>
      <c r="T155" s="141">
        <f t="shared" si="23"/>
        <v>0</v>
      </c>
      <c r="U155" s="407"/>
      <c r="V155" s="322"/>
      <c r="W155" s="383"/>
      <c r="X155" s="322"/>
      <c r="Y155" s="383"/>
      <c r="Z155" s="322"/>
      <c r="AA155" s="383"/>
      <c r="AB155" s="322"/>
      <c r="AC155" s="383"/>
      <c r="AD155" s="322"/>
      <c r="AE155" s="383"/>
      <c r="AF155" s="322"/>
      <c r="AG155" s="383"/>
      <c r="AH155" s="322"/>
      <c r="AI155" s="383"/>
      <c r="AJ155" s="322"/>
      <c r="AK155" s="322"/>
      <c r="AL155" s="322"/>
      <c r="AM155" s="322"/>
      <c r="AN155" s="322"/>
      <c r="AO155" s="322"/>
      <c r="AP155" s="322"/>
      <c r="AQ155" s="322"/>
      <c r="AR155" s="322"/>
      <c r="AS155" s="322"/>
      <c r="AT155" s="383"/>
      <c r="AU155" s="479"/>
      <c r="AV155" s="480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222"/>
      <c r="BH155" s="222"/>
      <c r="BI155" s="222"/>
      <c r="BJ155" s="222"/>
      <c r="BK155" s="222"/>
      <c r="BL155" s="222"/>
      <c r="BM155" s="222"/>
      <c r="BN155" s="222"/>
      <c r="BO155" s="222"/>
      <c r="BP155" s="222"/>
    </row>
    <row r="156" ht="12.75" customHeight="1">
      <c r="A156" s="222"/>
      <c r="B156" s="440">
        <v>44858.0</v>
      </c>
      <c r="C156" s="210">
        <f t="shared" si="16"/>
        <v>500000</v>
      </c>
      <c r="D156" s="141">
        <f t="shared" si="21"/>
        <v>0</v>
      </c>
      <c r="E156" s="481"/>
      <c r="F156" s="482"/>
      <c r="G156" s="482"/>
      <c r="H156" s="482"/>
      <c r="I156" s="482"/>
      <c r="J156" s="482"/>
      <c r="K156" s="482"/>
      <c r="L156" s="483"/>
      <c r="M156" s="141">
        <f t="shared" si="26"/>
        <v>0</v>
      </c>
      <c r="N156" s="515"/>
      <c r="O156" s="482"/>
      <c r="P156" s="482"/>
      <c r="Q156" s="482"/>
      <c r="R156" s="482"/>
      <c r="S156" s="543"/>
      <c r="T156" s="141">
        <f t="shared" si="23"/>
        <v>500000</v>
      </c>
      <c r="U156" s="407" t="s">
        <v>1400</v>
      </c>
      <c r="V156" s="363">
        <v>500000.0</v>
      </c>
      <c r="W156" s="383"/>
      <c r="X156" s="322"/>
      <c r="Y156" s="383"/>
      <c r="Z156" s="322"/>
      <c r="AA156" s="383"/>
      <c r="AB156" s="322"/>
      <c r="AC156" s="383"/>
      <c r="AD156" s="322"/>
      <c r="AE156" s="383"/>
      <c r="AF156" s="322"/>
      <c r="AG156" s="383"/>
      <c r="AH156" s="322"/>
      <c r="AI156" s="383"/>
      <c r="AJ156" s="322"/>
      <c r="AK156" s="322"/>
      <c r="AL156" s="322"/>
      <c r="AM156" s="322"/>
      <c r="AN156" s="322"/>
      <c r="AO156" s="322"/>
      <c r="AP156" s="322"/>
      <c r="AQ156" s="322"/>
      <c r="AR156" s="322"/>
      <c r="AS156" s="322"/>
      <c r="AT156" s="383"/>
      <c r="AU156" s="479"/>
      <c r="AV156" s="480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222"/>
      <c r="BH156" s="222"/>
      <c r="BI156" s="222"/>
      <c r="BJ156" s="222"/>
      <c r="BK156" s="222"/>
      <c r="BL156" s="222"/>
      <c r="BM156" s="222"/>
      <c r="BN156" s="222"/>
      <c r="BO156" s="222"/>
      <c r="BP156" s="222"/>
    </row>
    <row r="157" ht="12.75" customHeight="1">
      <c r="A157" s="222"/>
      <c r="B157" s="440">
        <v>44859.0</v>
      </c>
      <c r="C157" s="210">
        <f t="shared" si="16"/>
        <v>179454</v>
      </c>
      <c r="D157" s="141">
        <f t="shared" si="21"/>
        <v>0</v>
      </c>
      <c r="E157" s="481"/>
      <c r="F157" s="482"/>
      <c r="G157" s="482"/>
      <c r="H157" s="482"/>
      <c r="I157" s="482"/>
      <c r="J157" s="482"/>
      <c r="K157" s="482"/>
      <c r="L157" s="483"/>
      <c r="M157" s="141">
        <f t="shared" si="26"/>
        <v>0</v>
      </c>
      <c r="N157" s="515"/>
      <c r="O157" s="482"/>
      <c r="P157" s="482"/>
      <c r="Q157" s="482"/>
      <c r="R157" s="482"/>
      <c r="S157" s="543"/>
      <c r="T157" s="141">
        <f t="shared" si="23"/>
        <v>179454</v>
      </c>
      <c r="U157" s="407" t="s">
        <v>1401</v>
      </c>
      <c r="V157" s="363">
        <v>154275.0</v>
      </c>
      <c r="W157" s="383" t="s">
        <v>1402</v>
      </c>
      <c r="X157" s="363">
        <v>25179.0</v>
      </c>
      <c r="Y157" s="322"/>
      <c r="Z157" s="322"/>
      <c r="AA157" s="383"/>
      <c r="AB157" s="322"/>
      <c r="AC157" s="383"/>
      <c r="AD157" s="322"/>
      <c r="AE157" s="383"/>
      <c r="AF157" s="322"/>
      <c r="AG157" s="383"/>
      <c r="AH157" s="322"/>
      <c r="AI157" s="383"/>
      <c r="AJ157" s="322"/>
      <c r="AK157" s="322"/>
      <c r="AL157" s="322"/>
      <c r="AM157" s="322"/>
      <c r="AN157" s="322"/>
      <c r="AO157" s="322"/>
      <c r="AP157" s="322"/>
      <c r="AQ157" s="322"/>
      <c r="AR157" s="322"/>
      <c r="AS157" s="322"/>
      <c r="AT157" s="383"/>
      <c r="AU157" s="479"/>
      <c r="AV157" s="480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222"/>
      <c r="BH157" s="222"/>
      <c r="BI157" s="222"/>
      <c r="BJ157" s="222"/>
      <c r="BK157" s="222"/>
      <c r="BL157" s="222"/>
      <c r="BM157" s="222"/>
      <c r="BN157" s="222"/>
      <c r="BO157" s="222"/>
      <c r="BP157" s="222"/>
    </row>
    <row r="158" ht="12.75" customHeight="1">
      <c r="A158" s="222"/>
      <c r="B158" s="440">
        <v>44860.0</v>
      </c>
      <c r="C158" s="210">
        <f t="shared" si="16"/>
        <v>3212381</v>
      </c>
      <c r="D158" s="141">
        <f t="shared" si="21"/>
        <v>0</v>
      </c>
      <c r="E158" s="476"/>
      <c r="F158" s="474"/>
      <c r="G158" s="474"/>
      <c r="H158" s="474"/>
      <c r="I158" s="474"/>
      <c r="J158" s="474"/>
      <c r="K158" s="474"/>
      <c r="L158" s="475"/>
      <c r="M158" s="141">
        <f t="shared" si="26"/>
        <v>0</v>
      </c>
      <c r="N158" s="399"/>
      <c r="O158" s="474"/>
      <c r="P158" s="474"/>
      <c r="Q158" s="474"/>
      <c r="R158" s="474"/>
      <c r="S158" s="542"/>
      <c r="T158" s="141">
        <f t="shared" si="23"/>
        <v>3212381</v>
      </c>
      <c r="U158" s="407" t="s">
        <v>1403</v>
      </c>
      <c r="V158" s="363">
        <v>3212381.0</v>
      </c>
      <c r="W158" s="383"/>
      <c r="X158" s="322"/>
      <c r="Y158" s="383"/>
      <c r="Z158" s="322"/>
      <c r="AA158" s="383"/>
      <c r="AB158" s="322"/>
      <c r="AC158" s="383"/>
      <c r="AD158" s="322"/>
      <c r="AE158" s="383"/>
      <c r="AF158" s="322"/>
      <c r="AG158" s="383"/>
      <c r="AH158" s="322"/>
      <c r="AI158" s="383"/>
      <c r="AJ158" s="322"/>
      <c r="AK158" s="322"/>
      <c r="AL158" s="322"/>
      <c r="AM158" s="322"/>
      <c r="AN158" s="322"/>
      <c r="AO158" s="322"/>
      <c r="AP158" s="322"/>
      <c r="AQ158" s="322"/>
      <c r="AR158" s="322"/>
      <c r="AS158" s="322"/>
      <c r="AT158" s="383"/>
      <c r="AU158" s="479"/>
      <c r="AV158" s="480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222"/>
      <c r="BH158" s="222"/>
      <c r="BI158" s="222"/>
      <c r="BJ158" s="222"/>
      <c r="BK158" s="222"/>
      <c r="BL158" s="222"/>
      <c r="BM158" s="222"/>
      <c r="BN158" s="222"/>
      <c r="BO158" s="222"/>
      <c r="BP158" s="222"/>
    </row>
    <row r="159" ht="12.75" customHeight="1">
      <c r="A159" s="222"/>
      <c r="B159" s="440">
        <v>44861.0</v>
      </c>
      <c r="C159" s="210">
        <f t="shared" si="16"/>
        <v>325880</v>
      </c>
      <c r="D159" s="141">
        <f t="shared" si="21"/>
        <v>0</v>
      </c>
      <c r="E159" s="476"/>
      <c r="F159" s="474"/>
      <c r="G159" s="474"/>
      <c r="H159" s="474"/>
      <c r="I159" s="474"/>
      <c r="J159" s="474"/>
      <c r="K159" s="474"/>
      <c r="L159" s="475"/>
      <c r="M159" s="141">
        <f t="shared" si="26"/>
        <v>0</v>
      </c>
      <c r="N159" s="399"/>
      <c r="O159" s="474"/>
      <c r="P159" s="474"/>
      <c r="Q159" s="474"/>
      <c r="R159" s="474"/>
      <c r="S159" s="542"/>
      <c r="T159" s="141">
        <f t="shared" si="23"/>
        <v>325880</v>
      </c>
      <c r="U159" s="399" t="s">
        <v>1404</v>
      </c>
      <c r="V159" s="362">
        <v>4400.0</v>
      </c>
      <c r="W159" s="415" t="s">
        <v>1405</v>
      </c>
      <c r="X159" s="366">
        <v>65175.0</v>
      </c>
      <c r="Y159" s="383" t="s">
        <v>1406</v>
      </c>
      <c r="Z159" s="363">
        <v>256305.0</v>
      </c>
      <c r="AA159" s="383"/>
      <c r="AB159" s="322"/>
      <c r="AC159" s="383"/>
      <c r="AD159" s="322"/>
      <c r="AE159" s="383"/>
      <c r="AF159" s="322"/>
      <c r="AG159" s="383"/>
      <c r="AH159" s="322"/>
      <c r="AI159" s="383"/>
      <c r="AJ159" s="322"/>
      <c r="AK159" s="322"/>
      <c r="AL159" s="322"/>
      <c r="AM159" s="322"/>
      <c r="AN159" s="322"/>
      <c r="AO159" s="322"/>
      <c r="AP159" s="322"/>
      <c r="AQ159" s="322"/>
      <c r="AR159" s="322"/>
      <c r="AS159" s="322"/>
      <c r="AT159" s="383"/>
      <c r="AU159" s="479"/>
      <c r="AV159" s="480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222"/>
      <c r="BH159" s="222"/>
      <c r="BI159" s="222"/>
      <c r="BJ159" s="222"/>
      <c r="BK159" s="222"/>
      <c r="BL159" s="222"/>
      <c r="BM159" s="222"/>
      <c r="BN159" s="222"/>
      <c r="BO159" s="222"/>
      <c r="BP159" s="222"/>
    </row>
    <row r="160" ht="12.75" customHeight="1">
      <c r="A160" s="222"/>
      <c r="B160" s="439">
        <v>44862.0</v>
      </c>
      <c r="C160" s="210">
        <f t="shared" si="16"/>
        <v>0</v>
      </c>
      <c r="D160" s="141">
        <f t="shared" si="21"/>
        <v>0</v>
      </c>
      <c r="E160" s="476"/>
      <c r="F160" s="474"/>
      <c r="G160" s="474"/>
      <c r="H160" s="474"/>
      <c r="I160" s="474"/>
      <c r="J160" s="474"/>
      <c r="K160" s="474"/>
      <c r="L160" s="475"/>
      <c r="M160" s="141">
        <f t="shared" si="26"/>
        <v>0</v>
      </c>
      <c r="N160" s="399"/>
      <c r="O160" s="474"/>
      <c r="P160" s="474"/>
      <c r="Q160" s="474"/>
      <c r="R160" s="474"/>
      <c r="S160" s="542"/>
      <c r="T160" s="141">
        <f t="shared" si="23"/>
        <v>0</v>
      </c>
      <c r="U160" s="407"/>
      <c r="V160" s="322"/>
      <c r="W160" s="383"/>
      <c r="X160" s="322"/>
      <c r="Y160" s="383"/>
      <c r="Z160" s="322"/>
      <c r="AA160" s="383"/>
      <c r="AB160" s="322"/>
      <c r="AC160" s="383"/>
      <c r="AD160" s="322"/>
      <c r="AE160" s="383"/>
      <c r="AF160" s="322"/>
      <c r="AG160" s="383"/>
      <c r="AH160" s="322"/>
      <c r="AI160" s="383"/>
      <c r="AJ160" s="322"/>
      <c r="AK160" s="322"/>
      <c r="AL160" s="322"/>
      <c r="AM160" s="322"/>
      <c r="AN160" s="322"/>
      <c r="AO160" s="322"/>
      <c r="AP160" s="322"/>
      <c r="AQ160" s="322"/>
      <c r="AR160" s="322"/>
      <c r="AS160" s="322"/>
      <c r="AT160" s="383"/>
      <c r="AU160" s="479"/>
      <c r="AV160" s="480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222"/>
      <c r="BH160" s="222"/>
      <c r="BI160" s="222"/>
      <c r="BJ160" s="222"/>
      <c r="BK160" s="222"/>
      <c r="BL160" s="222"/>
      <c r="BM160" s="222"/>
      <c r="BN160" s="222"/>
      <c r="BO160" s="222"/>
      <c r="BP160" s="222"/>
    </row>
    <row r="161" ht="12.75" customHeight="1">
      <c r="A161" s="222"/>
      <c r="B161" s="439">
        <v>44863.0</v>
      </c>
      <c r="C161" s="210">
        <f t="shared" si="16"/>
        <v>0</v>
      </c>
      <c r="D161" s="141">
        <f t="shared" si="21"/>
        <v>0</v>
      </c>
      <c r="E161" s="476"/>
      <c r="F161" s="474"/>
      <c r="G161" s="474"/>
      <c r="H161" s="474"/>
      <c r="I161" s="474"/>
      <c r="J161" s="474"/>
      <c r="K161" s="474"/>
      <c r="L161" s="475"/>
      <c r="M161" s="141">
        <f t="shared" si="26"/>
        <v>0</v>
      </c>
      <c r="N161" s="399"/>
      <c r="O161" s="474"/>
      <c r="P161" s="474"/>
      <c r="Q161" s="474"/>
      <c r="R161" s="474"/>
      <c r="S161" s="542"/>
      <c r="T161" s="141">
        <f t="shared" si="23"/>
        <v>0</v>
      </c>
      <c r="U161" s="407"/>
      <c r="V161" s="322"/>
      <c r="W161" s="383"/>
      <c r="X161" s="322"/>
      <c r="Y161" s="383"/>
      <c r="Z161" s="322"/>
      <c r="AA161" s="383"/>
      <c r="AB161" s="322"/>
      <c r="AC161" s="383"/>
      <c r="AD161" s="322"/>
      <c r="AE161" s="383"/>
      <c r="AF161" s="322"/>
      <c r="AG161" s="322"/>
      <c r="AH161" s="383"/>
      <c r="AI161" s="322"/>
      <c r="AJ161" s="383"/>
      <c r="AK161" s="383"/>
      <c r="AL161" s="383"/>
      <c r="AM161" s="383"/>
      <c r="AN161" s="383"/>
      <c r="AO161" s="383"/>
      <c r="AP161" s="383"/>
      <c r="AQ161" s="383"/>
      <c r="AR161" s="383"/>
      <c r="AS161" s="383"/>
      <c r="AT161" s="383"/>
      <c r="AU161" s="479"/>
      <c r="AV161" s="480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222"/>
      <c r="BH161" s="222"/>
      <c r="BI161" s="222"/>
      <c r="BJ161" s="222"/>
      <c r="BK161" s="222"/>
      <c r="BL161" s="222"/>
      <c r="BM161" s="222"/>
      <c r="BN161" s="222"/>
      <c r="BO161" s="222"/>
      <c r="BP161" s="222"/>
    </row>
    <row r="162" ht="12.75" customHeight="1">
      <c r="A162" s="222"/>
      <c r="B162" s="440">
        <v>44864.0</v>
      </c>
      <c r="C162" s="210">
        <f t="shared" si="16"/>
        <v>17556102</v>
      </c>
      <c r="D162" s="141">
        <f t="shared" si="21"/>
        <v>14366662</v>
      </c>
      <c r="E162" s="476" t="s">
        <v>1407</v>
      </c>
      <c r="F162" s="474">
        <v>1.2406662E7</v>
      </c>
      <c r="G162" s="495" t="s">
        <v>1408</v>
      </c>
      <c r="H162" s="495">
        <v>1960000.0</v>
      </c>
      <c r="I162" s="474"/>
      <c r="J162" s="474"/>
      <c r="K162" s="474"/>
      <c r="L162" s="475"/>
      <c r="M162" s="141">
        <f t="shared" si="26"/>
        <v>0</v>
      </c>
      <c r="N162" s="399"/>
      <c r="O162" s="474"/>
      <c r="P162" s="474"/>
      <c r="Q162" s="474"/>
      <c r="R162" s="474"/>
      <c r="S162" s="542"/>
      <c r="T162" s="141">
        <f t="shared" si="23"/>
        <v>3189440</v>
      </c>
      <c r="U162" s="545" t="s">
        <v>1409</v>
      </c>
      <c r="V162" s="363">
        <v>3189440.0</v>
      </c>
      <c r="W162" s="516"/>
      <c r="X162" s="546"/>
      <c r="Y162" s="545"/>
      <c r="Z162" s="322"/>
      <c r="AA162" s="322"/>
      <c r="AB162" s="322"/>
      <c r="AC162" s="383"/>
      <c r="AD162" s="322"/>
      <c r="AE162" s="383"/>
      <c r="AF162" s="322"/>
      <c r="AG162" s="383"/>
      <c r="AH162" s="322"/>
      <c r="AI162" s="383"/>
      <c r="AJ162" s="322"/>
      <c r="AK162" s="322"/>
      <c r="AL162" s="322"/>
      <c r="AM162" s="322"/>
      <c r="AN162" s="322"/>
      <c r="AO162" s="322"/>
      <c r="AP162" s="322"/>
      <c r="AQ162" s="322"/>
      <c r="AR162" s="322"/>
      <c r="AS162" s="322"/>
      <c r="AT162" s="383"/>
      <c r="AU162" s="479"/>
      <c r="AV162" s="480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222"/>
      <c r="BH162" s="222"/>
      <c r="BI162" s="222"/>
      <c r="BJ162" s="222"/>
      <c r="BK162" s="222"/>
      <c r="BL162" s="222"/>
      <c r="BM162" s="222"/>
      <c r="BN162" s="222"/>
      <c r="BO162" s="222"/>
      <c r="BP162" s="222"/>
    </row>
    <row r="163" ht="12.75" customHeight="1">
      <c r="A163" s="228"/>
      <c r="B163" s="444">
        <v>44865.0</v>
      </c>
      <c r="C163" s="215">
        <f t="shared" si="16"/>
        <v>31628939</v>
      </c>
      <c r="D163" s="229">
        <f t="shared" si="21"/>
        <v>30000000</v>
      </c>
      <c r="E163" s="205" t="s">
        <v>783</v>
      </c>
      <c r="F163" s="206">
        <v>3.0E7</v>
      </c>
      <c r="G163" s="476"/>
      <c r="H163" s="474"/>
      <c r="I163" s="495"/>
      <c r="J163" s="495"/>
      <c r="K163" s="495"/>
      <c r="L163" s="496"/>
      <c r="M163" s="229">
        <f t="shared" si="26"/>
        <v>0</v>
      </c>
      <c r="N163" s="523"/>
      <c r="O163" s="495"/>
      <c r="P163" s="495"/>
      <c r="Q163" s="495"/>
      <c r="R163" s="495"/>
      <c r="S163" s="548"/>
      <c r="T163" s="229">
        <f>V163+X163+Z163+AD163+AF163+AH163+AJ163+AV163</f>
        <v>1628939</v>
      </c>
      <c r="U163" s="516" t="s">
        <v>172</v>
      </c>
      <c r="V163" s="690">
        <v>268437.0</v>
      </c>
      <c r="W163" s="545" t="s">
        <v>159</v>
      </c>
      <c r="X163" s="363">
        <v>268437.0</v>
      </c>
      <c r="Y163" s="322" t="s">
        <v>1410</v>
      </c>
      <c r="Z163" s="363">
        <v>495970.0</v>
      </c>
      <c r="AA163" s="383" t="s">
        <v>1411</v>
      </c>
      <c r="AB163" s="363">
        <v>258547.0</v>
      </c>
      <c r="AC163" s="383" t="s">
        <v>1412</v>
      </c>
      <c r="AD163" s="363">
        <v>73700.0</v>
      </c>
      <c r="AE163" s="383" t="s">
        <v>327</v>
      </c>
      <c r="AF163" s="363">
        <v>22000.0</v>
      </c>
      <c r="AG163" s="383" t="s">
        <v>785</v>
      </c>
      <c r="AH163" s="363">
        <v>84315.0</v>
      </c>
      <c r="AI163" s="383" t="s">
        <v>755</v>
      </c>
      <c r="AJ163" s="385">
        <v>284780.0</v>
      </c>
      <c r="AK163" s="381"/>
      <c r="AL163" s="381"/>
      <c r="AM163" s="381"/>
      <c r="AN163" s="381"/>
      <c r="AO163" s="381"/>
      <c r="AP163" s="381"/>
      <c r="AQ163" s="381"/>
      <c r="AR163" s="381"/>
      <c r="AS163" s="381"/>
      <c r="AT163" s="413" t="s">
        <v>1341</v>
      </c>
      <c r="AU163" s="499"/>
      <c r="AV163" s="400">
        <v>131300.0</v>
      </c>
      <c r="AW163" s="228"/>
      <c r="AX163" s="228"/>
      <c r="AY163" s="228"/>
      <c r="AZ163" s="228"/>
      <c r="BA163" s="228"/>
      <c r="BB163" s="228"/>
      <c r="BC163" s="228"/>
      <c r="BD163" s="228"/>
      <c r="BE163" s="228"/>
      <c r="BF163" s="228"/>
      <c r="BG163" s="228"/>
      <c r="BH163" s="228"/>
      <c r="BI163" s="228"/>
      <c r="BJ163" s="228"/>
      <c r="BK163" s="228"/>
      <c r="BL163" s="228"/>
      <c r="BM163" s="228"/>
      <c r="BN163" s="228"/>
      <c r="BO163" s="228"/>
      <c r="BP163" s="228"/>
    </row>
    <row r="164" ht="12.75" customHeight="1">
      <c r="A164" s="1"/>
      <c r="B164" s="100" t="s">
        <v>16</v>
      </c>
      <c r="C164" s="172">
        <f t="shared" si="16"/>
        <v>59690050</v>
      </c>
      <c r="D164" s="173">
        <f>SUM(D134:D163)</f>
        <v>44366662</v>
      </c>
      <c r="E164" s="461"/>
      <c r="F164" s="123"/>
      <c r="G164" s="123"/>
      <c r="H164" s="123"/>
      <c r="I164" s="123"/>
      <c r="J164" s="123"/>
      <c r="K164" s="123"/>
      <c r="L164" s="462"/>
      <c r="M164" s="173">
        <f>SUM(M133:M163)</f>
        <v>4267067</v>
      </c>
      <c r="N164" s="461"/>
      <c r="O164" s="123"/>
      <c r="P164" s="123"/>
      <c r="Q164" s="174"/>
      <c r="R164" s="501"/>
      <c r="S164" s="502"/>
      <c r="T164" s="173">
        <f>SUM(T134:T163)</f>
        <v>11056321</v>
      </c>
      <c r="U164" s="461"/>
      <c r="V164" s="123"/>
      <c r="W164" s="123"/>
      <c r="X164" s="123"/>
      <c r="Y164" s="123"/>
      <c r="Z164" s="123"/>
      <c r="AA164" s="123"/>
      <c r="AB164" s="123"/>
      <c r="AC164" s="123"/>
      <c r="AD164" s="123"/>
      <c r="AE164" s="123"/>
      <c r="AF164" s="123"/>
      <c r="AG164" s="123"/>
      <c r="AH164" s="123"/>
      <c r="AI164" s="123"/>
      <c r="AJ164" s="123"/>
      <c r="AK164" s="123"/>
      <c r="AL164" s="123"/>
      <c r="AM164" s="123"/>
      <c r="AN164" s="123"/>
      <c r="AO164" s="123"/>
      <c r="AP164" s="123"/>
      <c r="AQ164" s="123"/>
      <c r="AR164" s="123"/>
      <c r="AS164" s="123"/>
      <c r="AT164" s="123"/>
      <c r="AU164" s="123"/>
      <c r="AV164" s="359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ht="12.75" customHeight="1">
      <c r="A165" s="1"/>
      <c r="B165" s="443">
        <v>44501.0</v>
      </c>
      <c r="C165" s="209">
        <f t="shared" si="16"/>
        <v>713230</v>
      </c>
      <c r="D165" s="141">
        <f t="shared" ref="D165:D194" si="27">F165+H165+J165+L165</f>
        <v>0</v>
      </c>
      <c r="E165" s="527"/>
      <c r="F165" s="528"/>
      <c r="G165" s="528"/>
      <c r="H165" s="528"/>
      <c r="I165" s="528"/>
      <c r="J165" s="528"/>
      <c r="K165" s="528"/>
      <c r="L165" s="529"/>
      <c r="M165" s="141">
        <f t="shared" ref="M165:M194" si="28">O165+Q165</f>
        <v>613230</v>
      </c>
      <c r="N165" s="527" t="s">
        <v>1313</v>
      </c>
      <c r="O165" s="691">
        <v>613230.0</v>
      </c>
      <c r="P165" s="528"/>
      <c r="Q165" s="528"/>
      <c r="R165" s="528"/>
      <c r="S165" s="529"/>
      <c r="T165" s="141">
        <f t="shared" ref="T165:T194" si="29">V165+X165+Z165+AB165+AD165+AF165+AH165+AJ165+AV165</f>
        <v>100000</v>
      </c>
      <c r="U165" s="200" t="s">
        <v>1304</v>
      </c>
      <c r="V165" s="366">
        <v>100000.0</v>
      </c>
      <c r="W165" s="162"/>
      <c r="X165" s="163"/>
      <c r="Y165" s="162"/>
      <c r="Z165" s="163"/>
      <c r="AA165" s="163"/>
      <c r="AB165" s="163"/>
      <c r="AC165" s="162"/>
      <c r="AD165" s="163"/>
      <c r="AE165" s="162"/>
      <c r="AF165" s="163"/>
      <c r="AG165" s="162"/>
      <c r="AH165" s="163"/>
      <c r="AI165" s="162"/>
      <c r="AJ165" s="163"/>
      <c r="AK165" s="163"/>
      <c r="AL165" s="163"/>
      <c r="AM165" s="163"/>
      <c r="AN165" s="163"/>
      <c r="AO165" s="163"/>
      <c r="AP165" s="163"/>
      <c r="AQ165" s="163"/>
      <c r="AR165" s="163"/>
      <c r="AS165" s="163"/>
      <c r="AT165" s="162"/>
      <c r="AU165" s="372"/>
      <c r="AV165" s="255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ht="12.75" customHeight="1">
      <c r="A166" s="1"/>
      <c r="B166" s="440">
        <v>44502.0</v>
      </c>
      <c r="C166" s="210">
        <f t="shared" si="16"/>
        <v>20000000</v>
      </c>
      <c r="D166" s="141">
        <f t="shared" si="27"/>
        <v>20000000</v>
      </c>
      <c r="E166" s="399" t="s">
        <v>1413</v>
      </c>
      <c r="F166" s="474">
        <v>2.0E7</v>
      </c>
      <c r="G166" s="474"/>
      <c r="H166" s="474"/>
      <c r="I166" s="474"/>
      <c r="J166" s="474"/>
      <c r="K166" s="474"/>
      <c r="L166" s="475"/>
      <c r="M166" s="141">
        <f t="shared" si="28"/>
        <v>0</v>
      </c>
      <c r="N166" s="399"/>
      <c r="O166" s="474"/>
      <c r="P166" s="474"/>
      <c r="Q166" s="474"/>
      <c r="R166" s="474"/>
      <c r="S166" s="475"/>
      <c r="T166" s="141">
        <f t="shared" si="29"/>
        <v>0</v>
      </c>
      <c r="U166" s="142"/>
      <c r="V166" s="143"/>
      <c r="W166" s="150"/>
      <c r="X166" s="143"/>
      <c r="Y166" s="150"/>
      <c r="Z166" s="143"/>
      <c r="AA166" s="150"/>
      <c r="AB166" s="143"/>
      <c r="AC166" s="150"/>
      <c r="AD166" s="143"/>
      <c r="AE166" s="150"/>
      <c r="AF166" s="143"/>
      <c r="AG166" s="150"/>
      <c r="AH166" s="143"/>
      <c r="AI166" s="150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50"/>
      <c r="AU166" s="361"/>
      <c r="AV166" s="225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ht="12.75" customHeight="1">
      <c r="A167" s="1"/>
      <c r="B167" s="439">
        <v>44503.0</v>
      </c>
      <c r="C167" s="210">
        <f t="shared" si="16"/>
        <v>0</v>
      </c>
      <c r="D167" s="141">
        <f t="shared" si="27"/>
        <v>0</v>
      </c>
      <c r="E167" s="399"/>
      <c r="F167" s="474"/>
      <c r="G167" s="474"/>
      <c r="H167" s="474"/>
      <c r="I167" s="474"/>
      <c r="J167" s="474"/>
      <c r="K167" s="474"/>
      <c r="L167" s="475"/>
      <c r="M167" s="141">
        <f t="shared" si="28"/>
        <v>0</v>
      </c>
      <c r="N167" s="399"/>
      <c r="O167" s="474"/>
      <c r="P167" s="474"/>
      <c r="Q167" s="474"/>
      <c r="R167" s="474"/>
      <c r="S167" s="475"/>
      <c r="T167" s="141">
        <f t="shared" si="29"/>
        <v>0</v>
      </c>
      <c r="U167" s="142"/>
      <c r="V167" s="143"/>
      <c r="W167" s="150"/>
      <c r="X167" s="143"/>
      <c r="Y167" s="150"/>
      <c r="Z167" s="143"/>
      <c r="AA167" s="150"/>
      <c r="AB167" s="143"/>
      <c r="AC167" s="150"/>
      <c r="AD167" s="143"/>
      <c r="AE167" s="150"/>
      <c r="AF167" s="143"/>
      <c r="AG167" s="150"/>
      <c r="AH167" s="143"/>
      <c r="AI167" s="150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50"/>
      <c r="AU167" s="361"/>
      <c r="AV167" s="225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ht="12.75" customHeight="1">
      <c r="A168" s="1"/>
      <c r="B168" s="439">
        <v>44504.0</v>
      </c>
      <c r="C168" s="210">
        <f t="shared" si="16"/>
        <v>0</v>
      </c>
      <c r="D168" s="141">
        <f t="shared" si="27"/>
        <v>0</v>
      </c>
      <c r="E168" s="399"/>
      <c r="F168" s="474"/>
      <c r="G168" s="474"/>
      <c r="H168" s="474"/>
      <c r="I168" s="474"/>
      <c r="J168" s="474"/>
      <c r="K168" s="474"/>
      <c r="L168" s="475"/>
      <c r="M168" s="141">
        <f t="shared" si="28"/>
        <v>0</v>
      </c>
      <c r="N168" s="399"/>
      <c r="O168" s="474"/>
      <c r="P168" s="474"/>
      <c r="Q168" s="474"/>
      <c r="R168" s="474"/>
      <c r="S168" s="475"/>
      <c r="T168" s="141">
        <f t="shared" si="29"/>
        <v>0</v>
      </c>
      <c r="U168" s="142"/>
      <c r="V168" s="143"/>
      <c r="W168" s="150"/>
      <c r="X168" s="143"/>
      <c r="Y168" s="150"/>
      <c r="Z168" s="143"/>
      <c r="AA168" s="150"/>
      <c r="AB168" s="143"/>
      <c r="AC168" s="150"/>
      <c r="AD168" s="143"/>
      <c r="AE168" s="150"/>
      <c r="AF168" s="143"/>
      <c r="AG168" s="150"/>
      <c r="AH168" s="143"/>
      <c r="AI168" s="150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50"/>
      <c r="AU168" s="361"/>
      <c r="AV168" s="225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ht="12.75" customHeight="1">
      <c r="A169" s="1"/>
      <c r="B169" s="439">
        <v>44505.0</v>
      </c>
      <c r="C169" s="210">
        <f t="shared" si="16"/>
        <v>0</v>
      </c>
      <c r="D169" s="141">
        <f t="shared" si="27"/>
        <v>0</v>
      </c>
      <c r="E169" s="399"/>
      <c r="F169" s="474"/>
      <c r="G169" s="474"/>
      <c r="H169" s="474"/>
      <c r="I169" s="474"/>
      <c r="J169" s="474"/>
      <c r="K169" s="474"/>
      <c r="L169" s="475"/>
      <c r="M169" s="141">
        <f t="shared" si="28"/>
        <v>0</v>
      </c>
      <c r="N169" s="399"/>
      <c r="O169" s="474"/>
      <c r="P169" s="474"/>
      <c r="Q169" s="474"/>
      <c r="R169" s="474"/>
      <c r="S169" s="475"/>
      <c r="T169" s="141">
        <f t="shared" si="29"/>
        <v>0</v>
      </c>
      <c r="U169" s="142"/>
      <c r="V169" s="143"/>
      <c r="W169" s="150"/>
      <c r="X169" s="143"/>
      <c r="Y169" s="150"/>
      <c r="Z169" s="143"/>
      <c r="AA169" s="150"/>
      <c r="AB169" s="143"/>
      <c r="AC169" s="150"/>
      <c r="AD169" s="143"/>
      <c r="AE169" s="150"/>
      <c r="AF169" s="143"/>
      <c r="AG169" s="150"/>
      <c r="AH169" s="143"/>
      <c r="AI169" s="150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50"/>
      <c r="AU169" s="361"/>
      <c r="AV169" s="225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ht="12.75" customHeight="1">
      <c r="A170" s="1"/>
      <c r="B170" s="440">
        <v>44506.0</v>
      </c>
      <c r="C170" s="210">
        <f t="shared" si="16"/>
        <v>266515</v>
      </c>
      <c r="D170" s="141">
        <f t="shared" si="27"/>
        <v>0</v>
      </c>
      <c r="E170" s="399"/>
      <c r="F170" s="474"/>
      <c r="G170" s="474"/>
      <c r="H170" s="474"/>
      <c r="I170" s="474"/>
      <c r="J170" s="474"/>
      <c r="K170" s="474"/>
      <c r="L170" s="475"/>
      <c r="M170" s="141">
        <f t="shared" si="28"/>
        <v>103000</v>
      </c>
      <c r="N170" s="399" t="s">
        <v>764</v>
      </c>
      <c r="O170" s="362">
        <v>40000.0</v>
      </c>
      <c r="P170" s="474" t="s">
        <v>130</v>
      </c>
      <c r="Q170" s="362">
        <v>63000.0</v>
      </c>
      <c r="R170" s="474"/>
      <c r="S170" s="475"/>
      <c r="T170" s="141">
        <f t="shared" si="29"/>
        <v>163515</v>
      </c>
      <c r="U170" s="142" t="s">
        <v>856</v>
      </c>
      <c r="V170" s="363">
        <v>163515.0</v>
      </c>
      <c r="W170" s="383"/>
      <c r="X170" s="143"/>
      <c r="Y170" s="150"/>
      <c r="Z170" s="143"/>
      <c r="AA170" s="150"/>
      <c r="AB170" s="143"/>
      <c r="AC170" s="150"/>
      <c r="AD170" s="143"/>
      <c r="AE170" s="150"/>
      <c r="AF170" s="143"/>
      <c r="AG170" s="150"/>
      <c r="AH170" s="143"/>
      <c r="AI170" s="150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50"/>
      <c r="AU170" s="361"/>
      <c r="AV170" s="225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ht="12.75" customHeight="1">
      <c r="A171" s="1"/>
      <c r="B171" s="440">
        <v>44507.0</v>
      </c>
      <c r="C171" s="210">
        <f t="shared" si="16"/>
        <v>35200</v>
      </c>
      <c r="D171" s="141">
        <f t="shared" si="27"/>
        <v>0</v>
      </c>
      <c r="E171" s="399"/>
      <c r="F171" s="474"/>
      <c r="G171" s="474"/>
      <c r="H171" s="474"/>
      <c r="I171" s="474"/>
      <c r="J171" s="474"/>
      <c r="K171" s="474"/>
      <c r="L171" s="475"/>
      <c r="M171" s="141">
        <f t="shared" si="28"/>
        <v>0</v>
      </c>
      <c r="N171" s="399"/>
      <c r="O171" s="474"/>
      <c r="P171" s="474"/>
      <c r="Q171" s="474"/>
      <c r="R171" s="474"/>
      <c r="S171" s="475"/>
      <c r="T171" s="141">
        <f t="shared" si="29"/>
        <v>35200</v>
      </c>
      <c r="U171" s="142" t="s">
        <v>1414</v>
      </c>
      <c r="V171" s="363">
        <v>35200.0</v>
      </c>
      <c r="W171" s="150"/>
      <c r="X171" s="143"/>
      <c r="Y171" s="150"/>
      <c r="Z171" s="143"/>
      <c r="AA171" s="150"/>
      <c r="AB171" s="143"/>
      <c r="AC171" s="150"/>
      <c r="AD171" s="143"/>
      <c r="AE171" s="150"/>
      <c r="AF171" s="143"/>
      <c r="AG171" s="150"/>
      <c r="AH171" s="143"/>
      <c r="AI171" s="150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50"/>
      <c r="AU171" s="361"/>
      <c r="AV171" s="225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ht="12.75" customHeight="1">
      <c r="A172" s="1"/>
      <c r="B172" s="440">
        <v>44508.0</v>
      </c>
      <c r="C172" s="210">
        <f t="shared" si="16"/>
        <v>0</v>
      </c>
      <c r="D172" s="141">
        <f t="shared" si="27"/>
        <v>0</v>
      </c>
      <c r="E172" s="399"/>
      <c r="F172" s="474"/>
      <c r="G172" s="474"/>
      <c r="H172" s="474"/>
      <c r="I172" s="474"/>
      <c r="J172" s="474"/>
      <c r="K172" s="474"/>
      <c r="L172" s="475"/>
      <c r="M172" s="141">
        <f t="shared" si="28"/>
        <v>0</v>
      </c>
      <c r="N172" s="399"/>
      <c r="O172" s="474"/>
      <c r="P172" s="474"/>
      <c r="Q172" s="474"/>
      <c r="R172" s="474"/>
      <c r="S172" s="475"/>
      <c r="T172" s="141">
        <f t="shared" si="29"/>
        <v>0</v>
      </c>
      <c r="U172" s="142"/>
      <c r="V172" s="143"/>
      <c r="W172" s="150"/>
      <c r="X172" s="143"/>
      <c r="Y172" s="150"/>
      <c r="Z172" s="143"/>
      <c r="AA172" s="150"/>
      <c r="AB172" s="143"/>
      <c r="AC172" s="150"/>
      <c r="AD172" s="143"/>
      <c r="AE172" s="150"/>
      <c r="AF172" s="143"/>
      <c r="AG172" s="150"/>
      <c r="AH172" s="143"/>
      <c r="AI172" s="150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50"/>
      <c r="AU172" s="361"/>
      <c r="AV172" s="225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ht="12.75" customHeight="1">
      <c r="A173" s="1"/>
      <c r="B173" s="440">
        <v>44509.0</v>
      </c>
      <c r="C173" s="210">
        <f t="shared" si="16"/>
        <v>3765730</v>
      </c>
      <c r="D173" s="141">
        <f t="shared" si="27"/>
        <v>0</v>
      </c>
      <c r="E173" s="399"/>
      <c r="F173" s="474"/>
      <c r="G173" s="474"/>
      <c r="H173" s="474"/>
      <c r="I173" s="474"/>
      <c r="J173" s="474"/>
      <c r="K173" s="474"/>
      <c r="L173" s="475"/>
      <c r="M173" s="141">
        <f t="shared" si="28"/>
        <v>0</v>
      </c>
      <c r="N173" s="399"/>
      <c r="O173" s="474"/>
      <c r="P173" s="474"/>
      <c r="Q173" s="474"/>
      <c r="R173" s="474"/>
      <c r="S173" s="475"/>
      <c r="T173" s="141">
        <f t="shared" si="29"/>
        <v>3765730</v>
      </c>
      <c r="U173" s="142" t="s">
        <v>1415</v>
      </c>
      <c r="V173" s="363">
        <v>3765730.0</v>
      </c>
      <c r="W173" s="150"/>
      <c r="X173" s="143"/>
      <c r="Y173" s="150"/>
      <c r="Z173" s="143"/>
      <c r="AA173" s="150"/>
      <c r="AB173" s="143"/>
      <c r="AC173" s="143"/>
      <c r="AD173" s="143"/>
      <c r="AE173" s="150"/>
      <c r="AF173" s="143"/>
      <c r="AG173" s="150"/>
      <c r="AH173" s="143"/>
      <c r="AI173" s="150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50"/>
      <c r="AU173" s="361"/>
      <c r="AV173" s="225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ht="12.75" customHeight="1">
      <c r="A174" s="1"/>
      <c r="B174" s="440">
        <v>44510.0</v>
      </c>
      <c r="C174" s="210">
        <f t="shared" si="16"/>
        <v>823426</v>
      </c>
      <c r="D174" s="141">
        <f t="shared" si="27"/>
        <v>0</v>
      </c>
      <c r="E174" s="399"/>
      <c r="F174" s="474"/>
      <c r="G174" s="474"/>
      <c r="H174" s="474"/>
      <c r="I174" s="474"/>
      <c r="J174" s="474"/>
      <c r="K174" s="474"/>
      <c r="L174" s="475"/>
      <c r="M174" s="141">
        <f t="shared" si="28"/>
        <v>0</v>
      </c>
      <c r="N174" s="399"/>
      <c r="O174" s="474"/>
      <c r="P174" s="474"/>
      <c r="Q174" s="474"/>
      <c r="R174" s="474"/>
      <c r="S174" s="475"/>
      <c r="T174" s="141">
        <f t="shared" si="29"/>
        <v>823426</v>
      </c>
      <c r="U174" s="383" t="s">
        <v>1416</v>
      </c>
      <c r="V174" s="379">
        <v>159198.0</v>
      </c>
      <c r="W174" s="551" t="s">
        <v>766</v>
      </c>
      <c r="X174" s="367">
        <v>473928.0</v>
      </c>
      <c r="Y174" s="413" t="s">
        <v>1417</v>
      </c>
      <c r="Z174" s="369">
        <v>53405.0</v>
      </c>
      <c r="AA174" s="551" t="s">
        <v>1418</v>
      </c>
      <c r="AB174" s="412">
        <v>136895.0</v>
      </c>
      <c r="AC174" s="413"/>
      <c r="AD174" s="413"/>
      <c r="AE174" s="413"/>
      <c r="AF174" s="412"/>
      <c r="AG174" s="413"/>
      <c r="AH174" s="412"/>
      <c r="AI174" s="413"/>
      <c r="AJ174" s="412"/>
      <c r="AK174" s="412"/>
      <c r="AL174" s="412"/>
      <c r="AM174" s="412"/>
      <c r="AN174" s="412"/>
      <c r="AO174" s="412"/>
      <c r="AP174" s="412"/>
      <c r="AQ174" s="412"/>
      <c r="AR174" s="412"/>
      <c r="AS174" s="412"/>
      <c r="AT174" s="413"/>
      <c r="AU174" s="499"/>
      <c r="AV174" s="500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ht="12.75" customHeight="1">
      <c r="A175" s="1"/>
      <c r="B175" s="439">
        <v>44511.0</v>
      </c>
      <c r="C175" s="210">
        <f t="shared" si="16"/>
        <v>0</v>
      </c>
      <c r="D175" s="141">
        <f t="shared" si="27"/>
        <v>0</v>
      </c>
      <c r="E175" s="399"/>
      <c r="F175" s="474"/>
      <c r="G175" s="474"/>
      <c r="H175" s="474"/>
      <c r="I175" s="474"/>
      <c r="J175" s="474"/>
      <c r="K175" s="474"/>
      <c r="L175" s="475"/>
      <c r="M175" s="141">
        <f t="shared" si="28"/>
        <v>0</v>
      </c>
      <c r="N175" s="399"/>
      <c r="O175" s="474"/>
      <c r="P175" s="474"/>
      <c r="Q175" s="474"/>
      <c r="R175" s="474"/>
      <c r="S175" s="475"/>
      <c r="T175" s="141">
        <f t="shared" si="29"/>
        <v>0</v>
      </c>
      <c r="U175" s="142"/>
      <c r="V175" s="143"/>
      <c r="W175" s="150"/>
      <c r="X175" s="143"/>
      <c r="Y175" s="150"/>
      <c r="Z175" s="143"/>
      <c r="AA175" s="150"/>
      <c r="AB175" s="143"/>
      <c r="AC175" s="150"/>
      <c r="AD175" s="143"/>
      <c r="AE175" s="150"/>
      <c r="AF175" s="143"/>
      <c r="AG175" s="150"/>
      <c r="AH175" s="143"/>
      <c r="AI175" s="150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50"/>
      <c r="AU175" s="361"/>
      <c r="AV175" s="225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ht="12.75" customHeight="1">
      <c r="A176" s="1"/>
      <c r="B176" s="439">
        <v>44512.0</v>
      </c>
      <c r="C176" s="210">
        <f t="shared" si="16"/>
        <v>26601896</v>
      </c>
      <c r="D176" s="141">
        <f t="shared" si="27"/>
        <v>0</v>
      </c>
      <c r="E176" s="399"/>
      <c r="F176" s="474"/>
      <c r="G176" s="474"/>
      <c r="H176" s="474"/>
      <c r="I176" s="474"/>
      <c r="J176" s="474"/>
      <c r="K176" s="474"/>
      <c r="L176" s="475"/>
      <c r="M176" s="141">
        <f t="shared" si="28"/>
        <v>0</v>
      </c>
      <c r="N176" s="399"/>
      <c r="O176" s="474"/>
      <c r="P176" s="474"/>
      <c r="Q176" s="474"/>
      <c r="R176" s="474"/>
      <c r="S176" s="475"/>
      <c r="T176" s="141">
        <f t="shared" si="29"/>
        <v>26601896</v>
      </c>
      <c r="U176" s="413" t="s">
        <v>1419</v>
      </c>
      <c r="V176" s="692">
        <v>1000000.0</v>
      </c>
      <c r="W176" s="484" t="s">
        <v>1420</v>
      </c>
      <c r="X176" s="693">
        <v>201847.0</v>
      </c>
      <c r="Y176" s="413" t="s">
        <v>1421</v>
      </c>
      <c r="Z176" s="692">
        <v>277752.0</v>
      </c>
      <c r="AA176" s="516" t="s">
        <v>1422</v>
      </c>
      <c r="AB176" s="693">
        <v>8054149.0</v>
      </c>
      <c r="AC176" s="413" t="s">
        <v>1423</v>
      </c>
      <c r="AD176" s="692">
        <v>1351724.0</v>
      </c>
      <c r="AE176" s="150" t="s">
        <v>1424</v>
      </c>
      <c r="AF176" s="694">
        <v>1935983.0</v>
      </c>
      <c r="AG176" s="383" t="s">
        <v>1425</v>
      </c>
      <c r="AH176" s="695">
        <v>3737231.0</v>
      </c>
      <c r="AI176" s="142" t="s">
        <v>1426</v>
      </c>
      <c r="AJ176" s="143">
        <v>7900200.0</v>
      </c>
      <c r="AK176" s="167"/>
      <c r="AL176" s="167"/>
      <c r="AM176" s="167"/>
      <c r="AN176" s="167"/>
      <c r="AO176" s="167"/>
      <c r="AP176" s="167"/>
      <c r="AQ176" s="167"/>
      <c r="AR176" s="167"/>
      <c r="AS176" s="167"/>
      <c r="AT176" s="413" t="s">
        <v>1411</v>
      </c>
      <c r="AU176" s="499"/>
      <c r="AV176" s="696">
        <v>2143010.0</v>
      </c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ht="12.75" customHeight="1">
      <c r="A177" s="1"/>
      <c r="B177" s="440">
        <v>44513.0</v>
      </c>
      <c r="C177" s="210">
        <f t="shared" si="16"/>
        <v>1486328</v>
      </c>
      <c r="D177" s="141">
        <f t="shared" si="27"/>
        <v>0</v>
      </c>
      <c r="E177" s="399"/>
      <c r="F177" s="474"/>
      <c r="G177" s="474"/>
      <c r="H177" s="474"/>
      <c r="I177" s="474"/>
      <c r="J177" s="474"/>
      <c r="K177" s="474"/>
      <c r="L177" s="475"/>
      <c r="M177" s="141">
        <f t="shared" si="28"/>
        <v>0</v>
      </c>
      <c r="N177" s="399"/>
      <c r="O177" s="474"/>
      <c r="P177" s="474"/>
      <c r="Q177" s="474"/>
      <c r="R177" s="474"/>
      <c r="S177" s="475"/>
      <c r="T177" s="141">
        <f t="shared" si="29"/>
        <v>1486328</v>
      </c>
      <c r="U177" s="150" t="s">
        <v>1427</v>
      </c>
      <c r="V177" s="363">
        <v>1385140.0</v>
      </c>
      <c r="W177" s="150" t="s">
        <v>1428</v>
      </c>
      <c r="X177" s="363">
        <v>49160.0</v>
      </c>
      <c r="Y177" s="150" t="s">
        <v>120</v>
      </c>
      <c r="Z177" s="143">
        <v>52028.0</v>
      </c>
      <c r="AA177" s="162"/>
      <c r="AB177" s="163"/>
      <c r="AC177" s="150"/>
      <c r="AD177" s="143"/>
      <c r="AE177" s="162"/>
      <c r="AF177" s="163"/>
      <c r="AG177" s="150"/>
      <c r="AH177" s="143"/>
      <c r="AI177" s="150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50"/>
      <c r="AU177" s="361"/>
      <c r="AV177" s="225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ht="12.75" customHeight="1">
      <c r="A178" s="1"/>
      <c r="B178" s="440">
        <v>44514.0</v>
      </c>
      <c r="C178" s="210">
        <f t="shared" si="16"/>
        <v>0</v>
      </c>
      <c r="D178" s="141">
        <f t="shared" si="27"/>
        <v>0</v>
      </c>
      <c r="E178" s="399"/>
      <c r="F178" s="474"/>
      <c r="G178" s="474"/>
      <c r="H178" s="474"/>
      <c r="I178" s="474"/>
      <c r="J178" s="474"/>
      <c r="K178" s="474"/>
      <c r="L178" s="475"/>
      <c r="M178" s="141">
        <f t="shared" si="28"/>
        <v>0</v>
      </c>
      <c r="N178" s="399"/>
      <c r="O178" s="474"/>
      <c r="P178" s="474"/>
      <c r="Q178" s="474"/>
      <c r="R178" s="474"/>
      <c r="S178" s="475"/>
      <c r="T178" s="141">
        <f t="shared" si="29"/>
        <v>0</v>
      </c>
      <c r="U178" s="383"/>
      <c r="V178" s="322"/>
      <c r="W178" s="150"/>
      <c r="X178" s="143"/>
      <c r="Y178" s="150"/>
      <c r="Z178" s="143"/>
      <c r="AA178" s="150"/>
      <c r="AB178" s="143"/>
      <c r="AC178" s="150"/>
      <c r="AD178" s="143"/>
      <c r="AE178" s="150"/>
      <c r="AF178" s="143"/>
      <c r="AG178" s="150"/>
      <c r="AH178" s="143"/>
      <c r="AI178" s="150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50"/>
      <c r="AU178" s="361"/>
      <c r="AV178" s="225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ht="12.75" customHeight="1">
      <c r="A179" s="1"/>
      <c r="B179" s="440">
        <v>44515.0</v>
      </c>
      <c r="C179" s="210">
        <f t="shared" si="16"/>
        <v>7765553</v>
      </c>
      <c r="D179" s="141">
        <f t="shared" si="27"/>
        <v>0</v>
      </c>
      <c r="E179" s="399"/>
      <c r="F179" s="474"/>
      <c r="G179" s="474"/>
      <c r="H179" s="474"/>
      <c r="I179" s="474"/>
      <c r="J179" s="474"/>
      <c r="K179" s="474"/>
      <c r="L179" s="475"/>
      <c r="M179" s="141">
        <f t="shared" si="28"/>
        <v>448993</v>
      </c>
      <c r="N179" s="399" t="s">
        <v>1313</v>
      </c>
      <c r="O179" s="362">
        <v>14652.0</v>
      </c>
      <c r="P179" s="474" t="s">
        <v>764</v>
      </c>
      <c r="Q179" s="362">
        <v>434341.0</v>
      </c>
      <c r="R179" s="474"/>
      <c r="S179" s="475"/>
      <c r="T179" s="141">
        <f t="shared" si="29"/>
        <v>7316560</v>
      </c>
      <c r="U179" s="383" t="s">
        <v>124</v>
      </c>
      <c r="V179" s="363">
        <v>37510.0</v>
      </c>
      <c r="W179" s="150" t="s">
        <v>172</v>
      </c>
      <c r="X179" s="363">
        <v>88669.0</v>
      </c>
      <c r="Y179" s="150" t="s">
        <v>172</v>
      </c>
      <c r="Z179" s="363">
        <v>254258.0</v>
      </c>
      <c r="AA179" s="150" t="s">
        <v>1429</v>
      </c>
      <c r="AB179" s="363">
        <v>5000000.0</v>
      </c>
      <c r="AC179" s="150" t="s">
        <v>1430</v>
      </c>
      <c r="AD179" s="363">
        <v>1917940.0</v>
      </c>
      <c r="AE179" s="150" t="s">
        <v>1431</v>
      </c>
      <c r="AF179" s="363">
        <v>11341.0</v>
      </c>
      <c r="AG179" s="150" t="s">
        <v>770</v>
      </c>
      <c r="AH179" s="363">
        <v>6842.0</v>
      </c>
      <c r="AI179" s="150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50"/>
      <c r="AU179" s="361"/>
      <c r="AV179" s="225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ht="12.75" customHeight="1">
      <c r="A180" s="1"/>
      <c r="B180" s="440">
        <v>44516.0</v>
      </c>
      <c r="C180" s="210">
        <f t="shared" si="16"/>
        <v>2000000</v>
      </c>
      <c r="D180" s="141">
        <f t="shared" si="27"/>
        <v>0</v>
      </c>
      <c r="E180" s="399"/>
      <c r="F180" s="474"/>
      <c r="G180" s="474"/>
      <c r="H180" s="474"/>
      <c r="I180" s="474"/>
      <c r="J180" s="474"/>
      <c r="K180" s="474"/>
      <c r="L180" s="475"/>
      <c r="M180" s="141">
        <f t="shared" si="28"/>
        <v>0</v>
      </c>
      <c r="N180" s="399"/>
      <c r="O180" s="474"/>
      <c r="P180" s="474"/>
      <c r="Q180" s="474"/>
      <c r="R180" s="474"/>
      <c r="S180" s="475"/>
      <c r="T180" s="141">
        <f t="shared" si="29"/>
        <v>2000000</v>
      </c>
      <c r="U180" s="142" t="s">
        <v>1432</v>
      </c>
      <c r="V180" s="363">
        <v>2000000.0</v>
      </c>
      <c r="W180" s="150"/>
      <c r="X180" s="143"/>
      <c r="Y180" s="150"/>
      <c r="Z180" s="143"/>
      <c r="AA180" s="150"/>
      <c r="AB180" s="143"/>
      <c r="AC180" s="150"/>
      <c r="AD180" s="143"/>
      <c r="AE180" s="150"/>
      <c r="AF180" s="143"/>
      <c r="AG180" s="150"/>
      <c r="AH180" s="143"/>
      <c r="AI180" s="150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50"/>
      <c r="AU180" s="361"/>
      <c r="AV180" s="225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ht="12.75" customHeight="1">
      <c r="A181" s="1"/>
      <c r="B181" s="440">
        <v>44517.0</v>
      </c>
      <c r="C181" s="210">
        <f t="shared" si="16"/>
        <v>0</v>
      </c>
      <c r="D181" s="141">
        <f t="shared" si="27"/>
        <v>0</v>
      </c>
      <c r="E181" s="399"/>
      <c r="F181" s="474"/>
      <c r="G181" s="474"/>
      <c r="H181" s="474"/>
      <c r="I181" s="474"/>
      <c r="J181" s="474"/>
      <c r="K181" s="474"/>
      <c r="L181" s="475"/>
      <c r="M181" s="141">
        <f t="shared" si="28"/>
        <v>0</v>
      </c>
      <c r="N181" s="399"/>
      <c r="O181" s="474"/>
      <c r="P181" s="474"/>
      <c r="Q181" s="474"/>
      <c r="R181" s="474"/>
      <c r="S181" s="475"/>
      <c r="T181" s="141">
        <f t="shared" si="29"/>
        <v>0</v>
      </c>
      <c r="U181" s="407"/>
      <c r="V181" s="322"/>
      <c r="W181" s="150"/>
      <c r="X181" s="143"/>
      <c r="Y181" s="150"/>
      <c r="Z181" s="143"/>
      <c r="AA181" s="150"/>
      <c r="AB181" s="143"/>
      <c r="AC181" s="150"/>
      <c r="AD181" s="143"/>
      <c r="AE181" s="150"/>
      <c r="AF181" s="143"/>
      <c r="AG181" s="150"/>
      <c r="AH181" s="143"/>
      <c r="AI181" s="150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50"/>
      <c r="AU181" s="361"/>
      <c r="AV181" s="225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ht="12.75" customHeight="1">
      <c r="A182" s="1"/>
      <c r="B182" s="439">
        <v>44518.0</v>
      </c>
      <c r="C182" s="210">
        <f t="shared" si="16"/>
        <v>0</v>
      </c>
      <c r="D182" s="141">
        <f t="shared" si="27"/>
        <v>0</v>
      </c>
      <c r="E182" s="399"/>
      <c r="F182" s="474"/>
      <c r="G182" s="474"/>
      <c r="H182" s="474"/>
      <c r="I182" s="474"/>
      <c r="J182" s="474"/>
      <c r="K182" s="474"/>
      <c r="L182" s="475"/>
      <c r="M182" s="141">
        <f t="shared" si="28"/>
        <v>0</v>
      </c>
      <c r="N182" s="399"/>
      <c r="O182" s="474"/>
      <c r="P182" s="474"/>
      <c r="Q182" s="474"/>
      <c r="R182" s="474"/>
      <c r="S182" s="475"/>
      <c r="T182" s="141">
        <f t="shared" si="29"/>
        <v>0</v>
      </c>
      <c r="U182" s="142"/>
      <c r="V182" s="143"/>
      <c r="W182" s="150"/>
      <c r="X182" s="143"/>
      <c r="Y182" s="150"/>
      <c r="Z182" s="143"/>
      <c r="AA182" s="150"/>
      <c r="AB182" s="143"/>
      <c r="AC182" s="150"/>
      <c r="AD182" s="143"/>
      <c r="AE182" s="150"/>
      <c r="AF182" s="143"/>
      <c r="AG182" s="150"/>
      <c r="AH182" s="143"/>
      <c r="AI182" s="150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50"/>
      <c r="AU182" s="361"/>
      <c r="AV182" s="225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ht="12.75" customHeight="1">
      <c r="A183" s="1"/>
      <c r="B183" s="439">
        <v>44519.0</v>
      </c>
      <c r="C183" s="210">
        <f t="shared" si="16"/>
        <v>0</v>
      </c>
      <c r="D183" s="141">
        <f t="shared" si="27"/>
        <v>0</v>
      </c>
      <c r="E183" s="399"/>
      <c r="F183" s="474"/>
      <c r="G183" s="474"/>
      <c r="H183" s="474"/>
      <c r="I183" s="474"/>
      <c r="J183" s="474"/>
      <c r="K183" s="474"/>
      <c r="L183" s="475"/>
      <c r="M183" s="141">
        <f t="shared" si="28"/>
        <v>0</v>
      </c>
      <c r="N183" s="399"/>
      <c r="O183" s="474"/>
      <c r="P183" s="474"/>
      <c r="Q183" s="474"/>
      <c r="R183" s="474"/>
      <c r="S183" s="475"/>
      <c r="T183" s="141">
        <f t="shared" si="29"/>
        <v>0</v>
      </c>
      <c r="U183" s="142"/>
      <c r="V183" s="143"/>
      <c r="W183" s="150"/>
      <c r="X183" s="143"/>
      <c r="Y183" s="150"/>
      <c r="Z183" s="143"/>
      <c r="AA183" s="150"/>
      <c r="AB183" s="143"/>
      <c r="AC183" s="150"/>
      <c r="AD183" s="143"/>
      <c r="AE183" s="150"/>
      <c r="AF183" s="143"/>
      <c r="AG183" s="150"/>
      <c r="AH183" s="143"/>
      <c r="AI183" s="150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50"/>
      <c r="AU183" s="361"/>
      <c r="AV183" s="225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ht="12.75" customHeight="1">
      <c r="A184" s="1"/>
      <c r="B184" s="440">
        <v>44520.0</v>
      </c>
      <c r="C184" s="210">
        <f t="shared" si="16"/>
        <v>0</v>
      </c>
      <c r="D184" s="141">
        <f t="shared" si="27"/>
        <v>0</v>
      </c>
      <c r="E184" s="399"/>
      <c r="F184" s="474"/>
      <c r="G184" s="474"/>
      <c r="H184" s="474"/>
      <c r="I184" s="474"/>
      <c r="J184" s="474"/>
      <c r="K184" s="474"/>
      <c r="L184" s="475"/>
      <c r="M184" s="141">
        <f t="shared" si="28"/>
        <v>0</v>
      </c>
      <c r="N184" s="399"/>
      <c r="O184" s="474"/>
      <c r="P184" s="474"/>
      <c r="Q184" s="474"/>
      <c r="R184" s="474"/>
      <c r="S184" s="475"/>
      <c r="T184" s="141">
        <f t="shared" si="29"/>
        <v>0</v>
      </c>
      <c r="U184" s="383"/>
      <c r="V184" s="322"/>
      <c r="W184" s="150"/>
      <c r="X184" s="143"/>
      <c r="Y184" s="150"/>
      <c r="Z184" s="143"/>
      <c r="AA184" s="150"/>
      <c r="AB184" s="143"/>
      <c r="AC184" s="150"/>
      <c r="AD184" s="143"/>
      <c r="AE184" s="150"/>
      <c r="AF184" s="143"/>
      <c r="AG184" s="150"/>
      <c r="AH184" s="143"/>
      <c r="AI184" s="150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50"/>
      <c r="AU184" s="361"/>
      <c r="AV184" s="225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ht="12.75" customHeight="1">
      <c r="A185" s="1"/>
      <c r="B185" s="440">
        <v>44521.0</v>
      </c>
      <c r="C185" s="210">
        <f t="shared" si="16"/>
        <v>97800</v>
      </c>
      <c r="D185" s="141">
        <f t="shared" si="27"/>
        <v>0</v>
      </c>
      <c r="E185" s="399"/>
      <c r="F185" s="474"/>
      <c r="G185" s="474"/>
      <c r="H185" s="474"/>
      <c r="I185" s="474"/>
      <c r="J185" s="474"/>
      <c r="K185" s="474"/>
      <c r="L185" s="475"/>
      <c r="M185" s="141">
        <f t="shared" si="28"/>
        <v>97800</v>
      </c>
      <c r="N185" s="399" t="s">
        <v>768</v>
      </c>
      <c r="O185" s="362">
        <v>97800.0</v>
      </c>
      <c r="P185" s="474"/>
      <c r="Q185" s="474"/>
      <c r="R185" s="474"/>
      <c r="S185" s="475"/>
      <c r="T185" s="141">
        <f t="shared" si="29"/>
        <v>0</v>
      </c>
      <c r="U185" s="383"/>
      <c r="V185" s="322"/>
      <c r="W185" s="383"/>
      <c r="X185" s="322"/>
      <c r="Y185" s="150"/>
      <c r="Z185" s="143"/>
      <c r="AA185" s="150"/>
      <c r="AB185" s="143"/>
      <c r="AC185" s="150"/>
      <c r="AD185" s="143"/>
      <c r="AE185" s="150"/>
      <c r="AF185" s="143"/>
      <c r="AG185" s="150"/>
      <c r="AH185" s="143"/>
      <c r="AI185" s="150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50"/>
      <c r="AU185" s="361"/>
      <c r="AV185" s="225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ht="12.75" customHeight="1">
      <c r="A186" s="1"/>
      <c r="B186" s="440">
        <v>44522.0</v>
      </c>
      <c r="C186" s="210">
        <f t="shared" si="16"/>
        <v>0</v>
      </c>
      <c r="D186" s="141">
        <f t="shared" si="27"/>
        <v>0</v>
      </c>
      <c r="E186" s="399"/>
      <c r="F186" s="474"/>
      <c r="G186" s="474"/>
      <c r="H186" s="474"/>
      <c r="I186" s="474"/>
      <c r="J186" s="474"/>
      <c r="K186" s="474"/>
      <c r="L186" s="475"/>
      <c r="M186" s="141">
        <f t="shared" si="28"/>
        <v>0</v>
      </c>
      <c r="N186" s="399"/>
      <c r="O186" s="474"/>
      <c r="P186" s="474"/>
      <c r="Q186" s="474"/>
      <c r="R186" s="474"/>
      <c r="S186" s="475"/>
      <c r="T186" s="141">
        <f t="shared" si="29"/>
        <v>0</v>
      </c>
      <c r="U186" s="142"/>
      <c r="V186" s="143"/>
      <c r="W186" s="150"/>
      <c r="X186" s="143"/>
      <c r="Y186" s="150"/>
      <c r="Z186" s="143"/>
      <c r="AA186" s="150"/>
      <c r="AB186" s="143"/>
      <c r="AC186" s="150"/>
      <c r="AD186" s="143"/>
      <c r="AE186" s="150"/>
      <c r="AF186" s="143"/>
      <c r="AG186" s="150"/>
      <c r="AH186" s="143"/>
      <c r="AI186" s="150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50"/>
      <c r="AU186" s="361"/>
      <c r="AV186" s="225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ht="12.75" customHeight="1">
      <c r="A187" s="1"/>
      <c r="B187" s="439">
        <v>44523.0</v>
      </c>
      <c r="C187" s="210">
        <f t="shared" si="16"/>
        <v>0</v>
      </c>
      <c r="D187" s="141">
        <f t="shared" si="27"/>
        <v>0</v>
      </c>
      <c r="E187" s="399"/>
      <c r="F187" s="474"/>
      <c r="G187" s="474"/>
      <c r="H187" s="474"/>
      <c r="I187" s="474"/>
      <c r="J187" s="474"/>
      <c r="K187" s="474"/>
      <c r="L187" s="475"/>
      <c r="M187" s="141">
        <f t="shared" si="28"/>
        <v>0</v>
      </c>
      <c r="N187" s="399"/>
      <c r="O187" s="474"/>
      <c r="P187" s="474"/>
      <c r="Q187" s="474"/>
      <c r="R187" s="474"/>
      <c r="S187" s="475"/>
      <c r="T187" s="141">
        <f t="shared" si="29"/>
        <v>0</v>
      </c>
      <c r="U187" s="142"/>
      <c r="V187" s="143"/>
      <c r="W187" s="150"/>
      <c r="X187" s="143"/>
      <c r="Y187" s="150"/>
      <c r="Z187" s="143"/>
      <c r="AA187" s="150"/>
      <c r="AB187" s="143"/>
      <c r="AC187" s="150"/>
      <c r="AD187" s="143"/>
      <c r="AE187" s="150"/>
      <c r="AF187" s="143"/>
      <c r="AG187" s="150"/>
      <c r="AH187" s="143"/>
      <c r="AI187" s="150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50"/>
      <c r="AU187" s="361"/>
      <c r="AV187" s="225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ht="12.75" customHeight="1">
      <c r="A188" s="1"/>
      <c r="B188" s="440">
        <v>44524.0</v>
      </c>
      <c r="C188" s="210">
        <f t="shared" si="16"/>
        <v>96800</v>
      </c>
      <c r="D188" s="141">
        <f t="shared" si="27"/>
        <v>0</v>
      </c>
      <c r="E188" s="399"/>
      <c r="F188" s="474"/>
      <c r="G188" s="474"/>
      <c r="H188" s="474"/>
      <c r="I188" s="474"/>
      <c r="J188" s="474"/>
      <c r="K188" s="474"/>
      <c r="L188" s="475"/>
      <c r="M188" s="141">
        <f t="shared" si="28"/>
        <v>0</v>
      </c>
      <c r="N188" s="399"/>
      <c r="O188" s="474"/>
      <c r="P188" s="474"/>
      <c r="Q188" s="474"/>
      <c r="R188" s="474"/>
      <c r="S188" s="475"/>
      <c r="T188" s="141">
        <f t="shared" si="29"/>
        <v>96800</v>
      </c>
      <c r="U188" s="142" t="s">
        <v>1433</v>
      </c>
      <c r="V188" s="363">
        <v>96800.0</v>
      </c>
      <c r="W188" s="150"/>
      <c r="X188" s="143"/>
      <c r="Y188" s="150"/>
      <c r="Z188" s="143"/>
      <c r="AA188" s="150"/>
      <c r="AB188" s="143"/>
      <c r="AC188" s="150"/>
      <c r="AD188" s="143"/>
      <c r="AE188" s="150"/>
      <c r="AF188" s="143"/>
      <c r="AG188" s="150"/>
      <c r="AH188" s="143"/>
      <c r="AI188" s="150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50"/>
      <c r="AU188" s="361"/>
      <c r="AV188" s="225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ht="12.75" customHeight="1">
      <c r="A189" s="1"/>
      <c r="B189" s="439">
        <v>44525.0</v>
      </c>
      <c r="C189" s="210">
        <f t="shared" si="16"/>
        <v>0</v>
      </c>
      <c r="D189" s="141">
        <f t="shared" si="27"/>
        <v>0</v>
      </c>
      <c r="E189" s="399"/>
      <c r="F189" s="474"/>
      <c r="G189" s="474"/>
      <c r="H189" s="474"/>
      <c r="I189" s="474"/>
      <c r="J189" s="474"/>
      <c r="K189" s="474"/>
      <c r="L189" s="475"/>
      <c r="M189" s="141">
        <f t="shared" si="28"/>
        <v>0</v>
      </c>
      <c r="N189" s="399"/>
      <c r="O189" s="474"/>
      <c r="P189" s="474"/>
      <c r="Q189" s="474"/>
      <c r="R189" s="474"/>
      <c r="S189" s="475"/>
      <c r="T189" s="141">
        <f t="shared" si="29"/>
        <v>0</v>
      </c>
      <c r="U189" s="142"/>
      <c r="V189" s="143"/>
      <c r="W189" s="150"/>
      <c r="X189" s="143"/>
      <c r="Y189" s="150"/>
      <c r="Z189" s="143"/>
      <c r="AA189" s="150"/>
      <c r="AB189" s="143"/>
      <c r="AC189" s="150"/>
      <c r="AD189" s="143"/>
      <c r="AE189" s="150"/>
      <c r="AF189" s="143"/>
      <c r="AG189" s="150"/>
      <c r="AH189" s="143"/>
      <c r="AI189" s="150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50"/>
      <c r="AU189" s="361"/>
      <c r="AV189" s="225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ht="12.75" customHeight="1">
      <c r="A190" s="1"/>
      <c r="B190" s="439">
        <v>44526.0</v>
      </c>
      <c r="C190" s="210">
        <f t="shared" si="16"/>
        <v>0</v>
      </c>
      <c r="D190" s="141">
        <f t="shared" si="27"/>
        <v>0</v>
      </c>
      <c r="E190" s="399"/>
      <c r="F190" s="474"/>
      <c r="G190" s="474"/>
      <c r="H190" s="474"/>
      <c r="I190" s="474"/>
      <c r="J190" s="474"/>
      <c r="K190" s="474"/>
      <c r="L190" s="475"/>
      <c r="M190" s="141">
        <f t="shared" si="28"/>
        <v>0</v>
      </c>
      <c r="N190" s="399"/>
      <c r="O190" s="474"/>
      <c r="P190" s="474"/>
      <c r="Q190" s="474"/>
      <c r="R190" s="474"/>
      <c r="S190" s="475"/>
      <c r="T190" s="141">
        <f t="shared" si="29"/>
        <v>0</v>
      </c>
      <c r="U190" s="142"/>
      <c r="V190" s="143"/>
      <c r="W190" s="150"/>
      <c r="X190" s="143"/>
      <c r="Y190" s="150"/>
      <c r="Z190" s="143"/>
      <c r="AA190" s="150"/>
      <c r="AB190" s="143"/>
      <c r="AC190" s="150"/>
      <c r="AD190" s="143"/>
      <c r="AE190" s="150"/>
      <c r="AF190" s="143"/>
      <c r="AG190" s="150"/>
      <c r="AH190" s="143"/>
      <c r="AI190" s="150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50"/>
      <c r="AU190" s="361"/>
      <c r="AV190" s="225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ht="12.75" customHeight="1">
      <c r="A191" s="1"/>
      <c r="B191" s="440">
        <v>44527.0</v>
      </c>
      <c r="C191" s="210">
        <f t="shared" si="16"/>
        <v>422180</v>
      </c>
      <c r="D191" s="141">
        <f t="shared" si="27"/>
        <v>0</v>
      </c>
      <c r="E191" s="399"/>
      <c r="F191" s="474"/>
      <c r="G191" s="474"/>
      <c r="H191" s="474"/>
      <c r="I191" s="474"/>
      <c r="J191" s="474"/>
      <c r="K191" s="474"/>
      <c r="L191" s="475"/>
      <c r="M191" s="141">
        <f t="shared" si="28"/>
        <v>0</v>
      </c>
      <c r="N191" s="399"/>
      <c r="O191" s="474"/>
      <c r="P191" s="474"/>
      <c r="Q191" s="474"/>
      <c r="R191" s="474"/>
      <c r="S191" s="475"/>
      <c r="T191" s="141">
        <f t="shared" si="29"/>
        <v>422180</v>
      </c>
      <c r="U191" s="151" t="s">
        <v>1365</v>
      </c>
      <c r="V191" s="363">
        <v>422180.0</v>
      </c>
      <c r="W191" s="150"/>
      <c r="X191" s="143"/>
      <c r="Y191" s="150"/>
      <c r="Z191" s="143"/>
      <c r="AA191" s="150"/>
      <c r="AB191" s="143"/>
      <c r="AC191" s="150"/>
      <c r="AD191" s="143"/>
      <c r="AE191" s="150"/>
      <c r="AF191" s="143"/>
      <c r="AG191" s="150"/>
      <c r="AH191" s="143"/>
      <c r="AI191" s="150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50"/>
      <c r="AU191" s="361"/>
      <c r="AV191" s="225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ht="12.75" customHeight="1">
      <c r="A192" s="1"/>
      <c r="B192" s="440">
        <v>44528.0</v>
      </c>
      <c r="C192" s="210">
        <f t="shared" si="16"/>
        <v>265255</v>
      </c>
      <c r="D192" s="141">
        <f t="shared" si="27"/>
        <v>0</v>
      </c>
      <c r="E192" s="399"/>
      <c r="F192" s="474"/>
      <c r="G192" s="474"/>
      <c r="H192" s="474"/>
      <c r="I192" s="474"/>
      <c r="J192" s="474"/>
      <c r="K192" s="474"/>
      <c r="L192" s="475"/>
      <c r="M192" s="141">
        <f t="shared" si="28"/>
        <v>0</v>
      </c>
      <c r="N192" s="399"/>
      <c r="O192" s="474"/>
      <c r="P192" s="474"/>
      <c r="Q192" s="474"/>
      <c r="R192" s="474"/>
      <c r="S192" s="475"/>
      <c r="T192" s="141">
        <f t="shared" si="29"/>
        <v>265255</v>
      </c>
      <c r="U192" s="383" t="s">
        <v>1434</v>
      </c>
      <c r="V192" s="363">
        <v>188955.0</v>
      </c>
      <c r="W192" s="383" t="s">
        <v>1435</v>
      </c>
      <c r="X192" s="363">
        <v>76300.0</v>
      </c>
      <c r="Y192" s="150"/>
      <c r="Z192" s="143"/>
      <c r="AA192" s="150"/>
      <c r="AB192" s="143"/>
      <c r="AC192" s="150"/>
      <c r="AD192" s="143"/>
      <c r="AE192" s="150"/>
      <c r="AF192" s="143"/>
      <c r="AG192" s="150"/>
      <c r="AH192" s="143"/>
      <c r="AI192" s="150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50"/>
      <c r="AU192" s="361"/>
      <c r="AV192" s="225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ht="12.75" customHeight="1">
      <c r="A193" s="1"/>
      <c r="B193" s="440">
        <v>44529.0</v>
      </c>
      <c r="C193" s="210">
        <f t="shared" si="16"/>
        <v>104402</v>
      </c>
      <c r="D193" s="141">
        <f t="shared" si="27"/>
        <v>0</v>
      </c>
      <c r="E193" s="399"/>
      <c r="F193" s="474"/>
      <c r="G193" s="474"/>
      <c r="H193" s="474"/>
      <c r="I193" s="474"/>
      <c r="J193" s="474"/>
      <c r="K193" s="474"/>
      <c r="L193" s="475"/>
      <c r="M193" s="141">
        <f t="shared" si="28"/>
        <v>0</v>
      </c>
      <c r="N193" s="399"/>
      <c r="O193" s="474"/>
      <c r="P193" s="474"/>
      <c r="Q193" s="474"/>
      <c r="R193" s="474"/>
      <c r="S193" s="475"/>
      <c r="T193" s="141">
        <f t="shared" si="29"/>
        <v>104402</v>
      </c>
      <c r="U193" s="383" t="s">
        <v>1304</v>
      </c>
      <c r="V193" s="363">
        <v>100000.0</v>
      </c>
      <c r="W193" s="383" t="s">
        <v>232</v>
      </c>
      <c r="X193" s="363">
        <v>4402.0</v>
      </c>
      <c r="Y193" s="150"/>
      <c r="Z193" s="143"/>
      <c r="AA193" s="150"/>
      <c r="AB193" s="143"/>
      <c r="AC193" s="150"/>
      <c r="AD193" s="143"/>
      <c r="AE193" s="150"/>
      <c r="AF193" s="143"/>
      <c r="AG193" s="150"/>
      <c r="AH193" s="143"/>
      <c r="AI193" s="150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50"/>
      <c r="AU193" s="361"/>
      <c r="AV193" s="225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ht="12.75" customHeight="1">
      <c r="A194" s="1"/>
      <c r="B194" s="444">
        <v>44530.0</v>
      </c>
      <c r="C194" s="210">
        <f t="shared" si="16"/>
        <v>66520642</v>
      </c>
      <c r="D194" s="141">
        <f t="shared" si="27"/>
        <v>30000000</v>
      </c>
      <c r="E194" s="205" t="s">
        <v>783</v>
      </c>
      <c r="F194" s="206">
        <v>3.0E7</v>
      </c>
      <c r="G194" s="474"/>
      <c r="H194" s="474"/>
      <c r="I194" s="474"/>
      <c r="J194" s="474"/>
      <c r="K194" s="474"/>
      <c r="L194" s="475"/>
      <c r="M194" s="141">
        <f t="shared" si="28"/>
        <v>0</v>
      </c>
      <c r="N194" s="399"/>
      <c r="O194" s="474"/>
      <c r="P194" s="474"/>
      <c r="Q194" s="474"/>
      <c r="R194" s="474"/>
      <c r="S194" s="475"/>
      <c r="T194" s="141">
        <f t="shared" si="29"/>
        <v>36520642</v>
      </c>
      <c r="U194" s="407" t="s">
        <v>1436</v>
      </c>
      <c r="V194" s="322">
        <v>0.0</v>
      </c>
      <c r="W194" s="383" t="s">
        <v>1425</v>
      </c>
      <c r="X194" s="697">
        <v>3718010.0</v>
      </c>
      <c r="Y194" s="416" t="s">
        <v>1437</v>
      </c>
      <c r="Z194" s="698">
        <v>2954796.0</v>
      </c>
      <c r="AA194" s="164" t="s">
        <v>1438</v>
      </c>
      <c r="AB194" s="699">
        <v>3979135.0</v>
      </c>
      <c r="AC194" s="164" t="s">
        <v>818</v>
      </c>
      <c r="AD194" s="699">
        <v>113257.0</v>
      </c>
      <c r="AE194" s="413" t="s">
        <v>1439</v>
      </c>
      <c r="AF194" s="699">
        <v>2.5282676E7</v>
      </c>
      <c r="AG194" s="164" t="s">
        <v>172</v>
      </c>
      <c r="AH194" s="367">
        <v>417218.0</v>
      </c>
      <c r="AI194" s="164" t="s">
        <v>1440</v>
      </c>
      <c r="AJ194" s="367">
        <v>55550.0</v>
      </c>
      <c r="AK194" s="164" t="s">
        <v>327</v>
      </c>
      <c r="AL194" s="411">
        <v>330800.0</v>
      </c>
      <c r="AM194" s="422"/>
      <c r="AN194" s="422"/>
      <c r="AO194" s="422"/>
      <c r="AP194" s="422"/>
      <c r="AQ194" s="422"/>
      <c r="AR194" s="422"/>
      <c r="AS194" s="422"/>
      <c r="AT194" s="416"/>
      <c r="AU194" s="416"/>
      <c r="AV194" s="552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ht="12.75" customHeight="1">
      <c r="A195" s="1"/>
      <c r="B195" s="100" t="s">
        <v>35</v>
      </c>
      <c r="C195" s="172">
        <f t="shared" si="16"/>
        <v>130964957</v>
      </c>
      <c r="D195" s="173">
        <f>SUM(D165:D194)</f>
        <v>50000000</v>
      </c>
      <c r="E195" s="461"/>
      <c r="F195" s="123"/>
      <c r="G195" s="123"/>
      <c r="H195" s="123"/>
      <c r="I195" s="123"/>
      <c r="J195" s="123"/>
      <c r="K195" s="123"/>
      <c r="L195" s="462"/>
      <c r="M195" s="173">
        <f>SUM(M165:M194)</f>
        <v>1263023</v>
      </c>
      <c r="N195" s="461"/>
      <c r="O195" s="123"/>
      <c r="P195" s="123"/>
      <c r="Q195" s="174"/>
      <c r="R195" s="501"/>
      <c r="S195" s="502"/>
      <c r="T195" s="173">
        <f>SUM(T165:T194)</f>
        <v>79701934</v>
      </c>
      <c r="U195" s="461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123"/>
      <c r="AU195" s="123"/>
      <c r="AV195" s="359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ht="12.75" customHeight="1">
      <c r="A196" s="219"/>
      <c r="B196" s="443">
        <v>44531.0</v>
      </c>
      <c r="C196" s="209">
        <f t="shared" si="16"/>
        <v>8840590</v>
      </c>
      <c r="D196" s="141">
        <f t="shared" ref="D196:D226" si="30">F196+H196+J196+L196</f>
        <v>0</v>
      </c>
      <c r="E196" s="399"/>
      <c r="F196" s="474"/>
      <c r="G196" s="474"/>
      <c r="H196" s="474"/>
      <c r="I196" s="474"/>
      <c r="J196" s="474"/>
      <c r="K196" s="474"/>
      <c r="L196" s="475"/>
      <c r="M196" s="141">
        <f t="shared" ref="M196:M226" si="31">O196+Q196</f>
        <v>0</v>
      </c>
      <c r="N196" s="399"/>
      <c r="O196" s="474"/>
      <c r="P196" s="474"/>
      <c r="Q196" s="474"/>
      <c r="R196" s="474"/>
      <c r="S196" s="475"/>
      <c r="T196" s="141">
        <f t="shared" ref="T196:T226" si="32">V196+X196+Z196+AB196+AD196+AF196+AH196+AJ196+AV196</f>
        <v>8840590</v>
      </c>
      <c r="U196" s="200" t="s">
        <v>1441</v>
      </c>
      <c r="V196" s="366">
        <v>8840590.0</v>
      </c>
      <c r="W196" s="162"/>
      <c r="X196" s="163"/>
      <c r="Y196" s="162"/>
      <c r="Z196" s="163"/>
      <c r="AA196" s="162"/>
      <c r="AB196" s="163"/>
      <c r="AC196" s="162"/>
      <c r="AD196" s="163"/>
      <c r="AE196" s="162"/>
      <c r="AF196" s="163"/>
      <c r="AG196" s="162"/>
      <c r="AH196" s="163"/>
      <c r="AI196" s="162"/>
      <c r="AJ196" s="163"/>
      <c r="AK196" s="163"/>
      <c r="AL196" s="163"/>
      <c r="AM196" s="163"/>
      <c r="AN196" s="163"/>
      <c r="AO196" s="163"/>
      <c r="AP196" s="163"/>
      <c r="AQ196" s="163"/>
      <c r="AR196" s="163"/>
      <c r="AS196" s="163"/>
      <c r="AT196" s="162"/>
      <c r="AU196" s="372"/>
      <c r="AV196" s="255"/>
      <c r="AW196" s="219"/>
      <c r="AX196" s="219"/>
      <c r="AY196" s="219"/>
      <c r="AZ196" s="219"/>
      <c r="BA196" s="219"/>
      <c r="BB196" s="219"/>
      <c r="BC196" s="219"/>
      <c r="BD196" s="219"/>
      <c r="BE196" s="219"/>
      <c r="BF196" s="219"/>
      <c r="BG196" s="219"/>
      <c r="BH196" s="219"/>
      <c r="BI196" s="219"/>
      <c r="BJ196" s="219"/>
      <c r="BK196" s="219"/>
      <c r="BL196" s="219"/>
      <c r="BM196" s="219"/>
      <c r="BN196" s="219"/>
      <c r="BO196" s="219"/>
      <c r="BP196" s="219"/>
    </row>
    <row r="197" ht="12.75" customHeight="1">
      <c r="A197" s="222"/>
      <c r="B197" s="439">
        <v>44532.0</v>
      </c>
      <c r="C197" s="210">
        <f t="shared" si="16"/>
        <v>0</v>
      </c>
      <c r="D197" s="141">
        <f t="shared" si="30"/>
        <v>0</v>
      </c>
      <c r="E197" s="399"/>
      <c r="F197" s="474"/>
      <c r="G197" s="474"/>
      <c r="H197" s="474"/>
      <c r="I197" s="474"/>
      <c r="J197" s="474"/>
      <c r="K197" s="474"/>
      <c r="L197" s="475"/>
      <c r="M197" s="141">
        <f t="shared" si="31"/>
        <v>0</v>
      </c>
      <c r="N197" s="399"/>
      <c r="O197" s="474"/>
      <c r="P197" s="474"/>
      <c r="Q197" s="474"/>
      <c r="R197" s="474"/>
      <c r="S197" s="475"/>
      <c r="T197" s="141">
        <f t="shared" si="32"/>
        <v>0</v>
      </c>
      <c r="U197" s="383"/>
      <c r="V197" s="322"/>
      <c r="W197" s="383"/>
      <c r="X197" s="322"/>
      <c r="Y197" s="150"/>
      <c r="Z197" s="143"/>
      <c r="AA197" s="150"/>
      <c r="AB197" s="143"/>
      <c r="AC197" s="150"/>
      <c r="AD197" s="143"/>
      <c r="AE197" s="150"/>
      <c r="AF197" s="143"/>
      <c r="AG197" s="150"/>
      <c r="AH197" s="143"/>
      <c r="AI197" s="150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50"/>
      <c r="AU197" s="361"/>
      <c r="AV197" s="225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222"/>
      <c r="BH197" s="222"/>
      <c r="BI197" s="222"/>
      <c r="BJ197" s="222"/>
      <c r="BK197" s="222"/>
      <c r="BL197" s="222"/>
      <c r="BM197" s="222"/>
      <c r="BN197" s="222"/>
      <c r="BO197" s="222"/>
      <c r="BP197" s="222"/>
    </row>
    <row r="198" ht="12.75" customHeight="1">
      <c r="A198" s="222"/>
      <c r="B198" s="439">
        <v>44533.0</v>
      </c>
      <c r="C198" s="210">
        <f t="shared" si="16"/>
        <v>0</v>
      </c>
      <c r="D198" s="141">
        <f t="shared" si="30"/>
        <v>0</v>
      </c>
      <c r="E198" s="399"/>
      <c r="F198" s="474"/>
      <c r="G198" s="474"/>
      <c r="H198" s="474"/>
      <c r="I198" s="474"/>
      <c r="J198" s="474"/>
      <c r="K198" s="474"/>
      <c r="L198" s="475"/>
      <c r="M198" s="141">
        <f t="shared" si="31"/>
        <v>0</v>
      </c>
      <c r="N198" s="399"/>
      <c r="O198" s="474"/>
      <c r="P198" s="474"/>
      <c r="Q198" s="474"/>
      <c r="R198" s="474"/>
      <c r="S198" s="475"/>
      <c r="T198" s="141">
        <f t="shared" si="32"/>
        <v>0</v>
      </c>
      <c r="U198" s="142"/>
      <c r="V198" s="143"/>
      <c r="W198" s="150"/>
      <c r="X198" s="143"/>
      <c r="Y198" s="150"/>
      <c r="Z198" s="143"/>
      <c r="AA198" s="150"/>
      <c r="AB198" s="143"/>
      <c r="AC198" s="150"/>
      <c r="AD198" s="143"/>
      <c r="AE198" s="150"/>
      <c r="AF198" s="143"/>
      <c r="AG198" s="150"/>
      <c r="AH198" s="143"/>
      <c r="AI198" s="150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50"/>
      <c r="AU198" s="361"/>
      <c r="AV198" s="225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222"/>
      <c r="BH198" s="222"/>
      <c r="BI198" s="222"/>
      <c r="BJ198" s="222"/>
      <c r="BK198" s="222"/>
      <c r="BL198" s="222"/>
      <c r="BM198" s="222"/>
      <c r="BN198" s="222"/>
      <c r="BO198" s="222"/>
      <c r="BP198" s="222"/>
    </row>
    <row r="199" ht="12.75" customHeight="1">
      <c r="A199" s="222"/>
      <c r="B199" s="440">
        <v>44534.0</v>
      </c>
      <c r="C199" s="210">
        <f t="shared" si="16"/>
        <v>0</v>
      </c>
      <c r="D199" s="141">
        <f t="shared" si="30"/>
        <v>0</v>
      </c>
      <c r="E199" s="399"/>
      <c r="F199" s="474"/>
      <c r="G199" s="474"/>
      <c r="H199" s="474"/>
      <c r="I199" s="474"/>
      <c r="J199" s="474"/>
      <c r="K199" s="474"/>
      <c r="L199" s="475"/>
      <c r="M199" s="141">
        <f t="shared" si="31"/>
        <v>0</v>
      </c>
      <c r="N199" s="399"/>
      <c r="O199" s="474"/>
      <c r="P199" s="474"/>
      <c r="Q199" s="474"/>
      <c r="R199" s="474"/>
      <c r="S199" s="475"/>
      <c r="T199" s="141">
        <f t="shared" si="32"/>
        <v>0</v>
      </c>
      <c r="U199" s="142"/>
      <c r="V199" s="143"/>
      <c r="W199" s="150"/>
      <c r="X199" s="143"/>
      <c r="Y199" s="150"/>
      <c r="Z199" s="143"/>
      <c r="AA199" s="150"/>
      <c r="AB199" s="143"/>
      <c r="AC199" s="150"/>
      <c r="AD199" s="143"/>
      <c r="AE199" s="150"/>
      <c r="AF199" s="143"/>
      <c r="AG199" s="150"/>
      <c r="AH199" s="143"/>
      <c r="AI199" s="150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50"/>
      <c r="AU199" s="361"/>
      <c r="AV199" s="225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222"/>
      <c r="BH199" s="222"/>
      <c r="BI199" s="222"/>
      <c r="BJ199" s="222"/>
      <c r="BK199" s="222"/>
      <c r="BL199" s="222"/>
      <c r="BM199" s="222"/>
      <c r="BN199" s="222"/>
      <c r="BO199" s="222"/>
      <c r="BP199" s="222"/>
    </row>
    <row r="200" ht="12.75" customHeight="1">
      <c r="A200" s="222"/>
      <c r="B200" s="440">
        <v>44535.0</v>
      </c>
      <c r="C200" s="210">
        <f t="shared" si="16"/>
        <v>747500</v>
      </c>
      <c r="D200" s="141">
        <f t="shared" si="30"/>
        <v>0</v>
      </c>
      <c r="E200" s="399"/>
      <c r="F200" s="474"/>
      <c r="G200" s="474"/>
      <c r="H200" s="474"/>
      <c r="I200" s="474"/>
      <c r="J200" s="474"/>
      <c r="K200" s="474"/>
      <c r="L200" s="475"/>
      <c r="M200" s="141">
        <f t="shared" si="31"/>
        <v>0</v>
      </c>
      <c r="N200" s="399"/>
      <c r="O200" s="474"/>
      <c r="P200" s="474"/>
      <c r="Q200" s="474"/>
      <c r="R200" s="474"/>
      <c r="S200" s="475"/>
      <c r="T200" s="141">
        <f t="shared" si="32"/>
        <v>747500</v>
      </c>
      <c r="U200" s="383" t="s">
        <v>800</v>
      </c>
      <c r="V200" s="363">
        <v>25000.0</v>
      </c>
      <c r="W200" s="383" t="s">
        <v>1442</v>
      </c>
      <c r="X200" s="363">
        <v>109450.0</v>
      </c>
      <c r="Y200" s="150" t="s">
        <v>1443</v>
      </c>
      <c r="Z200" s="363">
        <v>613050.0</v>
      </c>
      <c r="AA200" s="150"/>
      <c r="AB200" s="143"/>
      <c r="AC200" s="150"/>
      <c r="AD200" s="143"/>
      <c r="AE200" s="150"/>
      <c r="AF200" s="143"/>
      <c r="AG200" s="150"/>
      <c r="AH200" s="143"/>
      <c r="AI200" s="150"/>
      <c r="AJ200" s="143"/>
      <c r="AK200" s="143"/>
      <c r="AL200" s="143"/>
      <c r="AM200" s="143"/>
      <c r="AN200" s="143"/>
      <c r="AO200" s="143"/>
      <c r="AP200" s="143"/>
      <c r="AQ200" s="143"/>
      <c r="AR200" s="143"/>
      <c r="AS200" s="143"/>
      <c r="AT200" s="150"/>
      <c r="AU200" s="361"/>
      <c r="AV200" s="225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222"/>
      <c r="BH200" s="222"/>
      <c r="BI200" s="222"/>
      <c r="BJ200" s="222"/>
      <c r="BK200" s="222"/>
      <c r="BL200" s="222"/>
      <c r="BM200" s="222"/>
      <c r="BN200" s="222"/>
      <c r="BO200" s="222"/>
      <c r="BP200" s="222"/>
    </row>
    <row r="201" ht="12.75" customHeight="1">
      <c r="A201" s="222"/>
      <c r="B201" s="440">
        <v>44536.0</v>
      </c>
      <c r="C201" s="210">
        <f t="shared" si="16"/>
        <v>0</v>
      </c>
      <c r="D201" s="141">
        <f t="shared" si="30"/>
        <v>0</v>
      </c>
      <c r="E201" s="399"/>
      <c r="F201" s="474"/>
      <c r="G201" s="474"/>
      <c r="H201" s="474"/>
      <c r="I201" s="474"/>
      <c r="J201" s="474"/>
      <c r="K201" s="474"/>
      <c r="L201" s="475"/>
      <c r="M201" s="141">
        <f t="shared" si="31"/>
        <v>0</v>
      </c>
      <c r="N201" s="399"/>
      <c r="O201" s="474"/>
      <c r="P201" s="474"/>
      <c r="Q201" s="474"/>
      <c r="R201" s="474"/>
      <c r="S201" s="475"/>
      <c r="T201" s="141">
        <f t="shared" si="32"/>
        <v>0</v>
      </c>
      <c r="U201" s="142"/>
      <c r="V201" s="143"/>
      <c r="W201" s="150"/>
      <c r="X201" s="143"/>
      <c r="Y201" s="150"/>
      <c r="Z201" s="143"/>
      <c r="AA201" s="150"/>
      <c r="AB201" s="143"/>
      <c r="AC201" s="150"/>
      <c r="AD201" s="143"/>
      <c r="AE201" s="150"/>
      <c r="AF201" s="143"/>
      <c r="AG201" s="150"/>
      <c r="AH201" s="143"/>
      <c r="AI201" s="150"/>
      <c r="AJ201" s="143"/>
      <c r="AK201" s="143"/>
      <c r="AL201" s="143"/>
      <c r="AM201" s="143"/>
      <c r="AN201" s="143"/>
      <c r="AO201" s="143"/>
      <c r="AP201" s="143"/>
      <c r="AQ201" s="143"/>
      <c r="AR201" s="143"/>
      <c r="AS201" s="143"/>
      <c r="AT201" s="150"/>
      <c r="AU201" s="361"/>
      <c r="AV201" s="225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222"/>
      <c r="BH201" s="222"/>
      <c r="BI201" s="222"/>
      <c r="BJ201" s="222"/>
      <c r="BK201" s="222"/>
      <c r="BL201" s="222"/>
      <c r="BM201" s="222"/>
      <c r="BN201" s="222"/>
      <c r="BO201" s="222"/>
      <c r="BP201" s="222"/>
    </row>
    <row r="202" ht="12.75" customHeight="1">
      <c r="A202" s="222"/>
      <c r="B202" s="440">
        <v>44537.0</v>
      </c>
      <c r="C202" s="210">
        <f t="shared" si="16"/>
        <v>1351733</v>
      </c>
      <c r="D202" s="141">
        <f t="shared" si="30"/>
        <v>0</v>
      </c>
      <c r="E202" s="399"/>
      <c r="F202" s="474"/>
      <c r="G202" s="474"/>
      <c r="H202" s="474"/>
      <c r="I202" s="474"/>
      <c r="J202" s="474"/>
      <c r="K202" s="474"/>
      <c r="L202" s="475"/>
      <c r="M202" s="141">
        <f t="shared" si="31"/>
        <v>60693</v>
      </c>
      <c r="N202" s="399" t="s">
        <v>130</v>
      </c>
      <c r="O202" s="362">
        <v>60693.0</v>
      </c>
      <c r="P202" s="474"/>
      <c r="Q202" s="474"/>
      <c r="R202" s="474"/>
      <c r="S202" s="475"/>
      <c r="T202" s="141">
        <f t="shared" si="32"/>
        <v>1291040</v>
      </c>
      <c r="U202" s="142" t="s">
        <v>1444</v>
      </c>
      <c r="V202" s="363">
        <v>1291040.0</v>
      </c>
      <c r="W202" s="150"/>
      <c r="X202" s="143"/>
      <c r="Y202" s="150"/>
      <c r="Z202" s="143"/>
      <c r="AA202" s="150"/>
      <c r="AB202" s="143"/>
      <c r="AC202" s="150"/>
      <c r="AD202" s="143"/>
      <c r="AE202" s="150"/>
      <c r="AF202" s="143"/>
      <c r="AG202" s="150"/>
      <c r="AH202" s="143"/>
      <c r="AI202" s="150"/>
      <c r="AJ202" s="143"/>
      <c r="AK202" s="143"/>
      <c r="AL202" s="143"/>
      <c r="AM202" s="143"/>
      <c r="AN202" s="143"/>
      <c r="AO202" s="143"/>
      <c r="AP202" s="143"/>
      <c r="AQ202" s="143"/>
      <c r="AR202" s="143"/>
      <c r="AS202" s="143"/>
      <c r="AT202" s="150"/>
      <c r="AU202" s="361"/>
      <c r="AV202" s="225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222"/>
      <c r="BH202" s="222"/>
      <c r="BI202" s="222"/>
      <c r="BJ202" s="222"/>
      <c r="BK202" s="222"/>
      <c r="BL202" s="222"/>
      <c r="BM202" s="222"/>
      <c r="BN202" s="222"/>
      <c r="BO202" s="222"/>
      <c r="BP202" s="222"/>
    </row>
    <row r="203" ht="12.75" customHeight="1">
      <c r="A203" s="222"/>
      <c r="B203" s="440">
        <v>44538.0</v>
      </c>
      <c r="C203" s="210">
        <f t="shared" si="16"/>
        <v>61205397</v>
      </c>
      <c r="D203" s="141">
        <f t="shared" si="30"/>
        <v>61000000</v>
      </c>
      <c r="E203" s="399" t="s">
        <v>1445</v>
      </c>
      <c r="F203" s="362">
        <v>2.5E7</v>
      </c>
      <c r="G203" s="474" t="s">
        <v>1446</v>
      </c>
      <c r="H203" s="362">
        <v>3.6E7</v>
      </c>
      <c r="I203" s="474"/>
      <c r="J203" s="474"/>
      <c r="K203" s="474"/>
      <c r="L203" s="475"/>
      <c r="M203" s="141">
        <f t="shared" si="31"/>
        <v>0</v>
      </c>
      <c r="N203" s="399"/>
      <c r="O203" s="474"/>
      <c r="P203" s="474"/>
      <c r="Q203" s="474"/>
      <c r="R203" s="474"/>
      <c r="S203" s="475"/>
      <c r="T203" s="141">
        <f t="shared" si="32"/>
        <v>205397</v>
      </c>
      <c r="U203" s="383" t="s">
        <v>877</v>
      </c>
      <c r="V203" s="363">
        <v>42837.0</v>
      </c>
      <c r="W203" s="383" t="s">
        <v>1447</v>
      </c>
      <c r="X203" s="363">
        <v>162560.0</v>
      </c>
      <c r="Y203" s="150"/>
      <c r="Z203" s="143"/>
      <c r="AA203" s="150"/>
      <c r="AB203" s="143"/>
      <c r="AC203" s="150"/>
      <c r="AD203" s="143"/>
      <c r="AE203" s="150"/>
      <c r="AF203" s="143"/>
      <c r="AG203" s="150"/>
      <c r="AH203" s="143"/>
      <c r="AI203" s="150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50"/>
      <c r="AU203" s="361"/>
      <c r="AV203" s="225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222"/>
      <c r="BH203" s="222"/>
      <c r="BI203" s="222"/>
      <c r="BJ203" s="222"/>
      <c r="BK203" s="222"/>
      <c r="BL203" s="222"/>
      <c r="BM203" s="222"/>
      <c r="BN203" s="222"/>
      <c r="BO203" s="222"/>
      <c r="BP203" s="222"/>
    </row>
    <row r="204" ht="12.75" customHeight="1">
      <c r="A204" s="222"/>
      <c r="B204" s="439">
        <v>44539.0</v>
      </c>
      <c r="C204" s="210">
        <f t="shared" si="16"/>
        <v>0</v>
      </c>
      <c r="D204" s="141">
        <f t="shared" si="30"/>
        <v>0</v>
      </c>
      <c r="E204" s="399"/>
      <c r="F204" s="474"/>
      <c r="G204" s="474"/>
      <c r="H204" s="474"/>
      <c r="I204" s="474"/>
      <c r="J204" s="474"/>
      <c r="K204" s="474"/>
      <c r="L204" s="475"/>
      <c r="M204" s="141">
        <f t="shared" si="31"/>
        <v>0</v>
      </c>
      <c r="N204" s="399"/>
      <c r="O204" s="474"/>
      <c r="P204" s="474"/>
      <c r="Q204" s="474"/>
      <c r="R204" s="474"/>
      <c r="S204" s="475"/>
      <c r="T204" s="141">
        <f t="shared" si="32"/>
        <v>0</v>
      </c>
      <c r="U204" s="142"/>
      <c r="V204" s="143"/>
      <c r="W204" s="150"/>
      <c r="X204" s="143"/>
      <c r="Y204" s="150"/>
      <c r="Z204" s="143"/>
      <c r="AA204" s="150"/>
      <c r="AB204" s="143"/>
      <c r="AC204" s="150"/>
      <c r="AD204" s="143"/>
      <c r="AE204" s="150"/>
      <c r="AF204" s="143"/>
      <c r="AG204" s="150"/>
      <c r="AH204" s="143"/>
      <c r="AI204" s="150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50"/>
      <c r="AU204" s="361"/>
      <c r="AV204" s="225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222"/>
      <c r="BH204" s="222"/>
      <c r="BI204" s="222"/>
      <c r="BJ204" s="222"/>
      <c r="BK204" s="222"/>
      <c r="BL204" s="222"/>
      <c r="BM204" s="222"/>
      <c r="BN204" s="222"/>
      <c r="BO204" s="222"/>
      <c r="BP204" s="222"/>
    </row>
    <row r="205" ht="12.75" customHeight="1">
      <c r="A205" s="222"/>
      <c r="B205" s="439">
        <v>44540.0</v>
      </c>
      <c r="C205" s="210">
        <f t="shared" si="16"/>
        <v>0</v>
      </c>
      <c r="D205" s="141">
        <f t="shared" si="30"/>
        <v>0</v>
      </c>
      <c r="E205" s="399"/>
      <c r="F205" s="474"/>
      <c r="G205" s="474"/>
      <c r="H205" s="474"/>
      <c r="I205" s="474"/>
      <c r="J205" s="474"/>
      <c r="K205" s="474"/>
      <c r="L205" s="475"/>
      <c r="M205" s="141">
        <f t="shared" si="31"/>
        <v>0</v>
      </c>
      <c r="N205" s="399"/>
      <c r="O205" s="474"/>
      <c r="P205" s="474"/>
      <c r="Q205" s="474"/>
      <c r="R205" s="474"/>
      <c r="S205" s="475"/>
      <c r="T205" s="141">
        <f t="shared" si="32"/>
        <v>0</v>
      </c>
      <c r="U205" s="142"/>
      <c r="V205" s="143"/>
      <c r="W205" s="150"/>
      <c r="X205" s="143"/>
      <c r="Y205" s="150"/>
      <c r="Z205" s="143"/>
      <c r="AA205" s="150"/>
      <c r="AB205" s="143"/>
      <c r="AC205" s="150"/>
      <c r="AD205" s="143"/>
      <c r="AE205" s="150"/>
      <c r="AF205" s="143"/>
      <c r="AG205" s="150"/>
      <c r="AH205" s="143"/>
      <c r="AI205" s="150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50"/>
      <c r="AU205" s="361"/>
      <c r="AV205" s="225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222"/>
      <c r="BH205" s="222"/>
      <c r="BI205" s="222"/>
      <c r="BJ205" s="222"/>
      <c r="BK205" s="222"/>
      <c r="BL205" s="222"/>
      <c r="BM205" s="222"/>
      <c r="BN205" s="222"/>
      <c r="BO205" s="222"/>
      <c r="BP205" s="222"/>
    </row>
    <row r="206" ht="12.75" customHeight="1">
      <c r="A206" s="222"/>
      <c r="B206" s="440">
        <v>44541.0</v>
      </c>
      <c r="C206" s="210">
        <f t="shared" si="16"/>
        <v>288817</v>
      </c>
      <c r="D206" s="141">
        <f t="shared" si="30"/>
        <v>0</v>
      </c>
      <c r="E206" s="399"/>
      <c r="F206" s="474"/>
      <c r="G206" s="474"/>
      <c r="H206" s="474"/>
      <c r="I206" s="474"/>
      <c r="J206" s="474"/>
      <c r="K206" s="474"/>
      <c r="L206" s="475"/>
      <c r="M206" s="141">
        <f t="shared" si="31"/>
        <v>0</v>
      </c>
      <c r="N206" s="399"/>
      <c r="O206" s="474"/>
      <c r="P206" s="474"/>
      <c r="Q206" s="474"/>
      <c r="R206" s="474"/>
      <c r="S206" s="475"/>
      <c r="T206" s="141">
        <f t="shared" si="32"/>
        <v>288817</v>
      </c>
      <c r="U206" s="383" t="s">
        <v>766</v>
      </c>
      <c r="V206" s="363">
        <v>202710.0</v>
      </c>
      <c r="W206" s="383" t="s">
        <v>1448</v>
      </c>
      <c r="X206" s="363">
        <v>86107.0</v>
      </c>
      <c r="Y206" s="150"/>
      <c r="Z206" s="143"/>
      <c r="AA206" s="150"/>
      <c r="AB206" s="143"/>
      <c r="AC206" s="150"/>
      <c r="AD206" s="143"/>
      <c r="AE206" s="150"/>
      <c r="AF206" s="143"/>
      <c r="AG206" s="150"/>
      <c r="AH206" s="143"/>
      <c r="AI206" s="150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50"/>
      <c r="AU206" s="361"/>
      <c r="AV206" s="225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222"/>
      <c r="BH206" s="222"/>
      <c r="BI206" s="222"/>
      <c r="BJ206" s="222"/>
      <c r="BK206" s="222"/>
      <c r="BL206" s="222"/>
      <c r="BM206" s="222"/>
      <c r="BN206" s="222"/>
      <c r="BO206" s="222"/>
      <c r="BP206" s="222"/>
    </row>
    <row r="207" ht="12.75" customHeight="1">
      <c r="A207" s="222"/>
      <c r="B207" s="440">
        <v>44542.0</v>
      </c>
      <c r="C207" s="210">
        <f t="shared" si="16"/>
        <v>0</v>
      </c>
      <c r="D207" s="141">
        <f t="shared" si="30"/>
        <v>0</v>
      </c>
      <c r="E207" s="399"/>
      <c r="F207" s="474"/>
      <c r="G207" s="474"/>
      <c r="H207" s="474"/>
      <c r="I207" s="474"/>
      <c r="J207" s="474"/>
      <c r="K207" s="474"/>
      <c r="L207" s="475"/>
      <c r="M207" s="141">
        <f t="shared" si="31"/>
        <v>0</v>
      </c>
      <c r="N207" s="399"/>
      <c r="O207" s="474"/>
      <c r="P207" s="474"/>
      <c r="Q207" s="474"/>
      <c r="R207" s="474"/>
      <c r="S207" s="475"/>
      <c r="T207" s="141">
        <f t="shared" si="32"/>
        <v>0</v>
      </c>
      <c r="U207" s="383"/>
      <c r="V207" s="322"/>
      <c r="W207" s="383"/>
      <c r="X207" s="322"/>
      <c r="Y207" s="150"/>
      <c r="Z207" s="143"/>
      <c r="AA207" s="150"/>
      <c r="AB207" s="143"/>
      <c r="AC207" s="150"/>
      <c r="AD207" s="143"/>
      <c r="AE207" s="150"/>
      <c r="AF207" s="143"/>
      <c r="AG207" s="150"/>
      <c r="AH207" s="143"/>
      <c r="AI207" s="150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50"/>
      <c r="AU207" s="361"/>
      <c r="AV207" s="225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222"/>
      <c r="BH207" s="222"/>
      <c r="BI207" s="222"/>
      <c r="BJ207" s="222"/>
      <c r="BK207" s="222"/>
      <c r="BL207" s="222"/>
      <c r="BM207" s="222"/>
      <c r="BN207" s="222"/>
      <c r="BO207" s="222"/>
      <c r="BP207" s="222"/>
    </row>
    <row r="208" ht="12.75" customHeight="1">
      <c r="A208" s="222"/>
      <c r="B208" s="440">
        <v>44543.0</v>
      </c>
      <c r="C208" s="210">
        <f t="shared" si="16"/>
        <v>55000</v>
      </c>
      <c r="D208" s="141">
        <f t="shared" si="30"/>
        <v>0</v>
      </c>
      <c r="E208" s="399"/>
      <c r="F208" s="474"/>
      <c r="G208" s="474"/>
      <c r="H208" s="474"/>
      <c r="I208" s="474"/>
      <c r="J208" s="474"/>
      <c r="K208" s="474"/>
      <c r="L208" s="475"/>
      <c r="M208" s="141">
        <f t="shared" si="31"/>
        <v>0</v>
      </c>
      <c r="N208" s="399"/>
      <c r="O208" s="474"/>
      <c r="P208" s="474"/>
      <c r="Q208" s="474"/>
      <c r="R208" s="474"/>
      <c r="S208" s="475"/>
      <c r="T208" s="141">
        <f t="shared" si="32"/>
        <v>55000</v>
      </c>
      <c r="U208" s="383" t="s">
        <v>763</v>
      </c>
      <c r="V208" s="363">
        <v>55000.0</v>
      </c>
      <c r="W208" s="150"/>
      <c r="X208" s="143"/>
      <c r="Y208" s="150"/>
      <c r="Z208" s="143"/>
      <c r="AA208" s="150"/>
      <c r="AB208" s="143"/>
      <c r="AC208" s="150"/>
      <c r="AD208" s="143"/>
      <c r="AE208" s="150"/>
      <c r="AF208" s="143"/>
      <c r="AG208" s="150"/>
      <c r="AH208" s="143"/>
      <c r="AI208" s="150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50"/>
      <c r="AU208" s="361"/>
      <c r="AV208" s="225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222"/>
      <c r="BH208" s="222"/>
      <c r="BI208" s="222"/>
      <c r="BJ208" s="222"/>
      <c r="BK208" s="222"/>
      <c r="BL208" s="222"/>
      <c r="BM208" s="222"/>
      <c r="BN208" s="222"/>
      <c r="BO208" s="222"/>
      <c r="BP208" s="222"/>
    </row>
    <row r="209" ht="12.75" customHeight="1">
      <c r="A209" s="222"/>
      <c r="B209" s="440">
        <v>44544.0</v>
      </c>
      <c r="C209" s="210">
        <f t="shared" si="16"/>
        <v>1425795</v>
      </c>
      <c r="D209" s="141">
        <f t="shared" si="30"/>
        <v>0</v>
      </c>
      <c r="E209" s="399"/>
      <c r="F209" s="474"/>
      <c r="G209" s="474"/>
      <c r="H209" s="474"/>
      <c r="I209" s="474"/>
      <c r="J209" s="474"/>
      <c r="K209" s="474"/>
      <c r="L209" s="475"/>
      <c r="M209" s="141">
        <f t="shared" si="31"/>
        <v>0</v>
      </c>
      <c r="N209" s="399"/>
      <c r="O209" s="474"/>
      <c r="P209" s="474"/>
      <c r="Q209" s="474"/>
      <c r="R209" s="474"/>
      <c r="S209" s="475"/>
      <c r="T209" s="141">
        <f t="shared" si="32"/>
        <v>1425795</v>
      </c>
      <c r="U209" s="142" t="s">
        <v>1449</v>
      </c>
      <c r="V209" s="363">
        <v>361195.0</v>
      </c>
      <c r="W209" s="150" t="s">
        <v>1450</v>
      </c>
      <c r="X209" s="363">
        <v>1064600.0</v>
      </c>
      <c r="Y209" s="150"/>
      <c r="Z209" s="143"/>
      <c r="AA209" s="150"/>
      <c r="AB209" s="143"/>
      <c r="AC209" s="150"/>
      <c r="AD209" s="143"/>
      <c r="AE209" s="150"/>
      <c r="AF209" s="143"/>
      <c r="AG209" s="150"/>
      <c r="AH209" s="143"/>
      <c r="AI209" s="150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50"/>
      <c r="AU209" s="361"/>
      <c r="AV209" s="225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222"/>
      <c r="BH209" s="222"/>
      <c r="BI209" s="222"/>
      <c r="BJ209" s="222"/>
      <c r="BK209" s="222"/>
      <c r="BL209" s="222"/>
      <c r="BM209" s="222"/>
      <c r="BN209" s="222"/>
      <c r="BO209" s="222"/>
      <c r="BP209" s="222"/>
    </row>
    <row r="210" ht="12.75" customHeight="1">
      <c r="A210" s="222"/>
      <c r="B210" s="440">
        <v>44545.0</v>
      </c>
      <c r="C210" s="210">
        <f t="shared" si="16"/>
        <v>714753</v>
      </c>
      <c r="D210" s="141">
        <f t="shared" si="30"/>
        <v>0</v>
      </c>
      <c r="E210" s="399"/>
      <c r="F210" s="474"/>
      <c r="G210" s="474"/>
      <c r="H210" s="474"/>
      <c r="I210" s="474"/>
      <c r="J210" s="474"/>
      <c r="K210" s="474"/>
      <c r="L210" s="475"/>
      <c r="M210" s="141">
        <f t="shared" si="31"/>
        <v>93899</v>
      </c>
      <c r="N210" s="399" t="s">
        <v>1451</v>
      </c>
      <c r="O210" s="362">
        <v>30899.0</v>
      </c>
      <c r="P210" s="474" t="s">
        <v>764</v>
      </c>
      <c r="Q210" s="362">
        <v>63000.0</v>
      </c>
      <c r="R210" s="474"/>
      <c r="S210" s="475"/>
      <c r="T210" s="141">
        <f t="shared" si="32"/>
        <v>620854</v>
      </c>
      <c r="U210" s="383" t="s">
        <v>125</v>
      </c>
      <c r="V210" s="363">
        <v>88850.0</v>
      </c>
      <c r="W210" s="383" t="s">
        <v>159</v>
      </c>
      <c r="X210" s="363">
        <v>521934.0</v>
      </c>
      <c r="Y210" s="150" t="s">
        <v>124</v>
      </c>
      <c r="Z210" s="363">
        <v>10070.0</v>
      </c>
      <c r="AA210" s="150"/>
      <c r="AB210" s="143"/>
      <c r="AC210" s="150"/>
      <c r="AD210" s="143"/>
      <c r="AE210" s="150"/>
      <c r="AF210" s="143"/>
      <c r="AG210" s="150"/>
      <c r="AH210" s="143"/>
      <c r="AI210" s="150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50"/>
      <c r="AU210" s="361"/>
      <c r="AV210" s="225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222"/>
      <c r="BH210" s="222"/>
      <c r="BI210" s="222"/>
      <c r="BJ210" s="222"/>
      <c r="BK210" s="222"/>
      <c r="BL210" s="222"/>
      <c r="BM210" s="222"/>
      <c r="BN210" s="222"/>
      <c r="BO210" s="222"/>
      <c r="BP210" s="222"/>
    </row>
    <row r="211" ht="12.75" customHeight="1">
      <c r="A211" s="222"/>
      <c r="B211" s="439">
        <v>44546.0</v>
      </c>
      <c r="C211" s="210">
        <f t="shared" si="16"/>
        <v>0</v>
      </c>
      <c r="D211" s="141">
        <f t="shared" si="30"/>
        <v>0</v>
      </c>
      <c r="E211" s="399"/>
      <c r="F211" s="474"/>
      <c r="G211" s="474"/>
      <c r="H211" s="474"/>
      <c r="I211" s="474"/>
      <c r="J211" s="474"/>
      <c r="K211" s="474"/>
      <c r="L211" s="475"/>
      <c r="M211" s="141">
        <f t="shared" si="31"/>
        <v>0</v>
      </c>
      <c r="N211" s="399"/>
      <c r="O211" s="474"/>
      <c r="P211" s="474"/>
      <c r="Q211" s="474"/>
      <c r="R211" s="474"/>
      <c r="S211" s="475"/>
      <c r="T211" s="141">
        <f t="shared" si="32"/>
        <v>0</v>
      </c>
      <c r="U211" s="142"/>
      <c r="V211" s="143"/>
      <c r="W211" s="150"/>
      <c r="X211" s="143"/>
      <c r="Y211" s="150"/>
      <c r="Z211" s="143"/>
      <c r="AA211" s="150"/>
      <c r="AB211" s="143"/>
      <c r="AC211" s="150"/>
      <c r="AD211" s="143"/>
      <c r="AE211" s="150"/>
      <c r="AF211" s="143"/>
      <c r="AG211" s="150"/>
      <c r="AH211" s="143"/>
      <c r="AI211" s="150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50"/>
      <c r="AU211" s="361"/>
      <c r="AV211" s="225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2"/>
      <c r="BH211" s="222"/>
      <c r="BI211" s="222"/>
      <c r="BJ211" s="222"/>
      <c r="BK211" s="222"/>
      <c r="BL211" s="222"/>
      <c r="BM211" s="222"/>
      <c r="BN211" s="222"/>
      <c r="BO211" s="222"/>
      <c r="BP211" s="222"/>
    </row>
    <row r="212" ht="12.75" customHeight="1">
      <c r="A212" s="222"/>
      <c r="B212" s="439">
        <v>44547.0</v>
      </c>
      <c r="C212" s="210">
        <f t="shared" si="16"/>
        <v>0</v>
      </c>
      <c r="D212" s="141">
        <f t="shared" si="30"/>
        <v>0</v>
      </c>
      <c r="E212" s="399"/>
      <c r="F212" s="474"/>
      <c r="G212" s="474"/>
      <c r="H212" s="474"/>
      <c r="I212" s="474"/>
      <c r="J212" s="474"/>
      <c r="K212" s="474"/>
      <c r="L212" s="475"/>
      <c r="M212" s="141">
        <f t="shared" si="31"/>
        <v>0</v>
      </c>
      <c r="N212" s="399"/>
      <c r="O212" s="474"/>
      <c r="P212" s="474"/>
      <c r="Q212" s="474"/>
      <c r="R212" s="474"/>
      <c r="S212" s="475"/>
      <c r="T212" s="141">
        <f t="shared" si="32"/>
        <v>0</v>
      </c>
      <c r="U212" s="142"/>
      <c r="V212" s="143"/>
      <c r="W212" s="150"/>
      <c r="X212" s="143"/>
      <c r="Y212" s="150"/>
      <c r="Z212" s="143"/>
      <c r="AA212" s="150"/>
      <c r="AB212" s="143"/>
      <c r="AC212" s="150"/>
      <c r="AD212" s="143"/>
      <c r="AE212" s="150"/>
      <c r="AF212" s="143"/>
      <c r="AG212" s="150"/>
      <c r="AH212" s="143"/>
      <c r="AI212" s="150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50"/>
      <c r="AU212" s="361"/>
      <c r="AV212" s="225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222"/>
      <c r="BH212" s="222"/>
      <c r="BI212" s="222"/>
      <c r="BJ212" s="222"/>
      <c r="BK212" s="222"/>
      <c r="BL212" s="222"/>
      <c r="BM212" s="222"/>
      <c r="BN212" s="222"/>
      <c r="BO212" s="222"/>
      <c r="BP212" s="222"/>
    </row>
    <row r="213" ht="12.75" customHeight="1">
      <c r="A213" s="222"/>
      <c r="B213" s="440">
        <v>44548.0</v>
      </c>
      <c r="C213" s="210">
        <f t="shared" si="16"/>
        <v>751357</v>
      </c>
      <c r="D213" s="141">
        <f t="shared" si="30"/>
        <v>0</v>
      </c>
      <c r="E213" s="399"/>
      <c r="F213" s="474"/>
      <c r="G213" s="474"/>
      <c r="H213" s="474"/>
      <c r="I213" s="474"/>
      <c r="J213" s="474"/>
      <c r="K213" s="474"/>
      <c r="L213" s="475"/>
      <c r="M213" s="141">
        <f t="shared" si="31"/>
        <v>352847</v>
      </c>
      <c r="N213" s="399" t="s">
        <v>764</v>
      </c>
      <c r="O213" s="362">
        <v>352847.0</v>
      </c>
      <c r="P213" s="474"/>
      <c r="Q213" s="474"/>
      <c r="R213" s="474"/>
      <c r="S213" s="475"/>
      <c r="T213" s="141">
        <f t="shared" si="32"/>
        <v>398510</v>
      </c>
      <c r="U213" s="150" t="s">
        <v>1452</v>
      </c>
      <c r="V213" s="363">
        <v>398510.0</v>
      </c>
      <c r="W213" s="383"/>
      <c r="X213" s="322"/>
      <c r="Y213" s="150"/>
      <c r="Z213" s="143"/>
      <c r="AA213" s="150"/>
      <c r="AB213" s="143"/>
      <c r="AC213" s="150"/>
      <c r="AD213" s="143"/>
      <c r="AE213" s="150"/>
      <c r="AF213" s="143"/>
      <c r="AG213" s="150"/>
      <c r="AH213" s="143"/>
      <c r="AI213" s="150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50"/>
      <c r="AU213" s="361"/>
      <c r="AV213" s="225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222"/>
      <c r="BH213" s="222"/>
      <c r="BI213" s="222"/>
      <c r="BJ213" s="222"/>
      <c r="BK213" s="222"/>
      <c r="BL213" s="222"/>
      <c r="BM213" s="222"/>
      <c r="BN213" s="222"/>
      <c r="BO213" s="222"/>
      <c r="BP213" s="222"/>
    </row>
    <row r="214" ht="12.75" customHeight="1">
      <c r="A214" s="222"/>
      <c r="B214" s="440">
        <v>44549.0</v>
      </c>
      <c r="C214" s="210">
        <f t="shared" si="16"/>
        <v>78713</v>
      </c>
      <c r="D214" s="141">
        <f t="shared" si="30"/>
        <v>0</v>
      </c>
      <c r="E214" s="399"/>
      <c r="F214" s="474"/>
      <c r="G214" s="474"/>
      <c r="H214" s="474"/>
      <c r="I214" s="474"/>
      <c r="J214" s="474"/>
      <c r="K214" s="474"/>
      <c r="L214" s="475"/>
      <c r="M214" s="141">
        <f t="shared" si="31"/>
        <v>78713</v>
      </c>
      <c r="N214" s="399" t="s">
        <v>764</v>
      </c>
      <c r="O214" s="362">
        <v>42000.0</v>
      </c>
      <c r="P214" s="474" t="s">
        <v>130</v>
      </c>
      <c r="Q214" s="362">
        <v>36713.0</v>
      </c>
      <c r="R214" s="474"/>
      <c r="S214" s="475"/>
      <c r="T214" s="141">
        <f t="shared" si="32"/>
        <v>0</v>
      </c>
      <c r="U214" s="407"/>
      <c r="V214" s="322"/>
      <c r="W214" s="150"/>
      <c r="X214" s="143"/>
      <c r="Y214" s="150"/>
      <c r="Z214" s="143"/>
      <c r="AA214" s="150"/>
      <c r="AB214" s="143"/>
      <c r="AC214" s="150"/>
      <c r="AD214" s="143"/>
      <c r="AE214" s="150"/>
      <c r="AF214" s="143"/>
      <c r="AG214" s="150"/>
      <c r="AH214" s="143"/>
      <c r="AI214" s="150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50"/>
      <c r="AU214" s="361"/>
      <c r="AV214" s="225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222"/>
      <c r="BH214" s="222"/>
      <c r="BI214" s="222"/>
      <c r="BJ214" s="222"/>
      <c r="BK214" s="222"/>
      <c r="BL214" s="222"/>
      <c r="BM214" s="222"/>
      <c r="BN214" s="222"/>
      <c r="BO214" s="222"/>
      <c r="BP214" s="222"/>
    </row>
    <row r="215" ht="12.75" customHeight="1">
      <c r="A215" s="222"/>
      <c r="B215" s="440">
        <v>44550.0</v>
      </c>
      <c r="C215" s="210">
        <f t="shared" si="16"/>
        <v>55000</v>
      </c>
      <c r="D215" s="141">
        <f t="shared" si="30"/>
        <v>0</v>
      </c>
      <c r="E215" s="399"/>
      <c r="F215" s="474"/>
      <c r="G215" s="474"/>
      <c r="H215" s="474"/>
      <c r="I215" s="474"/>
      <c r="J215" s="474"/>
      <c r="K215" s="474"/>
      <c r="L215" s="475"/>
      <c r="M215" s="141">
        <f t="shared" si="31"/>
        <v>55000</v>
      </c>
      <c r="N215" s="399" t="s">
        <v>1313</v>
      </c>
      <c r="O215" s="362">
        <v>55000.0</v>
      </c>
      <c r="P215" s="474"/>
      <c r="Q215" s="474"/>
      <c r="R215" s="474"/>
      <c r="S215" s="475"/>
      <c r="T215" s="141">
        <f t="shared" si="32"/>
        <v>0</v>
      </c>
      <c r="U215" s="142"/>
      <c r="V215" s="143"/>
      <c r="W215" s="150"/>
      <c r="X215" s="143"/>
      <c r="Y215" s="150"/>
      <c r="Z215" s="143"/>
      <c r="AA215" s="150"/>
      <c r="AB215" s="143"/>
      <c r="AC215" s="150"/>
      <c r="AD215" s="143"/>
      <c r="AE215" s="150"/>
      <c r="AF215" s="143"/>
      <c r="AG215" s="150"/>
      <c r="AH215" s="143"/>
      <c r="AI215" s="150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50"/>
      <c r="AU215" s="361"/>
      <c r="AV215" s="225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222"/>
      <c r="BH215" s="222"/>
      <c r="BI215" s="222"/>
      <c r="BJ215" s="222"/>
      <c r="BK215" s="222"/>
      <c r="BL215" s="222"/>
      <c r="BM215" s="222"/>
      <c r="BN215" s="222"/>
      <c r="BO215" s="222"/>
      <c r="BP215" s="222"/>
    </row>
    <row r="216" ht="12.75" customHeight="1">
      <c r="A216" s="222"/>
      <c r="B216" s="440">
        <v>44551.0</v>
      </c>
      <c r="C216" s="210">
        <f t="shared" si="16"/>
        <v>0</v>
      </c>
      <c r="D216" s="141">
        <f t="shared" si="30"/>
        <v>0</v>
      </c>
      <c r="E216" s="399"/>
      <c r="F216" s="474"/>
      <c r="G216" s="474"/>
      <c r="H216" s="474"/>
      <c r="I216" s="474"/>
      <c r="J216" s="474"/>
      <c r="K216" s="474"/>
      <c r="L216" s="475"/>
      <c r="M216" s="141">
        <f t="shared" si="31"/>
        <v>0</v>
      </c>
      <c r="N216" s="399"/>
      <c r="O216" s="474"/>
      <c r="P216" s="474"/>
      <c r="Q216" s="474"/>
      <c r="R216" s="474"/>
      <c r="S216" s="475"/>
      <c r="T216" s="141">
        <f t="shared" si="32"/>
        <v>0</v>
      </c>
      <c r="U216" s="407"/>
      <c r="V216" s="143"/>
      <c r="W216" s="150"/>
      <c r="X216" s="143"/>
      <c r="Y216" s="150"/>
      <c r="Z216" s="143"/>
      <c r="AA216" s="150"/>
      <c r="AB216" s="143"/>
      <c r="AC216" s="150"/>
      <c r="AD216" s="143"/>
      <c r="AE216" s="150"/>
      <c r="AF216" s="143"/>
      <c r="AG216" s="150"/>
      <c r="AH216" s="143"/>
      <c r="AI216" s="150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50"/>
      <c r="AU216" s="361"/>
      <c r="AV216" s="225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222"/>
      <c r="BH216" s="222"/>
      <c r="BI216" s="222"/>
      <c r="BJ216" s="222"/>
      <c r="BK216" s="222"/>
      <c r="BL216" s="222"/>
      <c r="BM216" s="222"/>
      <c r="BN216" s="222"/>
      <c r="BO216" s="222"/>
      <c r="BP216" s="222"/>
    </row>
    <row r="217" ht="12.75" customHeight="1">
      <c r="A217" s="222"/>
      <c r="B217" s="440">
        <v>44552.0</v>
      </c>
      <c r="C217" s="210">
        <f t="shared" si="16"/>
        <v>14314572</v>
      </c>
      <c r="D217" s="141">
        <f t="shared" si="30"/>
        <v>0</v>
      </c>
      <c r="E217" s="399"/>
      <c r="F217" s="474"/>
      <c r="G217" s="474"/>
      <c r="H217" s="474"/>
      <c r="I217" s="474"/>
      <c r="J217" s="474"/>
      <c r="K217" s="474"/>
      <c r="L217" s="475"/>
      <c r="M217" s="141">
        <f t="shared" si="31"/>
        <v>0</v>
      </c>
      <c r="N217" s="399"/>
      <c r="O217" s="474"/>
      <c r="P217" s="474"/>
      <c r="Q217" s="474"/>
      <c r="R217" s="474"/>
      <c r="S217" s="475"/>
      <c r="T217" s="141">
        <f t="shared" si="32"/>
        <v>14314572</v>
      </c>
      <c r="U217" s="407" t="s">
        <v>1453</v>
      </c>
      <c r="V217" s="363">
        <v>1.4314572E7</v>
      </c>
      <c r="W217" s="150"/>
      <c r="X217" s="143"/>
      <c r="Y217" s="150"/>
      <c r="Z217" s="143"/>
      <c r="AA217" s="150"/>
      <c r="AB217" s="143"/>
      <c r="AC217" s="150"/>
      <c r="AD217" s="143"/>
      <c r="AE217" s="150"/>
      <c r="AF217" s="143"/>
      <c r="AG217" s="150"/>
      <c r="AH217" s="143"/>
      <c r="AI217" s="150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50"/>
      <c r="AU217" s="361"/>
      <c r="AV217" s="225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222"/>
      <c r="BH217" s="222"/>
      <c r="BI217" s="222"/>
      <c r="BJ217" s="222"/>
      <c r="BK217" s="222"/>
      <c r="BL217" s="222"/>
      <c r="BM217" s="222"/>
      <c r="BN217" s="222"/>
      <c r="BO217" s="222"/>
      <c r="BP217" s="222"/>
    </row>
    <row r="218" ht="12.75" customHeight="1">
      <c r="A218" s="222"/>
      <c r="B218" s="439">
        <v>44553.0</v>
      </c>
      <c r="C218" s="210">
        <f t="shared" si="16"/>
        <v>0</v>
      </c>
      <c r="D218" s="141">
        <f t="shared" si="30"/>
        <v>0</v>
      </c>
      <c r="E218" s="399"/>
      <c r="F218" s="474"/>
      <c r="G218" s="474"/>
      <c r="H218" s="474"/>
      <c r="I218" s="474"/>
      <c r="J218" s="474"/>
      <c r="K218" s="474"/>
      <c r="L218" s="475"/>
      <c r="M218" s="141">
        <f t="shared" si="31"/>
        <v>0</v>
      </c>
      <c r="N218" s="399"/>
      <c r="O218" s="474"/>
      <c r="P218" s="474"/>
      <c r="Q218" s="474"/>
      <c r="R218" s="474"/>
      <c r="S218" s="475"/>
      <c r="T218" s="141">
        <f t="shared" si="32"/>
        <v>0</v>
      </c>
      <c r="U218" s="142"/>
      <c r="V218" s="143"/>
      <c r="W218" s="150"/>
      <c r="X218" s="143"/>
      <c r="Y218" s="150"/>
      <c r="Z218" s="143"/>
      <c r="AA218" s="150"/>
      <c r="AB218" s="143"/>
      <c r="AC218" s="150"/>
      <c r="AD218" s="143"/>
      <c r="AE218" s="150"/>
      <c r="AF218" s="143"/>
      <c r="AG218" s="150"/>
      <c r="AH218" s="143"/>
      <c r="AI218" s="150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50"/>
      <c r="AU218" s="361"/>
      <c r="AV218" s="225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222"/>
      <c r="BH218" s="222"/>
      <c r="BI218" s="222"/>
      <c r="BJ218" s="222"/>
      <c r="BK218" s="222"/>
      <c r="BL218" s="222"/>
      <c r="BM218" s="222"/>
      <c r="BN218" s="222"/>
      <c r="BO218" s="222"/>
      <c r="BP218" s="222"/>
    </row>
    <row r="219" ht="12.75" customHeight="1">
      <c r="A219" s="222"/>
      <c r="B219" s="439">
        <v>44554.0</v>
      </c>
      <c r="C219" s="210">
        <f t="shared" si="16"/>
        <v>0</v>
      </c>
      <c r="D219" s="141">
        <f t="shared" si="30"/>
        <v>0</v>
      </c>
      <c r="E219" s="399"/>
      <c r="F219" s="474"/>
      <c r="G219" s="474"/>
      <c r="H219" s="474"/>
      <c r="I219" s="474"/>
      <c r="J219" s="474"/>
      <c r="K219" s="474"/>
      <c r="L219" s="475"/>
      <c r="M219" s="141">
        <f t="shared" si="31"/>
        <v>0</v>
      </c>
      <c r="N219" s="399"/>
      <c r="O219" s="474"/>
      <c r="P219" s="474"/>
      <c r="Q219" s="474"/>
      <c r="R219" s="474"/>
      <c r="S219" s="475"/>
      <c r="T219" s="141">
        <f t="shared" si="32"/>
        <v>0</v>
      </c>
      <c r="U219" s="142"/>
      <c r="V219" s="143"/>
      <c r="W219" s="150"/>
      <c r="X219" s="143"/>
      <c r="Y219" s="150"/>
      <c r="Z219" s="143"/>
      <c r="AA219" s="150"/>
      <c r="AB219" s="143"/>
      <c r="AC219" s="150"/>
      <c r="AD219" s="143"/>
      <c r="AE219" s="150"/>
      <c r="AF219" s="143"/>
      <c r="AG219" s="150"/>
      <c r="AH219" s="143"/>
      <c r="AI219" s="150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50"/>
      <c r="AU219" s="361"/>
      <c r="AV219" s="225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222"/>
      <c r="BH219" s="222"/>
      <c r="BI219" s="222"/>
      <c r="BJ219" s="222"/>
      <c r="BK219" s="222"/>
      <c r="BL219" s="222"/>
      <c r="BM219" s="222"/>
      <c r="BN219" s="222"/>
      <c r="BO219" s="222"/>
      <c r="BP219" s="222"/>
    </row>
    <row r="220" ht="12.75" customHeight="1">
      <c r="A220" s="222"/>
      <c r="B220" s="440">
        <v>44555.0</v>
      </c>
      <c r="C220" s="210">
        <f t="shared" si="16"/>
        <v>91025</v>
      </c>
      <c r="D220" s="141">
        <f t="shared" si="30"/>
        <v>0</v>
      </c>
      <c r="E220" s="399"/>
      <c r="F220" s="474"/>
      <c r="G220" s="474"/>
      <c r="H220" s="474"/>
      <c r="I220" s="474"/>
      <c r="J220" s="474"/>
      <c r="K220" s="474"/>
      <c r="L220" s="475"/>
      <c r="M220" s="141">
        <f t="shared" si="31"/>
        <v>0</v>
      </c>
      <c r="N220" s="399"/>
      <c r="O220" s="474"/>
      <c r="P220" s="474"/>
      <c r="Q220" s="474"/>
      <c r="R220" s="474"/>
      <c r="S220" s="475"/>
      <c r="T220" s="141">
        <f t="shared" si="32"/>
        <v>91025</v>
      </c>
      <c r="U220" s="142" t="s">
        <v>1454</v>
      </c>
      <c r="V220" s="363">
        <v>4400.0</v>
      </c>
      <c r="W220" s="150" t="s">
        <v>1455</v>
      </c>
      <c r="X220" s="363">
        <v>35090.0</v>
      </c>
      <c r="Y220" s="150" t="s">
        <v>1456</v>
      </c>
      <c r="Z220" s="363">
        <v>51535.0</v>
      </c>
      <c r="AA220" s="150"/>
      <c r="AB220" s="143"/>
      <c r="AC220" s="150"/>
      <c r="AD220" s="143"/>
      <c r="AE220" s="150"/>
      <c r="AF220" s="143"/>
      <c r="AG220" s="150"/>
      <c r="AH220" s="143"/>
      <c r="AI220" s="150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50"/>
      <c r="AU220" s="361"/>
      <c r="AV220" s="225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222"/>
      <c r="BH220" s="222"/>
      <c r="BI220" s="222"/>
      <c r="BJ220" s="222"/>
      <c r="BK220" s="222"/>
      <c r="BL220" s="222"/>
      <c r="BM220" s="222"/>
      <c r="BN220" s="222"/>
      <c r="BO220" s="222"/>
      <c r="BP220" s="222"/>
    </row>
    <row r="221" ht="12.75" customHeight="1">
      <c r="A221" s="222"/>
      <c r="B221" s="440">
        <v>44556.0</v>
      </c>
      <c r="C221" s="210">
        <f t="shared" si="16"/>
        <v>3811690</v>
      </c>
      <c r="D221" s="141">
        <f t="shared" si="30"/>
        <v>0</v>
      </c>
      <c r="E221" s="399"/>
      <c r="F221" s="474"/>
      <c r="G221" s="474"/>
      <c r="H221" s="474"/>
      <c r="I221" s="474"/>
      <c r="J221" s="474"/>
      <c r="K221" s="474"/>
      <c r="L221" s="475"/>
      <c r="M221" s="141">
        <f t="shared" si="31"/>
        <v>0</v>
      </c>
      <c r="N221" s="399"/>
      <c r="O221" s="474"/>
      <c r="P221" s="474"/>
      <c r="Q221" s="474"/>
      <c r="R221" s="474"/>
      <c r="S221" s="475"/>
      <c r="T221" s="141">
        <f t="shared" si="32"/>
        <v>3811690</v>
      </c>
      <c r="U221" s="407" t="s">
        <v>1457</v>
      </c>
      <c r="V221" s="363">
        <v>3811690.0</v>
      </c>
      <c r="W221" s="150"/>
      <c r="X221" s="143"/>
      <c r="Y221" s="150"/>
      <c r="Z221" s="143"/>
      <c r="AA221" s="150"/>
      <c r="AB221" s="143"/>
      <c r="AC221" s="150"/>
      <c r="AD221" s="143"/>
      <c r="AE221" s="150"/>
      <c r="AF221" s="143"/>
      <c r="AG221" s="150"/>
      <c r="AH221" s="143"/>
      <c r="AI221" s="150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50"/>
      <c r="AU221" s="361"/>
      <c r="AV221" s="225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222"/>
      <c r="BH221" s="222"/>
      <c r="BI221" s="222"/>
      <c r="BJ221" s="222"/>
      <c r="BK221" s="222"/>
      <c r="BL221" s="222"/>
      <c r="BM221" s="222"/>
      <c r="BN221" s="222"/>
      <c r="BO221" s="222"/>
      <c r="BP221" s="222"/>
    </row>
    <row r="222" ht="12.75" customHeight="1">
      <c r="A222" s="222"/>
      <c r="B222" s="440">
        <v>44557.0</v>
      </c>
      <c r="C222" s="210">
        <f t="shared" si="16"/>
        <v>240479</v>
      </c>
      <c r="D222" s="141">
        <f t="shared" si="30"/>
        <v>0</v>
      </c>
      <c r="E222" s="399"/>
      <c r="F222" s="474"/>
      <c r="G222" s="474"/>
      <c r="H222" s="474"/>
      <c r="I222" s="474"/>
      <c r="J222" s="474"/>
      <c r="K222" s="474"/>
      <c r="L222" s="475"/>
      <c r="M222" s="141">
        <f t="shared" si="31"/>
        <v>0</v>
      </c>
      <c r="N222" s="399"/>
      <c r="O222" s="474"/>
      <c r="P222" s="474"/>
      <c r="Q222" s="474"/>
      <c r="R222" s="474"/>
      <c r="S222" s="475"/>
      <c r="T222" s="141">
        <f t="shared" si="32"/>
        <v>240479</v>
      </c>
      <c r="U222" s="142" t="s">
        <v>784</v>
      </c>
      <c r="V222" s="363">
        <v>182729.0</v>
      </c>
      <c r="W222" s="143" t="s">
        <v>1458</v>
      </c>
      <c r="X222" s="363">
        <v>57750.0</v>
      </c>
      <c r="Y222" s="150"/>
      <c r="Z222" s="143"/>
      <c r="AA222" s="150"/>
      <c r="AB222" s="143"/>
      <c r="AC222" s="150"/>
      <c r="AD222" s="143"/>
      <c r="AE222" s="150"/>
      <c r="AF222" s="143"/>
      <c r="AG222" s="150"/>
      <c r="AH222" s="143"/>
      <c r="AI222" s="150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50"/>
      <c r="AU222" s="361"/>
      <c r="AV222" s="225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222"/>
      <c r="BH222" s="222"/>
      <c r="BI222" s="222"/>
      <c r="BJ222" s="222"/>
      <c r="BK222" s="222"/>
      <c r="BL222" s="222"/>
      <c r="BM222" s="222"/>
      <c r="BN222" s="222"/>
      <c r="BO222" s="222"/>
      <c r="BP222" s="222"/>
    </row>
    <row r="223" ht="12.75" customHeight="1">
      <c r="A223" s="222"/>
      <c r="B223" s="440">
        <v>44558.0</v>
      </c>
      <c r="C223" s="210">
        <f t="shared" si="16"/>
        <v>4632337</v>
      </c>
      <c r="D223" s="141">
        <f t="shared" si="30"/>
        <v>0</v>
      </c>
      <c r="E223" s="399"/>
      <c r="F223" s="474"/>
      <c r="G223" s="474"/>
      <c r="H223" s="474"/>
      <c r="I223" s="474"/>
      <c r="J223" s="474"/>
      <c r="K223" s="474"/>
      <c r="L223" s="475"/>
      <c r="M223" s="141">
        <f t="shared" si="31"/>
        <v>0</v>
      </c>
      <c r="N223" s="399"/>
      <c r="O223" s="474"/>
      <c r="P223" s="474"/>
      <c r="Q223" s="474"/>
      <c r="R223" s="474"/>
      <c r="S223" s="475"/>
      <c r="T223" s="141">
        <f t="shared" si="32"/>
        <v>4632337</v>
      </c>
      <c r="U223" s="142" t="s">
        <v>1459</v>
      </c>
      <c r="V223" s="363">
        <v>31468.0</v>
      </c>
      <c r="W223" s="143" t="s">
        <v>1460</v>
      </c>
      <c r="X223" s="363">
        <v>3682661.0</v>
      </c>
      <c r="Y223" s="143" t="s">
        <v>1461</v>
      </c>
      <c r="Z223" s="363">
        <v>599838.0</v>
      </c>
      <c r="AA223" s="143" t="s">
        <v>1424</v>
      </c>
      <c r="AB223" s="363">
        <v>177540.0</v>
      </c>
      <c r="AC223" s="407" t="s">
        <v>1462</v>
      </c>
      <c r="AD223" s="363">
        <v>61465.0</v>
      </c>
      <c r="AE223" s="150" t="s">
        <v>1463</v>
      </c>
      <c r="AF223" s="363">
        <v>79365.0</v>
      </c>
      <c r="AG223" s="150"/>
      <c r="AH223" s="143"/>
      <c r="AI223" s="150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50"/>
      <c r="AU223" s="361"/>
      <c r="AV223" s="225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222"/>
      <c r="BH223" s="222"/>
      <c r="BI223" s="222"/>
      <c r="BJ223" s="222"/>
      <c r="BK223" s="222"/>
      <c r="BL223" s="222"/>
      <c r="BM223" s="222"/>
      <c r="BN223" s="222"/>
      <c r="BO223" s="222"/>
      <c r="BP223" s="222"/>
    </row>
    <row r="224" ht="12.75" customHeight="1">
      <c r="A224" s="222"/>
      <c r="B224" s="440">
        <v>44559.0</v>
      </c>
      <c r="C224" s="210">
        <f t="shared" si="16"/>
        <v>30357515</v>
      </c>
      <c r="D224" s="141">
        <f t="shared" si="30"/>
        <v>30000000</v>
      </c>
      <c r="E224" s="224" t="s">
        <v>783</v>
      </c>
      <c r="F224" s="143">
        <v>3.0E7</v>
      </c>
      <c r="G224" s="474"/>
      <c r="H224" s="474"/>
      <c r="I224" s="474"/>
      <c r="J224" s="474"/>
      <c r="K224" s="474"/>
      <c r="L224" s="475"/>
      <c r="M224" s="141">
        <f t="shared" si="31"/>
        <v>75000</v>
      </c>
      <c r="N224" s="399" t="s">
        <v>768</v>
      </c>
      <c r="O224" s="362">
        <v>75000.0</v>
      </c>
      <c r="P224" s="474"/>
      <c r="Q224" s="474"/>
      <c r="R224" s="474"/>
      <c r="S224" s="475"/>
      <c r="T224" s="141">
        <f t="shared" si="32"/>
        <v>282515</v>
      </c>
      <c r="U224" s="383" t="s">
        <v>763</v>
      </c>
      <c r="V224" s="363">
        <v>55000.0</v>
      </c>
      <c r="W224" s="407" t="s">
        <v>1436</v>
      </c>
      <c r="X224" s="322">
        <v>0.0</v>
      </c>
      <c r="Y224" s="150" t="s">
        <v>1410</v>
      </c>
      <c r="Z224" s="363">
        <v>9900.0</v>
      </c>
      <c r="AA224" s="150" t="s">
        <v>1464</v>
      </c>
      <c r="AB224" s="363">
        <v>120870.0</v>
      </c>
      <c r="AC224" s="150" t="s">
        <v>1465</v>
      </c>
      <c r="AD224" s="363">
        <v>96745.0</v>
      </c>
      <c r="AE224" s="150"/>
      <c r="AF224" s="143"/>
      <c r="AG224" s="150"/>
      <c r="AH224" s="143"/>
      <c r="AI224" s="150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50"/>
      <c r="AU224" s="361"/>
      <c r="AV224" s="225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222"/>
      <c r="BH224" s="222"/>
      <c r="BI224" s="222"/>
      <c r="BJ224" s="222"/>
      <c r="BK224" s="222"/>
      <c r="BL224" s="222"/>
      <c r="BM224" s="222"/>
      <c r="BN224" s="222"/>
      <c r="BO224" s="222"/>
      <c r="BP224" s="222"/>
    </row>
    <row r="225" ht="12.75" customHeight="1">
      <c r="A225" s="222"/>
      <c r="B225" s="439">
        <v>44560.0</v>
      </c>
      <c r="C225" s="215">
        <f t="shared" si="16"/>
        <v>0</v>
      </c>
      <c r="D225" s="141">
        <f t="shared" si="30"/>
        <v>0</v>
      </c>
      <c r="E225" s="527"/>
      <c r="F225" s="528"/>
      <c r="G225" s="474"/>
      <c r="H225" s="474"/>
      <c r="I225" s="474"/>
      <c r="J225" s="474"/>
      <c r="K225" s="474"/>
      <c r="L225" s="475"/>
      <c r="M225" s="141">
        <f t="shared" si="31"/>
        <v>0</v>
      </c>
      <c r="N225" s="399"/>
      <c r="O225" s="474"/>
      <c r="P225" s="474"/>
      <c r="Q225" s="474"/>
      <c r="R225" s="474"/>
      <c r="S225" s="475"/>
      <c r="T225" s="141">
        <f t="shared" si="32"/>
        <v>0</v>
      </c>
      <c r="U225" s="383"/>
      <c r="V225" s="322"/>
      <c r="W225" s="150"/>
      <c r="X225" s="143"/>
      <c r="Y225" s="150"/>
      <c r="Z225" s="143"/>
      <c r="AA225" s="150"/>
      <c r="AB225" s="143"/>
      <c r="AC225" s="150"/>
      <c r="AD225" s="143"/>
      <c r="AE225" s="150"/>
      <c r="AF225" s="143"/>
      <c r="AG225" s="150"/>
      <c r="AH225" s="143"/>
      <c r="AI225" s="150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50"/>
      <c r="AU225" s="361"/>
      <c r="AV225" s="225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222"/>
      <c r="BH225" s="222"/>
      <c r="BI225" s="222"/>
      <c r="BJ225" s="222"/>
      <c r="BK225" s="222"/>
      <c r="BL225" s="222"/>
      <c r="BM225" s="222"/>
      <c r="BN225" s="222"/>
      <c r="BO225" s="222"/>
      <c r="BP225" s="222"/>
    </row>
    <row r="226" ht="12.75" customHeight="1">
      <c r="A226" s="228"/>
      <c r="B226" s="441">
        <v>44561.0</v>
      </c>
      <c r="C226" s="233">
        <f t="shared" si="16"/>
        <v>0</v>
      </c>
      <c r="D226" s="141">
        <f t="shared" si="30"/>
        <v>0</v>
      </c>
      <c r="E226" s="523"/>
      <c r="F226" s="495"/>
      <c r="G226" s="495"/>
      <c r="H226" s="495"/>
      <c r="I226" s="495"/>
      <c r="J226" s="495"/>
      <c r="K226" s="495"/>
      <c r="L226" s="496"/>
      <c r="M226" s="141">
        <f t="shared" si="31"/>
        <v>0</v>
      </c>
      <c r="N226" s="523"/>
      <c r="O226" s="495"/>
      <c r="P226" s="495"/>
      <c r="Q226" s="495"/>
      <c r="R226" s="495"/>
      <c r="S226" s="496"/>
      <c r="T226" s="141">
        <f t="shared" si="32"/>
        <v>0</v>
      </c>
      <c r="U226" s="498"/>
      <c r="V226" s="412"/>
      <c r="W226" s="164"/>
      <c r="X226" s="167"/>
      <c r="Y226" s="413"/>
      <c r="Z226" s="412"/>
      <c r="AA226" s="164"/>
      <c r="AB226" s="167"/>
      <c r="AC226" s="164"/>
      <c r="AD226" s="167"/>
      <c r="AE226" s="164"/>
      <c r="AF226" s="167"/>
      <c r="AG226" s="164"/>
      <c r="AH226" s="167"/>
      <c r="AI226" s="164"/>
      <c r="AJ226" s="167"/>
      <c r="AK226" s="167"/>
      <c r="AL226" s="167"/>
      <c r="AM226" s="167"/>
      <c r="AN226" s="167"/>
      <c r="AO226" s="167"/>
      <c r="AP226" s="167"/>
      <c r="AQ226" s="167"/>
      <c r="AR226" s="167"/>
      <c r="AS226" s="167"/>
      <c r="AT226" s="164"/>
      <c r="AU226" s="370"/>
      <c r="AV226" s="276"/>
      <c r="AW226" s="228"/>
      <c r="AX226" s="228"/>
      <c r="AY226" s="228"/>
      <c r="AZ226" s="228"/>
      <c r="BA226" s="228"/>
      <c r="BB226" s="228"/>
      <c r="BC226" s="228"/>
      <c r="BD226" s="228"/>
      <c r="BE226" s="228"/>
      <c r="BF226" s="228"/>
      <c r="BG226" s="228"/>
      <c r="BH226" s="228"/>
      <c r="BI226" s="228"/>
      <c r="BJ226" s="228"/>
      <c r="BK226" s="228"/>
      <c r="BL226" s="228"/>
      <c r="BM226" s="228"/>
      <c r="BN226" s="228"/>
      <c r="BO226" s="228"/>
      <c r="BP226" s="228"/>
    </row>
    <row r="227" ht="12.75" customHeight="1">
      <c r="A227" s="1"/>
      <c r="B227" s="454" t="s">
        <v>18</v>
      </c>
      <c r="C227" s="208"/>
      <c r="D227" s="173"/>
      <c r="E227" s="503"/>
      <c r="F227" s="504"/>
      <c r="G227" s="504"/>
      <c r="H227" s="504"/>
      <c r="I227" s="504"/>
      <c r="J227" s="504"/>
      <c r="K227" s="504"/>
      <c r="L227" s="505"/>
      <c r="M227" s="173"/>
      <c r="N227" s="503"/>
      <c r="O227" s="504"/>
      <c r="P227" s="504"/>
      <c r="Q227" s="504"/>
      <c r="R227" s="504"/>
      <c r="S227" s="505"/>
      <c r="T227" s="173"/>
      <c r="U227" s="198"/>
      <c r="V227" s="183"/>
      <c r="W227" s="184"/>
      <c r="X227" s="183"/>
      <c r="Y227" s="184"/>
      <c r="Z227" s="183"/>
      <c r="AA227" s="184"/>
      <c r="AB227" s="183"/>
      <c r="AC227" s="184"/>
      <c r="AD227" s="183"/>
      <c r="AE227" s="184"/>
      <c r="AF227" s="183"/>
      <c r="AG227" s="184"/>
      <c r="AH227" s="183"/>
      <c r="AI227" s="184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4"/>
      <c r="AU227" s="371"/>
      <c r="AV227" s="247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ht="12.75" customHeight="1">
      <c r="A228" s="219"/>
      <c r="B228" s="438">
        <v>44562.0</v>
      </c>
      <c r="C228" s="209">
        <f t="shared" ref="C228:C258" si="33">D228+M228+T228</f>
        <v>0</v>
      </c>
      <c r="D228" s="141">
        <f t="shared" ref="D228:D258" si="34">F228+H228+J228+L228</f>
        <v>0</v>
      </c>
      <c r="E228" s="399"/>
      <c r="F228" s="474"/>
      <c r="G228" s="474"/>
      <c r="H228" s="474"/>
      <c r="I228" s="474"/>
      <c r="J228" s="474"/>
      <c r="K228" s="474"/>
      <c r="L228" s="475"/>
      <c r="M228" s="141">
        <f t="shared" ref="M228:M258" si="35">O228+Q228</f>
        <v>0</v>
      </c>
      <c r="N228" s="399"/>
      <c r="O228" s="474"/>
      <c r="P228" s="474"/>
      <c r="Q228" s="474"/>
      <c r="R228" s="474"/>
      <c r="S228" s="475"/>
      <c r="T228" s="141">
        <f t="shared" ref="T228:T257" si="36">V228+X228+Z228+AB228+AD228+AF228+AH228+AJ228+AV228</f>
        <v>0</v>
      </c>
      <c r="U228" s="200"/>
      <c r="V228" s="163"/>
      <c r="W228" s="162"/>
      <c r="X228" s="163"/>
      <c r="Y228" s="162"/>
      <c r="Z228" s="163"/>
      <c r="AA228" s="162"/>
      <c r="AB228" s="163"/>
      <c r="AC228" s="162"/>
      <c r="AD228" s="163"/>
      <c r="AE228" s="162"/>
      <c r="AF228" s="163"/>
      <c r="AG228" s="162"/>
      <c r="AH228" s="163"/>
      <c r="AI228" s="162"/>
      <c r="AJ228" s="163"/>
      <c r="AK228" s="163"/>
      <c r="AL228" s="163"/>
      <c r="AM228" s="163"/>
      <c r="AN228" s="163"/>
      <c r="AO228" s="163"/>
      <c r="AP228" s="163"/>
      <c r="AQ228" s="163"/>
      <c r="AR228" s="163"/>
      <c r="AS228" s="163"/>
      <c r="AT228" s="162"/>
      <c r="AU228" s="372"/>
      <c r="AV228" s="255"/>
      <c r="AW228" s="219"/>
      <c r="AX228" s="219"/>
      <c r="AY228" s="219"/>
      <c r="AZ228" s="219"/>
      <c r="BA228" s="219"/>
      <c r="BB228" s="219"/>
      <c r="BC228" s="219"/>
      <c r="BD228" s="219"/>
      <c r="BE228" s="219"/>
      <c r="BF228" s="219"/>
      <c r="BG228" s="219"/>
      <c r="BH228" s="219"/>
      <c r="BI228" s="219"/>
      <c r="BJ228" s="219"/>
      <c r="BK228" s="219"/>
      <c r="BL228" s="219"/>
      <c r="BM228" s="219"/>
      <c r="BN228" s="219"/>
      <c r="BO228" s="219"/>
      <c r="BP228" s="219"/>
    </row>
    <row r="229" ht="12.75" customHeight="1">
      <c r="A229" s="222"/>
      <c r="B229" s="439">
        <v>44563.0</v>
      </c>
      <c r="C229" s="210">
        <f t="shared" si="33"/>
        <v>0</v>
      </c>
      <c r="D229" s="141">
        <f t="shared" si="34"/>
        <v>0</v>
      </c>
      <c r="E229" s="399"/>
      <c r="F229" s="474"/>
      <c r="G229" s="474"/>
      <c r="H229" s="474"/>
      <c r="I229" s="474"/>
      <c r="J229" s="474"/>
      <c r="K229" s="474"/>
      <c r="L229" s="475"/>
      <c r="M229" s="141">
        <f t="shared" si="35"/>
        <v>0</v>
      </c>
      <c r="N229" s="399"/>
      <c r="O229" s="474"/>
      <c r="P229" s="474"/>
      <c r="Q229" s="474"/>
      <c r="R229" s="474"/>
      <c r="S229" s="475"/>
      <c r="T229" s="141">
        <f t="shared" si="36"/>
        <v>0</v>
      </c>
      <c r="U229" s="142"/>
      <c r="V229" s="143"/>
      <c r="W229" s="150"/>
      <c r="X229" s="143"/>
      <c r="Y229" s="150"/>
      <c r="Z229" s="143"/>
      <c r="AA229" s="150"/>
      <c r="AB229" s="143"/>
      <c r="AC229" s="150"/>
      <c r="AD229" s="143"/>
      <c r="AE229" s="150"/>
      <c r="AF229" s="143"/>
      <c r="AG229" s="150"/>
      <c r="AH229" s="143"/>
      <c r="AI229" s="150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50"/>
      <c r="AU229" s="361"/>
      <c r="AV229" s="225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222"/>
      <c r="BH229" s="222"/>
      <c r="BI229" s="222"/>
      <c r="BJ229" s="222"/>
      <c r="BK229" s="222"/>
      <c r="BL229" s="222"/>
      <c r="BM229" s="222"/>
      <c r="BN229" s="222"/>
      <c r="BO229" s="222"/>
      <c r="BP229" s="222"/>
    </row>
    <row r="230" ht="12.75" customHeight="1">
      <c r="A230" s="222"/>
      <c r="B230" s="439">
        <v>44564.0</v>
      </c>
      <c r="C230" s="210">
        <f t="shared" si="33"/>
        <v>0</v>
      </c>
      <c r="D230" s="141">
        <f t="shared" si="34"/>
        <v>0</v>
      </c>
      <c r="E230" s="399"/>
      <c r="F230" s="474"/>
      <c r="G230" s="474"/>
      <c r="H230" s="474"/>
      <c r="I230" s="474"/>
      <c r="J230" s="474"/>
      <c r="K230" s="474"/>
      <c r="L230" s="475"/>
      <c r="M230" s="141">
        <f t="shared" si="35"/>
        <v>0</v>
      </c>
      <c r="N230" s="399"/>
      <c r="O230" s="474"/>
      <c r="P230" s="474"/>
      <c r="Q230" s="474"/>
      <c r="R230" s="474"/>
      <c r="S230" s="475"/>
      <c r="T230" s="141">
        <f t="shared" si="36"/>
        <v>0</v>
      </c>
      <c r="U230" s="142"/>
      <c r="V230" s="143"/>
      <c r="W230" s="150"/>
      <c r="X230" s="143"/>
      <c r="Y230" s="150"/>
      <c r="Z230" s="143"/>
      <c r="AA230" s="150"/>
      <c r="AB230" s="143"/>
      <c r="AC230" s="150"/>
      <c r="AD230" s="143"/>
      <c r="AE230" s="150"/>
      <c r="AF230" s="143"/>
      <c r="AG230" s="150"/>
      <c r="AH230" s="143"/>
      <c r="AI230" s="150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50"/>
      <c r="AU230" s="361"/>
      <c r="AV230" s="225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222"/>
      <c r="BH230" s="222"/>
      <c r="BI230" s="222"/>
      <c r="BJ230" s="222"/>
      <c r="BK230" s="222"/>
      <c r="BL230" s="222"/>
      <c r="BM230" s="222"/>
      <c r="BN230" s="222"/>
      <c r="BO230" s="222"/>
      <c r="BP230" s="222"/>
    </row>
    <row r="231" ht="12.75" customHeight="1">
      <c r="A231" s="222"/>
      <c r="B231" s="440">
        <v>44565.0</v>
      </c>
      <c r="C231" s="210">
        <f t="shared" si="33"/>
        <v>100000</v>
      </c>
      <c r="D231" s="141">
        <f t="shared" si="34"/>
        <v>0</v>
      </c>
      <c r="E231" s="399"/>
      <c r="F231" s="474"/>
      <c r="G231" s="474"/>
      <c r="H231" s="474"/>
      <c r="I231" s="474"/>
      <c r="J231" s="474"/>
      <c r="K231" s="474"/>
      <c r="L231" s="475"/>
      <c r="M231" s="141">
        <f t="shared" si="35"/>
        <v>0</v>
      </c>
      <c r="N231" s="399"/>
      <c r="O231" s="474"/>
      <c r="P231" s="474"/>
      <c r="Q231" s="474"/>
      <c r="R231" s="474"/>
      <c r="S231" s="475"/>
      <c r="T231" s="141">
        <f t="shared" si="36"/>
        <v>100000</v>
      </c>
      <c r="U231" s="383" t="s">
        <v>1304</v>
      </c>
      <c r="V231" s="363">
        <v>100000.0</v>
      </c>
      <c r="W231" s="383"/>
      <c r="X231" s="322"/>
      <c r="Y231" s="150"/>
      <c r="Z231" s="143"/>
      <c r="AA231" s="150"/>
      <c r="AB231" s="143"/>
      <c r="AC231" s="150"/>
      <c r="AD231" s="143"/>
      <c r="AE231" s="150"/>
      <c r="AF231" s="143"/>
      <c r="AG231" s="150"/>
      <c r="AH231" s="143"/>
      <c r="AI231" s="150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50"/>
      <c r="AU231" s="361"/>
      <c r="AV231" s="225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222"/>
      <c r="BH231" s="222"/>
      <c r="BI231" s="222"/>
      <c r="BJ231" s="222"/>
      <c r="BK231" s="222"/>
      <c r="BL231" s="222"/>
      <c r="BM231" s="222"/>
      <c r="BN231" s="222"/>
      <c r="BO231" s="222"/>
      <c r="BP231" s="222"/>
    </row>
    <row r="232" ht="12.75" customHeight="1">
      <c r="A232" s="222"/>
      <c r="B232" s="440">
        <v>44566.0</v>
      </c>
      <c r="C232" s="210">
        <f t="shared" si="33"/>
        <v>428338</v>
      </c>
      <c r="D232" s="141">
        <f t="shared" si="34"/>
        <v>0</v>
      </c>
      <c r="E232" s="399"/>
      <c r="F232" s="474"/>
      <c r="G232" s="474"/>
      <c r="H232" s="474"/>
      <c r="I232" s="474"/>
      <c r="J232" s="474"/>
      <c r="K232" s="474"/>
      <c r="L232" s="475"/>
      <c r="M232" s="141">
        <f t="shared" si="35"/>
        <v>0</v>
      </c>
      <c r="N232" s="399"/>
      <c r="O232" s="474"/>
      <c r="P232" s="474"/>
      <c r="Q232" s="474"/>
      <c r="R232" s="474"/>
      <c r="S232" s="475"/>
      <c r="T232" s="141">
        <f t="shared" si="36"/>
        <v>428338</v>
      </c>
      <c r="U232" s="142" t="s">
        <v>831</v>
      </c>
      <c r="V232" s="143">
        <v>428338.0</v>
      </c>
      <c r="W232" s="150"/>
      <c r="X232" s="143"/>
      <c r="Y232" s="150"/>
      <c r="Z232" s="143"/>
      <c r="AA232" s="150"/>
      <c r="AB232" s="143"/>
      <c r="AC232" s="150"/>
      <c r="AD232" s="143"/>
      <c r="AE232" s="150"/>
      <c r="AF232" s="143"/>
      <c r="AG232" s="150"/>
      <c r="AH232" s="143"/>
      <c r="AI232" s="150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50"/>
      <c r="AU232" s="361"/>
      <c r="AV232" s="225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222"/>
      <c r="BH232" s="222"/>
      <c r="BI232" s="222"/>
      <c r="BJ232" s="222"/>
      <c r="BK232" s="222"/>
      <c r="BL232" s="222"/>
      <c r="BM232" s="222"/>
      <c r="BN232" s="222"/>
      <c r="BO232" s="222"/>
      <c r="BP232" s="222"/>
    </row>
    <row r="233" ht="12.75" customHeight="1">
      <c r="A233" s="222"/>
      <c r="B233" s="439">
        <v>44567.0</v>
      </c>
      <c r="C233" s="210">
        <f t="shared" si="33"/>
        <v>0</v>
      </c>
      <c r="D233" s="141">
        <f t="shared" si="34"/>
        <v>0</v>
      </c>
      <c r="E233" s="399"/>
      <c r="F233" s="474"/>
      <c r="G233" s="474"/>
      <c r="H233" s="474"/>
      <c r="I233" s="474"/>
      <c r="J233" s="474"/>
      <c r="K233" s="474"/>
      <c r="L233" s="475"/>
      <c r="M233" s="141">
        <f t="shared" si="35"/>
        <v>0</v>
      </c>
      <c r="N233" s="399"/>
      <c r="O233" s="474"/>
      <c r="P233" s="474"/>
      <c r="Q233" s="474"/>
      <c r="R233" s="474"/>
      <c r="S233" s="475"/>
      <c r="T233" s="141">
        <f t="shared" si="36"/>
        <v>0</v>
      </c>
      <c r="U233" s="142"/>
      <c r="V233" s="143"/>
      <c r="W233" s="150"/>
      <c r="X233" s="143"/>
      <c r="Y233" s="150"/>
      <c r="Z233" s="143"/>
      <c r="AA233" s="150"/>
      <c r="AB233" s="143"/>
      <c r="AC233" s="150"/>
      <c r="AD233" s="143"/>
      <c r="AE233" s="150"/>
      <c r="AF233" s="143"/>
      <c r="AG233" s="150"/>
      <c r="AH233" s="143"/>
      <c r="AI233" s="150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50"/>
      <c r="AU233" s="361"/>
      <c r="AV233" s="225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222"/>
      <c r="BH233" s="222"/>
      <c r="BI233" s="222"/>
      <c r="BJ233" s="222"/>
      <c r="BK233" s="222"/>
      <c r="BL233" s="222"/>
      <c r="BM233" s="222"/>
      <c r="BN233" s="222"/>
      <c r="BO233" s="222"/>
      <c r="BP233" s="222"/>
    </row>
    <row r="234" ht="12.75" customHeight="1">
      <c r="A234" s="222"/>
      <c r="B234" s="439">
        <v>44568.0</v>
      </c>
      <c r="C234" s="210">
        <f t="shared" si="33"/>
        <v>0</v>
      </c>
      <c r="D234" s="141">
        <f t="shared" si="34"/>
        <v>0</v>
      </c>
      <c r="E234" s="399"/>
      <c r="F234" s="474"/>
      <c r="G234" s="474"/>
      <c r="H234" s="474"/>
      <c r="I234" s="474"/>
      <c r="J234" s="474"/>
      <c r="K234" s="474"/>
      <c r="L234" s="475"/>
      <c r="M234" s="141">
        <f t="shared" si="35"/>
        <v>0</v>
      </c>
      <c r="N234" s="399"/>
      <c r="O234" s="474"/>
      <c r="P234" s="474"/>
      <c r="Q234" s="474"/>
      <c r="R234" s="474"/>
      <c r="S234" s="475"/>
      <c r="T234" s="141">
        <f t="shared" si="36"/>
        <v>0</v>
      </c>
      <c r="U234" s="142"/>
      <c r="V234" s="143"/>
      <c r="W234" s="150"/>
      <c r="X234" s="143"/>
      <c r="Y234" s="150"/>
      <c r="Z234" s="143"/>
      <c r="AA234" s="150"/>
      <c r="AB234" s="143"/>
      <c r="AC234" s="150"/>
      <c r="AD234" s="143"/>
      <c r="AE234" s="150"/>
      <c r="AF234" s="143"/>
      <c r="AG234" s="150"/>
      <c r="AH234" s="143"/>
      <c r="AI234" s="150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50"/>
      <c r="AU234" s="361"/>
      <c r="AV234" s="225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222"/>
      <c r="BH234" s="222"/>
      <c r="BI234" s="222"/>
      <c r="BJ234" s="222"/>
      <c r="BK234" s="222"/>
      <c r="BL234" s="222"/>
      <c r="BM234" s="222"/>
      <c r="BN234" s="222"/>
      <c r="BO234" s="222"/>
      <c r="BP234" s="222"/>
    </row>
    <row r="235" ht="12.75" customHeight="1">
      <c r="A235" s="222"/>
      <c r="B235" s="439">
        <v>44569.0</v>
      </c>
      <c r="C235" s="210">
        <f t="shared" si="33"/>
        <v>0</v>
      </c>
      <c r="D235" s="141">
        <f t="shared" si="34"/>
        <v>0</v>
      </c>
      <c r="E235" s="399"/>
      <c r="F235" s="474"/>
      <c r="G235" s="474"/>
      <c r="H235" s="474"/>
      <c r="I235" s="474"/>
      <c r="J235" s="474"/>
      <c r="K235" s="474"/>
      <c r="L235" s="475"/>
      <c r="M235" s="141">
        <f t="shared" si="35"/>
        <v>0</v>
      </c>
      <c r="N235" s="399"/>
      <c r="O235" s="474"/>
      <c r="P235" s="474"/>
      <c r="Q235" s="474"/>
      <c r="R235" s="474"/>
      <c r="S235" s="475"/>
      <c r="T235" s="141">
        <f t="shared" si="36"/>
        <v>0</v>
      </c>
      <c r="U235" s="142"/>
      <c r="V235" s="143"/>
      <c r="W235" s="150"/>
      <c r="X235" s="143"/>
      <c r="Y235" s="150"/>
      <c r="Z235" s="143"/>
      <c r="AA235" s="150"/>
      <c r="AB235" s="143"/>
      <c r="AC235" s="150"/>
      <c r="AD235" s="143"/>
      <c r="AE235" s="150"/>
      <c r="AF235" s="143"/>
      <c r="AG235" s="150"/>
      <c r="AH235" s="143"/>
      <c r="AI235" s="150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50"/>
      <c r="AU235" s="361"/>
      <c r="AV235" s="225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222"/>
      <c r="BH235" s="222"/>
      <c r="BI235" s="222"/>
      <c r="BJ235" s="222"/>
      <c r="BK235" s="222"/>
      <c r="BL235" s="222"/>
      <c r="BM235" s="222"/>
      <c r="BN235" s="222"/>
      <c r="BO235" s="222"/>
      <c r="BP235" s="222"/>
    </row>
    <row r="236" ht="12.75" customHeight="1">
      <c r="A236" s="222"/>
      <c r="B236" s="440">
        <v>44570.0</v>
      </c>
      <c r="C236" s="210">
        <f t="shared" si="33"/>
        <v>0</v>
      </c>
      <c r="D236" s="141">
        <f t="shared" si="34"/>
        <v>0</v>
      </c>
      <c r="E236" s="399"/>
      <c r="F236" s="474"/>
      <c r="G236" s="474"/>
      <c r="H236" s="474"/>
      <c r="I236" s="474"/>
      <c r="J236" s="474"/>
      <c r="K236" s="474"/>
      <c r="L236" s="475"/>
      <c r="M236" s="141">
        <f t="shared" si="35"/>
        <v>0</v>
      </c>
      <c r="N236" s="399"/>
      <c r="O236" s="474"/>
      <c r="P236" s="474"/>
      <c r="Q236" s="474"/>
      <c r="R236" s="474"/>
      <c r="S236" s="475"/>
      <c r="T236" s="141">
        <f t="shared" si="36"/>
        <v>0</v>
      </c>
      <c r="U236" s="142"/>
      <c r="V236" s="143"/>
      <c r="W236" s="150"/>
      <c r="X236" s="143"/>
      <c r="Y236" s="150"/>
      <c r="Z236" s="143"/>
      <c r="AA236" s="150"/>
      <c r="AB236" s="143"/>
      <c r="AC236" s="150"/>
      <c r="AD236" s="143"/>
      <c r="AE236" s="150"/>
      <c r="AF236" s="143"/>
      <c r="AG236" s="150"/>
      <c r="AH236" s="143"/>
      <c r="AI236" s="150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50"/>
      <c r="AU236" s="361"/>
      <c r="AV236" s="225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222"/>
      <c r="BH236" s="222"/>
      <c r="BI236" s="222"/>
      <c r="BJ236" s="222"/>
      <c r="BK236" s="222"/>
      <c r="BL236" s="222"/>
      <c r="BM236" s="222"/>
      <c r="BN236" s="222"/>
      <c r="BO236" s="222"/>
      <c r="BP236" s="222"/>
    </row>
    <row r="237" ht="12.75" customHeight="1">
      <c r="A237" s="222"/>
      <c r="B237" s="440">
        <v>44571.0</v>
      </c>
      <c r="C237" s="210">
        <f t="shared" si="33"/>
        <v>2674204</v>
      </c>
      <c r="D237" s="141">
        <f t="shared" si="34"/>
        <v>0</v>
      </c>
      <c r="E237" s="399"/>
      <c r="F237" s="474"/>
      <c r="G237" s="474"/>
      <c r="H237" s="474"/>
      <c r="I237" s="474"/>
      <c r="J237" s="474"/>
      <c r="K237" s="474"/>
      <c r="L237" s="475"/>
      <c r="M237" s="141">
        <f t="shared" si="35"/>
        <v>248670</v>
      </c>
      <c r="N237" s="399" t="s">
        <v>1466</v>
      </c>
      <c r="O237" s="362">
        <v>9020.0</v>
      </c>
      <c r="P237" s="474" t="s">
        <v>1416</v>
      </c>
      <c r="Q237" s="362">
        <v>239650.0</v>
      </c>
      <c r="R237" s="474"/>
      <c r="S237" s="475"/>
      <c r="T237" s="141">
        <f t="shared" si="36"/>
        <v>2425534</v>
      </c>
      <c r="U237" s="383" t="s">
        <v>877</v>
      </c>
      <c r="V237" s="363">
        <v>42837.0</v>
      </c>
      <c r="W237" s="150" t="s">
        <v>1467</v>
      </c>
      <c r="X237" s="363">
        <v>1800000.0</v>
      </c>
      <c r="Y237" s="150" t="s">
        <v>1286</v>
      </c>
      <c r="Z237" s="363">
        <v>205760.0</v>
      </c>
      <c r="AA237" s="150" t="s">
        <v>1468</v>
      </c>
      <c r="AB237" s="363">
        <v>200000.0</v>
      </c>
      <c r="AC237" s="383" t="s">
        <v>124</v>
      </c>
      <c r="AD237" s="363">
        <v>167917.0</v>
      </c>
      <c r="AE237" s="150" t="s">
        <v>1469</v>
      </c>
      <c r="AF237" s="363">
        <v>9020.0</v>
      </c>
      <c r="AG237" s="150"/>
      <c r="AH237" s="143"/>
      <c r="AI237" s="150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50"/>
      <c r="AU237" s="361"/>
      <c r="AV237" s="225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222"/>
      <c r="BH237" s="222"/>
      <c r="BI237" s="222"/>
      <c r="BJ237" s="222"/>
      <c r="BK237" s="222"/>
      <c r="BL237" s="222"/>
      <c r="BM237" s="222"/>
      <c r="BN237" s="222"/>
      <c r="BO237" s="222"/>
      <c r="BP237" s="222"/>
    </row>
    <row r="238" ht="12.75" customHeight="1">
      <c r="A238" s="222"/>
      <c r="B238" s="440">
        <v>44572.0</v>
      </c>
      <c r="C238" s="210">
        <f t="shared" si="33"/>
        <v>0</v>
      </c>
      <c r="D238" s="141">
        <f t="shared" si="34"/>
        <v>0</v>
      </c>
      <c r="E238" s="399"/>
      <c r="F238" s="474"/>
      <c r="G238" s="474"/>
      <c r="H238" s="474"/>
      <c r="I238" s="474"/>
      <c r="J238" s="474"/>
      <c r="K238" s="474"/>
      <c r="L238" s="475"/>
      <c r="M238" s="141">
        <f t="shared" si="35"/>
        <v>0</v>
      </c>
      <c r="N238" s="399"/>
      <c r="O238" s="474"/>
      <c r="P238" s="474"/>
      <c r="Q238" s="474"/>
      <c r="R238" s="474"/>
      <c r="S238" s="475"/>
      <c r="T238" s="141">
        <f t="shared" si="36"/>
        <v>0</v>
      </c>
      <c r="U238" s="151"/>
      <c r="V238" s="143"/>
      <c r="W238" s="150"/>
      <c r="X238" s="143"/>
      <c r="Y238" s="150"/>
      <c r="Z238" s="143"/>
      <c r="AA238" s="150"/>
      <c r="AB238" s="143"/>
      <c r="AC238" s="150"/>
      <c r="AD238" s="143"/>
      <c r="AE238" s="150"/>
      <c r="AF238" s="143"/>
      <c r="AG238" s="150"/>
      <c r="AH238" s="143"/>
      <c r="AI238" s="150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50"/>
      <c r="AU238" s="361"/>
      <c r="AV238" s="225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222"/>
      <c r="BH238" s="222"/>
      <c r="BI238" s="222"/>
      <c r="BJ238" s="222"/>
      <c r="BK238" s="222"/>
      <c r="BL238" s="222"/>
      <c r="BM238" s="222"/>
      <c r="BN238" s="222"/>
      <c r="BO238" s="222"/>
      <c r="BP238" s="222"/>
    </row>
    <row r="239" ht="12.75" customHeight="1">
      <c r="A239" s="222"/>
      <c r="B239" s="440">
        <v>44573.0</v>
      </c>
      <c r="C239" s="210">
        <f t="shared" si="33"/>
        <v>6050</v>
      </c>
      <c r="D239" s="141">
        <f t="shared" si="34"/>
        <v>0</v>
      </c>
      <c r="E239" s="399"/>
      <c r="F239" s="474"/>
      <c r="G239" s="474"/>
      <c r="H239" s="474"/>
      <c r="I239" s="474"/>
      <c r="J239" s="474"/>
      <c r="K239" s="474"/>
      <c r="L239" s="475"/>
      <c r="M239" s="141">
        <f t="shared" si="35"/>
        <v>0</v>
      </c>
      <c r="N239" s="399"/>
      <c r="O239" s="474"/>
      <c r="P239" s="474"/>
      <c r="Q239" s="474"/>
      <c r="R239" s="474"/>
      <c r="S239" s="475"/>
      <c r="T239" s="141">
        <f t="shared" si="36"/>
        <v>6050</v>
      </c>
      <c r="U239" s="142" t="s">
        <v>1470</v>
      </c>
      <c r="V239" s="363">
        <v>6050.0</v>
      </c>
      <c r="W239" s="150"/>
      <c r="X239" s="143"/>
      <c r="Y239" s="150"/>
      <c r="Z239" s="143"/>
      <c r="AA239" s="150"/>
      <c r="AB239" s="143"/>
      <c r="AC239" s="150"/>
      <c r="AD239" s="143"/>
      <c r="AE239" s="150"/>
      <c r="AF239" s="143"/>
      <c r="AG239" s="150"/>
      <c r="AH239" s="143"/>
      <c r="AI239" s="150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50"/>
      <c r="AU239" s="361"/>
      <c r="AV239" s="225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222"/>
      <c r="BH239" s="222"/>
      <c r="BI239" s="222"/>
      <c r="BJ239" s="222"/>
      <c r="BK239" s="222"/>
      <c r="BL239" s="222"/>
      <c r="BM239" s="222"/>
      <c r="BN239" s="222"/>
      <c r="BO239" s="222"/>
      <c r="BP239" s="222"/>
    </row>
    <row r="240" ht="12.75" customHeight="1">
      <c r="A240" s="222"/>
      <c r="B240" s="439">
        <v>44574.0</v>
      </c>
      <c r="C240" s="210">
        <f t="shared" si="33"/>
        <v>0</v>
      </c>
      <c r="D240" s="141">
        <f t="shared" si="34"/>
        <v>0</v>
      </c>
      <c r="E240" s="399"/>
      <c r="F240" s="474"/>
      <c r="G240" s="474"/>
      <c r="H240" s="474"/>
      <c r="I240" s="474"/>
      <c r="J240" s="474"/>
      <c r="K240" s="474"/>
      <c r="L240" s="475"/>
      <c r="M240" s="141">
        <f t="shared" si="35"/>
        <v>0</v>
      </c>
      <c r="N240" s="399"/>
      <c r="O240" s="474"/>
      <c r="P240" s="474"/>
      <c r="Q240" s="474"/>
      <c r="R240" s="474"/>
      <c r="S240" s="475"/>
      <c r="T240" s="141">
        <f t="shared" si="36"/>
        <v>0</v>
      </c>
      <c r="U240" s="142"/>
      <c r="V240" s="143"/>
      <c r="W240" s="150"/>
      <c r="X240" s="143"/>
      <c r="Y240" s="150"/>
      <c r="Z240" s="143"/>
      <c r="AA240" s="150"/>
      <c r="AB240" s="143"/>
      <c r="AC240" s="150"/>
      <c r="AD240" s="143"/>
      <c r="AE240" s="150"/>
      <c r="AF240" s="143"/>
      <c r="AG240" s="150"/>
      <c r="AH240" s="143"/>
      <c r="AI240" s="150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50"/>
      <c r="AU240" s="361"/>
      <c r="AV240" s="225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222"/>
      <c r="BH240" s="222"/>
      <c r="BI240" s="222"/>
      <c r="BJ240" s="222"/>
      <c r="BK240" s="222"/>
      <c r="BL240" s="222"/>
      <c r="BM240" s="222"/>
      <c r="BN240" s="222"/>
      <c r="BO240" s="222"/>
      <c r="BP240" s="222"/>
    </row>
    <row r="241" ht="12.75" customHeight="1">
      <c r="A241" s="222"/>
      <c r="B241" s="439">
        <v>44575.0</v>
      </c>
      <c r="C241" s="210">
        <f t="shared" si="33"/>
        <v>0</v>
      </c>
      <c r="D241" s="141">
        <f t="shared" si="34"/>
        <v>0</v>
      </c>
      <c r="E241" s="399"/>
      <c r="F241" s="474"/>
      <c r="G241" s="474"/>
      <c r="H241" s="474"/>
      <c r="I241" s="474"/>
      <c r="J241" s="474"/>
      <c r="K241" s="474"/>
      <c r="L241" s="475"/>
      <c r="M241" s="141">
        <f t="shared" si="35"/>
        <v>0</v>
      </c>
      <c r="N241" s="399"/>
      <c r="O241" s="474"/>
      <c r="P241" s="474"/>
      <c r="Q241" s="474"/>
      <c r="R241" s="474"/>
      <c r="S241" s="475"/>
      <c r="T241" s="141">
        <f t="shared" si="36"/>
        <v>0</v>
      </c>
      <c r="U241" s="142"/>
      <c r="V241" s="143"/>
      <c r="W241" s="150"/>
      <c r="X241" s="143"/>
      <c r="Y241" s="150"/>
      <c r="Z241" s="143"/>
      <c r="AA241" s="150"/>
      <c r="AB241" s="143"/>
      <c r="AC241" s="150"/>
      <c r="AD241" s="143"/>
      <c r="AE241" s="150"/>
      <c r="AF241" s="143"/>
      <c r="AG241" s="150"/>
      <c r="AH241" s="143"/>
      <c r="AI241" s="150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50"/>
      <c r="AU241" s="361"/>
      <c r="AV241" s="225"/>
      <c r="AW241" s="222"/>
      <c r="AX241" s="222"/>
      <c r="AY241" s="222"/>
      <c r="AZ241" s="222"/>
      <c r="BA241" s="222"/>
      <c r="BB241" s="222"/>
      <c r="BC241" s="222"/>
      <c r="BD241" s="222"/>
      <c r="BE241" s="222"/>
      <c r="BF241" s="222"/>
      <c r="BG241" s="222"/>
      <c r="BH241" s="222"/>
      <c r="BI241" s="222"/>
      <c r="BJ241" s="222"/>
      <c r="BK241" s="222"/>
      <c r="BL241" s="222"/>
      <c r="BM241" s="222"/>
      <c r="BN241" s="222"/>
      <c r="BO241" s="222"/>
      <c r="BP241" s="222"/>
    </row>
    <row r="242" ht="12.75" customHeight="1">
      <c r="A242" s="222"/>
      <c r="B242" s="440">
        <v>44576.0</v>
      </c>
      <c r="C242" s="210">
        <f t="shared" si="33"/>
        <v>524455</v>
      </c>
      <c r="D242" s="141">
        <f t="shared" si="34"/>
        <v>0</v>
      </c>
      <c r="E242" s="399"/>
      <c r="F242" s="474"/>
      <c r="G242" s="474"/>
      <c r="H242" s="474"/>
      <c r="I242" s="474"/>
      <c r="J242" s="474"/>
      <c r="K242" s="474"/>
      <c r="L242" s="475"/>
      <c r="M242" s="141">
        <f t="shared" si="35"/>
        <v>0</v>
      </c>
      <c r="N242" s="399"/>
      <c r="O242" s="474"/>
      <c r="P242" s="474"/>
      <c r="Q242" s="474"/>
      <c r="R242" s="474"/>
      <c r="S242" s="475"/>
      <c r="T242" s="141">
        <f t="shared" si="36"/>
        <v>524455</v>
      </c>
      <c r="U242" s="383" t="s">
        <v>1471</v>
      </c>
      <c r="V242" s="363">
        <v>4257.0</v>
      </c>
      <c r="W242" s="150" t="s">
        <v>159</v>
      </c>
      <c r="X242" s="363">
        <v>383328.0</v>
      </c>
      <c r="Y242" s="383" t="s">
        <v>831</v>
      </c>
      <c r="Z242" s="322">
        <v>136870.0</v>
      </c>
      <c r="AA242" s="383"/>
      <c r="AB242" s="322"/>
      <c r="AC242" s="150"/>
      <c r="AD242" s="143"/>
      <c r="AE242" s="150"/>
      <c r="AF242" s="143"/>
      <c r="AG242" s="150"/>
      <c r="AH242" s="143"/>
      <c r="AI242" s="150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50"/>
      <c r="AU242" s="361"/>
      <c r="AV242" s="225"/>
      <c r="AW242" s="222"/>
      <c r="AX242" s="222"/>
      <c r="AY242" s="222"/>
      <c r="AZ242" s="222"/>
      <c r="BA242" s="222"/>
      <c r="BB242" s="222"/>
      <c r="BC242" s="222"/>
      <c r="BD242" s="222"/>
      <c r="BE242" s="222"/>
      <c r="BF242" s="222"/>
      <c r="BG242" s="222"/>
      <c r="BH242" s="222"/>
      <c r="BI242" s="222"/>
      <c r="BJ242" s="222"/>
      <c r="BK242" s="222"/>
      <c r="BL242" s="222"/>
      <c r="BM242" s="222"/>
      <c r="BN242" s="222"/>
      <c r="BO242" s="222"/>
      <c r="BP242" s="222"/>
    </row>
    <row r="243" ht="12.75" customHeight="1">
      <c r="A243" s="222"/>
      <c r="B243" s="440">
        <v>44577.0</v>
      </c>
      <c r="C243" s="210">
        <f t="shared" si="33"/>
        <v>0</v>
      </c>
      <c r="D243" s="141">
        <f t="shared" si="34"/>
        <v>0</v>
      </c>
      <c r="E243" s="399"/>
      <c r="F243" s="474"/>
      <c r="G243" s="474"/>
      <c r="H243" s="474"/>
      <c r="I243" s="474"/>
      <c r="J243" s="474"/>
      <c r="K243" s="474"/>
      <c r="L243" s="475"/>
      <c r="M243" s="141">
        <f t="shared" si="35"/>
        <v>0</v>
      </c>
      <c r="N243" s="399"/>
      <c r="O243" s="474"/>
      <c r="P243" s="474"/>
      <c r="Q243" s="474"/>
      <c r="R243" s="474"/>
      <c r="S243" s="475"/>
      <c r="T243" s="141">
        <f t="shared" si="36"/>
        <v>0</v>
      </c>
      <c r="U243" s="142"/>
      <c r="V243" s="143"/>
      <c r="W243" s="150"/>
      <c r="X243" s="143"/>
      <c r="Y243" s="150"/>
      <c r="Z243" s="143"/>
      <c r="AA243" s="150"/>
      <c r="AB243" s="143"/>
      <c r="AC243" s="150"/>
      <c r="AD243" s="143"/>
      <c r="AE243" s="150"/>
      <c r="AF243" s="143"/>
      <c r="AG243" s="150"/>
      <c r="AH243" s="143"/>
      <c r="AI243" s="150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50"/>
      <c r="AU243" s="361"/>
      <c r="AV243" s="225"/>
      <c r="AW243" s="222"/>
      <c r="AX243" s="222"/>
      <c r="AY243" s="222"/>
      <c r="AZ243" s="222"/>
      <c r="BA243" s="222"/>
      <c r="BB243" s="222"/>
      <c r="BC243" s="222"/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</row>
    <row r="244" ht="12.75" customHeight="1">
      <c r="A244" s="222"/>
      <c r="B244" s="440">
        <v>44578.0</v>
      </c>
      <c r="C244" s="210">
        <f t="shared" si="33"/>
        <v>255007</v>
      </c>
      <c r="D244" s="141">
        <f t="shared" si="34"/>
        <v>0</v>
      </c>
      <c r="E244" s="399"/>
      <c r="F244" s="474"/>
      <c r="G244" s="474"/>
      <c r="H244" s="474"/>
      <c r="I244" s="474"/>
      <c r="J244" s="474"/>
      <c r="K244" s="474"/>
      <c r="L244" s="475"/>
      <c r="M244" s="141">
        <f t="shared" si="35"/>
        <v>255007</v>
      </c>
      <c r="N244" s="399" t="s">
        <v>764</v>
      </c>
      <c r="O244" s="362">
        <v>255007.0</v>
      </c>
      <c r="P244" s="474"/>
      <c r="Q244" s="474"/>
      <c r="R244" s="474"/>
      <c r="S244" s="475"/>
      <c r="T244" s="141">
        <f t="shared" si="36"/>
        <v>0</v>
      </c>
      <c r="U244" s="142"/>
      <c r="V244" s="143"/>
      <c r="W244" s="150"/>
      <c r="X244" s="143"/>
      <c r="Y244" s="150"/>
      <c r="Z244" s="143"/>
      <c r="AA244" s="150"/>
      <c r="AB244" s="143"/>
      <c r="AC244" s="150"/>
      <c r="AD244" s="143"/>
      <c r="AE244" s="150"/>
      <c r="AF244" s="143"/>
      <c r="AG244" s="150"/>
      <c r="AH244" s="143"/>
      <c r="AI244" s="150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50"/>
      <c r="AU244" s="361"/>
      <c r="AV244" s="225"/>
      <c r="AW244" s="222"/>
      <c r="AX244" s="222"/>
      <c r="AY244" s="222"/>
      <c r="AZ244" s="222"/>
      <c r="BA244" s="222"/>
      <c r="BB244" s="222"/>
      <c r="BC244" s="222"/>
      <c r="BD244" s="222"/>
      <c r="BE244" s="222"/>
      <c r="BF244" s="222"/>
      <c r="BG244" s="222"/>
      <c r="BH244" s="222"/>
      <c r="BI244" s="222"/>
      <c r="BJ244" s="222"/>
      <c r="BK244" s="222"/>
      <c r="BL244" s="222"/>
      <c r="BM244" s="222"/>
      <c r="BN244" s="222"/>
      <c r="BO244" s="222"/>
      <c r="BP244" s="222"/>
    </row>
    <row r="245" ht="12.75" customHeight="1">
      <c r="A245" s="222"/>
      <c r="B245" s="440">
        <v>44579.0</v>
      </c>
      <c r="C245" s="210">
        <f t="shared" si="33"/>
        <v>0</v>
      </c>
      <c r="D245" s="141">
        <f t="shared" si="34"/>
        <v>0</v>
      </c>
      <c r="E245" s="399"/>
      <c r="F245" s="474"/>
      <c r="G245" s="474"/>
      <c r="H245" s="474"/>
      <c r="I245" s="474"/>
      <c r="J245" s="474"/>
      <c r="K245" s="474"/>
      <c r="L245" s="475"/>
      <c r="M245" s="141">
        <f t="shared" si="35"/>
        <v>0</v>
      </c>
      <c r="N245" s="399"/>
      <c r="O245" s="474"/>
      <c r="P245" s="474"/>
      <c r="Q245" s="474"/>
      <c r="R245" s="474"/>
      <c r="S245" s="475"/>
      <c r="T245" s="141">
        <f t="shared" si="36"/>
        <v>0</v>
      </c>
      <c r="U245" s="142"/>
      <c r="V245" s="143"/>
      <c r="W245" s="150"/>
      <c r="X245" s="143"/>
      <c r="Y245" s="150"/>
      <c r="Z245" s="143"/>
      <c r="AA245" s="150"/>
      <c r="AB245" s="143"/>
      <c r="AC245" s="150"/>
      <c r="AD245" s="143"/>
      <c r="AE245" s="150"/>
      <c r="AF245" s="143"/>
      <c r="AG245" s="150"/>
      <c r="AH245" s="143"/>
      <c r="AI245" s="150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50"/>
      <c r="AU245" s="361"/>
      <c r="AV245" s="225"/>
      <c r="AW245" s="222"/>
      <c r="AX245" s="222"/>
      <c r="AY245" s="222"/>
      <c r="AZ245" s="222"/>
      <c r="BA245" s="222"/>
      <c r="BB245" s="222"/>
      <c r="BC245" s="222"/>
      <c r="BD245" s="222"/>
      <c r="BE245" s="222"/>
      <c r="BF245" s="222"/>
      <c r="BG245" s="222"/>
      <c r="BH245" s="222"/>
      <c r="BI245" s="222"/>
      <c r="BJ245" s="222"/>
      <c r="BK245" s="222"/>
      <c r="BL245" s="222"/>
      <c r="BM245" s="222"/>
      <c r="BN245" s="222"/>
      <c r="BO245" s="222"/>
      <c r="BP245" s="222"/>
    </row>
    <row r="246" ht="12.75" customHeight="1">
      <c r="A246" s="222"/>
      <c r="B246" s="440">
        <v>44580.0</v>
      </c>
      <c r="C246" s="210">
        <f t="shared" si="33"/>
        <v>594988</v>
      </c>
      <c r="D246" s="141">
        <f t="shared" si="34"/>
        <v>0</v>
      </c>
      <c r="E246" s="399"/>
      <c r="F246" s="474"/>
      <c r="G246" s="474"/>
      <c r="H246" s="474"/>
      <c r="I246" s="474"/>
      <c r="J246" s="474"/>
      <c r="K246" s="474"/>
      <c r="L246" s="475"/>
      <c r="M246" s="141">
        <f t="shared" si="35"/>
        <v>33007</v>
      </c>
      <c r="N246" s="399" t="s">
        <v>1313</v>
      </c>
      <c r="O246" s="362">
        <v>33007.0</v>
      </c>
      <c r="P246" s="474"/>
      <c r="Q246" s="474"/>
      <c r="R246" s="474"/>
      <c r="S246" s="475"/>
      <c r="T246" s="141">
        <f t="shared" si="36"/>
        <v>561981</v>
      </c>
      <c r="U246" s="142" t="s">
        <v>270</v>
      </c>
      <c r="V246" s="363">
        <v>558800.0</v>
      </c>
      <c r="W246" s="150" t="s">
        <v>1472</v>
      </c>
      <c r="X246" s="363">
        <v>3181.0</v>
      </c>
      <c r="Y246" s="150"/>
      <c r="Z246" s="143"/>
      <c r="AA246" s="150"/>
      <c r="AB246" s="143"/>
      <c r="AC246" s="150"/>
      <c r="AD246" s="143"/>
      <c r="AE246" s="150"/>
      <c r="AF246" s="143"/>
      <c r="AG246" s="150"/>
      <c r="AH246" s="143"/>
      <c r="AI246" s="150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50"/>
      <c r="AU246" s="361"/>
      <c r="AV246" s="225"/>
      <c r="AW246" s="222"/>
      <c r="AX246" s="222"/>
      <c r="AY246" s="222"/>
      <c r="AZ246" s="222"/>
      <c r="BA246" s="222"/>
      <c r="BB246" s="222"/>
      <c r="BC246" s="222"/>
      <c r="BD246" s="222"/>
      <c r="BE246" s="222"/>
      <c r="BF246" s="222"/>
      <c r="BG246" s="222"/>
      <c r="BH246" s="222"/>
      <c r="BI246" s="222"/>
      <c r="BJ246" s="222"/>
      <c r="BK246" s="222"/>
      <c r="BL246" s="222"/>
      <c r="BM246" s="222"/>
      <c r="BN246" s="222"/>
      <c r="BO246" s="222"/>
      <c r="BP246" s="222"/>
    </row>
    <row r="247" ht="12.75" customHeight="1">
      <c r="A247" s="222"/>
      <c r="B247" s="439">
        <v>44581.0</v>
      </c>
      <c r="C247" s="210">
        <f t="shared" si="33"/>
        <v>0</v>
      </c>
      <c r="D247" s="141">
        <f t="shared" si="34"/>
        <v>0</v>
      </c>
      <c r="E247" s="399"/>
      <c r="F247" s="474"/>
      <c r="G247" s="474"/>
      <c r="H247" s="474"/>
      <c r="I247" s="474"/>
      <c r="J247" s="474"/>
      <c r="K247" s="474"/>
      <c r="L247" s="475"/>
      <c r="M247" s="141">
        <f t="shared" si="35"/>
        <v>0</v>
      </c>
      <c r="N247" s="399"/>
      <c r="O247" s="474"/>
      <c r="P247" s="474"/>
      <c r="Q247" s="474"/>
      <c r="R247" s="474"/>
      <c r="S247" s="475"/>
      <c r="T247" s="141">
        <f t="shared" si="36"/>
        <v>0</v>
      </c>
      <c r="U247" s="142"/>
      <c r="V247" s="143"/>
      <c r="W247" s="150"/>
      <c r="X247" s="143"/>
      <c r="Y247" s="150"/>
      <c r="Z247" s="143"/>
      <c r="AA247" s="150"/>
      <c r="AB247" s="143"/>
      <c r="AC247" s="150"/>
      <c r="AD247" s="143"/>
      <c r="AE247" s="150"/>
      <c r="AF247" s="143"/>
      <c r="AG247" s="150"/>
      <c r="AH247" s="143"/>
      <c r="AI247" s="150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50"/>
      <c r="AU247" s="361"/>
      <c r="AV247" s="225"/>
      <c r="AW247" s="222"/>
      <c r="AX247" s="222"/>
      <c r="AY247" s="222"/>
      <c r="AZ247" s="222"/>
      <c r="BA247" s="222"/>
      <c r="BB247" s="222"/>
      <c r="BC247" s="222"/>
      <c r="BD247" s="222"/>
      <c r="BE247" s="222"/>
      <c r="BF247" s="222"/>
      <c r="BG247" s="222"/>
      <c r="BH247" s="222"/>
      <c r="BI247" s="222"/>
      <c r="BJ247" s="222"/>
      <c r="BK247" s="222"/>
      <c r="BL247" s="222"/>
      <c r="BM247" s="222"/>
      <c r="BN247" s="222"/>
      <c r="BO247" s="222"/>
      <c r="BP247" s="222"/>
    </row>
    <row r="248" ht="12.75" customHeight="1">
      <c r="A248" s="222"/>
      <c r="B248" s="439">
        <v>44582.0</v>
      </c>
      <c r="C248" s="210">
        <f t="shared" si="33"/>
        <v>0</v>
      </c>
      <c r="D248" s="141">
        <f t="shared" si="34"/>
        <v>0</v>
      </c>
      <c r="E248" s="399"/>
      <c r="F248" s="474"/>
      <c r="G248" s="474"/>
      <c r="H248" s="474"/>
      <c r="I248" s="474"/>
      <c r="J248" s="474"/>
      <c r="K248" s="474"/>
      <c r="L248" s="475"/>
      <c r="M248" s="141">
        <f t="shared" si="35"/>
        <v>0</v>
      </c>
      <c r="N248" s="399"/>
      <c r="O248" s="474"/>
      <c r="P248" s="474"/>
      <c r="Q248" s="474"/>
      <c r="R248" s="474"/>
      <c r="S248" s="475"/>
      <c r="T248" s="141">
        <f t="shared" si="36"/>
        <v>0</v>
      </c>
      <c r="U248" s="142"/>
      <c r="V248" s="143"/>
      <c r="W248" s="150"/>
      <c r="X248" s="143"/>
      <c r="Y248" s="150"/>
      <c r="Z248" s="143"/>
      <c r="AA248" s="150"/>
      <c r="AB248" s="143"/>
      <c r="AC248" s="150"/>
      <c r="AD248" s="143"/>
      <c r="AE248" s="150"/>
      <c r="AF248" s="143"/>
      <c r="AG248" s="150"/>
      <c r="AH248" s="143"/>
      <c r="AI248" s="150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50"/>
      <c r="AU248" s="361"/>
      <c r="AV248" s="225"/>
      <c r="AW248" s="222"/>
      <c r="AX248" s="222"/>
      <c r="AY248" s="222"/>
      <c r="AZ248" s="222"/>
      <c r="BA248" s="222"/>
      <c r="BB248" s="222"/>
      <c r="BC248" s="222"/>
      <c r="BD248" s="222"/>
      <c r="BE248" s="222"/>
      <c r="BF248" s="222"/>
      <c r="BG248" s="222"/>
      <c r="BH248" s="222"/>
      <c r="BI248" s="222"/>
      <c r="BJ248" s="222"/>
      <c r="BK248" s="222"/>
      <c r="BL248" s="222"/>
      <c r="BM248" s="222"/>
      <c r="BN248" s="222"/>
      <c r="BO248" s="222"/>
      <c r="BP248" s="222"/>
    </row>
    <row r="249" ht="12.75" customHeight="1">
      <c r="A249" s="222"/>
      <c r="B249" s="440">
        <v>44583.0</v>
      </c>
      <c r="C249" s="210">
        <f t="shared" si="33"/>
        <v>4400</v>
      </c>
      <c r="D249" s="141">
        <f t="shared" si="34"/>
        <v>0</v>
      </c>
      <c r="E249" s="399"/>
      <c r="F249" s="474"/>
      <c r="G249" s="474"/>
      <c r="H249" s="474"/>
      <c r="I249" s="474"/>
      <c r="J249" s="474"/>
      <c r="K249" s="474"/>
      <c r="L249" s="475"/>
      <c r="M249" s="141">
        <f t="shared" si="35"/>
        <v>0</v>
      </c>
      <c r="N249" s="399"/>
      <c r="O249" s="474"/>
      <c r="P249" s="474"/>
      <c r="Q249" s="474"/>
      <c r="R249" s="474"/>
      <c r="S249" s="475"/>
      <c r="T249" s="141">
        <f t="shared" si="36"/>
        <v>4400</v>
      </c>
      <c r="U249" s="142" t="s">
        <v>1473</v>
      </c>
      <c r="V249" s="363">
        <v>4400.0</v>
      </c>
      <c r="W249" s="150"/>
      <c r="X249" s="143"/>
      <c r="Y249" s="150"/>
      <c r="Z249" s="143"/>
      <c r="AA249" s="150"/>
      <c r="AB249" s="143"/>
      <c r="AC249" s="150"/>
      <c r="AD249" s="143"/>
      <c r="AE249" s="150"/>
      <c r="AF249" s="143"/>
      <c r="AG249" s="150"/>
      <c r="AH249" s="143"/>
      <c r="AI249" s="150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50"/>
      <c r="AU249" s="361"/>
      <c r="AV249" s="225"/>
      <c r="AW249" s="222"/>
      <c r="AX249" s="222"/>
      <c r="AY249" s="222"/>
      <c r="AZ249" s="222"/>
      <c r="BA249" s="222"/>
      <c r="BB249" s="222"/>
      <c r="BC249" s="222"/>
      <c r="BD249" s="222"/>
      <c r="BE249" s="222"/>
      <c r="BF249" s="222"/>
      <c r="BG249" s="222"/>
      <c r="BH249" s="222"/>
      <c r="BI249" s="222"/>
      <c r="BJ249" s="222"/>
      <c r="BK249" s="222"/>
      <c r="BL249" s="222"/>
      <c r="BM249" s="222"/>
      <c r="BN249" s="222"/>
      <c r="BO249" s="222"/>
      <c r="BP249" s="222"/>
    </row>
    <row r="250" ht="12.75" customHeight="1">
      <c r="A250" s="222"/>
      <c r="B250" s="440">
        <v>44584.0</v>
      </c>
      <c r="C250" s="210">
        <f t="shared" si="33"/>
        <v>0</v>
      </c>
      <c r="D250" s="141">
        <f t="shared" si="34"/>
        <v>0</v>
      </c>
      <c r="E250" s="399"/>
      <c r="F250" s="474"/>
      <c r="G250" s="474"/>
      <c r="H250" s="474"/>
      <c r="I250" s="474"/>
      <c r="J250" s="474"/>
      <c r="K250" s="474"/>
      <c r="L250" s="475"/>
      <c r="M250" s="141">
        <f t="shared" si="35"/>
        <v>0</v>
      </c>
      <c r="N250" s="399"/>
      <c r="O250" s="474"/>
      <c r="P250" s="474"/>
      <c r="Q250" s="474"/>
      <c r="R250" s="474"/>
      <c r="S250" s="475"/>
      <c r="T250" s="141">
        <f t="shared" si="36"/>
        <v>0</v>
      </c>
      <c r="U250" s="142"/>
      <c r="V250" s="143"/>
      <c r="W250" s="150"/>
      <c r="X250" s="143"/>
      <c r="Y250" s="150"/>
      <c r="Z250" s="143"/>
      <c r="AA250" s="150"/>
      <c r="AB250" s="143"/>
      <c r="AC250" s="150"/>
      <c r="AD250" s="143"/>
      <c r="AE250" s="150"/>
      <c r="AF250" s="143"/>
      <c r="AG250" s="150"/>
      <c r="AH250" s="143"/>
      <c r="AI250" s="150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50"/>
      <c r="AU250" s="361"/>
      <c r="AV250" s="225"/>
      <c r="AW250" s="222"/>
      <c r="AX250" s="222"/>
      <c r="AY250" s="222"/>
      <c r="AZ250" s="222"/>
      <c r="BA250" s="222"/>
      <c r="BB250" s="222"/>
      <c r="BC250" s="222"/>
      <c r="BD250" s="222"/>
      <c r="BE250" s="222"/>
      <c r="BF250" s="222"/>
      <c r="BG250" s="222"/>
      <c r="BH250" s="222"/>
      <c r="BI250" s="222"/>
      <c r="BJ250" s="222"/>
      <c r="BK250" s="222"/>
      <c r="BL250" s="222"/>
      <c r="BM250" s="222"/>
      <c r="BN250" s="222"/>
      <c r="BO250" s="222"/>
      <c r="BP250" s="222"/>
    </row>
    <row r="251" ht="12.75" customHeight="1">
      <c r="A251" s="222"/>
      <c r="B251" s="440">
        <v>44585.0</v>
      </c>
      <c r="C251" s="210">
        <f t="shared" si="33"/>
        <v>0</v>
      </c>
      <c r="D251" s="141">
        <f t="shared" si="34"/>
        <v>0</v>
      </c>
      <c r="E251" s="399"/>
      <c r="F251" s="474"/>
      <c r="G251" s="474"/>
      <c r="H251" s="474"/>
      <c r="I251" s="474"/>
      <c r="J251" s="474"/>
      <c r="K251" s="474"/>
      <c r="L251" s="475"/>
      <c r="M251" s="141">
        <f t="shared" si="35"/>
        <v>0</v>
      </c>
      <c r="N251" s="399"/>
      <c r="O251" s="474"/>
      <c r="P251" s="474"/>
      <c r="Q251" s="474"/>
      <c r="R251" s="474"/>
      <c r="S251" s="475"/>
      <c r="T251" s="141">
        <f t="shared" si="36"/>
        <v>0</v>
      </c>
      <c r="U251" s="142"/>
      <c r="V251" s="143"/>
      <c r="W251" s="150"/>
      <c r="X251" s="143"/>
      <c r="Y251" s="150"/>
      <c r="Z251" s="143"/>
      <c r="AA251" s="150"/>
      <c r="AB251" s="143"/>
      <c r="AC251" s="150"/>
      <c r="AD251" s="143"/>
      <c r="AE251" s="150"/>
      <c r="AF251" s="143"/>
      <c r="AG251" s="150"/>
      <c r="AH251" s="143"/>
      <c r="AI251" s="150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50"/>
      <c r="AU251" s="361"/>
      <c r="AV251" s="225"/>
      <c r="AW251" s="222"/>
      <c r="AX251" s="222"/>
      <c r="AY251" s="222"/>
      <c r="AZ251" s="222"/>
      <c r="BA251" s="222"/>
      <c r="BB251" s="222"/>
      <c r="BC251" s="222"/>
      <c r="BD251" s="222"/>
      <c r="BE251" s="222"/>
      <c r="BF251" s="222"/>
      <c r="BG251" s="222"/>
      <c r="BH251" s="222"/>
      <c r="BI251" s="222"/>
      <c r="BJ251" s="222"/>
      <c r="BK251" s="222"/>
      <c r="BL251" s="222"/>
      <c r="BM251" s="222"/>
      <c r="BN251" s="222"/>
      <c r="BO251" s="222"/>
      <c r="BP251" s="222"/>
    </row>
    <row r="252" ht="12.75" customHeight="1">
      <c r="A252" s="222"/>
      <c r="B252" s="440">
        <v>44586.0</v>
      </c>
      <c r="C252" s="210">
        <f t="shared" si="33"/>
        <v>308070</v>
      </c>
      <c r="D252" s="141">
        <f t="shared" si="34"/>
        <v>0</v>
      </c>
      <c r="E252" s="399"/>
      <c r="F252" s="474"/>
      <c r="G252" s="474"/>
      <c r="H252" s="474"/>
      <c r="I252" s="474"/>
      <c r="J252" s="474"/>
      <c r="K252" s="474"/>
      <c r="L252" s="475"/>
      <c r="M252" s="141">
        <f t="shared" si="35"/>
        <v>200000</v>
      </c>
      <c r="N252" s="399" t="s">
        <v>130</v>
      </c>
      <c r="O252" s="362">
        <v>200000.0</v>
      </c>
      <c r="P252" s="474"/>
      <c r="Q252" s="474"/>
      <c r="R252" s="474"/>
      <c r="S252" s="475"/>
      <c r="T252" s="141">
        <f t="shared" si="36"/>
        <v>108070</v>
      </c>
      <c r="U252" s="142" t="s">
        <v>1365</v>
      </c>
      <c r="V252" s="363">
        <v>103070.0</v>
      </c>
      <c r="W252" s="407" t="s">
        <v>1474</v>
      </c>
      <c r="X252" s="363">
        <v>5000.0</v>
      </c>
      <c r="Y252" s="150"/>
      <c r="Z252" s="143"/>
      <c r="AA252" s="150"/>
      <c r="AB252" s="143"/>
      <c r="AC252" s="150"/>
      <c r="AD252" s="143"/>
      <c r="AE252" s="150"/>
      <c r="AF252" s="143"/>
      <c r="AG252" s="150"/>
      <c r="AH252" s="143"/>
      <c r="AI252" s="150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50"/>
      <c r="AU252" s="361"/>
      <c r="AV252" s="225"/>
      <c r="AW252" s="222"/>
      <c r="AX252" s="222"/>
      <c r="AY252" s="222"/>
      <c r="AZ252" s="222"/>
      <c r="BA252" s="222"/>
      <c r="BB252" s="222"/>
      <c r="BC252" s="222"/>
      <c r="BD252" s="222"/>
      <c r="BE252" s="222"/>
      <c r="BF252" s="222"/>
      <c r="BG252" s="222"/>
      <c r="BH252" s="222"/>
      <c r="BI252" s="222"/>
      <c r="BJ252" s="222"/>
      <c r="BK252" s="222"/>
      <c r="BL252" s="222"/>
      <c r="BM252" s="222"/>
      <c r="BN252" s="222"/>
      <c r="BO252" s="222"/>
      <c r="BP252" s="222"/>
    </row>
    <row r="253" ht="12.75" customHeight="1">
      <c r="A253" s="222"/>
      <c r="B253" s="440">
        <v>44587.0</v>
      </c>
      <c r="C253" s="210">
        <f t="shared" si="33"/>
        <v>0</v>
      </c>
      <c r="D253" s="141">
        <f t="shared" si="34"/>
        <v>0</v>
      </c>
      <c r="E253" s="399"/>
      <c r="F253" s="474"/>
      <c r="G253" s="474"/>
      <c r="H253" s="474"/>
      <c r="I253" s="474"/>
      <c r="J253" s="474"/>
      <c r="K253" s="474"/>
      <c r="L253" s="475"/>
      <c r="M253" s="141">
        <f t="shared" si="35"/>
        <v>0</v>
      </c>
      <c r="N253" s="399"/>
      <c r="O253" s="474"/>
      <c r="P253" s="474"/>
      <c r="Q253" s="474"/>
      <c r="R253" s="474"/>
      <c r="S253" s="475"/>
      <c r="T253" s="141">
        <f t="shared" si="36"/>
        <v>0</v>
      </c>
      <c r="U253" s="150"/>
      <c r="V253" s="143"/>
      <c r="W253" s="150"/>
      <c r="X253" s="143"/>
      <c r="Y253" s="150"/>
      <c r="Z253" s="143"/>
      <c r="AA253" s="150"/>
      <c r="AB253" s="143"/>
      <c r="AC253" s="150"/>
      <c r="AD253" s="143"/>
      <c r="AE253" s="150"/>
      <c r="AF253" s="143"/>
      <c r="AG253" s="150"/>
      <c r="AH253" s="143"/>
      <c r="AI253" s="150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50"/>
      <c r="AU253" s="361"/>
      <c r="AV253" s="225"/>
      <c r="AW253" s="222"/>
      <c r="AX253" s="222"/>
      <c r="AY253" s="222"/>
      <c r="AZ253" s="222"/>
      <c r="BA253" s="222"/>
      <c r="BB253" s="222"/>
      <c r="BC253" s="222"/>
      <c r="BD253" s="222"/>
      <c r="BE253" s="222"/>
      <c r="BF253" s="222"/>
      <c r="BG253" s="222"/>
      <c r="BH253" s="222"/>
      <c r="BI253" s="222"/>
      <c r="BJ253" s="222"/>
      <c r="BK253" s="222"/>
      <c r="BL253" s="222"/>
      <c r="BM253" s="222"/>
      <c r="BN253" s="222"/>
      <c r="BO253" s="222"/>
      <c r="BP253" s="222"/>
    </row>
    <row r="254" ht="12.75" customHeight="1">
      <c r="A254" s="222"/>
      <c r="B254" s="439">
        <v>44588.0</v>
      </c>
      <c r="C254" s="210">
        <f t="shared" si="33"/>
        <v>0</v>
      </c>
      <c r="D254" s="141">
        <f t="shared" si="34"/>
        <v>0</v>
      </c>
      <c r="E254" s="399"/>
      <c r="F254" s="474"/>
      <c r="G254" s="474"/>
      <c r="H254" s="474"/>
      <c r="I254" s="474"/>
      <c r="J254" s="474"/>
      <c r="K254" s="474"/>
      <c r="L254" s="475"/>
      <c r="M254" s="141">
        <f t="shared" si="35"/>
        <v>0</v>
      </c>
      <c r="N254" s="399"/>
      <c r="O254" s="474"/>
      <c r="P254" s="474"/>
      <c r="Q254" s="474"/>
      <c r="R254" s="474"/>
      <c r="S254" s="475"/>
      <c r="T254" s="141">
        <f t="shared" si="36"/>
        <v>0</v>
      </c>
      <c r="U254" s="151"/>
      <c r="V254" s="143"/>
      <c r="W254" s="150"/>
      <c r="X254" s="143"/>
      <c r="Y254" s="150"/>
      <c r="Z254" s="143"/>
      <c r="AA254" s="164"/>
      <c r="AB254" s="412"/>
      <c r="AC254" s="150"/>
      <c r="AD254" s="143"/>
      <c r="AE254" s="150"/>
      <c r="AF254" s="143"/>
      <c r="AG254" s="150"/>
      <c r="AH254" s="143"/>
      <c r="AI254" s="150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50"/>
      <c r="AU254" s="361"/>
      <c r="AV254" s="225"/>
      <c r="AW254" s="222"/>
      <c r="AX254" s="222"/>
      <c r="AY254" s="222"/>
      <c r="AZ254" s="222"/>
      <c r="BA254" s="222"/>
      <c r="BB254" s="222"/>
      <c r="BC254" s="222"/>
      <c r="BD254" s="222"/>
      <c r="BE254" s="222"/>
      <c r="BF254" s="222"/>
      <c r="BG254" s="222"/>
      <c r="BH254" s="222"/>
      <c r="BI254" s="222"/>
      <c r="BJ254" s="222"/>
      <c r="BK254" s="222"/>
      <c r="BL254" s="222"/>
      <c r="BM254" s="222"/>
      <c r="BN254" s="222"/>
      <c r="BO254" s="222"/>
      <c r="BP254" s="222"/>
    </row>
    <row r="255" ht="12.75" customHeight="1">
      <c r="A255" s="222"/>
      <c r="B255" s="439">
        <v>44589.0</v>
      </c>
      <c r="C255" s="210">
        <f t="shared" si="33"/>
        <v>0</v>
      </c>
      <c r="D255" s="141">
        <f t="shared" si="34"/>
        <v>0</v>
      </c>
      <c r="E255" s="399"/>
      <c r="F255" s="474"/>
      <c r="G255" s="474"/>
      <c r="H255" s="474"/>
      <c r="I255" s="474"/>
      <c r="J255" s="474"/>
      <c r="K255" s="474"/>
      <c r="L255" s="475"/>
      <c r="M255" s="141">
        <f t="shared" si="35"/>
        <v>0</v>
      </c>
      <c r="N255" s="399"/>
      <c r="O255" s="474"/>
      <c r="P255" s="474"/>
      <c r="Q255" s="474"/>
      <c r="R255" s="474"/>
      <c r="S255" s="475"/>
      <c r="T255" s="141">
        <f t="shared" si="36"/>
        <v>0</v>
      </c>
      <c r="U255" s="142"/>
      <c r="V255" s="143"/>
      <c r="W255" s="150"/>
      <c r="X255" s="143"/>
      <c r="Y255" s="150"/>
      <c r="Z255" s="143"/>
      <c r="AA255" s="150"/>
      <c r="AB255" s="143"/>
      <c r="AC255" s="162"/>
      <c r="AD255" s="143"/>
      <c r="AE255" s="150"/>
      <c r="AF255" s="143"/>
      <c r="AG255" s="150"/>
      <c r="AH255" s="143"/>
      <c r="AI255" s="150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50"/>
      <c r="AU255" s="361"/>
      <c r="AV255" s="225"/>
      <c r="AW255" s="222"/>
      <c r="AX255" s="222"/>
      <c r="AY255" s="222"/>
      <c r="AZ255" s="222"/>
      <c r="BA255" s="222"/>
      <c r="BB255" s="222"/>
      <c r="BC255" s="222"/>
      <c r="BD255" s="222"/>
      <c r="BE255" s="222"/>
      <c r="BF255" s="222"/>
      <c r="BG255" s="222"/>
      <c r="BH255" s="222"/>
      <c r="BI255" s="222"/>
      <c r="BJ255" s="222"/>
      <c r="BK255" s="222"/>
      <c r="BL255" s="222"/>
      <c r="BM255" s="222"/>
      <c r="BN255" s="222"/>
      <c r="BO255" s="222"/>
      <c r="BP255" s="222"/>
    </row>
    <row r="256" ht="12.75" customHeight="1">
      <c r="A256" s="222"/>
      <c r="B256" s="440">
        <v>44590.0</v>
      </c>
      <c r="C256" s="210">
        <f t="shared" si="33"/>
        <v>3300000</v>
      </c>
      <c r="D256" s="141">
        <f t="shared" si="34"/>
        <v>3300000</v>
      </c>
      <c r="E256" s="399" t="s">
        <v>1272</v>
      </c>
      <c r="F256" s="362">
        <v>3300000.0</v>
      </c>
      <c r="G256" s="474"/>
      <c r="H256" s="474"/>
      <c r="I256" s="474"/>
      <c r="J256" s="474"/>
      <c r="K256" s="474"/>
      <c r="L256" s="475"/>
      <c r="M256" s="141">
        <f t="shared" si="35"/>
        <v>0</v>
      </c>
      <c r="N256" s="399"/>
      <c r="O256" s="474"/>
      <c r="P256" s="474"/>
      <c r="Q256" s="474"/>
      <c r="R256" s="474"/>
      <c r="S256" s="475"/>
      <c r="T256" s="141">
        <f t="shared" si="36"/>
        <v>0</v>
      </c>
      <c r="U256" s="142"/>
      <c r="V256" s="143"/>
      <c r="W256" s="150"/>
      <c r="X256" s="143"/>
      <c r="Y256" s="150"/>
      <c r="Z256" s="143"/>
      <c r="AA256" s="150"/>
      <c r="AB256" s="143"/>
      <c r="AC256" s="150"/>
      <c r="AD256" s="143"/>
      <c r="AE256" s="150"/>
      <c r="AF256" s="143"/>
      <c r="AG256" s="150"/>
      <c r="AH256" s="143"/>
      <c r="AI256" s="150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50"/>
      <c r="AU256" s="361"/>
      <c r="AV256" s="225"/>
      <c r="AW256" s="222"/>
      <c r="AX256" s="222"/>
      <c r="AY256" s="222"/>
      <c r="AZ256" s="222"/>
      <c r="BA256" s="222"/>
      <c r="BB256" s="222"/>
      <c r="BC256" s="222"/>
      <c r="BD256" s="222"/>
      <c r="BE256" s="222"/>
      <c r="BF256" s="222"/>
      <c r="BG256" s="222"/>
      <c r="BH256" s="222"/>
      <c r="BI256" s="222"/>
      <c r="BJ256" s="222"/>
      <c r="BK256" s="222"/>
      <c r="BL256" s="222"/>
      <c r="BM256" s="222"/>
      <c r="BN256" s="222"/>
      <c r="BO256" s="222"/>
      <c r="BP256" s="222"/>
    </row>
    <row r="257" ht="12.75" customHeight="1">
      <c r="A257" s="222"/>
      <c r="B257" s="440">
        <v>44591.0</v>
      </c>
      <c r="C257" s="215">
        <f t="shared" si="33"/>
        <v>4338318</v>
      </c>
      <c r="D257" s="141">
        <f t="shared" si="34"/>
        <v>0</v>
      </c>
      <c r="E257" s="399"/>
      <c r="F257" s="474"/>
      <c r="G257" s="474"/>
      <c r="H257" s="474"/>
      <c r="I257" s="474"/>
      <c r="J257" s="474"/>
      <c r="K257" s="474"/>
      <c r="L257" s="475"/>
      <c r="M257" s="141">
        <f t="shared" si="35"/>
        <v>1167378</v>
      </c>
      <c r="N257" s="399" t="s">
        <v>130</v>
      </c>
      <c r="O257" s="362">
        <v>150000.0</v>
      </c>
      <c r="P257" s="474" t="s">
        <v>764</v>
      </c>
      <c r="Q257" s="362">
        <v>1017378.0</v>
      </c>
      <c r="R257" s="474"/>
      <c r="S257" s="475"/>
      <c r="T257" s="141">
        <f t="shared" si="36"/>
        <v>3170940</v>
      </c>
      <c r="U257" s="561" t="s">
        <v>1475</v>
      </c>
      <c r="V257" s="363">
        <v>2826370.0</v>
      </c>
      <c r="W257" s="474" t="s">
        <v>1476</v>
      </c>
      <c r="X257" s="384">
        <v>344570.0</v>
      </c>
      <c r="Y257" s="150"/>
      <c r="Z257" s="143"/>
      <c r="AA257" s="150"/>
      <c r="AB257" s="143"/>
      <c r="AC257" s="150"/>
      <c r="AD257" s="143"/>
      <c r="AE257" s="150"/>
      <c r="AF257" s="143"/>
      <c r="AG257" s="150"/>
      <c r="AH257" s="143"/>
      <c r="AI257" s="150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67"/>
      <c r="AT257" s="164"/>
      <c r="AU257" s="370"/>
      <c r="AV257" s="276"/>
      <c r="AW257" s="222"/>
      <c r="AX257" s="222"/>
      <c r="AY257" s="222"/>
      <c r="AZ257" s="222"/>
      <c r="BA257" s="222"/>
      <c r="BB257" s="222"/>
      <c r="BC257" s="222"/>
      <c r="BD257" s="222"/>
      <c r="BE257" s="222"/>
      <c r="BF257" s="222"/>
      <c r="BG257" s="222"/>
      <c r="BH257" s="222"/>
      <c r="BI257" s="222"/>
      <c r="BJ257" s="222"/>
      <c r="BK257" s="222"/>
      <c r="BL257" s="222"/>
      <c r="BM257" s="222"/>
      <c r="BN257" s="222"/>
      <c r="BO257" s="222"/>
      <c r="BP257" s="222"/>
    </row>
    <row r="258" ht="12.75" customHeight="1">
      <c r="A258" s="222"/>
      <c r="B258" s="444">
        <v>44592.0</v>
      </c>
      <c r="C258" s="233">
        <f t="shared" si="33"/>
        <v>28399796</v>
      </c>
      <c r="D258" s="141">
        <f t="shared" si="34"/>
        <v>9600000</v>
      </c>
      <c r="E258" s="495" t="s">
        <v>1477</v>
      </c>
      <c r="F258" s="547">
        <v>9600000.0</v>
      </c>
      <c r="G258" s="495"/>
      <c r="H258" s="495"/>
      <c r="I258" s="495"/>
      <c r="J258" s="495"/>
      <c r="K258" s="495"/>
      <c r="L258" s="496"/>
      <c r="M258" s="141">
        <f t="shared" si="35"/>
        <v>0</v>
      </c>
      <c r="N258" s="523"/>
      <c r="O258" s="495"/>
      <c r="P258" s="495"/>
      <c r="Q258" s="495"/>
      <c r="R258" s="495"/>
      <c r="S258" s="496"/>
      <c r="T258" s="141">
        <f>V258+X258+Z258+AB258+AD258+AF258+AH258+AJ258+AV258+AL258+AN258+AP258+AR258+AT258</f>
        <v>18799796</v>
      </c>
      <c r="U258" s="150" t="s">
        <v>1478</v>
      </c>
      <c r="V258" s="363">
        <v>7361552.0</v>
      </c>
      <c r="W258" s="164" t="s">
        <v>159</v>
      </c>
      <c r="X258" s="367">
        <v>156420.0</v>
      </c>
      <c r="Y258" s="238" t="s">
        <v>172</v>
      </c>
      <c r="Z258" s="367">
        <v>234724.0</v>
      </c>
      <c r="AA258" s="200" t="s">
        <v>1479</v>
      </c>
      <c r="AB258" s="700">
        <v>171661.0</v>
      </c>
      <c r="AC258" s="413" t="s">
        <v>148</v>
      </c>
      <c r="AD258" s="699">
        <v>3781639.0</v>
      </c>
      <c r="AE258" s="522" t="s">
        <v>1480</v>
      </c>
      <c r="AF258" s="701">
        <v>293350.0</v>
      </c>
      <c r="AG258" s="522" t="s">
        <v>1481</v>
      </c>
      <c r="AH258" s="701">
        <v>158398.0</v>
      </c>
      <c r="AI258" s="238" t="s">
        <v>1482</v>
      </c>
      <c r="AJ258" s="698">
        <v>632066.0</v>
      </c>
      <c r="AK258" s="522" t="s">
        <v>1483</v>
      </c>
      <c r="AL258" s="701">
        <v>4364000.0</v>
      </c>
      <c r="AM258" s="563" t="s">
        <v>1484</v>
      </c>
      <c r="AN258" s="701">
        <v>2439554.0</v>
      </c>
      <c r="AO258" s="150" t="s">
        <v>1485</v>
      </c>
      <c r="AP258" s="702">
        <v>-1098341.0</v>
      </c>
      <c r="AQ258" s="240" t="s">
        <v>1486</v>
      </c>
      <c r="AR258" s="363">
        <v>100000.0</v>
      </c>
      <c r="AS258" s="238" t="s">
        <v>313</v>
      </c>
      <c r="AT258" s="411">
        <v>73082.0</v>
      </c>
      <c r="AU258" s="200" t="s">
        <v>1487</v>
      </c>
      <c r="AV258" s="703">
        <v>131691.0</v>
      </c>
      <c r="AW258" s="222"/>
      <c r="AX258" s="222"/>
      <c r="AY258" s="222"/>
      <c r="AZ258" s="222"/>
      <c r="BA258" s="222"/>
      <c r="BB258" s="222"/>
      <c r="BC258" s="222"/>
      <c r="BD258" s="222"/>
      <c r="BE258" s="222"/>
      <c r="BF258" s="222"/>
      <c r="BG258" s="222"/>
      <c r="BH258" s="222"/>
      <c r="BI258" s="222"/>
      <c r="BJ258" s="222"/>
      <c r="BK258" s="222"/>
      <c r="BL258" s="222"/>
      <c r="BM258" s="222"/>
      <c r="BN258" s="222"/>
      <c r="BO258" s="222"/>
      <c r="BP258" s="222"/>
    </row>
    <row r="259" ht="12.75" customHeight="1">
      <c r="A259" s="1"/>
      <c r="B259" s="454" t="s">
        <v>36</v>
      </c>
      <c r="C259" s="208"/>
      <c r="D259" s="173"/>
      <c r="E259" s="503"/>
      <c r="F259" s="504"/>
      <c r="G259" s="504"/>
      <c r="H259" s="504"/>
      <c r="I259" s="504"/>
      <c r="J259" s="504"/>
      <c r="K259" s="504"/>
      <c r="L259" s="505"/>
      <c r="M259" s="173"/>
      <c r="N259" s="503"/>
      <c r="O259" s="504"/>
      <c r="P259" s="504"/>
      <c r="Q259" s="504"/>
      <c r="R259" s="504"/>
      <c r="S259" s="505"/>
      <c r="T259" s="173"/>
      <c r="U259" s="198"/>
      <c r="V259" s="183"/>
      <c r="W259" s="184"/>
      <c r="X259" s="183"/>
      <c r="Y259" s="184"/>
      <c r="Z259" s="183"/>
      <c r="AA259" s="184"/>
      <c r="AB259" s="183"/>
      <c r="AC259" s="184"/>
      <c r="AD259" s="183"/>
      <c r="AE259" s="184"/>
      <c r="AF259" s="183"/>
      <c r="AG259" s="184"/>
      <c r="AH259" s="183"/>
      <c r="AI259" s="184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4"/>
      <c r="AU259" s="371"/>
      <c r="AV259" s="247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ht="12.75" customHeight="1">
      <c r="A260" s="222"/>
      <c r="B260" s="443">
        <v>44593.0</v>
      </c>
      <c r="C260" s="209">
        <f t="shared" ref="C260:C288" si="37">D260+M260+T260</f>
        <v>8498273</v>
      </c>
      <c r="D260" s="141">
        <f t="shared" ref="D260:D288" si="38">F260+H260+J260+L260</f>
        <v>0</v>
      </c>
      <c r="E260" s="399"/>
      <c r="F260" s="474"/>
      <c r="G260" s="474"/>
      <c r="H260" s="474"/>
      <c r="I260" s="474"/>
      <c r="J260" s="474"/>
      <c r="K260" s="474"/>
      <c r="L260" s="475"/>
      <c r="M260" s="141">
        <f t="shared" ref="M260:M288" si="39">O260+Q260</f>
        <v>0</v>
      </c>
      <c r="N260" s="399"/>
      <c r="O260" s="474"/>
      <c r="P260" s="474"/>
      <c r="Q260" s="474"/>
      <c r="R260" s="474"/>
      <c r="S260" s="475"/>
      <c r="T260" s="141">
        <f>V260+X260+Z260+AB260+AD260+AF260+AH260+AJ260+AV260+AL260</f>
        <v>8498273</v>
      </c>
      <c r="U260" s="162" t="s">
        <v>1488</v>
      </c>
      <c r="V260" s="366">
        <v>15400.0</v>
      </c>
      <c r="W260" s="162" t="s">
        <v>1489</v>
      </c>
      <c r="X260" s="366">
        <v>49500.0</v>
      </c>
      <c r="Y260" s="162" t="s">
        <v>1490</v>
      </c>
      <c r="Z260" s="366">
        <v>488185.0</v>
      </c>
      <c r="AA260" s="162" t="s">
        <v>1491</v>
      </c>
      <c r="AB260" s="366">
        <v>27517.0</v>
      </c>
      <c r="AC260" s="162" t="s">
        <v>1492</v>
      </c>
      <c r="AD260" s="366">
        <v>329185.0</v>
      </c>
      <c r="AE260" s="162" t="s">
        <v>1493</v>
      </c>
      <c r="AF260" s="366">
        <v>121245.0</v>
      </c>
      <c r="AG260" s="162" t="s">
        <v>1494</v>
      </c>
      <c r="AH260" s="366">
        <v>163680.0</v>
      </c>
      <c r="AI260" s="415" t="s">
        <v>1495</v>
      </c>
      <c r="AJ260" s="704">
        <v>3721810.0</v>
      </c>
      <c r="AK260" s="196" t="s">
        <v>1496</v>
      </c>
      <c r="AL260" s="366">
        <v>3581751.0</v>
      </c>
      <c r="AM260" s="163"/>
      <c r="AN260" s="163"/>
      <c r="AO260" s="163"/>
      <c r="AP260" s="163"/>
      <c r="AQ260" s="163"/>
      <c r="AR260" s="163"/>
      <c r="AS260" s="163"/>
      <c r="AT260" s="162"/>
      <c r="AU260" s="372"/>
      <c r="AV260" s="255"/>
      <c r="AW260" s="222"/>
      <c r="AX260" s="222"/>
      <c r="AY260" s="222"/>
      <c r="AZ260" s="222"/>
      <c r="BA260" s="222"/>
      <c r="BB260" s="222"/>
      <c r="BC260" s="222"/>
      <c r="BD260" s="222"/>
      <c r="BE260" s="222"/>
      <c r="BF260" s="222"/>
      <c r="BG260" s="222"/>
      <c r="BH260" s="222"/>
      <c r="BI260" s="222"/>
      <c r="BJ260" s="222"/>
      <c r="BK260" s="222"/>
      <c r="BL260" s="222"/>
      <c r="BM260" s="222"/>
      <c r="BN260" s="222"/>
      <c r="BO260" s="222"/>
      <c r="BP260" s="222"/>
    </row>
    <row r="261" ht="12.75" customHeight="1">
      <c r="A261" s="222"/>
      <c r="B261" s="440">
        <v>44594.0</v>
      </c>
      <c r="C261" s="210">
        <f t="shared" si="37"/>
        <v>50970</v>
      </c>
      <c r="D261" s="141">
        <f t="shared" si="38"/>
        <v>0</v>
      </c>
      <c r="E261" s="399"/>
      <c r="F261" s="474"/>
      <c r="G261" s="474"/>
      <c r="H261" s="474"/>
      <c r="I261" s="474"/>
      <c r="J261" s="474"/>
      <c r="K261" s="474"/>
      <c r="L261" s="475"/>
      <c r="M261" s="141">
        <f t="shared" si="39"/>
        <v>50970</v>
      </c>
      <c r="N261" s="399" t="s">
        <v>130</v>
      </c>
      <c r="O261" s="362">
        <v>50970.0</v>
      </c>
      <c r="P261" s="474"/>
      <c r="Q261" s="474"/>
      <c r="R261" s="474"/>
      <c r="S261" s="475"/>
      <c r="T261" s="141">
        <f t="shared" ref="T261:T287" si="40">V261+X261+Z261+AB261+AD261+AF261+AH261+AJ261+AV261</f>
        <v>0</v>
      </c>
      <c r="U261" s="533"/>
      <c r="V261" s="322"/>
      <c r="W261" s="162"/>
      <c r="X261" s="163"/>
      <c r="Y261" s="150"/>
      <c r="Z261" s="143"/>
      <c r="AA261" s="150"/>
      <c r="AB261" s="143"/>
      <c r="AC261" s="150"/>
      <c r="AD261" s="143"/>
      <c r="AE261" s="150"/>
      <c r="AF261" s="143"/>
      <c r="AG261" s="150"/>
      <c r="AH261" s="143"/>
      <c r="AI261" s="150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50"/>
      <c r="AU261" s="361"/>
      <c r="AV261" s="225"/>
      <c r="AW261" s="222"/>
      <c r="AX261" s="222"/>
      <c r="AY261" s="222"/>
      <c r="AZ261" s="222"/>
      <c r="BA261" s="222"/>
      <c r="BB261" s="222"/>
      <c r="BC261" s="222"/>
      <c r="BD261" s="222"/>
      <c r="BE261" s="222"/>
      <c r="BF261" s="222"/>
      <c r="BG261" s="222"/>
      <c r="BH261" s="222"/>
      <c r="BI261" s="222"/>
      <c r="BJ261" s="222"/>
      <c r="BK261" s="222"/>
      <c r="BL261" s="222"/>
      <c r="BM261" s="222"/>
      <c r="BN261" s="222"/>
      <c r="BO261" s="222"/>
      <c r="BP261" s="222"/>
    </row>
    <row r="262" ht="12.75" customHeight="1">
      <c r="A262" s="222"/>
      <c r="B262" s="439">
        <v>44595.0</v>
      </c>
      <c r="C262" s="210">
        <f t="shared" si="37"/>
        <v>0</v>
      </c>
      <c r="D262" s="141">
        <f t="shared" si="38"/>
        <v>0</v>
      </c>
      <c r="E262" s="399"/>
      <c r="F262" s="474"/>
      <c r="G262" s="474"/>
      <c r="H262" s="474"/>
      <c r="I262" s="474"/>
      <c r="J262" s="474"/>
      <c r="K262" s="474"/>
      <c r="L262" s="475"/>
      <c r="M262" s="141">
        <f t="shared" si="39"/>
        <v>0</v>
      </c>
      <c r="N262" s="399"/>
      <c r="O262" s="474"/>
      <c r="P262" s="474"/>
      <c r="Q262" s="474"/>
      <c r="R262" s="474"/>
      <c r="S262" s="475"/>
      <c r="T262" s="141">
        <f t="shared" si="40"/>
        <v>0</v>
      </c>
      <c r="U262" s="142"/>
      <c r="V262" s="143"/>
      <c r="W262" s="150"/>
      <c r="X262" s="143"/>
      <c r="Y262" s="150"/>
      <c r="Z262" s="143"/>
      <c r="AA262" s="150"/>
      <c r="AB262" s="143"/>
      <c r="AC262" s="150"/>
      <c r="AD262" s="143"/>
      <c r="AE262" s="150"/>
      <c r="AF262" s="143"/>
      <c r="AG262" s="150"/>
      <c r="AH262" s="143"/>
      <c r="AI262" s="150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50"/>
      <c r="AU262" s="361"/>
      <c r="AV262" s="225"/>
      <c r="AW262" s="222"/>
      <c r="AX262" s="222"/>
      <c r="AY262" s="222"/>
      <c r="AZ262" s="222"/>
      <c r="BA262" s="222"/>
      <c r="BB262" s="222"/>
      <c r="BC262" s="222"/>
      <c r="BD262" s="222"/>
      <c r="BE262" s="222"/>
      <c r="BF262" s="222"/>
      <c r="BG262" s="222"/>
      <c r="BH262" s="222"/>
      <c r="BI262" s="222"/>
      <c r="BJ262" s="222"/>
      <c r="BK262" s="222"/>
      <c r="BL262" s="222"/>
      <c r="BM262" s="222"/>
      <c r="BN262" s="222"/>
      <c r="BO262" s="222"/>
      <c r="BP262" s="222"/>
    </row>
    <row r="263" ht="12.75" customHeight="1">
      <c r="A263" s="222"/>
      <c r="B263" s="439">
        <v>44596.0</v>
      </c>
      <c r="C263" s="210">
        <f t="shared" si="37"/>
        <v>0</v>
      </c>
      <c r="D263" s="141">
        <f t="shared" si="38"/>
        <v>0</v>
      </c>
      <c r="E263" s="399"/>
      <c r="F263" s="474"/>
      <c r="G263" s="474"/>
      <c r="H263" s="474"/>
      <c r="I263" s="474"/>
      <c r="J263" s="474"/>
      <c r="K263" s="474"/>
      <c r="L263" s="475"/>
      <c r="M263" s="141">
        <f t="shared" si="39"/>
        <v>0</v>
      </c>
      <c r="N263" s="399"/>
      <c r="O263" s="474"/>
      <c r="P263" s="474"/>
      <c r="Q263" s="474"/>
      <c r="R263" s="474"/>
      <c r="S263" s="475"/>
      <c r="T263" s="141">
        <f t="shared" si="40"/>
        <v>0</v>
      </c>
      <c r="U263" s="142"/>
      <c r="V263" s="143"/>
      <c r="W263" s="150"/>
      <c r="X263" s="143"/>
      <c r="Y263" s="150"/>
      <c r="Z263" s="564"/>
      <c r="AA263" s="322"/>
      <c r="AB263" s="383"/>
      <c r="AC263" s="322"/>
      <c r="AD263" s="383"/>
      <c r="AE263" s="322"/>
      <c r="AF263" s="383"/>
      <c r="AG263" s="322"/>
      <c r="AH263" s="383"/>
      <c r="AI263" s="322"/>
      <c r="AJ263" s="383"/>
      <c r="AK263" s="322"/>
      <c r="AL263" s="383"/>
      <c r="AM263" s="322"/>
      <c r="AN263" s="383"/>
      <c r="AO263" s="322"/>
      <c r="AP263" s="383"/>
      <c r="AQ263" s="322"/>
      <c r="AR263" s="484"/>
      <c r="AS263" s="143"/>
      <c r="AT263" s="150"/>
      <c r="AU263" s="361"/>
      <c r="AV263" s="225"/>
      <c r="AW263" s="222"/>
      <c r="AX263" s="222"/>
      <c r="AY263" s="222"/>
      <c r="AZ263" s="222"/>
      <c r="BA263" s="222"/>
      <c r="BB263" s="222"/>
      <c r="BC263" s="222"/>
      <c r="BD263" s="222"/>
      <c r="BE263" s="222"/>
      <c r="BF263" s="222"/>
      <c r="BG263" s="222"/>
      <c r="BH263" s="222"/>
      <c r="BI263" s="222"/>
      <c r="BJ263" s="222"/>
      <c r="BK263" s="222"/>
      <c r="BL263" s="222"/>
      <c r="BM263" s="222"/>
      <c r="BN263" s="222"/>
      <c r="BO263" s="222"/>
      <c r="BP263" s="222"/>
    </row>
    <row r="264" ht="12.75" customHeight="1">
      <c r="A264" s="222"/>
      <c r="B264" s="440">
        <v>44597.0</v>
      </c>
      <c r="C264" s="210">
        <f t="shared" si="37"/>
        <v>970729</v>
      </c>
      <c r="D264" s="141">
        <f t="shared" si="38"/>
        <v>0</v>
      </c>
      <c r="E264" s="399"/>
      <c r="F264" s="474"/>
      <c r="G264" s="474"/>
      <c r="H264" s="474"/>
      <c r="I264" s="474"/>
      <c r="J264" s="474"/>
      <c r="K264" s="474"/>
      <c r="L264" s="475"/>
      <c r="M264" s="141">
        <f t="shared" si="39"/>
        <v>0</v>
      </c>
      <c r="N264" s="399"/>
      <c r="O264" s="474"/>
      <c r="P264" s="474"/>
      <c r="Q264" s="474"/>
      <c r="R264" s="474"/>
      <c r="S264" s="475"/>
      <c r="T264" s="141">
        <f t="shared" si="40"/>
        <v>970729</v>
      </c>
      <c r="U264" s="383" t="s">
        <v>763</v>
      </c>
      <c r="V264" s="363">
        <v>55000.0</v>
      </c>
      <c r="W264" s="150" t="s">
        <v>1497</v>
      </c>
      <c r="X264" s="363">
        <v>836639.0</v>
      </c>
      <c r="Y264" s="150" t="s">
        <v>1498</v>
      </c>
      <c r="Z264" s="705">
        <v>56595.0</v>
      </c>
      <c r="AA264" s="412" t="s">
        <v>1499</v>
      </c>
      <c r="AB264" s="369">
        <v>22495.0</v>
      </c>
      <c r="AC264" s="412"/>
      <c r="AD264" s="413"/>
      <c r="AE264" s="412"/>
      <c r="AF264" s="413"/>
      <c r="AG264" s="412"/>
      <c r="AH264" s="413"/>
      <c r="AI264" s="412"/>
      <c r="AJ264" s="413"/>
      <c r="AK264" s="412"/>
      <c r="AL264" s="497"/>
      <c r="AM264" s="495"/>
      <c r="AN264" s="495"/>
      <c r="AO264" s="495"/>
      <c r="AP264" s="413"/>
      <c r="AQ264" s="412"/>
      <c r="AR264" s="484"/>
      <c r="AS264" s="143"/>
      <c r="AT264" s="150"/>
      <c r="AU264" s="361"/>
      <c r="AV264" s="225"/>
      <c r="AW264" s="222"/>
      <c r="AX264" s="222"/>
      <c r="AY264" s="222"/>
      <c r="AZ264" s="222"/>
      <c r="BA264" s="222"/>
      <c r="BB264" s="222"/>
      <c r="BC264" s="222"/>
      <c r="BD264" s="222"/>
      <c r="BE264" s="222"/>
      <c r="BF264" s="222"/>
      <c r="BG264" s="222"/>
      <c r="BH264" s="222"/>
      <c r="BI264" s="222"/>
      <c r="BJ264" s="222"/>
      <c r="BK264" s="222"/>
      <c r="BL264" s="222"/>
      <c r="BM264" s="222"/>
      <c r="BN264" s="222"/>
      <c r="BO264" s="222"/>
      <c r="BP264" s="222"/>
    </row>
    <row r="265" ht="12.75" customHeight="1">
      <c r="A265" s="222"/>
      <c r="B265" s="440">
        <v>44598.0</v>
      </c>
      <c r="C265" s="210">
        <f t="shared" si="37"/>
        <v>0</v>
      </c>
      <c r="D265" s="141">
        <f t="shared" si="38"/>
        <v>0</v>
      </c>
      <c r="E265" s="399"/>
      <c r="F265" s="474"/>
      <c r="G265" s="474"/>
      <c r="H265" s="474"/>
      <c r="I265" s="474"/>
      <c r="J265" s="474"/>
      <c r="K265" s="474"/>
      <c r="L265" s="475"/>
      <c r="M265" s="141">
        <f t="shared" si="39"/>
        <v>0</v>
      </c>
      <c r="N265" s="399"/>
      <c r="O265" s="474"/>
      <c r="P265" s="474"/>
      <c r="Q265" s="474"/>
      <c r="R265" s="474"/>
      <c r="S265" s="475"/>
      <c r="T265" s="141">
        <f t="shared" si="40"/>
        <v>0</v>
      </c>
      <c r="U265" s="142"/>
      <c r="V265" s="143"/>
      <c r="W265" s="150"/>
      <c r="X265" s="143"/>
      <c r="Y265" s="150"/>
      <c r="Z265" s="383"/>
      <c r="AA265" s="322"/>
      <c r="AB265" s="383"/>
      <c r="AC265" s="322"/>
      <c r="AD265" s="383"/>
      <c r="AE265" s="322"/>
      <c r="AF265" s="383"/>
      <c r="AG265" s="322"/>
      <c r="AH265" s="383"/>
      <c r="AI265" s="322"/>
      <c r="AJ265" s="383"/>
      <c r="AK265" s="322"/>
      <c r="AL265" s="383"/>
      <c r="AM265" s="322"/>
      <c r="AN265" s="383"/>
      <c r="AO265" s="322"/>
      <c r="AP265" s="383"/>
      <c r="AQ265" s="322"/>
      <c r="AR265" s="484"/>
      <c r="AS265" s="143"/>
      <c r="AT265" s="150"/>
      <c r="AU265" s="361"/>
      <c r="AV265" s="225"/>
      <c r="AW265" s="222"/>
      <c r="AX265" s="222"/>
      <c r="AY265" s="222"/>
      <c r="AZ265" s="222"/>
      <c r="BA265" s="222"/>
      <c r="BB265" s="222"/>
      <c r="BC265" s="222"/>
      <c r="BD265" s="222"/>
      <c r="BE265" s="222"/>
      <c r="BF265" s="222"/>
      <c r="BG265" s="222"/>
      <c r="BH265" s="222"/>
      <c r="BI265" s="222"/>
      <c r="BJ265" s="222"/>
      <c r="BK265" s="222"/>
      <c r="BL265" s="222"/>
      <c r="BM265" s="222"/>
      <c r="BN265" s="222"/>
      <c r="BO265" s="222"/>
      <c r="BP265" s="222"/>
    </row>
    <row r="266" ht="12.75" customHeight="1">
      <c r="A266" s="222"/>
      <c r="B266" s="440">
        <v>44599.0</v>
      </c>
      <c r="C266" s="210">
        <f t="shared" si="37"/>
        <v>55000</v>
      </c>
      <c r="D266" s="141">
        <f t="shared" si="38"/>
        <v>0</v>
      </c>
      <c r="E266" s="399"/>
      <c r="F266" s="474"/>
      <c r="G266" s="474"/>
      <c r="H266" s="474"/>
      <c r="I266" s="474"/>
      <c r="J266" s="474"/>
      <c r="K266" s="474"/>
      <c r="L266" s="475"/>
      <c r="M266" s="141">
        <f t="shared" si="39"/>
        <v>0</v>
      </c>
      <c r="N266" s="399"/>
      <c r="O266" s="474"/>
      <c r="P266" s="474"/>
      <c r="Q266" s="474"/>
      <c r="R266" s="474"/>
      <c r="S266" s="475"/>
      <c r="T266" s="141">
        <f t="shared" si="40"/>
        <v>55000</v>
      </c>
      <c r="U266" s="150" t="s">
        <v>1500</v>
      </c>
      <c r="V266" s="363">
        <v>55000.0</v>
      </c>
      <c r="W266" s="150"/>
      <c r="X266" s="143"/>
      <c r="Y266" s="150"/>
      <c r="Z266" s="550"/>
      <c r="AA266" s="414"/>
      <c r="AB266" s="415"/>
      <c r="AC266" s="414"/>
      <c r="AD266" s="415"/>
      <c r="AE266" s="414"/>
      <c r="AF266" s="415"/>
      <c r="AG266" s="414"/>
      <c r="AH266" s="415"/>
      <c r="AI266" s="414"/>
      <c r="AJ266" s="415"/>
      <c r="AK266" s="414"/>
      <c r="AL266" s="415"/>
      <c r="AM266" s="414"/>
      <c r="AN266" s="415"/>
      <c r="AO266" s="414"/>
      <c r="AP266" s="415"/>
      <c r="AQ266" s="414"/>
      <c r="AR266" s="484"/>
      <c r="AS266" s="143"/>
      <c r="AT266" s="150"/>
      <c r="AU266" s="361"/>
      <c r="AV266" s="225"/>
      <c r="AW266" s="222"/>
      <c r="AX266" s="222"/>
      <c r="AY266" s="222"/>
      <c r="AZ266" s="222"/>
      <c r="BA266" s="222"/>
      <c r="BB266" s="222"/>
      <c r="BC266" s="222"/>
      <c r="BD266" s="222"/>
      <c r="BE266" s="222"/>
      <c r="BF266" s="222"/>
      <c r="BG266" s="222"/>
      <c r="BH266" s="222"/>
      <c r="BI266" s="222"/>
      <c r="BJ266" s="222"/>
      <c r="BK266" s="222"/>
      <c r="BL266" s="222"/>
      <c r="BM266" s="222"/>
      <c r="BN266" s="222"/>
      <c r="BO266" s="222"/>
      <c r="BP266" s="222"/>
    </row>
    <row r="267" ht="12.75" customHeight="1">
      <c r="A267" s="222"/>
      <c r="B267" s="440">
        <v>44600.0</v>
      </c>
      <c r="C267" s="210">
        <f t="shared" si="37"/>
        <v>18925965</v>
      </c>
      <c r="D267" s="141">
        <f t="shared" si="38"/>
        <v>0</v>
      </c>
      <c r="E267" s="399"/>
      <c r="F267" s="474"/>
      <c r="G267" s="474"/>
      <c r="H267" s="474"/>
      <c r="I267" s="474"/>
      <c r="J267" s="474"/>
      <c r="K267" s="474"/>
      <c r="L267" s="475"/>
      <c r="M267" s="141">
        <f t="shared" si="39"/>
        <v>0</v>
      </c>
      <c r="N267" s="399"/>
      <c r="O267" s="474"/>
      <c r="P267" s="474"/>
      <c r="Q267" s="474"/>
      <c r="R267" s="474"/>
      <c r="S267" s="475"/>
      <c r="T267" s="141">
        <f t="shared" si="40"/>
        <v>18925965</v>
      </c>
      <c r="U267" s="142" t="s">
        <v>1501</v>
      </c>
      <c r="V267" s="363">
        <v>1.8667245E7</v>
      </c>
      <c r="W267" s="383" t="s">
        <v>1279</v>
      </c>
      <c r="X267" s="363">
        <v>258720.0</v>
      </c>
      <c r="Y267" s="150"/>
      <c r="Z267" s="322"/>
      <c r="AA267" s="383"/>
      <c r="AB267" s="322"/>
      <c r="AC267" s="383"/>
      <c r="AD267" s="322"/>
      <c r="AE267" s="383"/>
      <c r="AF267" s="322"/>
      <c r="AG267" s="383"/>
      <c r="AH267" s="322"/>
      <c r="AI267" s="383"/>
      <c r="AJ267" s="322"/>
      <c r="AK267" s="322"/>
      <c r="AL267" s="322"/>
      <c r="AM267" s="322"/>
      <c r="AN267" s="322"/>
      <c r="AO267" s="322"/>
      <c r="AP267" s="322"/>
      <c r="AQ267" s="322"/>
      <c r="AR267" s="322"/>
      <c r="AS267" s="143"/>
      <c r="AT267" s="150"/>
      <c r="AU267" s="361"/>
      <c r="AV267" s="225"/>
      <c r="AW267" s="222"/>
      <c r="AX267" s="222"/>
      <c r="AY267" s="222"/>
      <c r="AZ267" s="222"/>
      <c r="BA267" s="222"/>
      <c r="BB267" s="222"/>
      <c r="BC267" s="222"/>
      <c r="BD267" s="222"/>
      <c r="BE267" s="222"/>
      <c r="BF267" s="222"/>
      <c r="BG267" s="222"/>
      <c r="BH267" s="222"/>
      <c r="BI267" s="222"/>
      <c r="BJ267" s="222"/>
      <c r="BK267" s="222"/>
      <c r="BL267" s="222"/>
      <c r="BM267" s="222"/>
      <c r="BN267" s="222"/>
      <c r="BO267" s="222"/>
      <c r="BP267" s="222"/>
    </row>
    <row r="268" ht="12.75" customHeight="1">
      <c r="A268" s="222"/>
      <c r="B268" s="440">
        <v>44601.0</v>
      </c>
      <c r="C268" s="210">
        <f t="shared" si="37"/>
        <v>42837</v>
      </c>
      <c r="D268" s="141">
        <f t="shared" si="38"/>
        <v>0</v>
      </c>
      <c r="E268" s="399"/>
      <c r="F268" s="474"/>
      <c r="G268" s="474"/>
      <c r="H268" s="474"/>
      <c r="I268" s="474"/>
      <c r="J268" s="474"/>
      <c r="K268" s="474"/>
      <c r="L268" s="475"/>
      <c r="M268" s="141">
        <f t="shared" si="39"/>
        <v>0</v>
      </c>
      <c r="N268" s="399"/>
      <c r="O268" s="474"/>
      <c r="P268" s="474"/>
      <c r="Q268" s="474"/>
      <c r="R268" s="474"/>
      <c r="S268" s="475"/>
      <c r="T268" s="141">
        <f t="shared" si="40"/>
        <v>42837</v>
      </c>
      <c r="U268" s="383" t="s">
        <v>877</v>
      </c>
      <c r="V268" s="363">
        <v>42837.0</v>
      </c>
      <c r="W268" s="150"/>
      <c r="X268" s="143"/>
      <c r="Y268" s="150"/>
      <c r="Z268" s="322"/>
      <c r="AA268" s="383"/>
      <c r="AB268" s="322"/>
      <c r="AC268" s="383"/>
      <c r="AD268" s="322"/>
      <c r="AE268" s="383"/>
      <c r="AF268" s="322"/>
      <c r="AG268" s="383"/>
      <c r="AH268" s="322"/>
      <c r="AI268" s="383"/>
      <c r="AJ268" s="322"/>
      <c r="AK268" s="322"/>
      <c r="AL268" s="322"/>
      <c r="AM268" s="322"/>
      <c r="AN268" s="322"/>
      <c r="AO268" s="322"/>
      <c r="AP268" s="322"/>
      <c r="AQ268" s="322"/>
      <c r="AR268" s="322"/>
      <c r="AS268" s="143"/>
      <c r="AT268" s="150"/>
      <c r="AU268" s="361"/>
      <c r="AV268" s="225"/>
      <c r="AW268" s="222"/>
      <c r="AX268" s="222"/>
      <c r="AY268" s="222"/>
      <c r="AZ268" s="222"/>
      <c r="BA268" s="222"/>
      <c r="BB268" s="222"/>
      <c r="BC268" s="222"/>
      <c r="BD268" s="222"/>
      <c r="BE268" s="222"/>
      <c r="BF268" s="222"/>
      <c r="BG268" s="222"/>
      <c r="BH268" s="222"/>
      <c r="BI268" s="222"/>
      <c r="BJ268" s="222"/>
      <c r="BK268" s="222"/>
      <c r="BL268" s="222"/>
      <c r="BM268" s="222"/>
      <c r="BN268" s="222"/>
      <c r="BO268" s="222"/>
      <c r="BP268" s="222"/>
    </row>
    <row r="269" ht="12.75" customHeight="1">
      <c r="A269" s="222"/>
      <c r="B269" s="439">
        <v>44602.0</v>
      </c>
      <c r="C269" s="210">
        <f t="shared" si="37"/>
        <v>0</v>
      </c>
      <c r="D269" s="141">
        <f t="shared" si="38"/>
        <v>0</v>
      </c>
      <c r="E269" s="399"/>
      <c r="F269" s="474"/>
      <c r="G269" s="474"/>
      <c r="H269" s="474"/>
      <c r="I269" s="474"/>
      <c r="J269" s="474"/>
      <c r="K269" s="474"/>
      <c r="L269" s="475"/>
      <c r="M269" s="141">
        <f t="shared" si="39"/>
        <v>0</v>
      </c>
      <c r="N269" s="399"/>
      <c r="O269" s="474"/>
      <c r="P269" s="474"/>
      <c r="Q269" s="474"/>
      <c r="R269" s="474"/>
      <c r="S269" s="475"/>
      <c r="T269" s="141">
        <f t="shared" si="40"/>
        <v>0</v>
      </c>
      <c r="U269" s="142"/>
      <c r="V269" s="143"/>
      <c r="W269" s="143"/>
      <c r="X269" s="143"/>
      <c r="Y269" s="150"/>
      <c r="Z269" s="322"/>
      <c r="AA269" s="383"/>
      <c r="AB269" s="322"/>
      <c r="AC269" s="383"/>
      <c r="AD269" s="322"/>
      <c r="AE269" s="383"/>
      <c r="AF269" s="322"/>
      <c r="AG269" s="383"/>
      <c r="AH269" s="322"/>
      <c r="AI269" s="383"/>
      <c r="AJ269" s="322"/>
      <c r="AK269" s="322"/>
      <c r="AL269" s="322"/>
      <c r="AM269" s="322"/>
      <c r="AN269" s="322"/>
      <c r="AO269" s="322"/>
      <c r="AP269" s="322"/>
      <c r="AQ269" s="322"/>
      <c r="AR269" s="322"/>
      <c r="AS269" s="143"/>
      <c r="AT269" s="150"/>
      <c r="AU269" s="361"/>
      <c r="AV269" s="225"/>
      <c r="AW269" s="222"/>
      <c r="AX269" s="222"/>
      <c r="AY269" s="222"/>
      <c r="AZ269" s="222"/>
      <c r="BA269" s="222"/>
      <c r="BB269" s="222"/>
      <c r="BC269" s="222"/>
      <c r="BD269" s="222"/>
      <c r="BE269" s="222"/>
      <c r="BF269" s="222"/>
      <c r="BG269" s="222"/>
      <c r="BH269" s="222"/>
      <c r="BI269" s="222"/>
      <c r="BJ269" s="222"/>
      <c r="BK269" s="222"/>
      <c r="BL269" s="222"/>
      <c r="BM269" s="222"/>
      <c r="BN269" s="222"/>
      <c r="BO269" s="222"/>
      <c r="BP269" s="222"/>
    </row>
    <row r="270" ht="12.75" customHeight="1">
      <c r="A270" s="222"/>
      <c r="B270" s="439">
        <v>44603.0</v>
      </c>
      <c r="C270" s="210">
        <f t="shared" si="37"/>
        <v>0</v>
      </c>
      <c r="D270" s="141">
        <f t="shared" si="38"/>
        <v>0</v>
      </c>
      <c r="E270" s="399"/>
      <c r="F270" s="474"/>
      <c r="G270" s="474"/>
      <c r="H270" s="474"/>
      <c r="I270" s="474"/>
      <c r="J270" s="474"/>
      <c r="K270" s="474"/>
      <c r="L270" s="475"/>
      <c r="M270" s="141">
        <f t="shared" si="39"/>
        <v>0</v>
      </c>
      <c r="N270" s="399"/>
      <c r="O270" s="474"/>
      <c r="P270" s="474"/>
      <c r="Q270" s="474"/>
      <c r="R270" s="474"/>
      <c r="S270" s="475"/>
      <c r="T270" s="141">
        <f t="shared" si="40"/>
        <v>0</v>
      </c>
      <c r="U270" s="142"/>
      <c r="V270" s="143"/>
      <c r="W270" s="150"/>
      <c r="X270" s="143"/>
      <c r="Y270" s="150"/>
      <c r="Z270" s="143"/>
      <c r="AA270" s="150"/>
      <c r="AB270" s="143"/>
      <c r="AC270" s="150"/>
      <c r="AD270" s="143"/>
      <c r="AE270" s="150"/>
      <c r="AF270" s="143"/>
      <c r="AG270" s="150"/>
      <c r="AH270" s="143"/>
      <c r="AI270" s="150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50"/>
      <c r="AU270" s="361"/>
      <c r="AV270" s="225"/>
      <c r="AW270" s="222"/>
      <c r="AX270" s="222"/>
      <c r="AY270" s="222"/>
      <c r="AZ270" s="222"/>
      <c r="BA270" s="222"/>
      <c r="BB270" s="222"/>
      <c r="BC270" s="222"/>
      <c r="BD270" s="222"/>
      <c r="BE270" s="222"/>
      <c r="BF270" s="222"/>
      <c r="BG270" s="222"/>
      <c r="BH270" s="222"/>
      <c r="BI270" s="222"/>
      <c r="BJ270" s="222"/>
      <c r="BK270" s="222"/>
      <c r="BL270" s="222"/>
      <c r="BM270" s="222"/>
      <c r="BN270" s="222"/>
      <c r="BO270" s="222"/>
      <c r="BP270" s="222"/>
    </row>
    <row r="271" ht="12.75" customHeight="1">
      <c r="A271" s="222"/>
      <c r="B271" s="439">
        <v>44604.0</v>
      </c>
      <c r="C271" s="210">
        <f t="shared" si="37"/>
        <v>0</v>
      </c>
      <c r="D271" s="141">
        <f t="shared" si="38"/>
        <v>0</v>
      </c>
      <c r="E271" s="399"/>
      <c r="F271" s="474"/>
      <c r="G271" s="474"/>
      <c r="H271" s="474"/>
      <c r="I271" s="474"/>
      <c r="J271" s="474"/>
      <c r="K271" s="474"/>
      <c r="L271" s="475"/>
      <c r="M271" s="141">
        <f t="shared" si="39"/>
        <v>0</v>
      </c>
      <c r="N271" s="399"/>
      <c r="O271" s="474"/>
      <c r="P271" s="474"/>
      <c r="Q271" s="474"/>
      <c r="R271" s="474"/>
      <c r="S271" s="475"/>
      <c r="T271" s="141">
        <f t="shared" si="40"/>
        <v>0</v>
      </c>
      <c r="U271" s="142"/>
      <c r="V271" s="143"/>
      <c r="W271" s="150"/>
      <c r="X271" s="143"/>
      <c r="Y271" s="143"/>
      <c r="Z271" s="143"/>
      <c r="AA271" s="150"/>
      <c r="AB271" s="143"/>
      <c r="AC271" s="150"/>
      <c r="AD271" s="143"/>
      <c r="AE271" s="150"/>
      <c r="AF271" s="143"/>
      <c r="AG271" s="150"/>
      <c r="AH271" s="143"/>
      <c r="AI271" s="150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50"/>
      <c r="AU271" s="361"/>
      <c r="AV271" s="225"/>
      <c r="AW271" s="222"/>
      <c r="AX271" s="222"/>
      <c r="AY271" s="222"/>
      <c r="AZ271" s="222"/>
      <c r="BA271" s="222"/>
      <c r="BB271" s="222"/>
      <c r="BC271" s="222"/>
      <c r="BD271" s="222"/>
      <c r="BE271" s="222"/>
      <c r="BF271" s="222"/>
      <c r="BG271" s="222"/>
      <c r="BH271" s="222"/>
      <c r="BI271" s="222"/>
      <c r="BJ271" s="222"/>
      <c r="BK271" s="222"/>
      <c r="BL271" s="222"/>
      <c r="BM271" s="222"/>
      <c r="BN271" s="222"/>
      <c r="BO271" s="222"/>
      <c r="BP271" s="222"/>
    </row>
    <row r="272" ht="12.75" customHeight="1">
      <c r="A272" s="222"/>
      <c r="B272" s="440">
        <v>44605.0</v>
      </c>
      <c r="C272" s="210">
        <f t="shared" si="37"/>
        <v>1463363</v>
      </c>
      <c r="D272" s="141">
        <f t="shared" si="38"/>
        <v>0</v>
      </c>
      <c r="E272" s="399"/>
      <c r="F272" s="474"/>
      <c r="G272" s="474"/>
      <c r="H272" s="474"/>
      <c r="I272" s="474"/>
      <c r="J272" s="474"/>
      <c r="K272" s="474"/>
      <c r="L272" s="475"/>
      <c r="M272" s="141">
        <f t="shared" si="39"/>
        <v>1288078</v>
      </c>
      <c r="N272" s="383" t="s">
        <v>334</v>
      </c>
      <c r="O272" s="363">
        <v>1288078.0</v>
      </c>
      <c r="P272" s="474"/>
      <c r="Q272" s="474"/>
      <c r="R272" s="474"/>
      <c r="S272" s="475"/>
      <c r="T272" s="141">
        <f t="shared" si="40"/>
        <v>175285</v>
      </c>
      <c r="U272" s="383" t="s">
        <v>1502</v>
      </c>
      <c r="V272" s="363">
        <v>33000.0</v>
      </c>
      <c r="W272" s="150" t="s">
        <v>766</v>
      </c>
      <c r="X272" s="363">
        <v>120285.0</v>
      </c>
      <c r="Y272" s="150" t="s">
        <v>1503</v>
      </c>
      <c r="Z272" s="363">
        <v>22000.0</v>
      </c>
      <c r="AA272" s="150"/>
      <c r="AB272" s="143"/>
      <c r="AC272" s="150"/>
      <c r="AD272" s="143"/>
      <c r="AE272" s="150"/>
      <c r="AF272" s="143"/>
      <c r="AG272" s="150"/>
      <c r="AH272" s="143"/>
      <c r="AI272" s="150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50"/>
      <c r="AU272" s="361"/>
      <c r="AV272" s="225"/>
      <c r="AW272" s="222"/>
      <c r="AX272" s="222"/>
      <c r="AY272" s="222"/>
      <c r="AZ272" s="222"/>
      <c r="BA272" s="222"/>
      <c r="BB272" s="222"/>
      <c r="BC272" s="222"/>
      <c r="BD272" s="222"/>
      <c r="BE272" s="222"/>
      <c r="BF272" s="222"/>
      <c r="BG272" s="222"/>
      <c r="BH272" s="222"/>
      <c r="BI272" s="222"/>
      <c r="BJ272" s="222"/>
      <c r="BK272" s="222"/>
      <c r="BL272" s="222"/>
      <c r="BM272" s="222"/>
      <c r="BN272" s="222"/>
      <c r="BO272" s="222"/>
      <c r="BP272" s="222"/>
    </row>
    <row r="273" ht="12.75" customHeight="1">
      <c r="A273" s="222"/>
      <c r="B273" s="440">
        <v>44606.0</v>
      </c>
      <c r="C273" s="210">
        <f t="shared" si="37"/>
        <v>0</v>
      </c>
      <c r="D273" s="141">
        <f t="shared" si="38"/>
        <v>0</v>
      </c>
      <c r="E273" s="399"/>
      <c r="F273" s="474"/>
      <c r="G273" s="474"/>
      <c r="H273" s="474"/>
      <c r="I273" s="474"/>
      <c r="J273" s="474"/>
      <c r="K273" s="474"/>
      <c r="L273" s="475"/>
      <c r="M273" s="141">
        <f t="shared" si="39"/>
        <v>0</v>
      </c>
      <c r="N273" s="399"/>
      <c r="O273" s="474"/>
      <c r="P273" s="474"/>
      <c r="Q273" s="474"/>
      <c r="R273" s="474"/>
      <c r="S273" s="475"/>
      <c r="T273" s="141">
        <f t="shared" si="40"/>
        <v>0</v>
      </c>
      <c r="U273" s="142"/>
      <c r="V273" s="143"/>
      <c r="W273" s="150"/>
      <c r="X273" s="143"/>
      <c r="Y273" s="150"/>
      <c r="Z273" s="143"/>
      <c r="AA273" s="150"/>
      <c r="AB273" s="143"/>
      <c r="AC273" s="150"/>
      <c r="AD273" s="143"/>
      <c r="AE273" s="150"/>
      <c r="AF273" s="143"/>
      <c r="AG273" s="150"/>
      <c r="AH273" s="143"/>
      <c r="AI273" s="150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50"/>
      <c r="AU273" s="361"/>
      <c r="AV273" s="225"/>
      <c r="AW273" s="222"/>
      <c r="AX273" s="222"/>
      <c r="AY273" s="222"/>
      <c r="AZ273" s="222"/>
      <c r="BA273" s="222"/>
      <c r="BB273" s="222"/>
      <c r="BC273" s="222"/>
      <c r="BD273" s="222"/>
      <c r="BE273" s="222"/>
      <c r="BF273" s="222"/>
      <c r="BG273" s="222"/>
      <c r="BH273" s="222"/>
      <c r="BI273" s="222"/>
      <c r="BJ273" s="222"/>
      <c r="BK273" s="222"/>
      <c r="BL273" s="222"/>
      <c r="BM273" s="222"/>
      <c r="BN273" s="222"/>
      <c r="BO273" s="222"/>
      <c r="BP273" s="222"/>
    </row>
    <row r="274" ht="12.75" customHeight="1">
      <c r="A274" s="222"/>
      <c r="B274" s="440">
        <v>44607.0</v>
      </c>
      <c r="C274" s="210">
        <f t="shared" si="37"/>
        <v>9356477</v>
      </c>
      <c r="D274" s="141">
        <f t="shared" si="38"/>
        <v>0</v>
      </c>
      <c r="E274" s="399"/>
      <c r="F274" s="474"/>
      <c r="G274" s="474"/>
      <c r="H274" s="474"/>
      <c r="I274" s="474"/>
      <c r="J274" s="474"/>
      <c r="K274" s="474"/>
      <c r="L274" s="475"/>
      <c r="M274" s="141">
        <f t="shared" si="39"/>
        <v>344471</v>
      </c>
      <c r="N274" s="399" t="s">
        <v>773</v>
      </c>
      <c r="O274" s="362">
        <v>344471.0</v>
      </c>
      <c r="P274" s="474"/>
      <c r="Q274" s="474"/>
      <c r="R274" s="474"/>
      <c r="S274" s="475"/>
      <c r="T274" s="141">
        <f t="shared" si="40"/>
        <v>9012006</v>
      </c>
      <c r="U274" s="383" t="s">
        <v>1504</v>
      </c>
      <c r="V274" s="363">
        <v>8115579.0</v>
      </c>
      <c r="W274" s="383" t="s">
        <v>159</v>
      </c>
      <c r="X274" s="363">
        <v>657712.0</v>
      </c>
      <c r="Y274" s="150" t="s">
        <v>172</v>
      </c>
      <c r="Z274" s="363">
        <v>196365.0</v>
      </c>
      <c r="AA274" s="150" t="s">
        <v>124</v>
      </c>
      <c r="AB274" s="363">
        <v>7810.0</v>
      </c>
      <c r="AC274" s="150" t="s">
        <v>313</v>
      </c>
      <c r="AD274" s="363">
        <v>34540.0</v>
      </c>
      <c r="AE274" s="150"/>
      <c r="AF274" s="143"/>
      <c r="AG274" s="150"/>
      <c r="AH274" s="143"/>
      <c r="AI274" s="150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50"/>
      <c r="AU274" s="361"/>
      <c r="AV274" s="225"/>
      <c r="AW274" s="222"/>
      <c r="AX274" s="222"/>
      <c r="AY274" s="222"/>
      <c r="AZ274" s="222"/>
      <c r="BA274" s="222"/>
      <c r="BB274" s="222"/>
      <c r="BC274" s="222"/>
      <c r="BD274" s="222"/>
      <c r="BE274" s="222"/>
      <c r="BF274" s="222"/>
      <c r="BG274" s="222"/>
      <c r="BH274" s="222"/>
      <c r="BI274" s="222"/>
      <c r="BJ274" s="222"/>
      <c r="BK274" s="222"/>
      <c r="BL274" s="222"/>
      <c r="BM274" s="222"/>
      <c r="BN274" s="222"/>
      <c r="BO274" s="222"/>
      <c r="BP274" s="222"/>
    </row>
    <row r="275" ht="12.75" customHeight="1">
      <c r="A275" s="222"/>
      <c r="B275" s="440">
        <v>44608.0</v>
      </c>
      <c r="C275" s="210">
        <f t="shared" si="37"/>
        <v>45442</v>
      </c>
      <c r="D275" s="141">
        <f t="shared" si="38"/>
        <v>0</v>
      </c>
      <c r="E275" s="399"/>
      <c r="F275" s="474"/>
      <c r="G275" s="474"/>
      <c r="H275" s="474"/>
      <c r="I275" s="474"/>
      <c r="J275" s="474"/>
      <c r="K275" s="474"/>
      <c r="L275" s="475"/>
      <c r="M275" s="141">
        <f t="shared" si="39"/>
        <v>45442</v>
      </c>
      <c r="N275" s="399" t="s">
        <v>1451</v>
      </c>
      <c r="O275" s="362">
        <v>45442.0</v>
      </c>
      <c r="P275" s="474"/>
      <c r="Q275" s="474"/>
      <c r="R275" s="474"/>
      <c r="S275" s="475"/>
      <c r="T275" s="141">
        <f t="shared" si="40"/>
        <v>0</v>
      </c>
      <c r="U275" s="142"/>
      <c r="V275" s="143"/>
      <c r="W275" s="150"/>
      <c r="X275" s="143"/>
      <c r="Y275" s="150"/>
      <c r="Z275" s="143"/>
      <c r="AA275" s="150"/>
      <c r="AB275" s="143"/>
      <c r="AC275" s="150"/>
      <c r="AD275" s="143"/>
      <c r="AE275" s="150"/>
      <c r="AF275" s="143"/>
      <c r="AG275" s="150"/>
      <c r="AH275" s="143"/>
      <c r="AI275" s="150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50"/>
      <c r="AU275" s="361"/>
      <c r="AV275" s="225"/>
      <c r="AW275" s="222"/>
      <c r="AX275" s="222"/>
      <c r="AY275" s="222"/>
      <c r="AZ275" s="222"/>
      <c r="BA275" s="222"/>
      <c r="BB275" s="222"/>
      <c r="BC275" s="222"/>
      <c r="BD275" s="222"/>
      <c r="BE275" s="222"/>
      <c r="BF275" s="222"/>
      <c r="BG275" s="222"/>
      <c r="BH275" s="222"/>
      <c r="BI275" s="222"/>
      <c r="BJ275" s="222"/>
      <c r="BK275" s="222"/>
      <c r="BL275" s="222"/>
      <c r="BM275" s="222"/>
      <c r="BN275" s="222"/>
      <c r="BO275" s="222"/>
      <c r="BP275" s="222"/>
    </row>
    <row r="276" ht="12.75" customHeight="1">
      <c r="A276" s="222"/>
      <c r="B276" s="439">
        <v>44609.0</v>
      </c>
      <c r="C276" s="210">
        <f t="shared" si="37"/>
        <v>0</v>
      </c>
      <c r="D276" s="141">
        <f t="shared" si="38"/>
        <v>0</v>
      </c>
      <c r="E276" s="399"/>
      <c r="F276" s="474"/>
      <c r="G276" s="474"/>
      <c r="H276" s="474"/>
      <c r="I276" s="474"/>
      <c r="J276" s="474"/>
      <c r="K276" s="474"/>
      <c r="L276" s="475"/>
      <c r="M276" s="141">
        <f t="shared" si="39"/>
        <v>0</v>
      </c>
      <c r="N276" s="399"/>
      <c r="O276" s="474"/>
      <c r="P276" s="474"/>
      <c r="Q276" s="474"/>
      <c r="R276" s="474"/>
      <c r="S276" s="475"/>
      <c r="T276" s="141">
        <f t="shared" si="40"/>
        <v>0</v>
      </c>
      <c r="U276" s="142"/>
      <c r="V276" s="143"/>
      <c r="W276" s="150"/>
      <c r="X276" s="143"/>
      <c r="Y276" s="150"/>
      <c r="Z276" s="143"/>
      <c r="AA276" s="150"/>
      <c r="AB276" s="143"/>
      <c r="AC276" s="150"/>
      <c r="AD276" s="143"/>
      <c r="AE276" s="150"/>
      <c r="AF276" s="143"/>
      <c r="AG276" s="150"/>
      <c r="AH276" s="143"/>
      <c r="AI276" s="150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50"/>
      <c r="AU276" s="361"/>
      <c r="AV276" s="225"/>
      <c r="AW276" s="222"/>
      <c r="AX276" s="222"/>
      <c r="AY276" s="222"/>
      <c r="AZ276" s="222"/>
      <c r="BA276" s="222"/>
      <c r="BB276" s="222"/>
      <c r="BC276" s="222"/>
      <c r="BD276" s="222"/>
      <c r="BE276" s="222"/>
      <c r="BF276" s="222"/>
      <c r="BG276" s="222"/>
      <c r="BH276" s="222"/>
      <c r="BI276" s="222"/>
      <c r="BJ276" s="222"/>
      <c r="BK276" s="222"/>
      <c r="BL276" s="222"/>
      <c r="BM276" s="222"/>
      <c r="BN276" s="222"/>
      <c r="BO276" s="222"/>
      <c r="BP276" s="222"/>
    </row>
    <row r="277" ht="12.75" customHeight="1">
      <c r="A277" s="222"/>
      <c r="B277" s="439">
        <v>44610.0</v>
      </c>
      <c r="C277" s="210">
        <f t="shared" si="37"/>
        <v>0</v>
      </c>
      <c r="D277" s="141">
        <f t="shared" si="38"/>
        <v>0</v>
      </c>
      <c r="E277" s="399"/>
      <c r="F277" s="474"/>
      <c r="G277" s="474"/>
      <c r="H277" s="474"/>
      <c r="I277" s="474"/>
      <c r="J277" s="474"/>
      <c r="K277" s="474"/>
      <c r="L277" s="475"/>
      <c r="M277" s="141">
        <f t="shared" si="39"/>
        <v>0</v>
      </c>
      <c r="N277" s="399"/>
      <c r="O277" s="474"/>
      <c r="P277" s="474"/>
      <c r="Q277" s="474"/>
      <c r="R277" s="474"/>
      <c r="S277" s="475"/>
      <c r="T277" s="141">
        <f t="shared" si="40"/>
        <v>0</v>
      </c>
      <c r="U277" s="142"/>
      <c r="V277" s="143"/>
      <c r="W277" s="150"/>
      <c r="X277" s="143"/>
      <c r="Y277" s="150"/>
      <c r="Z277" s="143"/>
      <c r="AA277" s="150"/>
      <c r="AB277" s="143"/>
      <c r="AC277" s="150"/>
      <c r="AD277" s="143"/>
      <c r="AE277" s="150"/>
      <c r="AF277" s="143"/>
      <c r="AG277" s="150"/>
      <c r="AH277" s="143"/>
      <c r="AI277" s="150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50"/>
      <c r="AU277" s="361"/>
      <c r="AV277" s="225"/>
      <c r="AW277" s="222"/>
      <c r="AX277" s="222"/>
      <c r="AY277" s="222"/>
      <c r="AZ277" s="222"/>
      <c r="BA277" s="222"/>
      <c r="BB277" s="222"/>
      <c r="BC277" s="222"/>
      <c r="BD277" s="222"/>
      <c r="BE277" s="222"/>
      <c r="BF277" s="222"/>
      <c r="BG277" s="222"/>
      <c r="BH277" s="222"/>
      <c r="BI277" s="222"/>
      <c r="BJ277" s="222"/>
      <c r="BK277" s="222"/>
      <c r="BL277" s="222"/>
      <c r="BM277" s="222"/>
      <c r="BN277" s="222"/>
      <c r="BO277" s="222"/>
      <c r="BP277" s="222"/>
    </row>
    <row r="278" ht="12.75" customHeight="1">
      <c r="A278" s="222"/>
      <c r="B278" s="440">
        <v>44611.0</v>
      </c>
      <c r="C278" s="210">
        <f t="shared" si="37"/>
        <v>68036</v>
      </c>
      <c r="D278" s="141">
        <f t="shared" si="38"/>
        <v>19</v>
      </c>
      <c r="E278" s="399" t="s">
        <v>827</v>
      </c>
      <c r="F278" s="362">
        <v>7.0</v>
      </c>
      <c r="G278" s="474" t="s">
        <v>828</v>
      </c>
      <c r="H278" s="362">
        <v>12.0</v>
      </c>
      <c r="I278" s="474"/>
      <c r="J278" s="474"/>
      <c r="K278" s="474"/>
      <c r="L278" s="475"/>
      <c r="M278" s="141">
        <f t="shared" si="39"/>
        <v>0</v>
      </c>
      <c r="N278" s="399"/>
      <c r="O278" s="474"/>
      <c r="P278" s="474"/>
      <c r="Q278" s="474"/>
      <c r="R278" s="474"/>
      <c r="S278" s="475"/>
      <c r="T278" s="141">
        <f t="shared" si="40"/>
        <v>68017</v>
      </c>
      <c r="U278" s="142" t="s">
        <v>1505</v>
      </c>
      <c r="V278" s="363">
        <v>68017.0</v>
      </c>
      <c r="W278" s="150"/>
      <c r="X278" s="143"/>
      <c r="Y278" s="150"/>
      <c r="Z278" s="143"/>
      <c r="AA278" s="150"/>
      <c r="AB278" s="143"/>
      <c r="AC278" s="150"/>
      <c r="AD278" s="143"/>
      <c r="AE278" s="150"/>
      <c r="AF278" s="143"/>
      <c r="AG278" s="150"/>
      <c r="AH278" s="143"/>
      <c r="AI278" s="150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50"/>
      <c r="AU278" s="361"/>
      <c r="AV278" s="225"/>
      <c r="AW278" s="222"/>
      <c r="AX278" s="222"/>
      <c r="AY278" s="222"/>
      <c r="AZ278" s="222"/>
      <c r="BA278" s="222"/>
      <c r="BB278" s="222"/>
      <c r="BC278" s="222"/>
      <c r="BD278" s="222"/>
      <c r="BE278" s="222"/>
      <c r="BF278" s="222"/>
      <c r="BG278" s="222"/>
      <c r="BH278" s="222"/>
      <c r="BI278" s="222"/>
      <c r="BJ278" s="222"/>
      <c r="BK278" s="222"/>
      <c r="BL278" s="222"/>
      <c r="BM278" s="222"/>
      <c r="BN278" s="222"/>
      <c r="BO278" s="222"/>
      <c r="BP278" s="222"/>
    </row>
    <row r="279" ht="12.75" customHeight="1">
      <c r="A279" s="222"/>
      <c r="B279" s="440">
        <v>44612.0</v>
      </c>
      <c r="C279" s="210">
        <f t="shared" si="37"/>
        <v>363060</v>
      </c>
      <c r="D279" s="141">
        <f t="shared" si="38"/>
        <v>0</v>
      </c>
      <c r="E279" s="399"/>
      <c r="F279" s="474"/>
      <c r="G279" s="474"/>
      <c r="H279" s="474"/>
      <c r="I279" s="474"/>
      <c r="J279" s="474"/>
      <c r="K279" s="474"/>
      <c r="L279" s="475"/>
      <c r="M279" s="141">
        <f t="shared" si="39"/>
        <v>0</v>
      </c>
      <c r="N279" s="399"/>
      <c r="O279" s="474"/>
      <c r="P279" s="474"/>
      <c r="Q279" s="474"/>
      <c r="R279" s="474"/>
      <c r="S279" s="475"/>
      <c r="T279" s="141">
        <f t="shared" si="40"/>
        <v>363060</v>
      </c>
      <c r="U279" s="142" t="s">
        <v>1506</v>
      </c>
      <c r="V279" s="363">
        <v>50000.0</v>
      </c>
      <c r="W279" s="150" t="s">
        <v>1507</v>
      </c>
      <c r="X279" s="363">
        <v>313060.0</v>
      </c>
      <c r="Y279" s="150"/>
      <c r="Z279" s="143"/>
      <c r="AA279" s="150"/>
      <c r="AB279" s="143"/>
      <c r="AC279" s="150"/>
      <c r="AD279" s="143"/>
      <c r="AE279" s="150"/>
      <c r="AF279" s="143"/>
      <c r="AG279" s="150"/>
      <c r="AH279" s="143"/>
      <c r="AI279" s="150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50"/>
      <c r="AU279" s="361"/>
      <c r="AV279" s="225"/>
      <c r="AW279" s="222"/>
      <c r="AX279" s="222"/>
      <c r="AY279" s="222"/>
      <c r="AZ279" s="222"/>
      <c r="BA279" s="222"/>
      <c r="BB279" s="222"/>
      <c r="BC279" s="222"/>
      <c r="BD279" s="222"/>
      <c r="BE279" s="222"/>
      <c r="BF279" s="222"/>
      <c r="BG279" s="222"/>
      <c r="BH279" s="222"/>
      <c r="BI279" s="222"/>
      <c r="BJ279" s="222"/>
      <c r="BK279" s="222"/>
      <c r="BL279" s="222"/>
      <c r="BM279" s="222"/>
      <c r="BN279" s="222"/>
      <c r="BO279" s="222"/>
      <c r="BP279" s="222"/>
    </row>
    <row r="280" ht="12.75" customHeight="1">
      <c r="A280" s="222"/>
      <c r="B280" s="440">
        <v>44613.0</v>
      </c>
      <c r="C280" s="210">
        <f t="shared" si="37"/>
        <v>450000</v>
      </c>
      <c r="D280" s="141">
        <f t="shared" si="38"/>
        <v>0</v>
      </c>
      <c r="E280" s="399"/>
      <c r="F280" s="474"/>
      <c r="G280" s="474"/>
      <c r="H280" s="474"/>
      <c r="I280" s="474"/>
      <c r="J280" s="474"/>
      <c r="K280" s="474"/>
      <c r="L280" s="475"/>
      <c r="M280" s="141">
        <f t="shared" si="39"/>
        <v>0</v>
      </c>
      <c r="N280" s="399"/>
      <c r="O280" s="474"/>
      <c r="P280" s="474"/>
      <c r="Q280" s="474"/>
      <c r="R280" s="474"/>
      <c r="S280" s="475"/>
      <c r="T280" s="141">
        <f t="shared" si="40"/>
        <v>450000</v>
      </c>
      <c r="U280" s="142" t="s">
        <v>1508</v>
      </c>
      <c r="V280" s="363">
        <v>450000.0</v>
      </c>
      <c r="W280" s="150"/>
      <c r="X280" s="143"/>
      <c r="Y280" s="150"/>
      <c r="Z280" s="143"/>
      <c r="AA280" s="150"/>
      <c r="AB280" s="143"/>
      <c r="AC280" s="150"/>
      <c r="AD280" s="143"/>
      <c r="AE280" s="150"/>
      <c r="AF280" s="143"/>
      <c r="AG280" s="150"/>
      <c r="AH280" s="143"/>
      <c r="AI280" s="150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50"/>
      <c r="AU280" s="361"/>
      <c r="AV280" s="225"/>
      <c r="AW280" s="222"/>
      <c r="AX280" s="222"/>
      <c r="AY280" s="222"/>
      <c r="AZ280" s="222"/>
      <c r="BA280" s="222"/>
      <c r="BB280" s="222"/>
      <c r="BC280" s="222"/>
      <c r="BD280" s="222"/>
      <c r="BE280" s="222"/>
      <c r="BF280" s="222"/>
      <c r="BG280" s="222"/>
      <c r="BH280" s="222"/>
      <c r="BI280" s="222"/>
      <c r="BJ280" s="222"/>
      <c r="BK280" s="222"/>
      <c r="BL280" s="222"/>
      <c r="BM280" s="222"/>
      <c r="BN280" s="222"/>
      <c r="BO280" s="222"/>
      <c r="BP280" s="222"/>
    </row>
    <row r="281" ht="12.75" customHeight="1">
      <c r="A281" s="222"/>
      <c r="B281" s="440">
        <v>44614.0</v>
      </c>
      <c r="C281" s="210">
        <f t="shared" si="37"/>
        <v>49000</v>
      </c>
      <c r="D281" s="141">
        <f t="shared" si="38"/>
        <v>0</v>
      </c>
      <c r="E281" s="399"/>
      <c r="F281" s="474"/>
      <c r="G281" s="474"/>
      <c r="H281" s="474"/>
      <c r="I281" s="474"/>
      <c r="J281" s="474"/>
      <c r="K281" s="474"/>
      <c r="L281" s="475"/>
      <c r="M281" s="141">
        <f t="shared" si="39"/>
        <v>49000</v>
      </c>
      <c r="N281" s="399" t="s">
        <v>1509</v>
      </c>
      <c r="O281" s="362">
        <v>49000.0</v>
      </c>
      <c r="P281" s="474"/>
      <c r="Q281" s="474"/>
      <c r="R281" s="474"/>
      <c r="S281" s="475"/>
      <c r="T281" s="141">
        <f t="shared" si="40"/>
        <v>0</v>
      </c>
      <c r="U281" s="142"/>
      <c r="V281" s="143"/>
      <c r="W281" s="150"/>
      <c r="X281" s="143"/>
      <c r="Y281" s="150"/>
      <c r="Z281" s="143"/>
      <c r="AA281" s="150"/>
      <c r="AB281" s="143"/>
      <c r="AC281" s="150"/>
      <c r="AD281" s="143"/>
      <c r="AE281" s="150"/>
      <c r="AF281" s="143"/>
      <c r="AG281" s="150"/>
      <c r="AH281" s="143"/>
      <c r="AI281" s="150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50"/>
      <c r="AU281" s="361"/>
      <c r="AV281" s="225"/>
      <c r="AW281" s="222"/>
      <c r="AX281" s="222"/>
      <c r="AY281" s="222"/>
      <c r="AZ281" s="222"/>
      <c r="BA281" s="222"/>
      <c r="BB281" s="222"/>
      <c r="BC281" s="222"/>
      <c r="BD281" s="222"/>
      <c r="BE281" s="222"/>
      <c r="BF281" s="222"/>
      <c r="BG281" s="222"/>
      <c r="BH281" s="222"/>
      <c r="BI281" s="222"/>
      <c r="BJ281" s="222"/>
      <c r="BK281" s="222"/>
      <c r="BL281" s="222"/>
      <c r="BM281" s="222"/>
      <c r="BN281" s="222"/>
      <c r="BO281" s="222"/>
      <c r="BP281" s="222"/>
    </row>
    <row r="282" ht="12.75" customHeight="1">
      <c r="A282" s="222"/>
      <c r="B282" s="439">
        <v>44615.0</v>
      </c>
      <c r="C282" s="210">
        <f t="shared" si="37"/>
        <v>0</v>
      </c>
      <c r="D282" s="141">
        <f t="shared" si="38"/>
        <v>0</v>
      </c>
      <c r="E282" s="399"/>
      <c r="F282" s="474"/>
      <c r="G282" s="474"/>
      <c r="H282" s="474"/>
      <c r="I282" s="474"/>
      <c r="J282" s="474"/>
      <c r="K282" s="474"/>
      <c r="L282" s="475"/>
      <c r="M282" s="141">
        <f t="shared" si="39"/>
        <v>0</v>
      </c>
      <c r="N282" s="399"/>
      <c r="O282" s="474"/>
      <c r="P282" s="474"/>
      <c r="Q282" s="474"/>
      <c r="R282" s="474"/>
      <c r="S282" s="475"/>
      <c r="T282" s="141">
        <f t="shared" si="40"/>
        <v>0</v>
      </c>
      <c r="U282" s="142"/>
      <c r="V282" s="143"/>
      <c r="W282" s="150"/>
      <c r="X282" s="143"/>
      <c r="Y282" s="150"/>
      <c r="Z282" s="143"/>
      <c r="AA282" s="150"/>
      <c r="AB282" s="143"/>
      <c r="AC282" s="150"/>
      <c r="AD282" s="143"/>
      <c r="AE282" s="150"/>
      <c r="AF282" s="143"/>
      <c r="AG282" s="150"/>
      <c r="AH282" s="143"/>
      <c r="AI282" s="150"/>
      <c r="AJ282" s="143"/>
      <c r="AK282" s="143"/>
      <c r="AL282" s="143"/>
      <c r="AM282" s="143"/>
      <c r="AN282" s="143"/>
      <c r="AO282" s="143"/>
      <c r="AP282" s="143"/>
      <c r="AQ282" s="143"/>
      <c r="AR282" s="143"/>
      <c r="AS282" s="143"/>
      <c r="AT282" s="150"/>
      <c r="AU282" s="361"/>
      <c r="AV282" s="225"/>
      <c r="AW282" s="222"/>
      <c r="AX282" s="222"/>
      <c r="AY282" s="222"/>
      <c r="AZ282" s="222"/>
      <c r="BA282" s="222"/>
      <c r="BB282" s="222"/>
      <c r="BC282" s="222"/>
      <c r="BD282" s="222"/>
      <c r="BE282" s="222"/>
      <c r="BF282" s="222"/>
      <c r="BG282" s="222"/>
      <c r="BH282" s="222"/>
      <c r="BI282" s="222"/>
      <c r="BJ282" s="222"/>
      <c r="BK282" s="222"/>
      <c r="BL282" s="222"/>
      <c r="BM282" s="222"/>
      <c r="BN282" s="222"/>
      <c r="BO282" s="222"/>
      <c r="BP282" s="222"/>
    </row>
    <row r="283" ht="12.75" customHeight="1">
      <c r="A283" s="222"/>
      <c r="B283" s="439">
        <v>44616.0</v>
      </c>
      <c r="C283" s="210">
        <f t="shared" si="37"/>
        <v>141320</v>
      </c>
      <c r="D283" s="141">
        <f t="shared" si="38"/>
        <v>0</v>
      </c>
      <c r="E283" s="399"/>
      <c r="F283" s="474"/>
      <c r="G283" s="474"/>
      <c r="H283" s="474"/>
      <c r="I283" s="474"/>
      <c r="J283" s="474"/>
      <c r="K283" s="474"/>
      <c r="L283" s="475"/>
      <c r="M283" s="141">
        <f t="shared" si="39"/>
        <v>0</v>
      </c>
      <c r="N283" s="399"/>
      <c r="O283" s="474"/>
      <c r="P283" s="474"/>
      <c r="Q283" s="474"/>
      <c r="R283" s="474"/>
      <c r="S283" s="475"/>
      <c r="T283" s="141">
        <f t="shared" si="40"/>
        <v>141320</v>
      </c>
      <c r="U283" s="142" t="s">
        <v>583</v>
      </c>
      <c r="V283" s="363">
        <v>141320.0</v>
      </c>
      <c r="W283" s="150"/>
      <c r="X283" s="143"/>
      <c r="Y283" s="150"/>
      <c r="Z283" s="143"/>
      <c r="AA283" s="150"/>
      <c r="AB283" s="143"/>
      <c r="AC283" s="150"/>
      <c r="AD283" s="143"/>
      <c r="AE283" s="150"/>
      <c r="AF283" s="143"/>
      <c r="AG283" s="150"/>
      <c r="AH283" s="143"/>
      <c r="AI283" s="150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50"/>
      <c r="AU283" s="361"/>
      <c r="AV283" s="225"/>
      <c r="AW283" s="222"/>
      <c r="AX283" s="222"/>
      <c r="AY283" s="222"/>
      <c r="AZ283" s="222"/>
      <c r="BA283" s="222"/>
      <c r="BB283" s="222"/>
      <c r="BC283" s="222"/>
      <c r="BD283" s="222"/>
      <c r="BE283" s="222"/>
      <c r="BF283" s="222"/>
      <c r="BG283" s="222"/>
      <c r="BH283" s="222"/>
      <c r="BI283" s="222"/>
      <c r="BJ283" s="222"/>
      <c r="BK283" s="222"/>
      <c r="BL283" s="222"/>
      <c r="BM283" s="222"/>
      <c r="BN283" s="222"/>
      <c r="BO283" s="222"/>
      <c r="BP283" s="222"/>
    </row>
    <row r="284" ht="12.75" customHeight="1">
      <c r="A284" s="222"/>
      <c r="B284" s="439">
        <v>44617.0</v>
      </c>
      <c r="C284" s="210">
        <f t="shared" si="37"/>
        <v>0</v>
      </c>
      <c r="D284" s="141">
        <f t="shared" si="38"/>
        <v>0</v>
      </c>
      <c r="E284" s="399"/>
      <c r="F284" s="474"/>
      <c r="G284" s="474"/>
      <c r="H284" s="474"/>
      <c r="I284" s="474"/>
      <c r="J284" s="474"/>
      <c r="K284" s="474"/>
      <c r="L284" s="475"/>
      <c r="M284" s="141">
        <f t="shared" si="39"/>
        <v>0</v>
      </c>
      <c r="N284" s="399"/>
      <c r="O284" s="474"/>
      <c r="P284" s="474"/>
      <c r="Q284" s="474"/>
      <c r="R284" s="474"/>
      <c r="S284" s="475"/>
      <c r="T284" s="141">
        <f t="shared" si="40"/>
        <v>0</v>
      </c>
      <c r="U284" s="142"/>
      <c r="V284" s="143"/>
      <c r="W284" s="150"/>
      <c r="X284" s="143"/>
      <c r="Y284" s="150"/>
      <c r="Z284" s="143"/>
      <c r="AA284" s="150"/>
      <c r="AB284" s="143"/>
      <c r="AC284" s="150"/>
      <c r="AD284" s="143"/>
      <c r="AE284" s="150"/>
      <c r="AF284" s="143"/>
      <c r="AG284" s="150"/>
      <c r="AH284" s="143"/>
      <c r="AI284" s="150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50"/>
      <c r="AU284" s="361"/>
      <c r="AV284" s="225"/>
      <c r="AW284" s="222"/>
      <c r="AX284" s="222"/>
      <c r="AY284" s="222"/>
      <c r="AZ284" s="222"/>
      <c r="BA284" s="222"/>
      <c r="BB284" s="222"/>
      <c r="BC284" s="222"/>
      <c r="BD284" s="222"/>
      <c r="BE284" s="222"/>
      <c r="BF284" s="222"/>
      <c r="BG284" s="222"/>
      <c r="BH284" s="222"/>
      <c r="BI284" s="222"/>
      <c r="BJ284" s="222"/>
      <c r="BK284" s="222"/>
      <c r="BL284" s="222"/>
      <c r="BM284" s="222"/>
      <c r="BN284" s="222"/>
      <c r="BO284" s="222"/>
      <c r="BP284" s="222"/>
    </row>
    <row r="285" ht="12.75" customHeight="1">
      <c r="A285" s="222"/>
      <c r="B285" s="440">
        <v>44618.0</v>
      </c>
      <c r="C285" s="210">
        <f t="shared" si="37"/>
        <v>14123694</v>
      </c>
      <c r="D285" s="141">
        <f t="shared" si="38"/>
        <v>13555013</v>
      </c>
      <c r="E285" s="399" t="s">
        <v>1510</v>
      </c>
      <c r="F285" s="362">
        <v>1.35E7</v>
      </c>
      <c r="G285" s="474" t="s">
        <v>1511</v>
      </c>
      <c r="H285" s="362">
        <v>24109.0</v>
      </c>
      <c r="I285" s="474" t="s">
        <v>1512</v>
      </c>
      <c r="J285" s="362">
        <v>30904.0</v>
      </c>
      <c r="K285" s="474"/>
      <c r="L285" s="475"/>
      <c r="M285" s="141">
        <f t="shared" si="39"/>
        <v>0</v>
      </c>
      <c r="N285" s="399"/>
      <c r="O285" s="474"/>
      <c r="P285" s="474"/>
      <c r="Q285" s="474"/>
      <c r="R285" s="474"/>
      <c r="S285" s="475"/>
      <c r="T285" s="141">
        <f t="shared" si="40"/>
        <v>568681</v>
      </c>
      <c r="U285" s="151" t="s">
        <v>282</v>
      </c>
      <c r="V285" s="363">
        <v>193712.0</v>
      </c>
      <c r="W285" s="150" t="s">
        <v>809</v>
      </c>
      <c r="X285" s="363">
        <v>324468.0</v>
      </c>
      <c r="Y285" s="150" t="s">
        <v>1513</v>
      </c>
      <c r="Z285" s="363">
        <v>50501.0</v>
      </c>
      <c r="AA285" s="150"/>
      <c r="AB285" s="143"/>
      <c r="AC285" s="150"/>
      <c r="AD285" s="143"/>
      <c r="AE285" s="150"/>
      <c r="AF285" s="143"/>
      <c r="AG285" s="150"/>
      <c r="AH285" s="143"/>
      <c r="AI285" s="150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50"/>
      <c r="AU285" s="361"/>
      <c r="AV285" s="225"/>
      <c r="AW285" s="222"/>
      <c r="AX285" s="222"/>
      <c r="AY285" s="222"/>
      <c r="AZ285" s="222"/>
      <c r="BA285" s="222"/>
      <c r="BB285" s="222"/>
      <c r="BC285" s="222"/>
      <c r="BD285" s="222"/>
      <c r="BE285" s="222"/>
      <c r="BF285" s="222"/>
      <c r="BG285" s="222"/>
      <c r="BH285" s="222"/>
      <c r="BI285" s="222"/>
      <c r="BJ285" s="222"/>
      <c r="BK285" s="222"/>
      <c r="BL285" s="222"/>
      <c r="BM285" s="222"/>
      <c r="BN285" s="222"/>
      <c r="BO285" s="222"/>
      <c r="BP285" s="222"/>
    </row>
    <row r="286" ht="12.75" customHeight="1">
      <c r="A286" s="222"/>
      <c r="B286" s="440">
        <v>44619.0</v>
      </c>
      <c r="C286" s="210">
        <f t="shared" si="37"/>
        <v>0</v>
      </c>
      <c r="D286" s="141">
        <f t="shared" si="38"/>
        <v>0</v>
      </c>
      <c r="E286" s="399"/>
      <c r="F286" s="474"/>
      <c r="G286" s="474"/>
      <c r="H286" s="474"/>
      <c r="I286" s="474"/>
      <c r="J286" s="474"/>
      <c r="K286" s="474"/>
      <c r="L286" s="475"/>
      <c r="M286" s="141">
        <f t="shared" si="39"/>
        <v>0</v>
      </c>
      <c r="N286" s="399"/>
      <c r="O286" s="474"/>
      <c r="P286" s="474"/>
      <c r="Q286" s="474"/>
      <c r="R286" s="474"/>
      <c r="S286" s="475"/>
      <c r="T286" s="141">
        <f t="shared" si="40"/>
        <v>0</v>
      </c>
      <c r="U286" s="151"/>
      <c r="V286" s="143"/>
      <c r="W286" s="150"/>
      <c r="X286" s="143"/>
      <c r="Y286" s="150"/>
      <c r="Z286" s="143"/>
      <c r="AA286" s="150"/>
      <c r="AB286" s="143"/>
      <c r="AC286" s="150"/>
      <c r="AD286" s="143"/>
      <c r="AE286" s="150"/>
      <c r="AF286" s="143"/>
      <c r="AG286" s="150"/>
      <c r="AH286" s="143"/>
      <c r="AI286" s="150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50"/>
      <c r="AU286" s="361"/>
      <c r="AV286" s="225"/>
      <c r="AW286" s="222"/>
      <c r="AX286" s="222"/>
      <c r="AY286" s="222"/>
      <c r="AZ286" s="222"/>
      <c r="BA286" s="222"/>
      <c r="BB286" s="222"/>
      <c r="BC286" s="222"/>
      <c r="BD286" s="222"/>
      <c r="BE286" s="222"/>
      <c r="BF286" s="222"/>
      <c r="BG286" s="222"/>
      <c r="BH286" s="222"/>
      <c r="BI286" s="222"/>
      <c r="BJ286" s="222"/>
      <c r="BK286" s="222"/>
      <c r="BL286" s="222"/>
      <c r="BM286" s="222"/>
      <c r="BN286" s="222"/>
      <c r="BO286" s="222"/>
      <c r="BP286" s="222"/>
    </row>
    <row r="287" ht="12.75" customHeight="1">
      <c r="A287" s="222"/>
      <c r="B287" s="440">
        <v>44620.0</v>
      </c>
      <c r="C287" s="210">
        <f t="shared" si="37"/>
        <v>68200</v>
      </c>
      <c r="D287" s="141">
        <f t="shared" si="38"/>
        <v>0</v>
      </c>
      <c r="E287" s="399"/>
      <c r="F287" s="474"/>
      <c r="G287" s="474"/>
      <c r="H287" s="474"/>
      <c r="I287" s="474"/>
      <c r="J287" s="474"/>
      <c r="K287" s="474"/>
      <c r="L287" s="475"/>
      <c r="M287" s="141">
        <f t="shared" si="39"/>
        <v>0</v>
      </c>
      <c r="N287" s="399"/>
      <c r="O287" s="474"/>
      <c r="P287" s="474"/>
      <c r="Q287" s="474"/>
      <c r="R287" s="474"/>
      <c r="S287" s="475"/>
      <c r="T287" s="141">
        <f t="shared" si="40"/>
        <v>68200</v>
      </c>
      <c r="U287" s="498" t="s">
        <v>1514</v>
      </c>
      <c r="V287" s="367">
        <v>68200.0</v>
      </c>
      <c r="W287" s="413"/>
      <c r="X287" s="412"/>
      <c r="Y287" s="413"/>
      <c r="Z287" s="412"/>
      <c r="AA287" s="150"/>
      <c r="AB287" s="143"/>
      <c r="AC287" s="150"/>
      <c r="AD287" s="143"/>
      <c r="AE287" s="150"/>
      <c r="AF287" s="143"/>
      <c r="AG287" s="150"/>
      <c r="AH287" s="143"/>
      <c r="AI287" s="150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50"/>
      <c r="AU287" s="361"/>
      <c r="AV287" s="225"/>
      <c r="AW287" s="222"/>
      <c r="AX287" s="222"/>
      <c r="AY287" s="222"/>
      <c r="AZ287" s="222"/>
      <c r="BA287" s="222"/>
      <c r="BB287" s="222"/>
      <c r="BC287" s="222"/>
      <c r="BD287" s="222"/>
      <c r="BE287" s="222"/>
      <c r="BF287" s="222"/>
      <c r="BG287" s="222"/>
      <c r="BH287" s="222"/>
      <c r="BI287" s="222"/>
      <c r="BJ287" s="222"/>
      <c r="BK287" s="222"/>
      <c r="BL287" s="222"/>
      <c r="BM287" s="222"/>
      <c r="BN287" s="222"/>
      <c r="BO287" s="222"/>
      <c r="BP287" s="222"/>
    </row>
    <row r="288" ht="12.75" customHeight="1">
      <c r="A288" s="1"/>
      <c r="B288" s="444">
        <v>45351.0</v>
      </c>
      <c r="C288" s="210">
        <f t="shared" si="37"/>
        <v>5179768</v>
      </c>
      <c r="D288" s="141">
        <f t="shared" si="38"/>
        <v>531250</v>
      </c>
      <c r="E288" s="205" t="s">
        <v>1515</v>
      </c>
      <c r="F288" s="411">
        <v>531250.0</v>
      </c>
      <c r="G288" s="495"/>
      <c r="H288" s="495"/>
      <c r="I288" s="495"/>
      <c r="J288" s="495"/>
      <c r="K288" s="495"/>
      <c r="L288" s="496"/>
      <c r="M288" s="141">
        <f t="shared" si="39"/>
        <v>0</v>
      </c>
      <c r="N288" s="523"/>
      <c r="O288" s="495"/>
      <c r="P288" s="495"/>
      <c r="Q288" s="495"/>
      <c r="R288" s="495"/>
      <c r="S288" s="496"/>
      <c r="T288" s="141">
        <f>V288+X288+Z288+AB288+AD288+AF288+AH288+AJ288+AV288+AL288+AN288+AP288</f>
        <v>4648518</v>
      </c>
      <c r="U288" s="171" t="s">
        <v>1308</v>
      </c>
      <c r="V288" s="167">
        <v>0.0</v>
      </c>
      <c r="W288" s="155" t="s">
        <v>1516</v>
      </c>
      <c r="X288" s="377">
        <v>335605.0</v>
      </c>
      <c r="Y288" s="413" t="s">
        <v>148</v>
      </c>
      <c r="Z288" s="367">
        <v>3442718.0</v>
      </c>
      <c r="AA288" s="383"/>
      <c r="AB288" s="322"/>
      <c r="AC288" s="417" t="s">
        <v>1517</v>
      </c>
      <c r="AD288" s="377">
        <v>13200.0</v>
      </c>
      <c r="AE288" s="155" t="s">
        <v>172</v>
      </c>
      <c r="AF288" s="377">
        <v>19478.0</v>
      </c>
      <c r="AG288" s="155" t="s">
        <v>159</v>
      </c>
      <c r="AH288" s="377">
        <v>323061.0</v>
      </c>
      <c r="AI288" s="155" t="s">
        <v>1312</v>
      </c>
      <c r="AJ288" s="377">
        <v>104456.0</v>
      </c>
      <c r="AK288" s="149" t="s">
        <v>1518</v>
      </c>
      <c r="AL288" s="377">
        <v>135000.0</v>
      </c>
      <c r="AM288" s="149" t="s">
        <v>1519</v>
      </c>
      <c r="AN288" s="377">
        <v>275000.0</v>
      </c>
      <c r="AO288" s="149"/>
      <c r="AP288" s="149"/>
      <c r="AQ288" s="149"/>
      <c r="AR288" s="149"/>
      <c r="AS288" s="149"/>
      <c r="AT288" s="155"/>
      <c r="AU288" s="706"/>
      <c r="AV288" s="274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ht="12.75" customHeight="1">
      <c r="A289" s="1"/>
      <c r="B289" s="454" t="s">
        <v>20</v>
      </c>
      <c r="C289" s="208"/>
      <c r="D289" s="173"/>
      <c r="E289" s="503"/>
      <c r="F289" s="504"/>
      <c r="G289" s="504"/>
      <c r="H289" s="504"/>
      <c r="I289" s="504"/>
      <c r="J289" s="504"/>
      <c r="K289" s="504"/>
      <c r="L289" s="505"/>
      <c r="M289" s="173"/>
      <c r="N289" s="503"/>
      <c r="O289" s="504"/>
      <c r="P289" s="504"/>
      <c r="Q289" s="504"/>
      <c r="R289" s="504"/>
      <c r="S289" s="505"/>
      <c r="T289" s="173"/>
      <c r="U289" s="198"/>
      <c r="V289" s="183"/>
      <c r="W289" s="184"/>
      <c r="X289" s="183"/>
      <c r="Y289" s="184"/>
      <c r="Z289" s="183"/>
      <c r="AA289" s="184"/>
      <c r="AB289" s="183"/>
      <c r="AC289" s="184"/>
      <c r="AD289" s="183"/>
      <c r="AE289" s="184"/>
      <c r="AF289" s="183"/>
      <c r="AG289" s="184"/>
      <c r="AH289" s="183"/>
      <c r="AI289" s="184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4"/>
      <c r="AU289" s="371"/>
      <c r="AV289" s="247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ht="12.75" customHeight="1">
      <c r="A290" s="222"/>
      <c r="B290" s="443">
        <v>44621.0</v>
      </c>
      <c r="C290" s="209">
        <f t="shared" ref="C290:C320" si="41">D290+M290+T290</f>
        <v>471658</v>
      </c>
      <c r="D290" s="141">
        <f t="shared" ref="D290:D320" si="42">F290+H290+J290+L290</f>
        <v>0</v>
      </c>
      <c r="E290" s="399"/>
      <c r="F290" s="474"/>
      <c r="G290" s="474"/>
      <c r="H290" s="474"/>
      <c r="I290" s="474"/>
      <c r="J290" s="474"/>
      <c r="K290" s="474"/>
      <c r="L290" s="475"/>
      <c r="M290" s="141">
        <f t="shared" ref="M290:M320" si="43">O290+Q290</f>
        <v>0</v>
      </c>
      <c r="N290" s="399"/>
      <c r="O290" s="474"/>
      <c r="P290" s="474"/>
      <c r="Q290" s="474"/>
      <c r="R290" s="474"/>
      <c r="S290" s="475"/>
      <c r="T290" s="141">
        <f t="shared" ref="T290:T317" si="44">V290+X290+Z290+AB290+AD290+AF290+AH290+AJ290+AV290</f>
        <v>471658</v>
      </c>
      <c r="U290" s="383" t="s">
        <v>119</v>
      </c>
      <c r="V290" s="363">
        <v>100000.0</v>
      </c>
      <c r="W290" s="162" t="s">
        <v>1519</v>
      </c>
      <c r="X290" s="366">
        <v>103840.0</v>
      </c>
      <c r="Y290" s="162" t="s">
        <v>1520</v>
      </c>
      <c r="Z290" s="366">
        <v>8464.0</v>
      </c>
      <c r="AA290" s="162" t="s">
        <v>341</v>
      </c>
      <c r="AB290" s="366">
        <v>259354.0</v>
      </c>
      <c r="AC290" s="162"/>
      <c r="AD290" s="163"/>
      <c r="AE290" s="162"/>
      <c r="AF290" s="163"/>
      <c r="AG290" s="162"/>
      <c r="AH290" s="163"/>
      <c r="AI290" s="162"/>
      <c r="AJ290" s="163"/>
      <c r="AK290" s="163"/>
      <c r="AL290" s="163"/>
      <c r="AM290" s="163"/>
      <c r="AN290" s="163"/>
      <c r="AO290" s="163"/>
      <c r="AP290" s="163"/>
      <c r="AQ290" s="163"/>
      <c r="AR290" s="163"/>
      <c r="AS290" s="163"/>
      <c r="AT290" s="162"/>
      <c r="AU290" s="372"/>
      <c r="AV290" s="255"/>
      <c r="AW290" s="222"/>
      <c r="AX290" s="222"/>
      <c r="AY290" s="222"/>
      <c r="AZ290" s="222"/>
      <c r="BA290" s="222"/>
      <c r="BB290" s="222"/>
      <c r="BC290" s="222"/>
      <c r="BD290" s="222"/>
      <c r="BE290" s="222"/>
      <c r="BF290" s="222"/>
      <c r="BG290" s="222"/>
      <c r="BH290" s="222"/>
      <c r="BI290" s="222"/>
      <c r="BJ290" s="222"/>
      <c r="BK290" s="222"/>
      <c r="BL290" s="222"/>
      <c r="BM290" s="222"/>
      <c r="BN290" s="222"/>
      <c r="BO290" s="222"/>
      <c r="BP290" s="222"/>
    </row>
    <row r="291" ht="12.75" customHeight="1">
      <c r="A291" s="222"/>
      <c r="B291" s="439">
        <v>44622.0</v>
      </c>
      <c r="C291" s="210">
        <f t="shared" si="41"/>
        <v>0</v>
      </c>
      <c r="D291" s="141">
        <f t="shared" si="42"/>
        <v>0</v>
      </c>
      <c r="E291" s="399"/>
      <c r="F291" s="474"/>
      <c r="G291" s="474"/>
      <c r="H291" s="474"/>
      <c r="I291" s="474"/>
      <c r="J291" s="474"/>
      <c r="K291" s="474"/>
      <c r="L291" s="475"/>
      <c r="M291" s="141">
        <f t="shared" si="43"/>
        <v>0</v>
      </c>
      <c r="N291" s="399"/>
      <c r="O291" s="474"/>
      <c r="P291" s="474"/>
      <c r="Q291" s="474"/>
      <c r="R291" s="474"/>
      <c r="S291" s="475"/>
      <c r="T291" s="141">
        <f t="shared" si="44"/>
        <v>0</v>
      </c>
      <c r="U291" s="383"/>
      <c r="V291" s="322"/>
      <c r="W291" s="150"/>
      <c r="X291" s="143"/>
      <c r="Y291" s="150"/>
      <c r="Z291" s="143"/>
      <c r="AA291" s="150"/>
      <c r="AB291" s="143"/>
      <c r="AC291" s="150"/>
      <c r="AD291" s="143"/>
      <c r="AE291" s="150"/>
      <c r="AF291" s="143"/>
      <c r="AG291" s="150"/>
      <c r="AH291" s="143"/>
      <c r="AI291" s="150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50"/>
      <c r="AU291" s="361"/>
      <c r="AV291" s="225"/>
      <c r="AW291" s="222"/>
      <c r="AX291" s="222"/>
      <c r="AY291" s="222"/>
      <c r="AZ291" s="222"/>
      <c r="BA291" s="222"/>
      <c r="BB291" s="222"/>
      <c r="BC291" s="222"/>
      <c r="BD291" s="222"/>
      <c r="BE291" s="222"/>
      <c r="BF291" s="222"/>
      <c r="BG291" s="222"/>
      <c r="BH291" s="222"/>
      <c r="BI291" s="222"/>
      <c r="BJ291" s="222"/>
      <c r="BK291" s="222"/>
      <c r="BL291" s="222"/>
      <c r="BM291" s="222"/>
      <c r="BN291" s="222"/>
      <c r="BO291" s="222"/>
      <c r="BP291" s="222"/>
    </row>
    <row r="292" ht="12.75" customHeight="1">
      <c r="A292" s="222"/>
      <c r="B292" s="439">
        <v>44623.0</v>
      </c>
      <c r="C292" s="210">
        <f t="shared" si="41"/>
        <v>0</v>
      </c>
      <c r="D292" s="141">
        <f t="shared" si="42"/>
        <v>0</v>
      </c>
      <c r="E292" s="399"/>
      <c r="F292" s="474"/>
      <c r="G292" s="474"/>
      <c r="H292" s="474"/>
      <c r="I292" s="474"/>
      <c r="J292" s="474"/>
      <c r="K292" s="474"/>
      <c r="L292" s="475"/>
      <c r="M292" s="141">
        <f t="shared" si="43"/>
        <v>0</v>
      </c>
      <c r="N292" s="399"/>
      <c r="O292" s="474"/>
      <c r="P292" s="474"/>
      <c r="Q292" s="474"/>
      <c r="R292" s="474"/>
      <c r="S292" s="475"/>
      <c r="T292" s="141">
        <f t="shared" si="44"/>
        <v>0</v>
      </c>
      <c r="U292" s="142"/>
      <c r="V292" s="143"/>
      <c r="W292" s="150"/>
      <c r="X292" s="143"/>
      <c r="Y292" s="150"/>
      <c r="Z292" s="143"/>
      <c r="AA292" s="150"/>
      <c r="AB292" s="143"/>
      <c r="AC292" s="150"/>
      <c r="AD292" s="143"/>
      <c r="AE292" s="150"/>
      <c r="AF292" s="143"/>
      <c r="AG292" s="150"/>
      <c r="AH292" s="143"/>
      <c r="AI292" s="150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50"/>
      <c r="AU292" s="361"/>
      <c r="AV292" s="225"/>
      <c r="AW292" s="222"/>
      <c r="AX292" s="222"/>
      <c r="AY292" s="222"/>
      <c r="AZ292" s="222"/>
      <c r="BA292" s="222"/>
      <c r="BB292" s="222"/>
      <c r="BC292" s="222"/>
      <c r="BD292" s="222"/>
      <c r="BE292" s="222"/>
      <c r="BF292" s="222"/>
      <c r="BG292" s="222"/>
      <c r="BH292" s="222"/>
      <c r="BI292" s="222"/>
      <c r="BJ292" s="222"/>
      <c r="BK292" s="222"/>
      <c r="BL292" s="222"/>
      <c r="BM292" s="222"/>
      <c r="BN292" s="222"/>
      <c r="BO292" s="222"/>
      <c r="BP292" s="222"/>
    </row>
    <row r="293" ht="12.75" customHeight="1">
      <c r="A293" s="222"/>
      <c r="B293" s="440">
        <v>45355.0</v>
      </c>
      <c r="C293" s="210">
        <f t="shared" si="41"/>
        <v>3588154</v>
      </c>
      <c r="D293" s="141">
        <f t="shared" si="42"/>
        <v>0</v>
      </c>
      <c r="E293" s="399"/>
      <c r="F293" s="474"/>
      <c r="G293" s="474"/>
      <c r="H293" s="474"/>
      <c r="I293" s="474"/>
      <c r="J293" s="474"/>
      <c r="K293" s="474"/>
      <c r="L293" s="475"/>
      <c r="M293" s="141">
        <f t="shared" si="43"/>
        <v>0</v>
      </c>
      <c r="N293" s="399"/>
      <c r="O293" s="474"/>
      <c r="P293" s="474"/>
      <c r="Q293" s="474"/>
      <c r="R293" s="474"/>
      <c r="S293" s="475"/>
      <c r="T293" s="141">
        <f t="shared" si="44"/>
        <v>3588154</v>
      </c>
      <c r="U293" s="383" t="s">
        <v>1521</v>
      </c>
      <c r="V293" s="363">
        <v>183435.0</v>
      </c>
      <c r="W293" s="150" t="s">
        <v>1279</v>
      </c>
      <c r="X293" s="363">
        <v>276150.0</v>
      </c>
      <c r="Y293" s="407" t="s">
        <v>1522</v>
      </c>
      <c r="Z293" s="363">
        <v>2408830.0</v>
      </c>
      <c r="AA293" s="150" t="s">
        <v>1523</v>
      </c>
      <c r="AB293" s="363">
        <v>719739.0</v>
      </c>
      <c r="AC293" s="150"/>
      <c r="AD293" s="143"/>
      <c r="AE293" s="150"/>
      <c r="AF293" s="143"/>
      <c r="AG293" s="150"/>
      <c r="AH293" s="143"/>
      <c r="AI293" s="150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50"/>
      <c r="AU293" s="361"/>
      <c r="AV293" s="225"/>
      <c r="AW293" s="222"/>
      <c r="AX293" s="222"/>
      <c r="AY293" s="222"/>
      <c r="AZ293" s="222"/>
      <c r="BA293" s="222"/>
      <c r="BB293" s="222"/>
      <c r="BC293" s="222"/>
      <c r="BD293" s="222"/>
      <c r="BE293" s="222"/>
      <c r="BF293" s="222"/>
      <c r="BG293" s="222"/>
      <c r="BH293" s="222"/>
      <c r="BI293" s="222"/>
      <c r="BJ293" s="222"/>
      <c r="BK293" s="222"/>
      <c r="BL293" s="222"/>
      <c r="BM293" s="222"/>
      <c r="BN293" s="222"/>
      <c r="BO293" s="222"/>
      <c r="BP293" s="222"/>
    </row>
    <row r="294" ht="12.75" customHeight="1">
      <c r="A294" s="222"/>
      <c r="B294" s="440">
        <v>45356.0</v>
      </c>
      <c r="C294" s="210">
        <f t="shared" si="41"/>
        <v>4000000</v>
      </c>
      <c r="D294" s="141">
        <f t="shared" si="42"/>
        <v>4000000</v>
      </c>
      <c r="E294" s="399" t="s">
        <v>1524</v>
      </c>
      <c r="F294" s="362">
        <v>4000000.0</v>
      </c>
      <c r="G294" s="474"/>
      <c r="H294" s="474"/>
      <c r="I294" s="474"/>
      <c r="J294" s="474"/>
      <c r="K294" s="474"/>
      <c r="L294" s="475"/>
      <c r="M294" s="141">
        <f t="shared" si="43"/>
        <v>0</v>
      </c>
      <c r="N294" s="399"/>
      <c r="O294" s="474"/>
      <c r="P294" s="474"/>
      <c r="Q294" s="474"/>
      <c r="R294" s="474"/>
      <c r="S294" s="475"/>
      <c r="T294" s="141">
        <f t="shared" si="44"/>
        <v>0</v>
      </c>
      <c r="U294" s="383"/>
      <c r="V294" s="322"/>
      <c r="W294" s="407"/>
      <c r="X294" s="322"/>
      <c r="Y294" s="150"/>
      <c r="Z294" s="143"/>
      <c r="AA294" s="150"/>
      <c r="AB294" s="143"/>
      <c r="AC294" s="150"/>
      <c r="AD294" s="143"/>
      <c r="AE294" s="150"/>
      <c r="AF294" s="143"/>
      <c r="AG294" s="150"/>
      <c r="AH294" s="143"/>
      <c r="AI294" s="150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50"/>
      <c r="AU294" s="361"/>
      <c r="AV294" s="225"/>
      <c r="AW294" s="222"/>
      <c r="AX294" s="222"/>
      <c r="AY294" s="222"/>
      <c r="AZ294" s="222"/>
      <c r="BA294" s="222"/>
      <c r="BB294" s="222"/>
      <c r="BC294" s="222"/>
      <c r="BD294" s="222"/>
      <c r="BE294" s="222"/>
      <c r="BF294" s="222"/>
      <c r="BG294" s="222"/>
      <c r="BH294" s="222"/>
      <c r="BI294" s="222"/>
      <c r="BJ294" s="222"/>
      <c r="BK294" s="222"/>
      <c r="BL294" s="222"/>
      <c r="BM294" s="222"/>
      <c r="BN294" s="222"/>
      <c r="BO294" s="222"/>
      <c r="BP294" s="222"/>
    </row>
    <row r="295" ht="12.75" customHeight="1">
      <c r="A295" s="222"/>
      <c r="B295" s="440">
        <v>45357.0</v>
      </c>
      <c r="C295" s="210">
        <f t="shared" si="41"/>
        <v>2434500</v>
      </c>
      <c r="D295" s="141">
        <f t="shared" si="42"/>
        <v>0</v>
      </c>
      <c r="E295" s="399"/>
      <c r="F295" s="474"/>
      <c r="G295" s="474"/>
      <c r="H295" s="474"/>
      <c r="I295" s="474"/>
      <c r="J295" s="474"/>
      <c r="K295" s="474"/>
      <c r="L295" s="475"/>
      <c r="M295" s="141">
        <f t="shared" si="43"/>
        <v>534500</v>
      </c>
      <c r="N295" s="399" t="s">
        <v>130</v>
      </c>
      <c r="O295" s="362">
        <v>534500.0</v>
      </c>
      <c r="P295" s="474"/>
      <c r="Q295" s="474"/>
      <c r="R295" s="474"/>
      <c r="S295" s="475"/>
      <c r="T295" s="141">
        <f t="shared" si="44"/>
        <v>1900000</v>
      </c>
      <c r="U295" s="383" t="s">
        <v>1525</v>
      </c>
      <c r="V295" s="363">
        <v>1900000.0</v>
      </c>
      <c r="W295" s="150"/>
      <c r="X295" s="143"/>
      <c r="Y295" s="150"/>
      <c r="Z295" s="143"/>
      <c r="AA295" s="150"/>
      <c r="AB295" s="143"/>
      <c r="AC295" s="150"/>
      <c r="AD295" s="143"/>
      <c r="AE295" s="150"/>
      <c r="AF295" s="143"/>
      <c r="AG295" s="150"/>
      <c r="AH295" s="143"/>
      <c r="AI295" s="150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50"/>
      <c r="AU295" s="361"/>
      <c r="AV295" s="225"/>
      <c r="AW295" s="222"/>
      <c r="AX295" s="222"/>
      <c r="AY295" s="222"/>
      <c r="AZ295" s="222"/>
      <c r="BA295" s="222"/>
      <c r="BB295" s="222"/>
      <c r="BC295" s="222"/>
      <c r="BD295" s="222"/>
      <c r="BE295" s="222"/>
      <c r="BF295" s="222"/>
      <c r="BG295" s="222"/>
      <c r="BH295" s="222"/>
      <c r="BI295" s="222"/>
      <c r="BJ295" s="222"/>
      <c r="BK295" s="222"/>
      <c r="BL295" s="222"/>
      <c r="BM295" s="222"/>
      <c r="BN295" s="222"/>
      <c r="BO295" s="222"/>
      <c r="BP295" s="222"/>
    </row>
    <row r="296" ht="12.75" customHeight="1">
      <c r="A296" s="222"/>
      <c r="B296" s="440">
        <v>45358.0</v>
      </c>
      <c r="C296" s="210">
        <f t="shared" si="41"/>
        <v>200750</v>
      </c>
      <c r="D296" s="141">
        <f t="shared" si="42"/>
        <v>0</v>
      </c>
      <c r="E296" s="399"/>
      <c r="F296" s="474"/>
      <c r="G296" s="474"/>
      <c r="H296" s="474"/>
      <c r="I296" s="474"/>
      <c r="J296" s="474"/>
      <c r="K296" s="474"/>
      <c r="L296" s="475"/>
      <c r="M296" s="141">
        <f t="shared" si="43"/>
        <v>54285</v>
      </c>
      <c r="N296" s="399" t="s">
        <v>130</v>
      </c>
      <c r="O296" s="362">
        <v>54285.0</v>
      </c>
      <c r="P296" s="474"/>
      <c r="Q296" s="474"/>
      <c r="R296" s="474"/>
      <c r="S296" s="475"/>
      <c r="T296" s="141">
        <f t="shared" si="44"/>
        <v>146465</v>
      </c>
      <c r="U296" s="383" t="s">
        <v>1526</v>
      </c>
      <c r="V296" s="363">
        <v>146465.0</v>
      </c>
      <c r="W296" s="150"/>
      <c r="X296" s="143"/>
      <c r="Y296" s="150"/>
      <c r="Z296" s="143"/>
      <c r="AA296" s="150"/>
      <c r="AB296" s="143"/>
      <c r="AC296" s="150"/>
      <c r="AD296" s="143"/>
      <c r="AE296" s="150"/>
      <c r="AF296" s="143"/>
      <c r="AG296" s="150"/>
      <c r="AH296" s="143"/>
      <c r="AI296" s="150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50"/>
      <c r="AU296" s="361"/>
      <c r="AV296" s="225"/>
      <c r="AW296" s="222"/>
      <c r="AX296" s="222"/>
      <c r="AY296" s="222"/>
      <c r="AZ296" s="222"/>
      <c r="BA296" s="222"/>
      <c r="BB296" s="222"/>
      <c r="BC296" s="222"/>
      <c r="BD296" s="222"/>
      <c r="BE296" s="222"/>
      <c r="BF296" s="222"/>
      <c r="BG296" s="222"/>
      <c r="BH296" s="222"/>
      <c r="BI296" s="222"/>
      <c r="BJ296" s="222"/>
      <c r="BK296" s="222"/>
      <c r="BL296" s="222"/>
      <c r="BM296" s="222"/>
      <c r="BN296" s="222"/>
      <c r="BO296" s="222"/>
      <c r="BP296" s="222"/>
    </row>
    <row r="297" ht="12.75" customHeight="1">
      <c r="A297" s="222"/>
      <c r="B297" s="440">
        <v>45359.0</v>
      </c>
      <c r="C297" s="210">
        <f t="shared" si="41"/>
        <v>738077</v>
      </c>
      <c r="D297" s="141">
        <f t="shared" si="42"/>
        <v>0</v>
      </c>
      <c r="E297" s="399"/>
      <c r="F297" s="474"/>
      <c r="G297" s="474"/>
      <c r="H297" s="474"/>
      <c r="I297" s="474"/>
      <c r="J297" s="474"/>
      <c r="K297" s="474"/>
      <c r="L297" s="475"/>
      <c r="M297" s="141">
        <f t="shared" si="43"/>
        <v>640240</v>
      </c>
      <c r="N297" s="399" t="s">
        <v>760</v>
      </c>
      <c r="O297" s="362">
        <v>640240.0</v>
      </c>
      <c r="P297" s="474"/>
      <c r="Q297" s="474"/>
      <c r="R297" s="474"/>
      <c r="S297" s="475"/>
      <c r="T297" s="141">
        <f t="shared" si="44"/>
        <v>97837</v>
      </c>
      <c r="U297" s="383" t="s">
        <v>877</v>
      </c>
      <c r="V297" s="363">
        <v>42837.0</v>
      </c>
      <c r="W297" s="383" t="s">
        <v>763</v>
      </c>
      <c r="X297" s="363">
        <v>55000.0</v>
      </c>
      <c r="Y297" s="150"/>
      <c r="Z297" s="143"/>
      <c r="AA297" s="150"/>
      <c r="AB297" s="143"/>
      <c r="AC297" s="150"/>
      <c r="AD297" s="143"/>
      <c r="AE297" s="150"/>
      <c r="AF297" s="143"/>
      <c r="AG297" s="150"/>
      <c r="AH297" s="143"/>
      <c r="AI297" s="150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50"/>
      <c r="AU297" s="361"/>
      <c r="AV297" s="225"/>
      <c r="AW297" s="222"/>
      <c r="AX297" s="222"/>
      <c r="AY297" s="222"/>
      <c r="AZ297" s="222"/>
      <c r="BA297" s="222"/>
      <c r="BB297" s="222"/>
      <c r="BC297" s="222"/>
      <c r="BD297" s="222"/>
      <c r="BE297" s="222"/>
      <c r="BF297" s="222"/>
      <c r="BG297" s="222"/>
      <c r="BH297" s="222"/>
      <c r="BI297" s="222"/>
      <c r="BJ297" s="222"/>
      <c r="BK297" s="222"/>
      <c r="BL297" s="222"/>
      <c r="BM297" s="222"/>
      <c r="BN297" s="222"/>
      <c r="BO297" s="222"/>
      <c r="BP297" s="222"/>
    </row>
    <row r="298" ht="12.75" customHeight="1">
      <c r="A298" s="222"/>
      <c r="B298" s="439">
        <v>45360.0</v>
      </c>
      <c r="C298" s="210">
        <f t="shared" si="41"/>
        <v>0</v>
      </c>
      <c r="D298" s="141">
        <f t="shared" si="42"/>
        <v>0</v>
      </c>
      <c r="E298" s="399"/>
      <c r="F298" s="474"/>
      <c r="G298" s="474"/>
      <c r="H298" s="474"/>
      <c r="I298" s="474"/>
      <c r="J298" s="474"/>
      <c r="K298" s="474"/>
      <c r="L298" s="475"/>
      <c r="M298" s="141">
        <f t="shared" si="43"/>
        <v>0</v>
      </c>
      <c r="N298" s="399"/>
      <c r="O298" s="474"/>
      <c r="P298" s="474"/>
      <c r="Q298" s="474"/>
      <c r="R298" s="474"/>
      <c r="S298" s="475"/>
      <c r="T298" s="141">
        <f t="shared" si="44"/>
        <v>0</v>
      </c>
      <c r="U298" s="142"/>
      <c r="V298" s="143"/>
      <c r="W298" s="150"/>
      <c r="X298" s="143"/>
      <c r="Y298" s="150"/>
      <c r="Z298" s="143"/>
      <c r="AA298" s="150"/>
      <c r="AB298" s="143"/>
      <c r="AC298" s="150"/>
      <c r="AD298" s="143"/>
      <c r="AE298" s="150"/>
      <c r="AF298" s="143"/>
      <c r="AG298" s="150"/>
      <c r="AH298" s="143"/>
      <c r="AI298" s="150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50"/>
      <c r="AU298" s="361"/>
      <c r="AV298" s="225"/>
      <c r="AW298" s="222"/>
      <c r="AX298" s="222"/>
      <c r="AY298" s="222"/>
      <c r="AZ298" s="222"/>
      <c r="BA298" s="222"/>
      <c r="BB298" s="222"/>
      <c r="BC298" s="222"/>
      <c r="BD298" s="222"/>
      <c r="BE298" s="222"/>
      <c r="BF298" s="222"/>
      <c r="BG298" s="222"/>
      <c r="BH298" s="222"/>
      <c r="BI298" s="222"/>
      <c r="BJ298" s="222"/>
      <c r="BK298" s="222"/>
      <c r="BL298" s="222"/>
      <c r="BM298" s="222"/>
      <c r="BN298" s="222"/>
      <c r="BO298" s="222"/>
      <c r="BP298" s="222"/>
    </row>
    <row r="299" ht="12.75" customHeight="1">
      <c r="A299" s="222"/>
      <c r="B299" s="439">
        <v>45361.0</v>
      </c>
      <c r="C299" s="210">
        <f t="shared" si="41"/>
        <v>0</v>
      </c>
      <c r="D299" s="141">
        <f t="shared" si="42"/>
        <v>0</v>
      </c>
      <c r="E299" s="399"/>
      <c r="F299" s="474"/>
      <c r="G299" s="474"/>
      <c r="H299" s="474"/>
      <c r="I299" s="474"/>
      <c r="J299" s="474"/>
      <c r="K299" s="474"/>
      <c r="L299" s="475"/>
      <c r="M299" s="141">
        <f t="shared" si="43"/>
        <v>0</v>
      </c>
      <c r="N299" s="399"/>
      <c r="O299" s="474"/>
      <c r="P299" s="474"/>
      <c r="Q299" s="474"/>
      <c r="R299" s="474"/>
      <c r="S299" s="475"/>
      <c r="T299" s="141">
        <f t="shared" si="44"/>
        <v>0</v>
      </c>
      <c r="U299" s="142"/>
      <c r="V299" s="143"/>
      <c r="W299" s="150"/>
      <c r="X299" s="143"/>
      <c r="Y299" s="150"/>
      <c r="Z299" s="143"/>
      <c r="AA299" s="150"/>
      <c r="AB299" s="143"/>
      <c r="AC299" s="150"/>
      <c r="AD299" s="143"/>
      <c r="AE299" s="150"/>
      <c r="AF299" s="143"/>
      <c r="AG299" s="150"/>
      <c r="AH299" s="143"/>
      <c r="AI299" s="150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50"/>
      <c r="AU299" s="361"/>
      <c r="AV299" s="225"/>
      <c r="AW299" s="222"/>
      <c r="AX299" s="222"/>
      <c r="AY299" s="222"/>
      <c r="AZ299" s="222"/>
      <c r="BA299" s="222"/>
      <c r="BB299" s="222"/>
      <c r="BC299" s="222"/>
      <c r="BD299" s="222"/>
      <c r="BE299" s="222"/>
      <c r="BF299" s="222"/>
      <c r="BG299" s="222"/>
      <c r="BH299" s="222"/>
      <c r="BI299" s="222"/>
      <c r="BJ299" s="222"/>
      <c r="BK299" s="222"/>
      <c r="BL299" s="222"/>
      <c r="BM299" s="222"/>
      <c r="BN299" s="222"/>
      <c r="BO299" s="222"/>
      <c r="BP299" s="222"/>
    </row>
    <row r="300" ht="12.75" customHeight="1">
      <c r="A300" s="222"/>
      <c r="B300" s="440">
        <v>45362.0</v>
      </c>
      <c r="C300" s="210">
        <f t="shared" si="41"/>
        <v>308718</v>
      </c>
      <c r="D300" s="141">
        <f t="shared" si="42"/>
        <v>53</v>
      </c>
      <c r="E300" s="399" t="s">
        <v>841</v>
      </c>
      <c r="F300" s="362">
        <v>17.0</v>
      </c>
      <c r="G300" s="474" t="s">
        <v>205</v>
      </c>
      <c r="H300" s="362">
        <v>30.0</v>
      </c>
      <c r="I300" s="474" t="s">
        <v>336</v>
      </c>
      <c r="J300" s="362">
        <v>6.0</v>
      </c>
      <c r="K300" s="474"/>
      <c r="L300" s="475"/>
      <c r="M300" s="141">
        <f t="shared" si="43"/>
        <v>0</v>
      </c>
      <c r="N300" s="399"/>
      <c r="O300" s="474"/>
      <c r="P300" s="474"/>
      <c r="Q300" s="474"/>
      <c r="R300" s="474"/>
      <c r="S300" s="475"/>
      <c r="T300" s="141">
        <f t="shared" si="44"/>
        <v>308665</v>
      </c>
      <c r="U300" s="383" t="s">
        <v>1527</v>
      </c>
      <c r="V300" s="363">
        <v>39043.0</v>
      </c>
      <c r="W300" s="383" t="s">
        <v>1284</v>
      </c>
      <c r="X300" s="363">
        <v>269622.0</v>
      </c>
      <c r="Y300" s="150"/>
      <c r="Z300" s="143"/>
      <c r="AA300" s="150"/>
      <c r="AB300" s="143"/>
      <c r="AC300" s="150"/>
      <c r="AD300" s="143"/>
      <c r="AE300" s="150"/>
      <c r="AF300" s="143"/>
      <c r="AG300" s="150"/>
      <c r="AH300" s="143"/>
      <c r="AI300" s="150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50"/>
      <c r="AU300" s="361"/>
      <c r="AV300" s="225"/>
      <c r="AW300" s="222"/>
      <c r="AX300" s="222"/>
      <c r="AY300" s="222"/>
      <c r="AZ300" s="222"/>
      <c r="BA300" s="222"/>
      <c r="BB300" s="222"/>
      <c r="BC300" s="222"/>
      <c r="BD300" s="222"/>
      <c r="BE300" s="222"/>
      <c r="BF300" s="222"/>
      <c r="BG300" s="222"/>
      <c r="BH300" s="222"/>
      <c r="BI300" s="222"/>
      <c r="BJ300" s="222"/>
      <c r="BK300" s="222"/>
      <c r="BL300" s="222"/>
      <c r="BM300" s="222"/>
      <c r="BN300" s="222"/>
      <c r="BO300" s="222"/>
      <c r="BP300" s="222"/>
    </row>
    <row r="301" ht="12.75" customHeight="1">
      <c r="A301" s="222"/>
      <c r="B301" s="440">
        <v>45363.0</v>
      </c>
      <c r="C301" s="210">
        <f t="shared" si="41"/>
        <v>2600000</v>
      </c>
      <c r="D301" s="141">
        <f t="shared" si="42"/>
        <v>0</v>
      </c>
      <c r="E301" s="399"/>
      <c r="F301" s="474"/>
      <c r="G301" s="474"/>
      <c r="H301" s="474"/>
      <c r="I301" s="474"/>
      <c r="J301" s="474"/>
      <c r="K301" s="474"/>
      <c r="L301" s="475"/>
      <c r="M301" s="141">
        <f t="shared" si="43"/>
        <v>2600000</v>
      </c>
      <c r="N301" s="399" t="s">
        <v>1528</v>
      </c>
      <c r="O301" s="362">
        <v>2600000.0</v>
      </c>
      <c r="P301" s="474"/>
      <c r="Q301" s="474"/>
      <c r="R301" s="474"/>
      <c r="S301" s="475"/>
      <c r="T301" s="141">
        <f t="shared" si="44"/>
        <v>0</v>
      </c>
      <c r="U301" s="383"/>
      <c r="V301" s="322"/>
      <c r="W301" s="150"/>
      <c r="X301" s="143"/>
      <c r="Y301" s="150"/>
      <c r="Z301" s="143"/>
      <c r="AA301" s="150"/>
      <c r="AB301" s="143"/>
      <c r="AC301" s="150"/>
      <c r="AD301" s="143"/>
      <c r="AE301" s="150"/>
      <c r="AF301" s="143"/>
      <c r="AG301" s="150"/>
      <c r="AH301" s="143"/>
      <c r="AI301" s="150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50"/>
      <c r="AU301" s="361"/>
      <c r="AV301" s="225"/>
      <c r="AW301" s="222"/>
      <c r="AX301" s="222"/>
      <c r="AY301" s="222"/>
      <c r="AZ301" s="222"/>
      <c r="BA301" s="222"/>
      <c r="BB301" s="222"/>
      <c r="BC301" s="222"/>
      <c r="BD301" s="222"/>
      <c r="BE301" s="222"/>
      <c r="BF301" s="222"/>
      <c r="BG301" s="222"/>
      <c r="BH301" s="222"/>
      <c r="BI301" s="222"/>
      <c r="BJ301" s="222"/>
      <c r="BK301" s="222"/>
      <c r="BL301" s="222"/>
      <c r="BM301" s="222"/>
      <c r="BN301" s="222"/>
      <c r="BO301" s="222"/>
      <c r="BP301" s="222"/>
    </row>
    <row r="302" ht="12.75" customHeight="1">
      <c r="A302" s="222"/>
      <c r="B302" s="440">
        <v>45364.0</v>
      </c>
      <c r="C302" s="210">
        <f t="shared" si="41"/>
        <v>0</v>
      </c>
      <c r="D302" s="141">
        <f t="shared" si="42"/>
        <v>0</v>
      </c>
      <c r="E302" s="399"/>
      <c r="F302" s="474"/>
      <c r="G302" s="474"/>
      <c r="H302" s="474"/>
      <c r="I302" s="474"/>
      <c r="J302" s="474"/>
      <c r="K302" s="474"/>
      <c r="L302" s="475"/>
      <c r="M302" s="141">
        <f t="shared" si="43"/>
        <v>0</v>
      </c>
      <c r="N302" s="399"/>
      <c r="O302" s="474"/>
      <c r="P302" s="474"/>
      <c r="Q302" s="474"/>
      <c r="R302" s="474"/>
      <c r="S302" s="475"/>
      <c r="T302" s="141">
        <f t="shared" si="44"/>
        <v>0</v>
      </c>
      <c r="U302" s="383"/>
      <c r="V302" s="322"/>
      <c r="W302" s="150"/>
      <c r="X302" s="143"/>
      <c r="Y302" s="150"/>
      <c r="Z302" s="143"/>
      <c r="AA302" s="150"/>
      <c r="AB302" s="143"/>
      <c r="AC302" s="150"/>
      <c r="AD302" s="143"/>
      <c r="AE302" s="150"/>
      <c r="AF302" s="143"/>
      <c r="AG302" s="150"/>
      <c r="AH302" s="143"/>
      <c r="AI302" s="150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50"/>
      <c r="AU302" s="361"/>
      <c r="AV302" s="225"/>
      <c r="AW302" s="222"/>
      <c r="AX302" s="222"/>
      <c r="AY302" s="222"/>
      <c r="AZ302" s="222"/>
      <c r="BA302" s="222"/>
      <c r="BB302" s="222"/>
      <c r="BC302" s="222"/>
      <c r="BD302" s="222"/>
      <c r="BE302" s="222"/>
      <c r="BF302" s="222"/>
      <c r="BG302" s="222"/>
      <c r="BH302" s="222"/>
      <c r="BI302" s="222"/>
      <c r="BJ302" s="222"/>
      <c r="BK302" s="222"/>
      <c r="BL302" s="222"/>
      <c r="BM302" s="222"/>
      <c r="BN302" s="222"/>
      <c r="BO302" s="222"/>
      <c r="BP302" s="222"/>
    </row>
    <row r="303" ht="12.75" customHeight="1">
      <c r="A303" s="222"/>
      <c r="B303" s="440">
        <v>45365.0</v>
      </c>
      <c r="C303" s="210">
        <f t="shared" si="41"/>
        <v>0</v>
      </c>
      <c r="D303" s="141">
        <f t="shared" si="42"/>
        <v>0</v>
      </c>
      <c r="E303" s="399"/>
      <c r="F303" s="474"/>
      <c r="G303" s="474"/>
      <c r="H303" s="474"/>
      <c r="I303" s="474"/>
      <c r="J303" s="474"/>
      <c r="K303" s="474"/>
      <c r="L303" s="475"/>
      <c r="M303" s="141">
        <f t="shared" si="43"/>
        <v>0</v>
      </c>
      <c r="N303" s="399"/>
      <c r="O303" s="474"/>
      <c r="P303" s="474"/>
      <c r="Q303" s="474"/>
      <c r="R303" s="474"/>
      <c r="S303" s="475"/>
      <c r="T303" s="141">
        <f t="shared" si="44"/>
        <v>0</v>
      </c>
      <c r="U303" s="383"/>
      <c r="V303" s="322"/>
      <c r="W303" s="150"/>
      <c r="X303" s="143"/>
      <c r="Y303" s="150"/>
      <c r="Z303" s="143"/>
      <c r="AA303" s="150"/>
      <c r="AB303" s="143"/>
      <c r="AC303" s="150"/>
      <c r="AD303" s="143"/>
      <c r="AE303" s="150"/>
      <c r="AF303" s="143"/>
      <c r="AG303" s="150"/>
      <c r="AH303" s="143"/>
      <c r="AI303" s="150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50"/>
      <c r="AU303" s="361"/>
      <c r="AV303" s="225"/>
      <c r="AW303" s="222"/>
      <c r="AX303" s="222"/>
      <c r="AY303" s="222"/>
      <c r="AZ303" s="222"/>
      <c r="BA303" s="222"/>
      <c r="BB303" s="222"/>
      <c r="BC303" s="222"/>
      <c r="BD303" s="222"/>
      <c r="BE303" s="222"/>
      <c r="BF303" s="222"/>
      <c r="BG303" s="222"/>
      <c r="BH303" s="222"/>
      <c r="BI303" s="222"/>
      <c r="BJ303" s="222"/>
      <c r="BK303" s="222"/>
      <c r="BL303" s="222"/>
      <c r="BM303" s="222"/>
      <c r="BN303" s="222"/>
      <c r="BO303" s="222"/>
      <c r="BP303" s="222"/>
    </row>
    <row r="304" ht="12.75" customHeight="1">
      <c r="A304" s="222"/>
      <c r="B304" s="440">
        <v>45366.0</v>
      </c>
      <c r="C304" s="210">
        <f t="shared" si="41"/>
        <v>360278</v>
      </c>
      <c r="D304" s="141">
        <f t="shared" si="42"/>
        <v>0</v>
      </c>
      <c r="E304" s="399"/>
      <c r="F304" s="474"/>
      <c r="G304" s="474"/>
      <c r="H304" s="474"/>
      <c r="I304" s="474"/>
      <c r="J304" s="474"/>
      <c r="K304" s="474"/>
      <c r="L304" s="475"/>
      <c r="M304" s="141">
        <f t="shared" si="43"/>
        <v>319922</v>
      </c>
      <c r="N304" s="399" t="s">
        <v>1451</v>
      </c>
      <c r="O304" s="362">
        <v>92530.0</v>
      </c>
      <c r="P304" s="474" t="s">
        <v>773</v>
      </c>
      <c r="Q304" s="362">
        <v>227392.0</v>
      </c>
      <c r="R304" s="474"/>
      <c r="S304" s="475"/>
      <c r="T304" s="141">
        <f t="shared" si="44"/>
        <v>40356</v>
      </c>
      <c r="U304" s="383" t="s">
        <v>1529</v>
      </c>
      <c r="V304" s="363">
        <v>40356.0</v>
      </c>
      <c r="W304" s="383"/>
      <c r="X304" s="322"/>
      <c r="Y304" s="150"/>
      <c r="Z304" s="143"/>
      <c r="AA304" s="150"/>
      <c r="AB304" s="143"/>
      <c r="AC304" s="150"/>
      <c r="AD304" s="143"/>
      <c r="AE304" s="150"/>
      <c r="AF304" s="143"/>
      <c r="AG304" s="150"/>
      <c r="AH304" s="143"/>
      <c r="AI304" s="150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50"/>
      <c r="AU304" s="361"/>
      <c r="AV304" s="225"/>
      <c r="AW304" s="222"/>
      <c r="AX304" s="222"/>
      <c r="AY304" s="222"/>
      <c r="AZ304" s="222"/>
      <c r="BA304" s="222"/>
      <c r="BB304" s="222"/>
      <c r="BC304" s="222"/>
      <c r="BD304" s="222"/>
      <c r="BE304" s="222"/>
      <c r="BF304" s="222"/>
      <c r="BG304" s="222"/>
      <c r="BH304" s="222"/>
      <c r="BI304" s="222"/>
      <c r="BJ304" s="222"/>
      <c r="BK304" s="222"/>
      <c r="BL304" s="222"/>
      <c r="BM304" s="222"/>
      <c r="BN304" s="222"/>
      <c r="BO304" s="222"/>
      <c r="BP304" s="222"/>
    </row>
    <row r="305" ht="12.75" customHeight="1">
      <c r="A305" s="222"/>
      <c r="B305" s="439">
        <v>45367.0</v>
      </c>
      <c r="C305" s="210">
        <f t="shared" si="41"/>
        <v>0</v>
      </c>
      <c r="D305" s="141">
        <f t="shared" si="42"/>
        <v>0</v>
      </c>
      <c r="E305" s="399"/>
      <c r="F305" s="474"/>
      <c r="G305" s="474"/>
      <c r="H305" s="474"/>
      <c r="I305" s="474"/>
      <c r="J305" s="474"/>
      <c r="K305" s="474"/>
      <c r="L305" s="475"/>
      <c r="M305" s="141">
        <f t="shared" si="43"/>
        <v>0</v>
      </c>
      <c r="N305" s="399"/>
      <c r="O305" s="474"/>
      <c r="P305" s="474"/>
      <c r="Q305" s="474"/>
      <c r="R305" s="474"/>
      <c r="S305" s="475"/>
      <c r="T305" s="141">
        <f t="shared" si="44"/>
        <v>0</v>
      </c>
      <c r="U305" s="142"/>
      <c r="V305" s="143"/>
      <c r="W305" s="150"/>
      <c r="X305" s="143"/>
      <c r="Y305" s="150"/>
      <c r="Z305" s="143"/>
      <c r="AA305" s="150"/>
      <c r="AB305" s="143"/>
      <c r="AC305" s="150"/>
      <c r="AD305" s="143"/>
      <c r="AE305" s="150"/>
      <c r="AF305" s="143"/>
      <c r="AG305" s="150"/>
      <c r="AH305" s="143"/>
      <c r="AI305" s="150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50"/>
      <c r="AU305" s="361"/>
      <c r="AV305" s="225"/>
      <c r="AW305" s="222"/>
      <c r="AX305" s="222"/>
      <c r="AY305" s="222"/>
      <c r="AZ305" s="222"/>
      <c r="BA305" s="222"/>
      <c r="BB305" s="222"/>
      <c r="BC305" s="222"/>
      <c r="BD305" s="222"/>
      <c r="BE305" s="222"/>
      <c r="BF305" s="222"/>
      <c r="BG305" s="222"/>
      <c r="BH305" s="222"/>
      <c r="BI305" s="222"/>
      <c r="BJ305" s="222"/>
      <c r="BK305" s="222"/>
      <c r="BL305" s="222"/>
      <c r="BM305" s="222"/>
      <c r="BN305" s="222"/>
      <c r="BO305" s="222"/>
      <c r="BP305" s="222"/>
    </row>
    <row r="306" ht="12.75" customHeight="1">
      <c r="A306" s="222"/>
      <c r="B306" s="439">
        <v>45368.0</v>
      </c>
      <c r="C306" s="210">
        <f t="shared" si="41"/>
        <v>0</v>
      </c>
      <c r="D306" s="141">
        <f t="shared" si="42"/>
        <v>0</v>
      </c>
      <c r="E306" s="399"/>
      <c r="F306" s="474"/>
      <c r="G306" s="474"/>
      <c r="H306" s="474"/>
      <c r="I306" s="474"/>
      <c r="J306" s="474"/>
      <c r="K306" s="474"/>
      <c r="L306" s="475"/>
      <c r="M306" s="141">
        <f t="shared" si="43"/>
        <v>0</v>
      </c>
      <c r="N306" s="399"/>
      <c r="O306" s="474"/>
      <c r="P306" s="474"/>
      <c r="Q306" s="474"/>
      <c r="R306" s="474"/>
      <c r="S306" s="475"/>
      <c r="T306" s="141">
        <f t="shared" si="44"/>
        <v>0</v>
      </c>
      <c r="U306" s="142"/>
      <c r="V306" s="143"/>
      <c r="W306" s="150"/>
      <c r="X306" s="143"/>
      <c r="Y306" s="150"/>
      <c r="Z306" s="143"/>
      <c r="AA306" s="150"/>
      <c r="AB306" s="143"/>
      <c r="AC306" s="150"/>
      <c r="AD306" s="143"/>
      <c r="AE306" s="150"/>
      <c r="AF306" s="143"/>
      <c r="AG306" s="150"/>
      <c r="AH306" s="143"/>
      <c r="AI306" s="150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50"/>
      <c r="AU306" s="361"/>
      <c r="AV306" s="225"/>
      <c r="AW306" s="222"/>
      <c r="AX306" s="222"/>
      <c r="AY306" s="222"/>
      <c r="AZ306" s="222"/>
      <c r="BA306" s="222"/>
      <c r="BB306" s="222"/>
      <c r="BC306" s="222"/>
      <c r="BD306" s="222"/>
      <c r="BE306" s="222"/>
      <c r="BF306" s="222"/>
      <c r="BG306" s="222"/>
      <c r="BH306" s="222"/>
      <c r="BI306" s="222"/>
      <c r="BJ306" s="222"/>
      <c r="BK306" s="222"/>
      <c r="BL306" s="222"/>
      <c r="BM306" s="222"/>
      <c r="BN306" s="222"/>
      <c r="BO306" s="222"/>
      <c r="BP306" s="222"/>
    </row>
    <row r="307" ht="12.75" customHeight="1">
      <c r="A307" s="222"/>
      <c r="B307" s="440">
        <v>45369.0</v>
      </c>
      <c r="C307" s="210">
        <f t="shared" si="41"/>
        <v>259770</v>
      </c>
      <c r="D307" s="141">
        <f t="shared" si="42"/>
        <v>0</v>
      </c>
      <c r="E307" s="399"/>
      <c r="F307" s="474"/>
      <c r="G307" s="474"/>
      <c r="H307" s="474"/>
      <c r="I307" s="474"/>
      <c r="J307" s="474"/>
      <c r="K307" s="474"/>
      <c r="L307" s="475"/>
      <c r="M307" s="141">
        <f t="shared" si="43"/>
        <v>0</v>
      </c>
      <c r="N307" s="399"/>
      <c r="O307" s="474"/>
      <c r="P307" s="474"/>
      <c r="Q307" s="474"/>
      <c r="R307" s="474"/>
      <c r="S307" s="475"/>
      <c r="T307" s="141">
        <f t="shared" si="44"/>
        <v>259770</v>
      </c>
      <c r="U307" s="142" t="s">
        <v>770</v>
      </c>
      <c r="V307" s="363">
        <v>81620.0</v>
      </c>
      <c r="W307" s="150" t="s">
        <v>1530</v>
      </c>
      <c r="X307" s="363">
        <v>98450.0</v>
      </c>
      <c r="Y307" s="150" t="s">
        <v>1531</v>
      </c>
      <c r="Z307" s="363">
        <v>79700.0</v>
      </c>
      <c r="AA307" s="150"/>
      <c r="AB307" s="143"/>
      <c r="AC307" s="150"/>
      <c r="AD307" s="143"/>
      <c r="AE307" s="150"/>
      <c r="AF307" s="143"/>
      <c r="AG307" s="150"/>
      <c r="AH307" s="143"/>
      <c r="AI307" s="150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50"/>
      <c r="AU307" s="361"/>
      <c r="AV307" s="225"/>
      <c r="AW307" s="222"/>
      <c r="AX307" s="222"/>
      <c r="AY307" s="222"/>
      <c r="AZ307" s="222"/>
      <c r="BA307" s="222"/>
      <c r="BB307" s="222"/>
      <c r="BC307" s="222"/>
      <c r="BD307" s="222"/>
      <c r="BE307" s="222"/>
      <c r="BF307" s="222"/>
      <c r="BG307" s="222"/>
      <c r="BH307" s="222"/>
      <c r="BI307" s="222"/>
      <c r="BJ307" s="222"/>
      <c r="BK307" s="222"/>
      <c r="BL307" s="222"/>
      <c r="BM307" s="222"/>
      <c r="BN307" s="222"/>
      <c r="BO307" s="222"/>
      <c r="BP307" s="222"/>
    </row>
    <row r="308" ht="12.75" customHeight="1">
      <c r="A308" s="222"/>
      <c r="B308" s="440">
        <v>45370.0</v>
      </c>
      <c r="C308" s="210">
        <f t="shared" si="41"/>
        <v>152214</v>
      </c>
      <c r="D308" s="141">
        <f t="shared" si="42"/>
        <v>152214</v>
      </c>
      <c r="E308" s="399" t="s">
        <v>1532</v>
      </c>
      <c r="F308" s="362">
        <v>48983.0</v>
      </c>
      <c r="G308" s="474" t="s">
        <v>1533</v>
      </c>
      <c r="H308" s="362">
        <v>103231.0</v>
      </c>
      <c r="I308" s="474"/>
      <c r="J308" s="474"/>
      <c r="K308" s="474"/>
      <c r="L308" s="475"/>
      <c r="M308" s="141">
        <f t="shared" si="43"/>
        <v>0</v>
      </c>
      <c r="N308" s="399"/>
      <c r="O308" s="474"/>
      <c r="P308" s="474"/>
      <c r="Q308" s="474"/>
      <c r="R308" s="474"/>
      <c r="S308" s="475"/>
      <c r="T308" s="141">
        <f t="shared" si="44"/>
        <v>0</v>
      </c>
      <c r="U308" s="142"/>
      <c r="V308" s="143"/>
      <c r="W308" s="150"/>
      <c r="X308" s="143"/>
      <c r="Y308" s="150"/>
      <c r="Z308" s="143"/>
      <c r="AA308" s="150"/>
      <c r="AB308" s="143"/>
      <c r="AC308" s="150"/>
      <c r="AD308" s="143"/>
      <c r="AE308" s="150"/>
      <c r="AF308" s="143"/>
      <c r="AG308" s="150"/>
      <c r="AH308" s="143"/>
      <c r="AI308" s="150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50"/>
      <c r="AU308" s="361"/>
      <c r="AV308" s="225"/>
      <c r="AW308" s="222"/>
      <c r="AX308" s="222"/>
      <c r="AY308" s="222"/>
      <c r="AZ308" s="222"/>
      <c r="BA308" s="222"/>
      <c r="BB308" s="222"/>
      <c r="BC308" s="222"/>
      <c r="BD308" s="222"/>
      <c r="BE308" s="222"/>
      <c r="BF308" s="222"/>
      <c r="BG308" s="222"/>
      <c r="BH308" s="222"/>
      <c r="BI308" s="222"/>
      <c r="BJ308" s="222"/>
      <c r="BK308" s="222"/>
      <c r="BL308" s="222"/>
      <c r="BM308" s="222"/>
      <c r="BN308" s="222"/>
      <c r="BO308" s="222"/>
      <c r="BP308" s="222"/>
    </row>
    <row r="309" ht="12.75" customHeight="1">
      <c r="A309" s="222"/>
      <c r="B309" s="439">
        <v>45371.0</v>
      </c>
      <c r="C309" s="210">
        <f t="shared" si="41"/>
        <v>0</v>
      </c>
      <c r="D309" s="141">
        <f t="shared" si="42"/>
        <v>0</v>
      </c>
      <c r="E309" s="399"/>
      <c r="F309" s="474"/>
      <c r="G309" s="474"/>
      <c r="H309" s="474"/>
      <c r="I309" s="474"/>
      <c r="J309" s="474"/>
      <c r="K309" s="474"/>
      <c r="L309" s="475"/>
      <c r="M309" s="141">
        <f t="shared" si="43"/>
        <v>0</v>
      </c>
      <c r="N309" s="399"/>
      <c r="O309" s="474"/>
      <c r="P309" s="474"/>
      <c r="Q309" s="474"/>
      <c r="R309" s="474"/>
      <c r="S309" s="475"/>
      <c r="T309" s="141">
        <f t="shared" si="44"/>
        <v>0</v>
      </c>
      <c r="U309" s="142"/>
      <c r="V309" s="143"/>
      <c r="W309" s="150"/>
      <c r="X309" s="143"/>
      <c r="Y309" s="150"/>
      <c r="Z309" s="143"/>
      <c r="AA309" s="150"/>
      <c r="AB309" s="143"/>
      <c r="AC309" s="150"/>
      <c r="AD309" s="143"/>
      <c r="AE309" s="150"/>
      <c r="AF309" s="143"/>
      <c r="AG309" s="150"/>
      <c r="AH309" s="143"/>
      <c r="AI309" s="150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50"/>
      <c r="AU309" s="361"/>
      <c r="AV309" s="225"/>
      <c r="AW309" s="222"/>
      <c r="AX309" s="222"/>
      <c r="AY309" s="222"/>
      <c r="AZ309" s="222"/>
      <c r="BA309" s="222"/>
      <c r="BB309" s="222"/>
      <c r="BC309" s="222"/>
      <c r="BD309" s="222"/>
      <c r="BE309" s="222"/>
      <c r="BF309" s="222"/>
      <c r="BG309" s="222"/>
      <c r="BH309" s="222"/>
      <c r="BI309" s="222"/>
      <c r="BJ309" s="222"/>
      <c r="BK309" s="222"/>
      <c r="BL309" s="222"/>
      <c r="BM309" s="222"/>
      <c r="BN309" s="222"/>
      <c r="BO309" s="222"/>
      <c r="BP309" s="222"/>
    </row>
    <row r="310" ht="12.75" customHeight="1">
      <c r="A310" s="222"/>
      <c r="B310" s="440">
        <v>45372.0</v>
      </c>
      <c r="C310" s="210">
        <f t="shared" si="41"/>
        <v>1091650</v>
      </c>
      <c r="D310" s="141">
        <f t="shared" si="42"/>
        <v>0</v>
      </c>
      <c r="E310" s="399"/>
      <c r="F310" s="474"/>
      <c r="G310" s="474"/>
      <c r="H310" s="474"/>
      <c r="I310" s="474"/>
      <c r="J310" s="474"/>
      <c r="K310" s="474"/>
      <c r="L310" s="475"/>
      <c r="M310" s="141">
        <f t="shared" si="43"/>
        <v>0</v>
      </c>
      <c r="N310" s="399"/>
      <c r="O310" s="474"/>
      <c r="P310" s="474"/>
      <c r="Q310" s="474"/>
      <c r="R310" s="474"/>
      <c r="S310" s="475"/>
      <c r="T310" s="141">
        <f t="shared" si="44"/>
        <v>1091650</v>
      </c>
      <c r="U310" s="399" t="s">
        <v>1534</v>
      </c>
      <c r="V310" s="362">
        <v>1003650.0</v>
      </c>
      <c r="W310" s="150" t="s">
        <v>1286</v>
      </c>
      <c r="X310" s="363">
        <v>88000.0</v>
      </c>
      <c r="Y310" s="150"/>
      <c r="Z310" s="143"/>
      <c r="AA310" s="150"/>
      <c r="AB310" s="143"/>
      <c r="AC310" s="150"/>
      <c r="AD310" s="143"/>
      <c r="AE310" s="150"/>
      <c r="AF310" s="143"/>
      <c r="AG310" s="150"/>
      <c r="AH310" s="143"/>
      <c r="AI310" s="150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50"/>
      <c r="AU310" s="361"/>
      <c r="AV310" s="225"/>
      <c r="AW310" s="222"/>
      <c r="AX310" s="222"/>
      <c r="AY310" s="222"/>
      <c r="AZ310" s="222"/>
      <c r="BA310" s="222"/>
      <c r="BB310" s="222"/>
      <c r="BC310" s="222"/>
      <c r="BD310" s="222"/>
      <c r="BE310" s="222"/>
      <c r="BF310" s="222"/>
      <c r="BG310" s="222"/>
      <c r="BH310" s="222"/>
      <c r="BI310" s="222"/>
      <c r="BJ310" s="222"/>
      <c r="BK310" s="222"/>
      <c r="BL310" s="222"/>
      <c r="BM310" s="222"/>
      <c r="BN310" s="222"/>
      <c r="BO310" s="222"/>
      <c r="BP310" s="222"/>
    </row>
    <row r="311" ht="12.75" customHeight="1">
      <c r="A311" s="222"/>
      <c r="B311" s="440">
        <v>45373.0</v>
      </c>
      <c r="C311" s="210">
        <f t="shared" si="41"/>
        <v>0</v>
      </c>
      <c r="D311" s="141">
        <f t="shared" si="42"/>
        <v>0</v>
      </c>
      <c r="E311" s="399"/>
      <c r="F311" s="474"/>
      <c r="G311" s="474"/>
      <c r="H311" s="474"/>
      <c r="I311" s="474"/>
      <c r="J311" s="474"/>
      <c r="K311" s="474"/>
      <c r="L311" s="475"/>
      <c r="M311" s="141">
        <f t="shared" si="43"/>
        <v>0</v>
      </c>
      <c r="N311" s="399"/>
      <c r="O311" s="474"/>
      <c r="P311" s="474"/>
      <c r="Q311" s="474"/>
      <c r="R311" s="474"/>
      <c r="S311" s="475"/>
      <c r="T311" s="141">
        <f t="shared" si="44"/>
        <v>0</v>
      </c>
      <c r="U311" s="142"/>
      <c r="V311" s="143"/>
      <c r="W311" s="150"/>
      <c r="X311" s="143"/>
      <c r="Y311" s="150"/>
      <c r="Z311" s="143"/>
      <c r="AA311" s="150"/>
      <c r="AB311" s="143"/>
      <c r="AC311" s="150"/>
      <c r="AD311" s="143"/>
      <c r="AE311" s="150"/>
      <c r="AF311" s="143"/>
      <c r="AG311" s="150"/>
      <c r="AH311" s="143"/>
      <c r="AI311" s="150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50"/>
      <c r="AU311" s="361"/>
      <c r="AV311" s="225"/>
      <c r="AW311" s="222"/>
      <c r="AX311" s="222"/>
      <c r="AY311" s="222"/>
      <c r="AZ311" s="222"/>
      <c r="BA311" s="222"/>
      <c r="BB311" s="222"/>
      <c r="BC311" s="222"/>
      <c r="BD311" s="222"/>
      <c r="BE311" s="222"/>
      <c r="BF311" s="222"/>
      <c r="BG311" s="222"/>
      <c r="BH311" s="222"/>
      <c r="BI311" s="222"/>
      <c r="BJ311" s="222"/>
      <c r="BK311" s="222"/>
      <c r="BL311" s="222"/>
      <c r="BM311" s="222"/>
      <c r="BN311" s="222"/>
      <c r="BO311" s="222"/>
      <c r="BP311" s="222"/>
    </row>
    <row r="312" ht="12.75" customHeight="1">
      <c r="A312" s="222"/>
      <c r="B312" s="439">
        <v>45374.0</v>
      </c>
      <c r="C312" s="210">
        <f t="shared" si="41"/>
        <v>0</v>
      </c>
      <c r="D312" s="141">
        <f t="shared" si="42"/>
        <v>0</v>
      </c>
      <c r="E312" s="399"/>
      <c r="F312" s="474"/>
      <c r="G312" s="474"/>
      <c r="H312" s="474"/>
      <c r="I312" s="474"/>
      <c r="J312" s="474"/>
      <c r="K312" s="474"/>
      <c r="L312" s="475"/>
      <c r="M312" s="141">
        <f t="shared" si="43"/>
        <v>0</v>
      </c>
      <c r="N312" s="399"/>
      <c r="O312" s="474"/>
      <c r="P312" s="474"/>
      <c r="Q312" s="474"/>
      <c r="R312" s="474"/>
      <c r="S312" s="475"/>
      <c r="T312" s="141">
        <f t="shared" si="44"/>
        <v>0</v>
      </c>
      <c r="U312" s="142"/>
      <c r="V312" s="143"/>
      <c r="W312" s="150"/>
      <c r="X312" s="143"/>
      <c r="Y312" s="150"/>
      <c r="Z312" s="143"/>
      <c r="AA312" s="150"/>
      <c r="AB312" s="143"/>
      <c r="AC312" s="150"/>
      <c r="AD312" s="143"/>
      <c r="AE312" s="150"/>
      <c r="AF312" s="143"/>
      <c r="AG312" s="150"/>
      <c r="AH312" s="143"/>
      <c r="AI312" s="150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50"/>
      <c r="AU312" s="361"/>
      <c r="AV312" s="225"/>
      <c r="AW312" s="222"/>
      <c r="AX312" s="222"/>
      <c r="AY312" s="222"/>
      <c r="AZ312" s="222"/>
      <c r="BA312" s="222"/>
      <c r="BB312" s="222"/>
      <c r="BC312" s="222"/>
      <c r="BD312" s="222"/>
      <c r="BE312" s="222"/>
      <c r="BF312" s="222"/>
      <c r="BG312" s="222"/>
      <c r="BH312" s="222"/>
      <c r="BI312" s="222"/>
      <c r="BJ312" s="222"/>
      <c r="BK312" s="222"/>
      <c r="BL312" s="222"/>
      <c r="BM312" s="222"/>
      <c r="BN312" s="222"/>
      <c r="BO312" s="222"/>
      <c r="BP312" s="222"/>
    </row>
    <row r="313" ht="12.75" customHeight="1">
      <c r="A313" s="222"/>
      <c r="B313" s="439">
        <v>45375.0</v>
      </c>
      <c r="C313" s="210">
        <f t="shared" si="41"/>
        <v>0</v>
      </c>
      <c r="D313" s="141">
        <f t="shared" si="42"/>
        <v>0</v>
      </c>
      <c r="E313" s="399"/>
      <c r="F313" s="474"/>
      <c r="G313" s="474"/>
      <c r="H313" s="474"/>
      <c r="I313" s="474"/>
      <c r="J313" s="474"/>
      <c r="K313" s="474"/>
      <c r="L313" s="475"/>
      <c r="M313" s="141">
        <f t="shared" si="43"/>
        <v>0</v>
      </c>
      <c r="N313" s="399"/>
      <c r="O313" s="474"/>
      <c r="P313" s="474"/>
      <c r="Q313" s="474"/>
      <c r="R313" s="474"/>
      <c r="S313" s="475"/>
      <c r="T313" s="141">
        <f t="shared" si="44"/>
        <v>0</v>
      </c>
      <c r="U313" s="142"/>
      <c r="V313" s="143"/>
      <c r="W313" s="150"/>
      <c r="X313" s="143"/>
      <c r="Y313" s="150"/>
      <c r="Z313" s="143"/>
      <c r="AA313" s="150"/>
      <c r="AB313" s="143"/>
      <c r="AC313" s="150"/>
      <c r="AD313" s="143"/>
      <c r="AE313" s="150"/>
      <c r="AF313" s="143"/>
      <c r="AG313" s="150"/>
      <c r="AH313" s="143"/>
      <c r="AI313" s="150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50"/>
      <c r="AU313" s="361"/>
      <c r="AV313" s="225"/>
      <c r="AW313" s="222"/>
      <c r="AX313" s="222"/>
      <c r="AY313" s="222"/>
      <c r="AZ313" s="222"/>
      <c r="BA313" s="222"/>
      <c r="BB313" s="222"/>
      <c r="BC313" s="222"/>
      <c r="BD313" s="222"/>
      <c r="BE313" s="222"/>
      <c r="BF313" s="222"/>
      <c r="BG313" s="222"/>
      <c r="BH313" s="222"/>
      <c r="BI313" s="222"/>
      <c r="BJ313" s="222"/>
      <c r="BK313" s="222"/>
      <c r="BL313" s="222"/>
      <c r="BM313" s="222"/>
      <c r="BN313" s="222"/>
      <c r="BO313" s="222"/>
      <c r="BP313" s="222"/>
    </row>
    <row r="314" ht="12.75" customHeight="1">
      <c r="A314" s="222"/>
      <c r="B314" s="440">
        <v>45376.0</v>
      </c>
      <c r="C314" s="210">
        <f t="shared" si="41"/>
        <v>20600000</v>
      </c>
      <c r="D314" s="141">
        <f t="shared" si="42"/>
        <v>20600000</v>
      </c>
      <c r="E314" s="399" t="s">
        <v>1535</v>
      </c>
      <c r="F314" s="362">
        <v>600000.0</v>
      </c>
      <c r="G314" s="474" t="s">
        <v>1536</v>
      </c>
      <c r="H314" s="362">
        <v>2.0E7</v>
      </c>
      <c r="I314" s="474"/>
      <c r="J314" s="474"/>
      <c r="K314" s="474"/>
      <c r="L314" s="475"/>
      <c r="M314" s="141">
        <f t="shared" si="43"/>
        <v>0</v>
      </c>
      <c r="N314" s="399"/>
      <c r="O314" s="474"/>
      <c r="P314" s="474"/>
      <c r="Q314" s="474"/>
      <c r="R314" s="474"/>
      <c r="S314" s="475"/>
      <c r="T314" s="141">
        <f t="shared" si="44"/>
        <v>0</v>
      </c>
      <c r="U314" s="142"/>
      <c r="V314" s="143"/>
      <c r="W314" s="150"/>
      <c r="X314" s="143"/>
      <c r="Y314" s="150"/>
      <c r="Z314" s="143"/>
      <c r="AA314" s="150"/>
      <c r="AB314" s="143"/>
      <c r="AC314" s="150"/>
      <c r="AD314" s="143"/>
      <c r="AE314" s="150"/>
      <c r="AF314" s="143"/>
      <c r="AG314" s="150"/>
      <c r="AH314" s="143"/>
      <c r="AI314" s="150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50"/>
      <c r="AU314" s="361"/>
      <c r="AV314" s="225"/>
      <c r="AW314" s="222"/>
      <c r="AX314" s="222"/>
      <c r="AY314" s="222"/>
      <c r="AZ314" s="222"/>
      <c r="BA314" s="222"/>
      <c r="BB314" s="222"/>
      <c r="BC314" s="222"/>
      <c r="BD314" s="222"/>
      <c r="BE314" s="222"/>
      <c r="BF314" s="222"/>
      <c r="BG314" s="222"/>
      <c r="BH314" s="222"/>
      <c r="BI314" s="222"/>
      <c r="BJ314" s="222"/>
      <c r="BK314" s="222"/>
      <c r="BL314" s="222"/>
      <c r="BM314" s="222"/>
      <c r="BN314" s="222"/>
      <c r="BO314" s="222"/>
      <c r="BP314" s="222"/>
    </row>
    <row r="315" ht="12.75" customHeight="1">
      <c r="A315" s="222"/>
      <c r="B315" s="440">
        <v>45377.0</v>
      </c>
      <c r="C315" s="210">
        <f t="shared" si="41"/>
        <v>4400</v>
      </c>
      <c r="D315" s="141">
        <f t="shared" si="42"/>
        <v>0</v>
      </c>
      <c r="E315" s="399"/>
      <c r="F315" s="474"/>
      <c r="G315" s="474"/>
      <c r="H315" s="474"/>
      <c r="I315" s="474"/>
      <c r="J315" s="474"/>
      <c r="K315" s="474"/>
      <c r="L315" s="475"/>
      <c r="M315" s="141">
        <f t="shared" si="43"/>
        <v>0</v>
      </c>
      <c r="N315" s="399"/>
      <c r="O315" s="474"/>
      <c r="P315" s="474"/>
      <c r="Q315" s="474"/>
      <c r="R315" s="474"/>
      <c r="S315" s="475"/>
      <c r="T315" s="141">
        <f t="shared" si="44"/>
        <v>4400</v>
      </c>
      <c r="U315" s="142" t="s">
        <v>1537</v>
      </c>
      <c r="V315" s="363">
        <v>4400.0</v>
      </c>
      <c r="W315" s="150"/>
      <c r="X315" s="143"/>
      <c r="Y315" s="150"/>
      <c r="Z315" s="143"/>
      <c r="AA315" s="150"/>
      <c r="AB315" s="143"/>
      <c r="AC315" s="150"/>
      <c r="AD315" s="143"/>
      <c r="AE315" s="150"/>
      <c r="AF315" s="143"/>
      <c r="AG315" s="150"/>
      <c r="AH315" s="143"/>
      <c r="AI315" s="150"/>
      <c r="AJ315" s="143"/>
      <c r="AK315" s="143"/>
      <c r="AL315" s="143"/>
      <c r="AM315" s="143"/>
      <c r="AN315" s="143"/>
      <c r="AO315" s="143"/>
      <c r="AP315" s="143"/>
      <c r="AQ315" s="143"/>
      <c r="AR315" s="143"/>
      <c r="AS315" s="143"/>
      <c r="AT315" s="150"/>
      <c r="AU315" s="361"/>
      <c r="AV315" s="225"/>
      <c r="AW315" s="222"/>
      <c r="AX315" s="222"/>
      <c r="AY315" s="222"/>
      <c r="AZ315" s="222"/>
      <c r="BA315" s="222"/>
      <c r="BB315" s="222"/>
      <c r="BC315" s="222"/>
      <c r="BD315" s="222"/>
      <c r="BE315" s="222"/>
      <c r="BF315" s="222"/>
      <c r="BG315" s="222"/>
      <c r="BH315" s="222"/>
      <c r="BI315" s="222"/>
      <c r="BJ315" s="222"/>
      <c r="BK315" s="222"/>
      <c r="BL315" s="222"/>
      <c r="BM315" s="222"/>
      <c r="BN315" s="222"/>
      <c r="BO315" s="222"/>
      <c r="BP315" s="222"/>
    </row>
    <row r="316" ht="12.75" customHeight="1">
      <c r="A316" s="222"/>
      <c r="B316" s="440">
        <v>45378.0</v>
      </c>
      <c r="C316" s="210">
        <f t="shared" si="41"/>
        <v>449770</v>
      </c>
      <c r="D316" s="141">
        <f t="shared" si="42"/>
        <v>0</v>
      </c>
      <c r="E316" s="399"/>
      <c r="F316" s="474"/>
      <c r="G316" s="474"/>
      <c r="H316" s="474"/>
      <c r="I316" s="474"/>
      <c r="J316" s="474"/>
      <c r="K316" s="474"/>
      <c r="L316" s="475"/>
      <c r="M316" s="141">
        <f t="shared" si="43"/>
        <v>0</v>
      </c>
      <c r="N316" s="399"/>
      <c r="O316" s="474"/>
      <c r="P316" s="474"/>
      <c r="Q316" s="474"/>
      <c r="R316" s="474"/>
      <c r="S316" s="475"/>
      <c r="T316" s="141">
        <f t="shared" si="44"/>
        <v>449770</v>
      </c>
      <c r="U316" s="142" t="s">
        <v>1538</v>
      </c>
      <c r="V316" s="363">
        <v>449770.0</v>
      </c>
      <c r="W316" s="150"/>
      <c r="X316" s="143"/>
      <c r="Y316" s="150"/>
      <c r="Z316" s="143"/>
      <c r="AA316" s="150"/>
      <c r="AB316" s="143"/>
      <c r="AC316" s="150"/>
      <c r="AD316" s="143"/>
      <c r="AE316" s="150"/>
      <c r="AF316" s="143"/>
      <c r="AG316" s="150"/>
      <c r="AH316" s="143"/>
      <c r="AI316" s="150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50"/>
      <c r="AU316" s="361"/>
      <c r="AV316" s="225"/>
      <c r="AW316" s="222"/>
      <c r="AX316" s="222"/>
      <c r="AY316" s="222"/>
      <c r="AZ316" s="222"/>
      <c r="BA316" s="222"/>
      <c r="BB316" s="222"/>
      <c r="BC316" s="222"/>
      <c r="BD316" s="222"/>
      <c r="BE316" s="222"/>
      <c r="BF316" s="222"/>
      <c r="BG316" s="222"/>
      <c r="BH316" s="222"/>
      <c r="BI316" s="222"/>
      <c r="BJ316" s="222"/>
      <c r="BK316" s="222"/>
      <c r="BL316" s="222"/>
      <c r="BM316" s="222"/>
      <c r="BN316" s="222"/>
      <c r="BO316" s="222"/>
      <c r="BP316" s="222"/>
    </row>
    <row r="317" ht="12.75" customHeight="1">
      <c r="A317" s="222"/>
      <c r="B317" s="440">
        <v>45379.0</v>
      </c>
      <c r="C317" s="210">
        <f t="shared" si="41"/>
        <v>150000</v>
      </c>
      <c r="D317" s="141">
        <f t="shared" si="42"/>
        <v>0</v>
      </c>
      <c r="E317" s="399"/>
      <c r="F317" s="474"/>
      <c r="G317" s="474"/>
      <c r="H317" s="474"/>
      <c r="I317" s="474"/>
      <c r="J317" s="474"/>
      <c r="K317" s="474"/>
      <c r="L317" s="475"/>
      <c r="M317" s="141">
        <f t="shared" si="43"/>
        <v>0</v>
      </c>
      <c r="N317" s="399"/>
      <c r="O317" s="474"/>
      <c r="P317" s="474"/>
      <c r="Q317" s="474"/>
      <c r="R317" s="474"/>
      <c r="S317" s="475"/>
      <c r="T317" s="141">
        <f t="shared" si="44"/>
        <v>150000</v>
      </c>
      <c r="U317" s="142" t="s">
        <v>806</v>
      </c>
      <c r="V317" s="363">
        <v>120000.0</v>
      </c>
      <c r="W317" s="150" t="s">
        <v>806</v>
      </c>
      <c r="X317" s="363">
        <v>30000.0</v>
      </c>
      <c r="Y317" s="150"/>
      <c r="Z317" s="143"/>
      <c r="AA317" s="150"/>
      <c r="AB317" s="143"/>
      <c r="AC317" s="150"/>
      <c r="AD317" s="143"/>
      <c r="AE317" s="150"/>
      <c r="AF317" s="143"/>
      <c r="AG317" s="150"/>
      <c r="AH317" s="143"/>
      <c r="AI317" s="150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50"/>
      <c r="AU317" s="361"/>
      <c r="AV317" s="225"/>
      <c r="AW317" s="222"/>
      <c r="AX317" s="222"/>
      <c r="AY317" s="222"/>
      <c r="AZ317" s="222"/>
      <c r="BA317" s="222"/>
      <c r="BB317" s="222"/>
      <c r="BC317" s="222"/>
      <c r="BD317" s="222"/>
      <c r="BE317" s="222"/>
      <c r="BF317" s="222"/>
      <c r="BG317" s="222"/>
      <c r="BH317" s="222"/>
      <c r="BI317" s="222"/>
      <c r="BJ317" s="222"/>
      <c r="BK317" s="222"/>
      <c r="BL317" s="222"/>
      <c r="BM317" s="222"/>
      <c r="BN317" s="222"/>
      <c r="BO317" s="222"/>
      <c r="BP317" s="222"/>
    </row>
    <row r="318" ht="12.75" customHeight="1">
      <c r="A318" s="222"/>
      <c r="B318" s="440">
        <v>45380.0</v>
      </c>
      <c r="C318" s="210">
        <f t="shared" si="41"/>
        <v>34886786</v>
      </c>
      <c r="D318" s="141">
        <f t="shared" si="42"/>
        <v>30000000</v>
      </c>
      <c r="E318" s="224" t="s">
        <v>783</v>
      </c>
      <c r="F318" s="143">
        <v>3.0E7</v>
      </c>
      <c r="G318" s="474"/>
      <c r="H318" s="474"/>
      <c r="I318" s="474"/>
      <c r="J318" s="474"/>
      <c r="K318" s="474"/>
      <c r="L318" s="475"/>
      <c r="M318" s="141">
        <f t="shared" si="43"/>
        <v>0</v>
      </c>
      <c r="N318" s="399"/>
      <c r="O318" s="474"/>
      <c r="P318" s="474"/>
      <c r="Q318" s="474"/>
      <c r="R318" s="474"/>
      <c r="S318" s="475"/>
      <c r="T318" s="141">
        <f>V318+X318+Z318+AB318+AD318+AF318+AH318+AJ318+AV318+AL318</f>
        <v>4886786</v>
      </c>
      <c r="U318" s="164" t="s">
        <v>1539</v>
      </c>
      <c r="V318" s="367">
        <v>206689.0</v>
      </c>
      <c r="W318" s="413" t="s">
        <v>148</v>
      </c>
      <c r="X318" s="367">
        <v>3308112.0</v>
      </c>
      <c r="Y318" s="150" t="s">
        <v>159</v>
      </c>
      <c r="Z318" s="363">
        <v>94792.0</v>
      </c>
      <c r="AA318" s="150" t="s">
        <v>172</v>
      </c>
      <c r="AB318" s="363">
        <v>181546.0</v>
      </c>
      <c r="AC318" s="150" t="s">
        <v>1540</v>
      </c>
      <c r="AD318" s="363">
        <v>6500.0</v>
      </c>
      <c r="AE318" s="143" t="s">
        <v>823</v>
      </c>
      <c r="AF318" s="363">
        <v>229982.0</v>
      </c>
      <c r="AG318" s="143" t="s">
        <v>1541</v>
      </c>
      <c r="AH318" s="363">
        <v>395735.0</v>
      </c>
      <c r="AI318" s="143" t="s">
        <v>327</v>
      </c>
      <c r="AJ318" s="363">
        <v>214500.0</v>
      </c>
      <c r="AK318" s="322" t="s">
        <v>1542</v>
      </c>
      <c r="AL318" s="363">
        <v>248930.0</v>
      </c>
      <c r="AM318" s="322"/>
      <c r="AN318" s="322"/>
      <c r="AO318" s="322"/>
      <c r="AP318" s="322"/>
      <c r="AQ318" s="143"/>
      <c r="AR318" s="143"/>
      <c r="AS318" s="143"/>
      <c r="AT318" s="150"/>
      <c r="AU318" s="361"/>
      <c r="AV318" s="225"/>
      <c r="AW318" s="222"/>
      <c r="AX318" s="222"/>
      <c r="AY318" s="222"/>
      <c r="AZ318" s="222"/>
      <c r="BA318" s="222"/>
      <c r="BB318" s="222"/>
      <c r="BC318" s="222"/>
      <c r="BD318" s="222"/>
      <c r="BE318" s="222"/>
      <c r="BF318" s="222"/>
      <c r="BG318" s="222"/>
      <c r="BH318" s="222"/>
      <c r="BI318" s="222"/>
      <c r="BJ318" s="222"/>
      <c r="BK318" s="222"/>
      <c r="BL318" s="222"/>
      <c r="BM318" s="222"/>
      <c r="BN318" s="222"/>
      <c r="BO318" s="222"/>
      <c r="BP318" s="222"/>
    </row>
    <row r="319" ht="12.75" customHeight="1">
      <c r="A319" s="222"/>
      <c r="B319" s="439">
        <v>45381.0</v>
      </c>
      <c r="C319" s="215">
        <f t="shared" si="41"/>
        <v>100000</v>
      </c>
      <c r="D319" s="141">
        <f t="shared" si="42"/>
        <v>0</v>
      </c>
      <c r="E319" s="527"/>
      <c r="F319" s="528"/>
      <c r="G319" s="474"/>
      <c r="H319" s="474"/>
      <c r="I319" s="474"/>
      <c r="J319" s="474"/>
      <c r="K319" s="474"/>
      <c r="L319" s="475"/>
      <c r="M319" s="141">
        <f t="shared" si="43"/>
        <v>0</v>
      </c>
      <c r="N319" s="399"/>
      <c r="O319" s="474"/>
      <c r="P319" s="474"/>
      <c r="Q319" s="474"/>
      <c r="R319" s="474"/>
      <c r="S319" s="475"/>
      <c r="T319" s="141">
        <f t="shared" ref="T319:T320" si="45">V319+X319+Z319+AB319+AD319+AF319+AH319+AJ319+AV319</f>
        <v>100000</v>
      </c>
      <c r="U319" s="151" t="s">
        <v>119</v>
      </c>
      <c r="V319" s="363">
        <v>100000.0</v>
      </c>
      <c r="W319" s="150"/>
      <c r="X319" s="143"/>
      <c r="Y319" s="150"/>
      <c r="Z319" s="143"/>
      <c r="AA319" s="150"/>
      <c r="AB319" s="143"/>
      <c r="AC319" s="150"/>
      <c r="AD319" s="143"/>
      <c r="AE319" s="150"/>
      <c r="AF319" s="143"/>
      <c r="AG319" s="150"/>
      <c r="AH319" s="143"/>
      <c r="AI319" s="150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50"/>
      <c r="AU319" s="361"/>
      <c r="AV319" s="225"/>
      <c r="AW319" s="222"/>
      <c r="AX319" s="222"/>
      <c r="AY319" s="222"/>
      <c r="AZ319" s="222"/>
      <c r="BA319" s="222"/>
      <c r="BB319" s="222"/>
      <c r="BC319" s="222"/>
      <c r="BD319" s="222"/>
      <c r="BE319" s="222"/>
      <c r="BF319" s="222"/>
      <c r="BG319" s="222"/>
      <c r="BH319" s="222"/>
      <c r="BI319" s="222"/>
      <c r="BJ319" s="222"/>
      <c r="BK319" s="222"/>
      <c r="BL319" s="222"/>
      <c r="BM319" s="222"/>
      <c r="BN319" s="222"/>
      <c r="BO319" s="222"/>
      <c r="BP319" s="222"/>
    </row>
    <row r="320" ht="12.75" customHeight="1">
      <c r="A320" s="222"/>
      <c r="B320" s="441">
        <v>45382.0</v>
      </c>
      <c r="C320" s="233">
        <f t="shared" si="41"/>
        <v>0</v>
      </c>
      <c r="D320" s="229">
        <f t="shared" si="42"/>
        <v>0</v>
      </c>
      <c r="E320" s="205"/>
      <c r="F320" s="206"/>
      <c r="G320" s="495"/>
      <c r="H320" s="495"/>
      <c r="I320" s="495"/>
      <c r="J320" s="495"/>
      <c r="K320" s="495"/>
      <c r="L320" s="496"/>
      <c r="M320" s="229">
        <f t="shared" si="43"/>
        <v>0</v>
      </c>
      <c r="N320" s="523"/>
      <c r="O320" s="495"/>
      <c r="P320" s="495"/>
      <c r="Q320" s="495"/>
      <c r="R320" s="495"/>
      <c r="S320" s="496"/>
      <c r="T320" s="229">
        <f t="shared" si="45"/>
        <v>0</v>
      </c>
      <c r="U320" s="171"/>
      <c r="V320" s="167"/>
      <c r="W320" s="164"/>
      <c r="X320" s="167"/>
      <c r="Y320" s="413"/>
      <c r="Z320" s="412"/>
      <c r="AA320" s="383"/>
      <c r="AB320" s="322"/>
      <c r="AC320" s="164"/>
      <c r="AD320" s="167"/>
      <c r="AE320" s="164"/>
      <c r="AF320" s="167"/>
      <c r="AG320" s="164"/>
      <c r="AH320" s="167"/>
      <c r="AI320" s="164"/>
      <c r="AJ320" s="167"/>
      <c r="AK320" s="167"/>
      <c r="AL320" s="167"/>
      <c r="AM320" s="167"/>
      <c r="AN320" s="167"/>
      <c r="AO320" s="167"/>
      <c r="AP320" s="167"/>
      <c r="AQ320" s="167"/>
      <c r="AR320" s="167"/>
      <c r="AS320" s="167"/>
      <c r="AT320" s="164"/>
      <c r="AU320" s="370"/>
      <c r="AV320" s="276"/>
      <c r="AW320" s="222"/>
      <c r="AX320" s="222"/>
      <c r="AY320" s="222"/>
      <c r="AZ320" s="222"/>
      <c r="BA320" s="222"/>
      <c r="BB320" s="222"/>
      <c r="BC320" s="222"/>
      <c r="BD320" s="222"/>
      <c r="BE320" s="222"/>
      <c r="BF320" s="222"/>
      <c r="BG320" s="222"/>
      <c r="BH320" s="222"/>
      <c r="BI320" s="222"/>
      <c r="BJ320" s="222"/>
      <c r="BK320" s="222"/>
      <c r="BL320" s="222"/>
      <c r="BM320" s="222"/>
      <c r="BN320" s="222"/>
      <c r="BO320" s="222"/>
      <c r="BP320" s="222"/>
    </row>
    <row r="321" ht="12.75" customHeight="1">
      <c r="A321" s="1"/>
      <c r="B321" s="454" t="s">
        <v>21</v>
      </c>
      <c r="C321" s="208"/>
      <c r="D321" s="173"/>
      <c r="E321" s="503"/>
      <c r="F321" s="504"/>
      <c r="G321" s="504"/>
      <c r="H321" s="504"/>
      <c r="I321" s="504"/>
      <c r="J321" s="504"/>
      <c r="K321" s="504"/>
      <c r="L321" s="505"/>
      <c r="M321" s="173"/>
      <c r="N321" s="503"/>
      <c r="O321" s="504"/>
      <c r="P321" s="504"/>
      <c r="Q321" s="504"/>
      <c r="R321" s="504"/>
      <c r="S321" s="505"/>
      <c r="T321" s="173"/>
      <c r="U321" s="198"/>
      <c r="V321" s="183"/>
      <c r="W321" s="184"/>
      <c r="X321" s="183"/>
      <c r="Y321" s="184"/>
      <c r="Z321" s="183"/>
      <c r="AA321" s="184"/>
      <c r="AB321" s="183"/>
      <c r="AC321" s="184"/>
      <c r="AD321" s="183"/>
      <c r="AE321" s="184"/>
      <c r="AF321" s="183"/>
      <c r="AG321" s="184"/>
      <c r="AH321" s="183"/>
      <c r="AI321" s="184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4"/>
      <c r="AU321" s="371"/>
      <c r="AV321" s="247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ht="12.75" customHeight="1">
      <c r="A322" s="222"/>
      <c r="B322" s="443">
        <v>45383.0</v>
      </c>
      <c r="C322" s="209">
        <f t="shared" ref="C322:C351" si="46">D322+M322+T322</f>
        <v>0</v>
      </c>
      <c r="D322" s="243">
        <f t="shared" ref="D322:D351" si="47">F322+H322+J322+L322</f>
        <v>0</v>
      </c>
      <c r="E322" s="527"/>
      <c r="F322" s="528"/>
      <c r="G322" s="528"/>
      <c r="H322" s="528"/>
      <c r="I322" s="528"/>
      <c r="J322" s="528"/>
      <c r="K322" s="528"/>
      <c r="L322" s="529"/>
      <c r="M322" s="243">
        <f t="shared" ref="M322:M351" si="48">O322+Q322</f>
        <v>0</v>
      </c>
      <c r="N322" s="527"/>
      <c r="O322" s="528"/>
      <c r="P322" s="528"/>
      <c r="Q322" s="528"/>
      <c r="R322" s="528"/>
      <c r="S322" s="529"/>
      <c r="T322" s="243">
        <f t="shared" ref="T322:T351" si="49">V322+X322+Z322+AB322+AD322+AF322+AH322+AJ322+AV322</f>
        <v>0</v>
      </c>
      <c r="U322" s="383"/>
      <c r="V322" s="322"/>
      <c r="W322" s="162"/>
      <c r="X322" s="163"/>
      <c r="Y322" s="162"/>
      <c r="Z322" s="163"/>
      <c r="AA322" s="162"/>
      <c r="AB322" s="163"/>
      <c r="AC322" s="162"/>
      <c r="AD322" s="163"/>
      <c r="AE322" s="162"/>
      <c r="AF322" s="163"/>
      <c r="AG322" s="162"/>
      <c r="AH322" s="163"/>
      <c r="AI322" s="162"/>
      <c r="AJ322" s="163"/>
      <c r="AK322" s="163"/>
      <c r="AL322" s="163"/>
      <c r="AM322" s="163"/>
      <c r="AN322" s="163"/>
      <c r="AO322" s="163"/>
      <c r="AP322" s="163"/>
      <c r="AQ322" s="163"/>
      <c r="AR322" s="163"/>
      <c r="AS322" s="163"/>
      <c r="AT322" s="162"/>
      <c r="AU322" s="372"/>
      <c r="AV322" s="255"/>
      <c r="AW322" s="222"/>
      <c r="AX322" s="222"/>
      <c r="AY322" s="222"/>
      <c r="AZ322" s="222"/>
      <c r="BA322" s="222"/>
      <c r="BB322" s="222"/>
      <c r="BC322" s="222"/>
      <c r="BD322" s="222"/>
      <c r="BE322" s="222"/>
      <c r="BF322" s="222"/>
      <c r="BG322" s="222"/>
      <c r="BH322" s="222"/>
      <c r="BI322" s="222"/>
      <c r="BJ322" s="222"/>
      <c r="BK322" s="222"/>
      <c r="BL322" s="222"/>
      <c r="BM322" s="222"/>
      <c r="BN322" s="222"/>
      <c r="BO322" s="222"/>
      <c r="BP322" s="222"/>
    </row>
    <row r="323" ht="12.75" customHeight="1">
      <c r="A323" s="222"/>
      <c r="B323" s="440">
        <v>45384.0</v>
      </c>
      <c r="C323" s="210">
        <f t="shared" si="46"/>
        <v>0</v>
      </c>
      <c r="D323" s="141">
        <f t="shared" si="47"/>
        <v>0</v>
      </c>
      <c r="E323" s="399"/>
      <c r="F323" s="474"/>
      <c r="G323" s="474"/>
      <c r="H323" s="474"/>
      <c r="I323" s="474"/>
      <c r="J323" s="474"/>
      <c r="K323" s="474"/>
      <c r="L323" s="475"/>
      <c r="M323" s="141">
        <f t="shared" si="48"/>
        <v>0</v>
      </c>
      <c r="N323" s="399"/>
      <c r="O323" s="474"/>
      <c r="P323" s="474"/>
      <c r="Q323" s="474"/>
      <c r="R323" s="474"/>
      <c r="S323" s="475"/>
      <c r="T323" s="141">
        <f t="shared" si="49"/>
        <v>0</v>
      </c>
      <c r="U323" s="383"/>
      <c r="V323" s="322"/>
      <c r="W323" s="150"/>
      <c r="X323" s="143"/>
      <c r="Y323" s="150"/>
      <c r="Z323" s="143"/>
      <c r="AA323" s="150"/>
      <c r="AB323" s="143"/>
      <c r="AC323" s="150"/>
      <c r="AD323" s="143"/>
      <c r="AE323" s="150"/>
      <c r="AF323" s="143"/>
      <c r="AG323" s="150"/>
      <c r="AH323" s="143"/>
      <c r="AI323" s="150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50"/>
      <c r="AU323" s="361"/>
      <c r="AV323" s="225"/>
      <c r="AW323" s="222"/>
      <c r="AX323" s="222"/>
      <c r="AY323" s="222"/>
      <c r="AZ323" s="222"/>
      <c r="BA323" s="222"/>
      <c r="BB323" s="222"/>
      <c r="BC323" s="222"/>
      <c r="BD323" s="222"/>
      <c r="BE323" s="222"/>
      <c r="BF323" s="222"/>
      <c r="BG323" s="222"/>
      <c r="BH323" s="222"/>
      <c r="BI323" s="222"/>
      <c r="BJ323" s="222"/>
      <c r="BK323" s="222"/>
      <c r="BL323" s="222"/>
      <c r="BM323" s="222"/>
      <c r="BN323" s="222"/>
      <c r="BO323" s="222"/>
      <c r="BP323" s="222"/>
    </row>
    <row r="324" ht="12.75" customHeight="1">
      <c r="A324" s="222"/>
      <c r="B324" s="440">
        <v>45385.0</v>
      </c>
      <c r="C324" s="210">
        <f t="shared" si="46"/>
        <v>0</v>
      </c>
      <c r="D324" s="141">
        <f t="shared" si="47"/>
        <v>0</v>
      </c>
      <c r="E324" s="399"/>
      <c r="F324" s="474"/>
      <c r="G324" s="474"/>
      <c r="H324" s="474"/>
      <c r="I324" s="474"/>
      <c r="J324" s="474"/>
      <c r="K324" s="474"/>
      <c r="L324" s="475"/>
      <c r="M324" s="141">
        <f t="shared" si="48"/>
        <v>0</v>
      </c>
      <c r="N324" s="399"/>
      <c r="O324" s="474"/>
      <c r="P324" s="474"/>
      <c r="Q324" s="474"/>
      <c r="R324" s="474"/>
      <c r="S324" s="475"/>
      <c r="T324" s="141">
        <f t="shared" si="49"/>
        <v>0</v>
      </c>
      <c r="U324" s="383"/>
      <c r="V324" s="322"/>
      <c r="W324" s="150"/>
      <c r="X324" s="143"/>
      <c r="Y324" s="150"/>
      <c r="Z324" s="143"/>
      <c r="AA324" s="150"/>
      <c r="AB324" s="143"/>
      <c r="AC324" s="150"/>
      <c r="AD324" s="143"/>
      <c r="AE324" s="150"/>
      <c r="AF324" s="143"/>
      <c r="AG324" s="150"/>
      <c r="AH324" s="143"/>
      <c r="AI324" s="150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50"/>
      <c r="AU324" s="361"/>
      <c r="AV324" s="225"/>
      <c r="AW324" s="222"/>
      <c r="AX324" s="222"/>
      <c r="AY324" s="222"/>
      <c r="AZ324" s="222"/>
      <c r="BA324" s="222"/>
      <c r="BB324" s="222"/>
      <c r="BC324" s="222"/>
      <c r="BD324" s="222"/>
      <c r="BE324" s="222"/>
      <c r="BF324" s="222"/>
      <c r="BG324" s="222"/>
      <c r="BH324" s="222"/>
      <c r="BI324" s="222"/>
      <c r="BJ324" s="222"/>
      <c r="BK324" s="222"/>
      <c r="BL324" s="222"/>
      <c r="BM324" s="222"/>
      <c r="BN324" s="222"/>
      <c r="BO324" s="222"/>
      <c r="BP324" s="222"/>
    </row>
    <row r="325" ht="12.75" customHeight="1">
      <c r="A325" s="222"/>
      <c r="B325" s="440">
        <v>45386.0</v>
      </c>
      <c r="C325" s="210">
        <f t="shared" si="46"/>
        <v>9239450</v>
      </c>
      <c r="D325" s="141">
        <f t="shared" si="47"/>
        <v>0</v>
      </c>
      <c r="E325" s="399"/>
      <c r="F325" s="474"/>
      <c r="G325" s="474"/>
      <c r="H325" s="474"/>
      <c r="I325" s="474"/>
      <c r="J325" s="474"/>
      <c r="K325" s="474"/>
      <c r="L325" s="475"/>
      <c r="M325" s="141">
        <f t="shared" si="48"/>
        <v>0</v>
      </c>
      <c r="N325" s="399"/>
      <c r="O325" s="474"/>
      <c r="P325" s="474"/>
      <c r="Q325" s="474"/>
      <c r="R325" s="474"/>
      <c r="S325" s="475"/>
      <c r="T325" s="141">
        <f t="shared" si="49"/>
        <v>9239450</v>
      </c>
      <c r="U325" s="142" t="s">
        <v>1543</v>
      </c>
      <c r="V325" s="363">
        <v>3815150.0</v>
      </c>
      <c r="W325" s="150" t="s">
        <v>1544</v>
      </c>
      <c r="X325" s="363">
        <v>1670000.0</v>
      </c>
      <c r="Y325" s="142" t="s">
        <v>1545</v>
      </c>
      <c r="Z325" s="380">
        <v>3754300.0</v>
      </c>
      <c r="AA325" s="150"/>
      <c r="AB325" s="143"/>
      <c r="AC325" s="150"/>
      <c r="AD325" s="143"/>
      <c r="AE325" s="150"/>
      <c r="AF325" s="143"/>
      <c r="AG325" s="150"/>
      <c r="AH325" s="143"/>
      <c r="AI325" s="150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50"/>
      <c r="AU325" s="361"/>
      <c r="AV325" s="225"/>
      <c r="AW325" s="222"/>
      <c r="AX325" s="222"/>
      <c r="AY325" s="222"/>
      <c r="AZ325" s="222"/>
      <c r="BA325" s="222"/>
      <c r="BB325" s="222"/>
      <c r="BC325" s="222"/>
      <c r="BD325" s="222"/>
      <c r="BE325" s="222"/>
      <c r="BF325" s="222"/>
      <c r="BG325" s="222"/>
      <c r="BH325" s="222"/>
      <c r="BI325" s="222"/>
      <c r="BJ325" s="222"/>
      <c r="BK325" s="222"/>
      <c r="BL325" s="222"/>
      <c r="BM325" s="222"/>
      <c r="BN325" s="222"/>
      <c r="BO325" s="222"/>
      <c r="BP325" s="222"/>
    </row>
    <row r="326" ht="12.75" customHeight="1">
      <c r="A326" s="222"/>
      <c r="B326" s="440">
        <v>45387.0</v>
      </c>
      <c r="C326" s="210">
        <f t="shared" si="46"/>
        <v>55000</v>
      </c>
      <c r="D326" s="141">
        <f t="shared" si="47"/>
        <v>0</v>
      </c>
      <c r="E326" s="399"/>
      <c r="F326" s="474"/>
      <c r="G326" s="474"/>
      <c r="H326" s="474"/>
      <c r="I326" s="474"/>
      <c r="J326" s="474"/>
      <c r="K326" s="474"/>
      <c r="L326" s="475"/>
      <c r="M326" s="141">
        <f t="shared" si="48"/>
        <v>0</v>
      </c>
      <c r="N326" s="399"/>
      <c r="O326" s="474"/>
      <c r="P326" s="474"/>
      <c r="Q326" s="474"/>
      <c r="R326" s="474"/>
      <c r="S326" s="475"/>
      <c r="T326" s="141">
        <f t="shared" si="49"/>
        <v>55000</v>
      </c>
      <c r="U326" s="383" t="s">
        <v>763</v>
      </c>
      <c r="V326" s="363">
        <v>55000.0</v>
      </c>
      <c r="W326" s="474"/>
      <c r="X326" s="474"/>
      <c r="Y326" s="150"/>
      <c r="Z326" s="143"/>
      <c r="AA326" s="150"/>
      <c r="AB326" s="143"/>
      <c r="AC326" s="150"/>
      <c r="AD326" s="143"/>
      <c r="AE326" s="150"/>
      <c r="AF326" s="143"/>
      <c r="AG326" s="150"/>
      <c r="AH326" s="143"/>
      <c r="AI326" s="150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50"/>
      <c r="AU326" s="361"/>
      <c r="AV326" s="225"/>
      <c r="AW326" s="222"/>
      <c r="AX326" s="222"/>
      <c r="AY326" s="222"/>
      <c r="AZ326" s="222"/>
      <c r="BA326" s="222"/>
      <c r="BB326" s="222"/>
      <c r="BC326" s="222"/>
      <c r="BD326" s="222"/>
      <c r="BE326" s="222"/>
      <c r="BF326" s="222"/>
      <c r="BG326" s="222"/>
      <c r="BH326" s="222"/>
      <c r="BI326" s="222"/>
      <c r="BJ326" s="222"/>
      <c r="BK326" s="222"/>
      <c r="BL326" s="222"/>
      <c r="BM326" s="222"/>
      <c r="BN326" s="222"/>
      <c r="BO326" s="222"/>
      <c r="BP326" s="222"/>
    </row>
    <row r="327" ht="12.75" customHeight="1">
      <c r="A327" s="222"/>
      <c r="B327" s="439">
        <v>45388.0</v>
      </c>
      <c r="C327" s="210">
        <f t="shared" si="46"/>
        <v>0</v>
      </c>
      <c r="D327" s="141">
        <f t="shared" si="47"/>
        <v>0</v>
      </c>
      <c r="E327" s="399"/>
      <c r="F327" s="474"/>
      <c r="G327" s="474"/>
      <c r="H327" s="474"/>
      <c r="I327" s="474"/>
      <c r="J327" s="474"/>
      <c r="K327" s="474"/>
      <c r="L327" s="475"/>
      <c r="M327" s="141">
        <f t="shared" si="48"/>
        <v>0</v>
      </c>
      <c r="N327" s="399"/>
      <c r="O327" s="474"/>
      <c r="P327" s="474"/>
      <c r="Q327" s="474"/>
      <c r="R327" s="474"/>
      <c r="S327" s="475"/>
      <c r="T327" s="141">
        <f t="shared" si="49"/>
        <v>0</v>
      </c>
      <c r="U327" s="142"/>
      <c r="V327" s="143"/>
      <c r="W327" s="150"/>
      <c r="X327" s="143"/>
      <c r="Y327" s="150"/>
      <c r="Z327" s="143"/>
      <c r="AA327" s="150"/>
      <c r="AB327" s="143"/>
      <c r="AC327" s="150"/>
      <c r="AD327" s="143"/>
      <c r="AE327" s="150"/>
      <c r="AF327" s="143"/>
      <c r="AG327" s="150"/>
      <c r="AH327" s="143"/>
      <c r="AI327" s="150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50"/>
      <c r="AU327" s="361"/>
      <c r="AV327" s="225"/>
      <c r="AW327" s="222"/>
      <c r="AX327" s="222"/>
      <c r="AY327" s="222"/>
      <c r="AZ327" s="222"/>
      <c r="BA327" s="222"/>
      <c r="BB327" s="222"/>
      <c r="BC327" s="222"/>
      <c r="BD327" s="222"/>
      <c r="BE327" s="222"/>
      <c r="BF327" s="222"/>
      <c r="BG327" s="222"/>
      <c r="BH327" s="222"/>
      <c r="BI327" s="222"/>
      <c r="BJ327" s="222"/>
      <c r="BK327" s="222"/>
      <c r="BL327" s="222"/>
      <c r="BM327" s="222"/>
      <c r="BN327" s="222"/>
      <c r="BO327" s="222"/>
      <c r="BP327" s="222"/>
    </row>
    <row r="328" ht="12.75" customHeight="1">
      <c r="A328" s="222"/>
      <c r="B328" s="439">
        <v>45389.0</v>
      </c>
      <c r="C328" s="210">
        <f t="shared" si="46"/>
        <v>0</v>
      </c>
      <c r="D328" s="141">
        <f t="shared" si="47"/>
        <v>0</v>
      </c>
      <c r="E328" s="399"/>
      <c r="F328" s="474"/>
      <c r="G328" s="474"/>
      <c r="H328" s="474"/>
      <c r="I328" s="474"/>
      <c r="J328" s="474"/>
      <c r="K328" s="474"/>
      <c r="L328" s="475"/>
      <c r="M328" s="141">
        <f t="shared" si="48"/>
        <v>0</v>
      </c>
      <c r="N328" s="399"/>
      <c r="O328" s="474"/>
      <c r="P328" s="474"/>
      <c r="Q328" s="474"/>
      <c r="R328" s="474"/>
      <c r="S328" s="475"/>
      <c r="T328" s="141">
        <f t="shared" si="49"/>
        <v>0</v>
      </c>
      <c r="U328" s="142"/>
      <c r="V328" s="143"/>
      <c r="W328" s="150"/>
      <c r="X328" s="143"/>
      <c r="Y328" s="150"/>
      <c r="Z328" s="143"/>
      <c r="AA328" s="150"/>
      <c r="AB328" s="143"/>
      <c r="AC328" s="150"/>
      <c r="AD328" s="143"/>
      <c r="AE328" s="150"/>
      <c r="AF328" s="143"/>
      <c r="AG328" s="150"/>
      <c r="AH328" s="143"/>
      <c r="AI328" s="150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50"/>
      <c r="AU328" s="361"/>
      <c r="AV328" s="225"/>
      <c r="AW328" s="222"/>
      <c r="AX328" s="222"/>
      <c r="AY328" s="222"/>
      <c r="AZ328" s="222"/>
      <c r="BA328" s="222"/>
      <c r="BB328" s="222"/>
      <c r="BC328" s="222"/>
      <c r="BD328" s="222"/>
      <c r="BE328" s="222"/>
      <c r="BF328" s="222"/>
      <c r="BG328" s="222"/>
      <c r="BH328" s="222"/>
      <c r="BI328" s="222"/>
      <c r="BJ328" s="222"/>
      <c r="BK328" s="222"/>
      <c r="BL328" s="222"/>
      <c r="BM328" s="222"/>
      <c r="BN328" s="222"/>
      <c r="BO328" s="222"/>
      <c r="BP328" s="222"/>
    </row>
    <row r="329" ht="12.75" customHeight="1">
      <c r="A329" s="222"/>
      <c r="B329" s="440">
        <v>45390.0</v>
      </c>
      <c r="C329" s="210">
        <f t="shared" si="46"/>
        <v>343557</v>
      </c>
      <c r="D329" s="141">
        <f t="shared" si="47"/>
        <v>0</v>
      </c>
      <c r="E329" s="399"/>
      <c r="F329" s="474"/>
      <c r="G329" s="474"/>
      <c r="H329" s="474"/>
      <c r="I329" s="474"/>
      <c r="J329" s="474"/>
      <c r="K329" s="474"/>
      <c r="L329" s="475"/>
      <c r="M329" s="141">
        <f t="shared" si="48"/>
        <v>0</v>
      </c>
      <c r="N329" s="399"/>
      <c r="O329" s="474"/>
      <c r="P329" s="474"/>
      <c r="Q329" s="474"/>
      <c r="R329" s="474"/>
      <c r="S329" s="475"/>
      <c r="T329" s="141">
        <f t="shared" si="49"/>
        <v>343557</v>
      </c>
      <c r="U329" s="383" t="s">
        <v>1546</v>
      </c>
      <c r="V329" s="363">
        <v>300720.0</v>
      </c>
      <c r="W329" s="383" t="s">
        <v>877</v>
      </c>
      <c r="X329" s="363">
        <v>42837.0</v>
      </c>
      <c r="Y329" s="150"/>
      <c r="Z329" s="143"/>
      <c r="AA329" s="150"/>
      <c r="AB329" s="143"/>
      <c r="AC329" s="150"/>
      <c r="AD329" s="143"/>
      <c r="AE329" s="150"/>
      <c r="AF329" s="143"/>
      <c r="AG329" s="150"/>
      <c r="AH329" s="143"/>
      <c r="AI329" s="150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50"/>
      <c r="AU329" s="361"/>
      <c r="AV329" s="225"/>
      <c r="AW329" s="222"/>
      <c r="AX329" s="222"/>
      <c r="AY329" s="222"/>
      <c r="AZ329" s="222"/>
      <c r="BA329" s="222"/>
      <c r="BB329" s="222"/>
      <c r="BC329" s="222"/>
      <c r="BD329" s="222"/>
      <c r="BE329" s="222"/>
      <c r="BF329" s="222"/>
      <c r="BG329" s="222"/>
      <c r="BH329" s="222"/>
      <c r="BI329" s="222"/>
      <c r="BJ329" s="222"/>
      <c r="BK329" s="222"/>
      <c r="BL329" s="222"/>
      <c r="BM329" s="222"/>
      <c r="BN329" s="222"/>
      <c r="BO329" s="222"/>
      <c r="BP329" s="222"/>
    </row>
    <row r="330" ht="12.75" customHeight="1">
      <c r="A330" s="222"/>
      <c r="B330" s="440">
        <v>45391.0</v>
      </c>
      <c r="C330" s="210">
        <f t="shared" si="46"/>
        <v>0</v>
      </c>
      <c r="D330" s="141">
        <f t="shared" si="47"/>
        <v>0</v>
      </c>
      <c r="E330" s="399"/>
      <c r="F330" s="474"/>
      <c r="G330" s="474"/>
      <c r="H330" s="474"/>
      <c r="I330" s="474"/>
      <c r="J330" s="474"/>
      <c r="K330" s="474"/>
      <c r="L330" s="475"/>
      <c r="M330" s="141">
        <f t="shared" si="48"/>
        <v>0</v>
      </c>
      <c r="N330" s="399"/>
      <c r="O330" s="474"/>
      <c r="P330" s="474"/>
      <c r="Q330" s="474"/>
      <c r="R330" s="474"/>
      <c r="S330" s="475"/>
      <c r="T330" s="141">
        <f t="shared" si="49"/>
        <v>0</v>
      </c>
      <c r="U330" s="142"/>
      <c r="V330" s="143"/>
      <c r="W330" s="150"/>
      <c r="X330" s="143"/>
      <c r="Y330" s="150"/>
      <c r="Z330" s="143"/>
      <c r="AA330" s="150"/>
      <c r="AB330" s="143"/>
      <c r="AC330" s="150"/>
      <c r="AD330" s="143"/>
      <c r="AE330" s="150"/>
      <c r="AF330" s="143"/>
      <c r="AG330" s="150"/>
      <c r="AH330" s="143"/>
      <c r="AI330" s="150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50"/>
      <c r="AU330" s="361"/>
      <c r="AV330" s="225"/>
      <c r="AW330" s="222"/>
      <c r="AX330" s="222"/>
      <c r="AY330" s="222"/>
      <c r="AZ330" s="222"/>
      <c r="BA330" s="222"/>
      <c r="BB330" s="222"/>
      <c r="BC330" s="222"/>
      <c r="BD330" s="222"/>
      <c r="BE330" s="222"/>
      <c r="BF330" s="222"/>
      <c r="BG330" s="222"/>
      <c r="BH330" s="222"/>
      <c r="BI330" s="222"/>
      <c r="BJ330" s="222"/>
      <c r="BK330" s="222"/>
      <c r="BL330" s="222"/>
      <c r="BM330" s="222"/>
      <c r="BN330" s="222"/>
      <c r="BO330" s="222"/>
      <c r="BP330" s="222"/>
    </row>
    <row r="331" ht="12.75" customHeight="1">
      <c r="A331" s="222"/>
      <c r="B331" s="440">
        <v>45392.0</v>
      </c>
      <c r="C331" s="210">
        <f t="shared" si="46"/>
        <v>1997730</v>
      </c>
      <c r="D331" s="141">
        <f t="shared" si="47"/>
        <v>0</v>
      </c>
      <c r="E331" s="399"/>
      <c r="F331" s="474"/>
      <c r="G331" s="474"/>
      <c r="H331" s="474"/>
      <c r="I331" s="474"/>
      <c r="J331" s="474"/>
      <c r="K331" s="474"/>
      <c r="L331" s="475"/>
      <c r="M331" s="141">
        <f t="shared" si="48"/>
        <v>0</v>
      </c>
      <c r="N331" s="399"/>
      <c r="O331" s="474"/>
      <c r="P331" s="474"/>
      <c r="Q331" s="474"/>
      <c r="R331" s="474"/>
      <c r="S331" s="475"/>
      <c r="T331" s="141">
        <f t="shared" si="49"/>
        <v>1997730</v>
      </c>
      <c r="U331" s="474" t="s">
        <v>1547</v>
      </c>
      <c r="V331" s="362">
        <v>1831025.0</v>
      </c>
      <c r="W331" s="474" t="s">
        <v>843</v>
      </c>
      <c r="X331" s="362">
        <v>3850.0</v>
      </c>
      <c r="Y331" s="150" t="s">
        <v>1500</v>
      </c>
      <c r="Z331" s="363">
        <v>162855.0</v>
      </c>
      <c r="AA331" s="150"/>
      <c r="AB331" s="143"/>
      <c r="AC331" s="150"/>
      <c r="AD331" s="143"/>
      <c r="AE331" s="150"/>
      <c r="AF331" s="143"/>
      <c r="AG331" s="150"/>
      <c r="AH331" s="143"/>
      <c r="AI331" s="150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50"/>
      <c r="AU331" s="361"/>
      <c r="AV331" s="225"/>
      <c r="AW331" s="222"/>
      <c r="AX331" s="222"/>
      <c r="AY331" s="222"/>
      <c r="AZ331" s="222"/>
      <c r="BA331" s="222"/>
      <c r="BB331" s="222"/>
      <c r="BC331" s="222"/>
      <c r="BD331" s="222"/>
      <c r="BE331" s="222"/>
      <c r="BF331" s="222"/>
      <c r="BG331" s="222"/>
      <c r="BH331" s="222"/>
      <c r="BI331" s="222"/>
      <c r="BJ331" s="222"/>
      <c r="BK331" s="222"/>
      <c r="BL331" s="222"/>
      <c r="BM331" s="222"/>
      <c r="BN331" s="222"/>
      <c r="BO331" s="222"/>
      <c r="BP331" s="222"/>
    </row>
    <row r="332" ht="12.75" customHeight="1">
      <c r="A332" s="222"/>
      <c r="B332" s="440">
        <v>45393.0</v>
      </c>
      <c r="C332" s="210">
        <f t="shared" si="46"/>
        <v>0</v>
      </c>
      <c r="D332" s="141">
        <f t="shared" si="47"/>
        <v>0</v>
      </c>
      <c r="E332" s="399"/>
      <c r="F332" s="474"/>
      <c r="G332" s="474"/>
      <c r="H332" s="474"/>
      <c r="I332" s="474"/>
      <c r="J332" s="474"/>
      <c r="K332" s="474"/>
      <c r="L332" s="475"/>
      <c r="M332" s="141">
        <f t="shared" si="48"/>
        <v>0</v>
      </c>
      <c r="N332" s="399"/>
      <c r="O332" s="474"/>
      <c r="P332" s="474"/>
      <c r="Q332" s="474"/>
      <c r="R332" s="474"/>
      <c r="S332" s="475"/>
      <c r="T332" s="141">
        <f t="shared" si="49"/>
        <v>0</v>
      </c>
      <c r="U332" s="142"/>
      <c r="V332" s="143"/>
      <c r="W332" s="150"/>
      <c r="X332" s="143"/>
      <c r="Y332" s="150"/>
      <c r="Z332" s="143"/>
      <c r="AA332" s="150"/>
      <c r="AB332" s="143"/>
      <c r="AC332" s="150"/>
      <c r="AD332" s="143"/>
      <c r="AE332" s="150"/>
      <c r="AF332" s="143"/>
      <c r="AG332" s="150"/>
      <c r="AH332" s="143"/>
      <c r="AI332" s="150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50"/>
      <c r="AU332" s="361"/>
      <c r="AV332" s="225"/>
      <c r="AW332" s="222"/>
      <c r="AX332" s="222"/>
      <c r="AY332" s="222"/>
      <c r="AZ332" s="222"/>
      <c r="BA332" s="222"/>
      <c r="BB332" s="222"/>
      <c r="BC332" s="222"/>
      <c r="BD332" s="222"/>
      <c r="BE332" s="222"/>
      <c r="BF332" s="222"/>
      <c r="BG332" s="222"/>
      <c r="BH332" s="222"/>
      <c r="BI332" s="222"/>
      <c r="BJ332" s="222"/>
      <c r="BK332" s="222"/>
      <c r="BL332" s="222"/>
      <c r="BM332" s="222"/>
      <c r="BN332" s="222"/>
      <c r="BO332" s="222"/>
      <c r="BP332" s="222"/>
    </row>
    <row r="333" ht="12.75" customHeight="1">
      <c r="A333" s="222"/>
      <c r="B333" s="440">
        <v>45394.0</v>
      </c>
      <c r="C333" s="210">
        <f t="shared" si="46"/>
        <v>0</v>
      </c>
      <c r="D333" s="141">
        <f t="shared" si="47"/>
        <v>0</v>
      </c>
      <c r="E333" s="399"/>
      <c r="F333" s="474"/>
      <c r="G333" s="474"/>
      <c r="H333" s="474"/>
      <c r="I333" s="474"/>
      <c r="J333" s="474"/>
      <c r="K333" s="474"/>
      <c r="L333" s="475"/>
      <c r="M333" s="141">
        <f t="shared" si="48"/>
        <v>0</v>
      </c>
      <c r="N333" s="399"/>
      <c r="O333" s="474"/>
      <c r="P333" s="474"/>
      <c r="Q333" s="474"/>
      <c r="R333" s="474"/>
      <c r="S333" s="475"/>
      <c r="T333" s="141">
        <f t="shared" si="49"/>
        <v>0</v>
      </c>
      <c r="U333" s="142"/>
      <c r="V333" s="143"/>
      <c r="W333" s="150"/>
      <c r="X333" s="143"/>
      <c r="Y333" s="150"/>
      <c r="Z333" s="143"/>
      <c r="AA333" s="150"/>
      <c r="AB333" s="143"/>
      <c r="AC333" s="150"/>
      <c r="AD333" s="143"/>
      <c r="AE333" s="150"/>
      <c r="AF333" s="143"/>
      <c r="AG333" s="150"/>
      <c r="AH333" s="143"/>
      <c r="AI333" s="150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50"/>
      <c r="AU333" s="361"/>
      <c r="AV333" s="225"/>
      <c r="AW333" s="222"/>
      <c r="AX333" s="222"/>
      <c r="AY333" s="222"/>
      <c r="AZ333" s="222"/>
      <c r="BA333" s="222"/>
      <c r="BB333" s="222"/>
      <c r="BC333" s="222"/>
      <c r="BD333" s="222"/>
      <c r="BE333" s="222"/>
      <c r="BF333" s="222"/>
      <c r="BG333" s="222"/>
      <c r="BH333" s="222"/>
      <c r="BI333" s="222"/>
      <c r="BJ333" s="222"/>
      <c r="BK333" s="222"/>
      <c r="BL333" s="222"/>
      <c r="BM333" s="222"/>
      <c r="BN333" s="222"/>
      <c r="BO333" s="222"/>
      <c r="BP333" s="222"/>
    </row>
    <row r="334" ht="12.75" customHeight="1">
      <c r="A334" s="222"/>
      <c r="B334" s="439">
        <v>45395.0</v>
      </c>
      <c r="C334" s="210">
        <f t="shared" si="46"/>
        <v>0</v>
      </c>
      <c r="D334" s="141">
        <f t="shared" si="47"/>
        <v>0</v>
      </c>
      <c r="E334" s="399"/>
      <c r="F334" s="474"/>
      <c r="G334" s="474"/>
      <c r="H334" s="474"/>
      <c r="I334" s="474"/>
      <c r="J334" s="474"/>
      <c r="K334" s="474"/>
      <c r="L334" s="475"/>
      <c r="M334" s="141">
        <f t="shared" si="48"/>
        <v>0</v>
      </c>
      <c r="N334" s="399"/>
      <c r="O334" s="474"/>
      <c r="P334" s="474"/>
      <c r="Q334" s="474"/>
      <c r="R334" s="474"/>
      <c r="S334" s="475"/>
      <c r="T334" s="141">
        <f t="shared" si="49"/>
        <v>0</v>
      </c>
      <c r="U334" s="142"/>
      <c r="V334" s="143"/>
      <c r="W334" s="150"/>
      <c r="X334" s="143"/>
      <c r="Y334" s="150"/>
      <c r="Z334" s="143"/>
      <c r="AA334" s="150"/>
      <c r="AB334" s="143"/>
      <c r="AC334" s="150"/>
      <c r="AD334" s="143"/>
      <c r="AE334" s="150"/>
      <c r="AF334" s="143"/>
      <c r="AG334" s="150"/>
      <c r="AH334" s="143"/>
      <c r="AI334" s="150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50"/>
      <c r="AU334" s="361"/>
      <c r="AV334" s="225"/>
      <c r="AW334" s="222"/>
      <c r="AX334" s="222"/>
      <c r="AY334" s="222"/>
      <c r="AZ334" s="222"/>
      <c r="BA334" s="222"/>
      <c r="BB334" s="222"/>
      <c r="BC334" s="222"/>
      <c r="BD334" s="222"/>
      <c r="BE334" s="222"/>
      <c r="BF334" s="222"/>
      <c r="BG334" s="222"/>
      <c r="BH334" s="222"/>
      <c r="BI334" s="222"/>
      <c r="BJ334" s="222"/>
      <c r="BK334" s="222"/>
      <c r="BL334" s="222"/>
      <c r="BM334" s="222"/>
      <c r="BN334" s="222"/>
      <c r="BO334" s="222"/>
      <c r="BP334" s="222"/>
    </row>
    <row r="335" ht="12.75" customHeight="1">
      <c r="A335" s="222"/>
      <c r="B335" s="439">
        <v>45396.0</v>
      </c>
      <c r="C335" s="210">
        <f t="shared" si="46"/>
        <v>0</v>
      </c>
      <c r="D335" s="141">
        <f t="shared" si="47"/>
        <v>0</v>
      </c>
      <c r="E335" s="399"/>
      <c r="F335" s="474"/>
      <c r="G335" s="474"/>
      <c r="H335" s="474"/>
      <c r="I335" s="474"/>
      <c r="J335" s="474"/>
      <c r="K335" s="474"/>
      <c r="L335" s="475"/>
      <c r="M335" s="141">
        <f t="shared" si="48"/>
        <v>0</v>
      </c>
      <c r="N335" s="399"/>
      <c r="O335" s="474"/>
      <c r="P335" s="474"/>
      <c r="Q335" s="474"/>
      <c r="R335" s="474"/>
      <c r="S335" s="475"/>
      <c r="T335" s="141">
        <f t="shared" si="49"/>
        <v>0</v>
      </c>
      <c r="U335" s="142"/>
      <c r="V335" s="143"/>
      <c r="W335" s="150"/>
      <c r="X335" s="143"/>
      <c r="Y335" s="150"/>
      <c r="Z335" s="143"/>
      <c r="AA335" s="150"/>
      <c r="AB335" s="143"/>
      <c r="AC335" s="150"/>
      <c r="AD335" s="143"/>
      <c r="AE335" s="150"/>
      <c r="AF335" s="143"/>
      <c r="AG335" s="150"/>
      <c r="AH335" s="143"/>
      <c r="AI335" s="150"/>
      <c r="AJ335" s="143"/>
      <c r="AK335" s="143"/>
      <c r="AL335" s="143"/>
      <c r="AM335" s="143"/>
      <c r="AN335" s="143"/>
      <c r="AO335" s="143"/>
      <c r="AP335" s="143"/>
      <c r="AQ335" s="143"/>
      <c r="AR335" s="143"/>
      <c r="AS335" s="143"/>
      <c r="AT335" s="150"/>
      <c r="AU335" s="361"/>
      <c r="AV335" s="225"/>
      <c r="AW335" s="222"/>
      <c r="AX335" s="222"/>
      <c r="AY335" s="222"/>
      <c r="AZ335" s="222"/>
      <c r="BA335" s="222"/>
      <c r="BB335" s="222"/>
      <c r="BC335" s="222"/>
      <c r="BD335" s="222"/>
      <c r="BE335" s="222"/>
      <c r="BF335" s="222"/>
      <c r="BG335" s="222"/>
      <c r="BH335" s="222"/>
      <c r="BI335" s="222"/>
      <c r="BJ335" s="222"/>
      <c r="BK335" s="222"/>
      <c r="BL335" s="222"/>
      <c r="BM335" s="222"/>
      <c r="BN335" s="222"/>
      <c r="BO335" s="222"/>
      <c r="BP335" s="222"/>
    </row>
    <row r="336" ht="12.75" customHeight="1">
      <c r="A336" s="222"/>
      <c r="B336" s="440">
        <v>45397.0</v>
      </c>
      <c r="C336" s="210">
        <f t="shared" si="46"/>
        <v>1556131</v>
      </c>
      <c r="D336" s="141">
        <f t="shared" si="47"/>
        <v>0</v>
      </c>
      <c r="E336" s="399"/>
      <c r="F336" s="474"/>
      <c r="G336" s="474"/>
      <c r="H336" s="474"/>
      <c r="I336" s="474"/>
      <c r="J336" s="474"/>
      <c r="K336" s="474"/>
      <c r="L336" s="475"/>
      <c r="M336" s="141">
        <f t="shared" si="48"/>
        <v>230505</v>
      </c>
      <c r="N336" s="399" t="s">
        <v>1451</v>
      </c>
      <c r="O336" s="362">
        <v>50236.0</v>
      </c>
      <c r="P336" s="474" t="s">
        <v>773</v>
      </c>
      <c r="Q336" s="362">
        <v>180269.0</v>
      </c>
      <c r="R336" s="474"/>
      <c r="S336" s="475"/>
      <c r="T336" s="141">
        <f t="shared" si="49"/>
        <v>1325626</v>
      </c>
      <c r="U336" s="383" t="s">
        <v>159</v>
      </c>
      <c r="V336" s="363">
        <v>1125596.0</v>
      </c>
      <c r="W336" s="383" t="s">
        <v>936</v>
      </c>
      <c r="X336" s="363">
        <v>200030.0</v>
      </c>
      <c r="Y336" s="150"/>
      <c r="Z336" s="143"/>
      <c r="AA336" s="150"/>
      <c r="AB336" s="143"/>
      <c r="AC336" s="150"/>
      <c r="AD336" s="143"/>
      <c r="AE336" s="150"/>
      <c r="AF336" s="143"/>
      <c r="AG336" s="150"/>
      <c r="AH336" s="143"/>
      <c r="AI336" s="150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50"/>
      <c r="AU336" s="361"/>
      <c r="AV336" s="225"/>
      <c r="AW336" s="222"/>
      <c r="AX336" s="222"/>
      <c r="AY336" s="222"/>
      <c r="AZ336" s="222"/>
      <c r="BA336" s="222"/>
      <c r="BB336" s="222"/>
      <c r="BC336" s="222"/>
      <c r="BD336" s="222"/>
      <c r="BE336" s="222"/>
      <c r="BF336" s="222"/>
      <c r="BG336" s="222"/>
      <c r="BH336" s="222"/>
      <c r="BI336" s="222"/>
      <c r="BJ336" s="222"/>
      <c r="BK336" s="222"/>
      <c r="BL336" s="222"/>
      <c r="BM336" s="222"/>
      <c r="BN336" s="222"/>
      <c r="BO336" s="222"/>
      <c r="BP336" s="222"/>
    </row>
    <row r="337" ht="12.75" customHeight="1">
      <c r="A337" s="222"/>
      <c r="B337" s="440">
        <v>45398.0</v>
      </c>
      <c r="C337" s="210">
        <f t="shared" si="46"/>
        <v>0</v>
      </c>
      <c r="D337" s="141">
        <f t="shared" si="47"/>
        <v>0</v>
      </c>
      <c r="E337" s="399"/>
      <c r="F337" s="474"/>
      <c r="G337" s="474"/>
      <c r="H337" s="474"/>
      <c r="I337" s="474"/>
      <c r="J337" s="474"/>
      <c r="K337" s="474"/>
      <c r="L337" s="475"/>
      <c r="M337" s="141">
        <f t="shared" si="48"/>
        <v>0</v>
      </c>
      <c r="N337" s="399"/>
      <c r="O337" s="474"/>
      <c r="P337" s="474"/>
      <c r="Q337" s="474"/>
      <c r="R337" s="474"/>
      <c r="S337" s="475"/>
      <c r="T337" s="141">
        <f t="shared" si="49"/>
        <v>0</v>
      </c>
      <c r="U337" s="142"/>
      <c r="V337" s="143"/>
      <c r="W337" s="150"/>
      <c r="X337" s="143"/>
      <c r="Y337" s="150"/>
      <c r="Z337" s="143"/>
      <c r="AA337" s="150"/>
      <c r="AB337" s="143"/>
      <c r="AC337" s="150"/>
      <c r="AD337" s="143"/>
      <c r="AE337" s="150"/>
      <c r="AF337" s="143"/>
      <c r="AG337" s="150"/>
      <c r="AH337" s="143"/>
      <c r="AI337" s="150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50"/>
      <c r="AU337" s="361"/>
      <c r="AV337" s="225"/>
      <c r="AW337" s="222"/>
      <c r="AX337" s="222"/>
      <c r="AY337" s="222"/>
      <c r="AZ337" s="222"/>
      <c r="BA337" s="222"/>
      <c r="BB337" s="222"/>
      <c r="BC337" s="222"/>
      <c r="BD337" s="222"/>
      <c r="BE337" s="222"/>
      <c r="BF337" s="222"/>
      <c r="BG337" s="222"/>
      <c r="BH337" s="222"/>
      <c r="BI337" s="222"/>
      <c r="BJ337" s="222"/>
      <c r="BK337" s="222"/>
      <c r="BL337" s="222"/>
      <c r="BM337" s="222"/>
      <c r="BN337" s="222"/>
      <c r="BO337" s="222"/>
      <c r="BP337" s="222"/>
    </row>
    <row r="338" ht="12.75" customHeight="1">
      <c r="A338" s="222"/>
      <c r="B338" s="440">
        <v>45399.0</v>
      </c>
      <c r="C338" s="210">
        <f t="shared" si="46"/>
        <v>0</v>
      </c>
      <c r="D338" s="141">
        <f t="shared" si="47"/>
        <v>0</v>
      </c>
      <c r="E338" s="399"/>
      <c r="F338" s="474"/>
      <c r="G338" s="474"/>
      <c r="H338" s="474"/>
      <c r="I338" s="474"/>
      <c r="J338" s="474"/>
      <c r="K338" s="474"/>
      <c r="L338" s="475"/>
      <c r="M338" s="141">
        <f t="shared" si="48"/>
        <v>0</v>
      </c>
      <c r="N338" s="399"/>
      <c r="O338" s="474"/>
      <c r="P338" s="474"/>
      <c r="Q338" s="474"/>
      <c r="R338" s="474"/>
      <c r="S338" s="475"/>
      <c r="T338" s="141">
        <f t="shared" si="49"/>
        <v>0</v>
      </c>
      <c r="U338" s="142"/>
      <c r="V338" s="143"/>
      <c r="W338" s="150"/>
      <c r="X338" s="143"/>
      <c r="Y338" s="150"/>
      <c r="Z338" s="143"/>
      <c r="AA338" s="150"/>
      <c r="AB338" s="143"/>
      <c r="AC338" s="150"/>
      <c r="AD338" s="143"/>
      <c r="AE338" s="150"/>
      <c r="AF338" s="143"/>
      <c r="AG338" s="150"/>
      <c r="AH338" s="143"/>
      <c r="AI338" s="150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50"/>
      <c r="AU338" s="361"/>
      <c r="AV338" s="225"/>
      <c r="AW338" s="222"/>
      <c r="AX338" s="222"/>
      <c r="AY338" s="222"/>
      <c r="AZ338" s="222"/>
      <c r="BA338" s="222"/>
      <c r="BB338" s="222"/>
      <c r="BC338" s="222"/>
      <c r="BD338" s="222"/>
      <c r="BE338" s="222"/>
      <c r="BF338" s="222"/>
      <c r="BG338" s="222"/>
      <c r="BH338" s="222"/>
      <c r="BI338" s="222"/>
      <c r="BJ338" s="222"/>
      <c r="BK338" s="222"/>
      <c r="BL338" s="222"/>
      <c r="BM338" s="222"/>
      <c r="BN338" s="222"/>
      <c r="BO338" s="222"/>
      <c r="BP338" s="222"/>
    </row>
    <row r="339" ht="12.75" customHeight="1">
      <c r="A339" s="222"/>
      <c r="B339" s="440">
        <v>45400.0</v>
      </c>
      <c r="C339" s="210">
        <f t="shared" si="46"/>
        <v>345598</v>
      </c>
      <c r="D339" s="141">
        <f t="shared" si="47"/>
        <v>345598</v>
      </c>
      <c r="E339" s="399" t="s">
        <v>1548</v>
      </c>
      <c r="F339" s="362">
        <v>50000.0</v>
      </c>
      <c r="G339" s="474" t="s">
        <v>1549</v>
      </c>
      <c r="H339" s="362">
        <v>295598.0</v>
      </c>
      <c r="I339" s="474"/>
      <c r="J339" s="474"/>
      <c r="K339" s="474"/>
      <c r="L339" s="475"/>
      <c r="M339" s="141">
        <f t="shared" si="48"/>
        <v>0</v>
      </c>
      <c r="N339" s="399"/>
      <c r="O339" s="474"/>
      <c r="P339" s="474"/>
      <c r="Q339" s="474"/>
      <c r="R339" s="474"/>
      <c r="S339" s="475"/>
      <c r="T339" s="141">
        <f t="shared" si="49"/>
        <v>0</v>
      </c>
      <c r="U339" s="142"/>
      <c r="V339" s="143"/>
      <c r="W339" s="150"/>
      <c r="X339" s="143"/>
      <c r="Y339" s="150"/>
      <c r="Z339" s="143"/>
      <c r="AA339" s="150"/>
      <c r="AB339" s="143"/>
      <c r="AC339" s="150"/>
      <c r="AD339" s="143"/>
      <c r="AE339" s="150"/>
      <c r="AF339" s="143"/>
      <c r="AG339" s="150"/>
      <c r="AH339" s="143"/>
      <c r="AI339" s="150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50"/>
      <c r="AU339" s="361"/>
      <c r="AV339" s="225"/>
      <c r="AW339" s="222"/>
      <c r="AX339" s="222"/>
      <c r="AY339" s="222"/>
      <c r="AZ339" s="222"/>
      <c r="BA339" s="222"/>
      <c r="BB339" s="222"/>
      <c r="BC339" s="222"/>
      <c r="BD339" s="222"/>
      <c r="BE339" s="222"/>
      <c r="BF339" s="222"/>
      <c r="BG339" s="222"/>
      <c r="BH339" s="222"/>
      <c r="BI339" s="222"/>
      <c r="BJ339" s="222"/>
      <c r="BK339" s="222"/>
      <c r="BL339" s="222"/>
      <c r="BM339" s="222"/>
      <c r="BN339" s="222"/>
      <c r="BO339" s="222"/>
      <c r="BP339" s="222"/>
    </row>
    <row r="340" ht="12.75" customHeight="1">
      <c r="A340" s="222"/>
      <c r="B340" s="440">
        <v>45401.0</v>
      </c>
      <c r="C340" s="210">
        <f t="shared" si="46"/>
        <v>16100</v>
      </c>
      <c r="D340" s="141">
        <f t="shared" si="47"/>
        <v>0</v>
      </c>
      <c r="E340" s="399"/>
      <c r="F340" s="474"/>
      <c r="G340" s="474"/>
      <c r="H340" s="474"/>
      <c r="I340" s="474"/>
      <c r="J340" s="474"/>
      <c r="K340" s="474"/>
      <c r="L340" s="475"/>
      <c r="M340" s="141">
        <f t="shared" si="48"/>
        <v>16100</v>
      </c>
      <c r="N340" s="399" t="s">
        <v>1550</v>
      </c>
      <c r="O340" s="362">
        <v>16100.0</v>
      </c>
      <c r="P340" s="474"/>
      <c r="Q340" s="474"/>
      <c r="R340" s="474"/>
      <c r="S340" s="475"/>
      <c r="T340" s="141">
        <f t="shared" si="49"/>
        <v>0</v>
      </c>
      <c r="U340" s="142"/>
      <c r="V340" s="143"/>
      <c r="W340" s="150"/>
      <c r="X340" s="143"/>
      <c r="Y340" s="150"/>
      <c r="Z340" s="143"/>
      <c r="AA340" s="150"/>
      <c r="AB340" s="143"/>
      <c r="AC340" s="150"/>
      <c r="AD340" s="143"/>
      <c r="AE340" s="150"/>
      <c r="AF340" s="143"/>
      <c r="AG340" s="150"/>
      <c r="AH340" s="143"/>
      <c r="AI340" s="150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50"/>
      <c r="AU340" s="361"/>
      <c r="AV340" s="225"/>
      <c r="AW340" s="222"/>
      <c r="AX340" s="222"/>
      <c r="AY340" s="222"/>
      <c r="AZ340" s="222"/>
      <c r="BA340" s="222"/>
      <c r="BB340" s="222"/>
      <c r="BC340" s="222"/>
      <c r="BD340" s="222"/>
      <c r="BE340" s="222"/>
      <c r="BF340" s="222"/>
      <c r="BG340" s="222"/>
      <c r="BH340" s="222"/>
      <c r="BI340" s="222"/>
      <c r="BJ340" s="222"/>
      <c r="BK340" s="222"/>
      <c r="BL340" s="222"/>
      <c r="BM340" s="222"/>
      <c r="BN340" s="222"/>
      <c r="BO340" s="222"/>
      <c r="BP340" s="222"/>
    </row>
    <row r="341" ht="12.75" customHeight="1">
      <c r="A341" s="222"/>
      <c r="B341" s="439">
        <v>45402.0</v>
      </c>
      <c r="C341" s="210">
        <f t="shared" si="46"/>
        <v>0</v>
      </c>
      <c r="D341" s="141">
        <f t="shared" si="47"/>
        <v>0</v>
      </c>
      <c r="E341" s="399"/>
      <c r="F341" s="474"/>
      <c r="G341" s="474"/>
      <c r="H341" s="474"/>
      <c r="I341" s="474"/>
      <c r="J341" s="474"/>
      <c r="K341" s="474"/>
      <c r="L341" s="475"/>
      <c r="M341" s="141">
        <f t="shared" si="48"/>
        <v>0</v>
      </c>
      <c r="N341" s="399"/>
      <c r="O341" s="474"/>
      <c r="P341" s="474"/>
      <c r="Q341" s="474"/>
      <c r="R341" s="474"/>
      <c r="S341" s="475"/>
      <c r="T341" s="141">
        <f t="shared" si="49"/>
        <v>0</v>
      </c>
      <c r="U341" s="142"/>
      <c r="V341" s="143"/>
      <c r="W341" s="150"/>
      <c r="X341" s="143"/>
      <c r="Y341" s="150"/>
      <c r="Z341" s="143"/>
      <c r="AA341" s="150"/>
      <c r="AB341" s="143"/>
      <c r="AC341" s="150"/>
      <c r="AD341" s="143"/>
      <c r="AE341" s="150"/>
      <c r="AF341" s="143"/>
      <c r="AG341" s="150"/>
      <c r="AH341" s="143"/>
      <c r="AI341" s="150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50"/>
      <c r="AU341" s="361"/>
      <c r="AV341" s="225"/>
      <c r="AW341" s="222"/>
      <c r="AX341" s="222"/>
      <c r="AY341" s="222"/>
      <c r="AZ341" s="222"/>
      <c r="BA341" s="222"/>
      <c r="BB341" s="222"/>
      <c r="BC341" s="222"/>
      <c r="BD341" s="222"/>
      <c r="BE341" s="222"/>
      <c r="BF341" s="222"/>
      <c r="BG341" s="222"/>
      <c r="BH341" s="222"/>
      <c r="BI341" s="222"/>
      <c r="BJ341" s="222"/>
      <c r="BK341" s="222"/>
      <c r="BL341" s="222"/>
      <c r="BM341" s="222"/>
      <c r="BN341" s="222"/>
      <c r="BO341" s="222"/>
      <c r="BP341" s="222"/>
    </row>
    <row r="342" ht="12.75" customHeight="1">
      <c r="A342" s="222"/>
      <c r="B342" s="439">
        <v>45403.0</v>
      </c>
      <c r="C342" s="210">
        <f t="shared" si="46"/>
        <v>0</v>
      </c>
      <c r="D342" s="141">
        <f t="shared" si="47"/>
        <v>0</v>
      </c>
      <c r="E342" s="399"/>
      <c r="F342" s="474"/>
      <c r="G342" s="474"/>
      <c r="H342" s="474"/>
      <c r="I342" s="474"/>
      <c r="J342" s="474"/>
      <c r="K342" s="474"/>
      <c r="L342" s="475"/>
      <c r="M342" s="141">
        <f t="shared" si="48"/>
        <v>0</v>
      </c>
      <c r="N342" s="399"/>
      <c r="O342" s="474"/>
      <c r="P342" s="474"/>
      <c r="Q342" s="474"/>
      <c r="R342" s="474"/>
      <c r="S342" s="475"/>
      <c r="T342" s="141">
        <f t="shared" si="49"/>
        <v>0</v>
      </c>
      <c r="U342" s="142"/>
      <c r="V342" s="143"/>
      <c r="W342" s="150"/>
      <c r="X342" s="143"/>
      <c r="Y342" s="150"/>
      <c r="Z342" s="143"/>
      <c r="AA342" s="150"/>
      <c r="AB342" s="143"/>
      <c r="AC342" s="150"/>
      <c r="AD342" s="143"/>
      <c r="AE342" s="150"/>
      <c r="AF342" s="143"/>
      <c r="AG342" s="150"/>
      <c r="AH342" s="143"/>
      <c r="AI342" s="150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50"/>
      <c r="AU342" s="361"/>
      <c r="AV342" s="225"/>
      <c r="AW342" s="222"/>
      <c r="AX342" s="222"/>
      <c r="AY342" s="222"/>
      <c r="AZ342" s="222"/>
      <c r="BA342" s="222"/>
      <c r="BB342" s="222"/>
      <c r="BC342" s="222"/>
      <c r="BD342" s="222"/>
      <c r="BE342" s="222"/>
      <c r="BF342" s="222"/>
      <c r="BG342" s="222"/>
      <c r="BH342" s="222"/>
      <c r="BI342" s="222"/>
      <c r="BJ342" s="222"/>
      <c r="BK342" s="222"/>
      <c r="BL342" s="222"/>
      <c r="BM342" s="222"/>
      <c r="BN342" s="222"/>
      <c r="BO342" s="222"/>
      <c r="BP342" s="222"/>
    </row>
    <row r="343" ht="12.75" customHeight="1">
      <c r="A343" s="222"/>
      <c r="B343" s="440">
        <v>45404.0</v>
      </c>
      <c r="C343" s="210">
        <f t="shared" si="46"/>
        <v>61655</v>
      </c>
      <c r="D343" s="141">
        <f t="shared" si="47"/>
        <v>0</v>
      </c>
      <c r="E343" s="399"/>
      <c r="F343" s="474"/>
      <c r="G343" s="474"/>
      <c r="H343" s="474"/>
      <c r="I343" s="474"/>
      <c r="J343" s="474"/>
      <c r="K343" s="474"/>
      <c r="L343" s="475"/>
      <c r="M343" s="141">
        <f t="shared" si="48"/>
        <v>0</v>
      </c>
      <c r="N343" s="399"/>
      <c r="O343" s="474"/>
      <c r="P343" s="474"/>
      <c r="Q343" s="474"/>
      <c r="R343" s="474"/>
      <c r="S343" s="475"/>
      <c r="T343" s="141">
        <f t="shared" si="49"/>
        <v>61655</v>
      </c>
      <c r="U343" s="142" t="s">
        <v>908</v>
      </c>
      <c r="V343" s="363">
        <v>61655.0</v>
      </c>
      <c r="W343" s="150"/>
      <c r="X343" s="143"/>
      <c r="Y343" s="150"/>
      <c r="Z343" s="143"/>
      <c r="AA343" s="150"/>
      <c r="AB343" s="143"/>
      <c r="AC343" s="150"/>
      <c r="AD343" s="143"/>
      <c r="AE343" s="150"/>
      <c r="AF343" s="143"/>
      <c r="AG343" s="150"/>
      <c r="AH343" s="143"/>
      <c r="AI343" s="150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50"/>
      <c r="AU343" s="361"/>
      <c r="AV343" s="225"/>
      <c r="AW343" s="222"/>
      <c r="AX343" s="222"/>
      <c r="AY343" s="222"/>
      <c r="AZ343" s="222"/>
      <c r="BA343" s="222"/>
      <c r="BB343" s="222"/>
      <c r="BC343" s="222"/>
      <c r="BD343" s="222"/>
      <c r="BE343" s="222"/>
      <c r="BF343" s="222"/>
      <c r="BG343" s="222"/>
      <c r="BH343" s="222"/>
      <c r="BI343" s="222"/>
      <c r="BJ343" s="222"/>
      <c r="BK343" s="222"/>
      <c r="BL343" s="222"/>
      <c r="BM343" s="222"/>
      <c r="BN343" s="222"/>
      <c r="BO343" s="222"/>
      <c r="BP343" s="222"/>
    </row>
    <row r="344" ht="12.75" customHeight="1">
      <c r="A344" s="222"/>
      <c r="B344" s="440">
        <v>45405.0</v>
      </c>
      <c r="C344" s="210">
        <f t="shared" si="46"/>
        <v>2800054</v>
      </c>
      <c r="D344" s="141">
        <f t="shared" si="47"/>
        <v>2800054</v>
      </c>
      <c r="E344" s="399" t="s">
        <v>861</v>
      </c>
      <c r="F344" s="362">
        <v>2800054.0</v>
      </c>
      <c r="G344" s="474"/>
      <c r="H344" s="474"/>
      <c r="I344" s="474"/>
      <c r="J344" s="474"/>
      <c r="K344" s="474"/>
      <c r="L344" s="475"/>
      <c r="M344" s="141">
        <f t="shared" si="48"/>
        <v>0</v>
      </c>
      <c r="N344" s="399"/>
      <c r="O344" s="474"/>
      <c r="P344" s="474"/>
      <c r="Q344" s="474"/>
      <c r="R344" s="474"/>
      <c r="S344" s="475"/>
      <c r="T344" s="141">
        <f t="shared" si="49"/>
        <v>0</v>
      </c>
      <c r="U344" s="142"/>
      <c r="V344" s="143"/>
      <c r="W344" s="150"/>
      <c r="X344" s="143"/>
      <c r="Y344" s="150"/>
      <c r="Z344" s="143"/>
      <c r="AA344" s="150"/>
      <c r="AB344" s="143"/>
      <c r="AC344" s="150"/>
      <c r="AD344" s="143"/>
      <c r="AE344" s="150"/>
      <c r="AF344" s="143"/>
      <c r="AG344" s="150"/>
      <c r="AH344" s="143"/>
      <c r="AI344" s="150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50"/>
      <c r="AU344" s="361"/>
      <c r="AV344" s="225"/>
      <c r="AW344" s="222"/>
      <c r="AX344" s="222"/>
      <c r="AY344" s="222"/>
      <c r="AZ344" s="222"/>
      <c r="BA344" s="222"/>
      <c r="BB344" s="222"/>
      <c r="BC344" s="222"/>
      <c r="BD344" s="222"/>
      <c r="BE344" s="222"/>
      <c r="BF344" s="222"/>
      <c r="BG344" s="222"/>
      <c r="BH344" s="222"/>
      <c r="BI344" s="222"/>
      <c r="BJ344" s="222"/>
      <c r="BK344" s="222"/>
      <c r="BL344" s="222"/>
      <c r="BM344" s="222"/>
      <c r="BN344" s="222"/>
      <c r="BO344" s="222"/>
      <c r="BP344" s="222"/>
    </row>
    <row r="345" ht="12.75" customHeight="1">
      <c r="A345" s="222"/>
      <c r="B345" s="440">
        <v>45406.0</v>
      </c>
      <c r="C345" s="210">
        <f t="shared" si="46"/>
        <v>0</v>
      </c>
      <c r="D345" s="141">
        <f t="shared" si="47"/>
        <v>0</v>
      </c>
      <c r="E345" s="399"/>
      <c r="F345" s="474"/>
      <c r="G345" s="474"/>
      <c r="H345" s="474"/>
      <c r="I345" s="474"/>
      <c r="J345" s="474"/>
      <c r="K345" s="474"/>
      <c r="L345" s="475"/>
      <c r="M345" s="141">
        <f t="shared" si="48"/>
        <v>0</v>
      </c>
      <c r="N345" s="399"/>
      <c r="O345" s="474"/>
      <c r="P345" s="474"/>
      <c r="Q345" s="474"/>
      <c r="R345" s="474"/>
      <c r="S345" s="475"/>
      <c r="T345" s="141">
        <f t="shared" si="49"/>
        <v>0</v>
      </c>
      <c r="U345" s="142"/>
      <c r="V345" s="143"/>
      <c r="W345" s="150"/>
      <c r="X345" s="143"/>
      <c r="Y345" s="150"/>
      <c r="Z345" s="143"/>
      <c r="AA345" s="150"/>
      <c r="AB345" s="143"/>
      <c r="AC345" s="150"/>
      <c r="AD345" s="143"/>
      <c r="AE345" s="150"/>
      <c r="AF345" s="143"/>
      <c r="AG345" s="150"/>
      <c r="AH345" s="143"/>
      <c r="AI345" s="150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50"/>
      <c r="AU345" s="361"/>
      <c r="AV345" s="225"/>
      <c r="AW345" s="222"/>
      <c r="AX345" s="222"/>
      <c r="AY345" s="222"/>
      <c r="AZ345" s="222"/>
      <c r="BA345" s="222"/>
      <c r="BB345" s="222"/>
      <c r="BC345" s="222"/>
      <c r="BD345" s="222"/>
      <c r="BE345" s="222"/>
      <c r="BF345" s="222"/>
      <c r="BG345" s="222"/>
      <c r="BH345" s="222"/>
      <c r="BI345" s="222"/>
      <c r="BJ345" s="222"/>
      <c r="BK345" s="222"/>
      <c r="BL345" s="222"/>
      <c r="BM345" s="222"/>
      <c r="BN345" s="222"/>
      <c r="BO345" s="222"/>
      <c r="BP345" s="222"/>
    </row>
    <row r="346" ht="12.75" customHeight="1">
      <c r="A346" s="222"/>
      <c r="B346" s="440">
        <v>45407.0</v>
      </c>
      <c r="C346" s="210">
        <f t="shared" si="46"/>
        <v>3287</v>
      </c>
      <c r="D346" s="141">
        <f t="shared" si="47"/>
        <v>3287</v>
      </c>
      <c r="E346" s="321" t="s">
        <v>1551</v>
      </c>
      <c r="F346" s="362">
        <v>3287.0</v>
      </c>
      <c r="G346" s="474"/>
      <c r="H346" s="474"/>
      <c r="I346" s="474"/>
      <c r="J346" s="474"/>
      <c r="K346" s="474"/>
      <c r="L346" s="475"/>
      <c r="M346" s="141">
        <f t="shared" si="48"/>
        <v>0</v>
      </c>
      <c r="N346" s="399"/>
      <c r="O346" s="474"/>
      <c r="P346" s="474"/>
      <c r="Q346" s="474"/>
      <c r="R346" s="474"/>
      <c r="S346" s="475"/>
      <c r="T346" s="141">
        <f t="shared" si="49"/>
        <v>0</v>
      </c>
      <c r="U346" s="142"/>
      <c r="V346" s="143"/>
      <c r="W346" s="150"/>
      <c r="X346" s="143"/>
      <c r="Y346" s="150"/>
      <c r="Z346" s="143"/>
      <c r="AA346" s="150"/>
      <c r="AB346" s="143"/>
      <c r="AC346" s="150"/>
      <c r="AD346" s="143"/>
      <c r="AE346" s="150"/>
      <c r="AF346" s="143"/>
      <c r="AG346" s="150"/>
      <c r="AH346" s="143"/>
      <c r="AI346" s="150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50"/>
      <c r="AU346" s="361"/>
      <c r="AV346" s="225"/>
      <c r="AW346" s="222"/>
      <c r="AX346" s="222"/>
      <c r="AY346" s="222"/>
      <c r="AZ346" s="222"/>
      <c r="BA346" s="222"/>
      <c r="BB346" s="222"/>
      <c r="BC346" s="222"/>
      <c r="BD346" s="222"/>
      <c r="BE346" s="222"/>
      <c r="BF346" s="222"/>
      <c r="BG346" s="222"/>
      <c r="BH346" s="222"/>
      <c r="BI346" s="222"/>
      <c r="BJ346" s="222"/>
      <c r="BK346" s="222"/>
      <c r="BL346" s="222"/>
      <c r="BM346" s="222"/>
      <c r="BN346" s="222"/>
      <c r="BO346" s="222"/>
      <c r="BP346" s="222"/>
    </row>
    <row r="347" ht="12.75" customHeight="1">
      <c r="A347" s="222"/>
      <c r="B347" s="440">
        <v>45408.0</v>
      </c>
      <c r="C347" s="210">
        <f t="shared" si="46"/>
        <v>0</v>
      </c>
      <c r="D347" s="141">
        <f t="shared" si="47"/>
        <v>0</v>
      </c>
      <c r="E347" s="399"/>
      <c r="F347" s="474"/>
      <c r="G347" s="474"/>
      <c r="H347" s="474"/>
      <c r="I347" s="474"/>
      <c r="J347" s="474"/>
      <c r="K347" s="474"/>
      <c r="L347" s="475"/>
      <c r="M347" s="141">
        <f t="shared" si="48"/>
        <v>0</v>
      </c>
      <c r="N347" s="399"/>
      <c r="O347" s="474"/>
      <c r="P347" s="474"/>
      <c r="Q347" s="474"/>
      <c r="R347" s="474"/>
      <c r="S347" s="475"/>
      <c r="T347" s="141">
        <f t="shared" si="49"/>
        <v>0</v>
      </c>
      <c r="U347" s="142"/>
      <c r="V347" s="143"/>
      <c r="W347" s="150"/>
      <c r="X347" s="143"/>
      <c r="Y347" s="150"/>
      <c r="Z347" s="143"/>
      <c r="AA347" s="150"/>
      <c r="AB347" s="143"/>
      <c r="AC347" s="150"/>
      <c r="AD347" s="143"/>
      <c r="AE347" s="150"/>
      <c r="AF347" s="143"/>
      <c r="AG347" s="150"/>
      <c r="AH347" s="143"/>
      <c r="AI347" s="150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50"/>
      <c r="AU347" s="361"/>
      <c r="AV347" s="225"/>
      <c r="AW347" s="222"/>
      <c r="AX347" s="222"/>
      <c r="AY347" s="222"/>
      <c r="AZ347" s="222"/>
      <c r="BA347" s="222"/>
      <c r="BB347" s="222"/>
      <c r="BC347" s="222"/>
      <c r="BD347" s="222"/>
      <c r="BE347" s="222"/>
      <c r="BF347" s="222"/>
      <c r="BG347" s="222"/>
      <c r="BH347" s="222"/>
      <c r="BI347" s="222"/>
      <c r="BJ347" s="222"/>
      <c r="BK347" s="222"/>
      <c r="BL347" s="222"/>
      <c r="BM347" s="222"/>
      <c r="BN347" s="222"/>
      <c r="BO347" s="222"/>
      <c r="BP347" s="222"/>
    </row>
    <row r="348" ht="12.75" customHeight="1">
      <c r="A348" s="222"/>
      <c r="B348" s="439">
        <v>45409.0</v>
      </c>
      <c r="C348" s="210">
        <f t="shared" si="46"/>
        <v>0</v>
      </c>
      <c r="D348" s="141">
        <f t="shared" si="47"/>
        <v>0</v>
      </c>
      <c r="E348" s="399"/>
      <c r="F348" s="474"/>
      <c r="G348" s="474"/>
      <c r="H348" s="474"/>
      <c r="I348" s="474"/>
      <c r="J348" s="474"/>
      <c r="K348" s="474"/>
      <c r="L348" s="475"/>
      <c r="M348" s="141">
        <f t="shared" si="48"/>
        <v>0</v>
      </c>
      <c r="N348" s="399"/>
      <c r="O348" s="474"/>
      <c r="P348" s="474"/>
      <c r="Q348" s="474"/>
      <c r="R348" s="474"/>
      <c r="S348" s="475"/>
      <c r="T348" s="141">
        <f t="shared" si="49"/>
        <v>0</v>
      </c>
      <c r="U348" s="151"/>
      <c r="V348" s="143"/>
      <c r="W348" s="150"/>
      <c r="X348" s="143"/>
      <c r="Y348" s="150"/>
      <c r="Z348" s="143"/>
      <c r="AA348" s="150"/>
      <c r="AB348" s="143"/>
      <c r="AC348" s="150"/>
      <c r="AD348" s="143"/>
      <c r="AE348" s="150"/>
      <c r="AF348" s="143"/>
      <c r="AG348" s="150"/>
      <c r="AH348" s="143"/>
      <c r="AI348" s="150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50"/>
      <c r="AU348" s="361"/>
      <c r="AV348" s="225"/>
      <c r="AW348" s="222"/>
      <c r="AX348" s="222"/>
      <c r="AY348" s="222"/>
      <c r="AZ348" s="222"/>
      <c r="BA348" s="222"/>
      <c r="BB348" s="222"/>
      <c r="BC348" s="222"/>
      <c r="BD348" s="222"/>
      <c r="BE348" s="222"/>
      <c r="BF348" s="222"/>
      <c r="BG348" s="222"/>
      <c r="BH348" s="222"/>
      <c r="BI348" s="222"/>
      <c r="BJ348" s="222"/>
      <c r="BK348" s="222"/>
      <c r="BL348" s="222"/>
      <c r="BM348" s="222"/>
      <c r="BN348" s="222"/>
      <c r="BO348" s="222"/>
      <c r="BP348" s="222"/>
    </row>
    <row r="349" ht="12.75" customHeight="1">
      <c r="A349" s="222"/>
      <c r="B349" s="439">
        <v>45410.0</v>
      </c>
      <c r="C349" s="210">
        <f t="shared" si="46"/>
        <v>0</v>
      </c>
      <c r="D349" s="141">
        <f t="shared" si="47"/>
        <v>0</v>
      </c>
      <c r="E349" s="399"/>
      <c r="F349" s="474"/>
      <c r="G349" s="474"/>
      <c r="H349" s="474"/>
      <c r="I349" s="474"/>
      <c r="J349" s="474"/>
      <c r="K349" s="474"/>
      <c r="L349" s="475"/>
      <c r="M349" s="141">
        <f t="shared" si="48"/>
        <v>0</v>
      </c>
      <c r="N349" s="399"/>
      <c r="O349" s="474"/>
      <c r="P349" s="474"/>
      <c r="Q349" s="474"/>
      <c r="R349" s="474"/>
      <c r="S349" s="475"/>
      <c r="T349" s="141">
        <f t="shared" si="49"/>
        <v>0</v>
      </c>
      <c r="U349" s="142"/>
      <c r="V349" s="143"/>
      <c r="W349" s="150"/>
      <c r="X349" s="143"/>
      <c r="Y349" s="150"/>
      <c r="Z349" s="143"/>
      <c r="AA349" s="150"/>
      <c r="AB349" s="143"/>
      <c r="AC349" s="150"/>
      <c r="AD349" s="143"/>
      <c r="AE349" s="150"/>
      <c r="AF349" s="143"/>
      <c r="AG349" s="150"/>
      <c r="AH349" s="143"/>
      <c r="AI349" s="150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50"/>
      <c r="AU349" s="361"/>
      <c r="AV349" s="225"/>
      <c r="AW349" s="222"/>
      <c r="AX349" s="222"/>
      <c r="AY349" s="222"/>
      <c r="AZ349" s="222"/>
      <c r="BA349" s="222"/>
      <c r="BB349" s="222"/>
      <c r="BC349" s="222"/>
      <c r="BD349" s="222"/>
      <c r="BE349" s="222"/>
      <c r="BF349" s="222"/>
      <c r="BG349" s="222"/>
      <c r="BH349" s="222"/>
      <c r="BI349" s="222"/>
      <c r="BJ349" s="222"/>
      <c r="BK349" s="222"/>
      <c r="BL349" s="222"/>
      <c r="BM349" s="222"/>
      <c r="BN349" s="222"/>
      <c r="BO349" s="222"/>
      <c r="BP349" s="222"/>
    </row>
    <row r="350" ht="12.75" customHeight="1">
      <c r="A350" s="222"/>
      <c r="B350" s="439">
        <v>45411.0</v>
      </c>
      <c r="C350" s="210">
        <f t="shared" si="46"/>
        <v>0</v>
      </c>
      <c r="D350" s="141">
        <f t="shared" si="47"/>
        <v>0</v>
      </c>
      <c r="E350" s="399"/>
      <c r="F350" s="474"/>
      <c r="G350" s="474"/>
      <c r="H350" s="474"/>
      <c r="I350" s="474"/>
      <c r="J350" s="474"/>
      <c r="K350" s="474"/>
      <c r="L350" s="475"/>
      <c r="M350" s="141">
        <f t="shared" si="48"/>
        <v>0</v>
      </c>
      <c r="N350" s="399"/>
      <c r="O350" s="474"/>
      <c r="P350" s="474"/>
      <c r="Q350" s="474"/>
      <c r="R350" s="474"/>
      <c r="S350" s="475"/>
      <c r="T350" s="141">
        <f t="shared" si="49"/>
        <v>0</v>
      </c>
      <c r="U350" s="142"/>
      <c r="V350" s="143"/>
      <c r="W350" s="150"/>
      <c r="X350" s="143"/>
      <c r="Y350" s="150"/>
      <c r="Z350" s="143"/>
      <c r="AA350" s="150"/>
      <c r="AB350" s="143"/>
      <c r="AC350" s="150"/>
      <c r="AD350" s="143"/>
      <c r="AE350" s="150"/>
      <c r="AF350" s="143"/>
      <c r="AG350" s="150"/>
      <c r="AH350" s="143"/>
      <c r="AI350" s="150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50"/>
      <c r="AU350" s="361"/>
      <c r="AV350" s="225"/>
      <c r="AW350" s="222"/>
      <c r="AX350" s="222"/>
      <c r="AY350" s="222"/>
      <c r="AZ350" s="222"/>
      <c r="BA350" s="222"/>
      <c r="BB350" s="222"/>
      <c r="BC350" s="222"/>
      <c r="BD350" s="222"/>
      <c r="BE350" s="222"/>
      <c r="BF350" s="222"/>
      <c r="BG350" s="222"/>
      <c r="BH350" s="222"/>
      <c r="BI350" s="222"/>
      <c r="BJ350" s="222"/>
      <c r="BK350" s="222"/>
      <c r="BL350" s="222"/>
      <c r="BM350" s="222"/>
      <c r="BN350" s="222"/>
      <c r="BO350" s="222"/>
      <c r="BP350" s="222"/>
    </row>
    <row r="351" ht="12.75" customHeight="1">
      <c r="A351" s="222"/>
      <c r="B351" s="444">
        <v>45412.0</v>
      </c>
      <c r="C351" s="215">
        <f t="shared" si="46"/>
        <v>6463508</v>
      </c>
      <c r="D351" s="229">
        <f t="shared" si="47"/>
        <v>0</v>
      </c>
      <c r="E351" s="322"/>
      <c r="F351" s="322"/>
      <c r="G351" s="322"/>
      <c r="H351" s="322"/>
      <c r="I351" s="322"/>
      <c r="J351" s="422"/>
      <c r="K351" s="497"/>
      <c r="L351" s="496"/>
      <c r="M351" s="229">
        <f t="shared" si="48"/>
        <v>0</v>
      </c>
      <c r="N351" s="523"/>
      <c r="O351" s="495"/>
      <c r="P351" s="495"/>
      <c r="Q351" s="495"/>
      <c r="R351" s="495"/>
      <c r="S351" s="496"/>
      <c r="T351" s="229">
        <f t="shared" si="49"/>
        <v>6463508</v>
      </c>
      <c r="U351" s="171" t="s">
        <v>858</v>
      </c>
      <c r="V351" s="167">
        <v>0.0</v>
      </c>
      <c r="W351" s="164" t="s">
        <v>1552</v>
      </c>
      <c r="X351" s="367">
        <v>2107097.0</v>
      </c>
      <c r="Y351" s="413" t="s">
        <v>148</v>
      </c>
      <c r="Z351" s="367">
        <v>3187110.0</v>
      </c>
      <c r="AA351" s="383" t="s">
        <v>119</v>
      </c>
      <c r="AB351" s="363">
        <v>100000.0</v>
      </c>
      <c r="AC351" s="164" t="s">
        <v>159</v>
      </c>
      <c r="AD351" s="367">
        <v>753286.0</v>
      </c>
      <c r="AE351" s="164" t="s">
        <v>172</v>
      </c>
      <c r="AF351" s="167"/>
      <c r="AG351" s="164" t="s">
        <v>786</v>
      </c>
      <c r="AH351" s="367">
        <v>105915.0</v>
      </c>
      <c r="AI351" s="164" t="s">
        <v>1541</v>
      </c>
      <c r="AJ351" s="367">
        <v>210100.0</v>
      </c>
      <c r="AK351" s="167" t="s">
        <v>327</v>
      </c>
      <c r="AL351" s="367">
        <v>182160.0</v>
      </c>
      <c r="AM351" s="167" t="s">
        <v>1519</v>
      </c>
      <c r="AN351" s="367">
        <v>38790.0</v>
      </c>
      <c r="AO351" s="167"/>
      <c r="AP351" s="167"/>
      <c r="AQ351" s="167"/>
      <c r="AR351" s="167"/>
      <c r="AS351" s="167"/>
      <c r="AT351" s="164"/>
      <c r="AU351" s="370"/>
      <c r="AV351" s="276"/>
      <c r="AW351" s="222"/>
      <c r="AX351" s="222"/>
      <c r="AY351" s="222"/>
      <c r="AZ351" s="222"/>
      <c r="BA351" s="222"/>
      <c r="BB351" s="222"/>
      <c r="BC351" s="222"/>
      <c r="BD351" s="222"/>
      <c r="BE351" s="222"/>
      <c r="BF351" s="222"/>
      <c r="BG351" s="222"/>
      <c r="BH351" s="222"/>
      <c r="BI351" s="222"/>
      <c r="BJ351" s="222"/>
      <c r="BK351" s="222"/>
      <c r="BL351" s="222"/>
      <c r="BM351" s="222"/>
      <c r="BN351" s="222"/>
      <c r="BO351" s="222"/>
      <c r="BP351" s="222"/>
    </row>
    <row r="352" ht="12.75" customHeight="1">
      <c r="A352" s="1"/>
      <c r="B352" s="454" t="s">
        <v>22</v>
      </c>
      <c r="C352" s="208"/>
      <c r="D352" s="173"/>
      <c r="E352" s="503"/>
      <c r="F352" s="504"/>
      <c r="G352" s="504"/>
      <c r="H352" s="504"/>
      <c r="I352" s="504"/>
      <c r="J352" s="504"/>
      <c r="K352" s="504"/>
      <c r="L352" s="505"/>
      <c r="M352" s="173"/>
      <c r="N352" s="503"/>
      <c r="O352" s="504"/>
      <c r="P352" s="504"/>
      <c r="Q352" s="504"/>
      <c r="R352" s="504"/>
      <c r="S352" s="505"/>
      <c r="T352" s="173"/>
      <c r="U352" s="198"/>
      <c r="V352" s="183"/>
      <c r="W352" s="184"/>
      <c r="X352" s="183"/>
      <c r="Y352" s="184"/>
      <c r="Z352" s="183"/>
      <c r="AA352" s="184"/>
      <c r="AB352" s="183"/>
      <c r="AC352" s="184"/>
      <c r="AD352" s="183"/>
      <c r="AE352" s="184"/>
      <c r="AF352" s="183"/>
      <c r="AG352" s="184"/>
      <c r="AH352" s="183"/>
      <c r="AI352" s="184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4"/>
      <c r="AU352" s="371"/>
      <c r="AV352" s="247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ht="12.75" customHeight="1">
      <c r="A353" s="222"/>
      <c r="B353" s="443">
        <v>45413.0</v>
      </c>
      <c r="C353" s="209">
        <f t="shared" ref="C353:C383" si="50">D353+M353+T353</f>
        <v>2432800</v>
      </c>
      <c r="D353" s="243">
        <f t="shared" ref="D353:D383" si="51">F353+H353+J353+L353</f>
        <v>0</v>
      </c>
      <c r="E353" s="527"/>
      <c r="F353" s="528"/>
      <c r="G353" s="528"/>
      <c r="H353" s="528"/>
      <c r="I353" s="528"/>
      <c r="J353" s="528"/>
      <c r="K353" s="528"/>
      <c r="L353" s="529"/>
      <c r="M353" s="243">
        <f t="shared" ref="M353:M383" si="52">O353+Q353</f>
        <v>2432800</v>
      </c>
      <c r="N353" s="527" t="s">
        <v>130</v>
      </c>
      <c r="O353" s="691">
        <v>1850000.0</v>
      </c>
      <c r="P353" s="528" t="s">
        <v>1553</v>
      </c>
      <c r="Q353" s="691">
        <v>582800.0</v>
      </c>
      <c r="R353" s="528"/>
      <c r="S353" s="529"/>
      <c r="T353" s="243">
        <f t="shared" ref="T353:T382" si="53">V353+X353+Z353+AB353+AD353+AF353+AH353+AJ353+AV353</f>
        <v>0</v>
      </c>
      <c r="U353" s="383"/>
      <c r="V353" s="322"/>
      <c r="W353" s="162"/>
      <c r="X353" s="163"/>
      <c r="Y353" s="162"/>
      <c r="Z353" s="163"/>
      <c r="AA353" s="162"/>
      <c r="AB353" s="163"/>
      <c r="AC353" s="162"/>
      <c r="AD353" s="163"/>
      <c r="AE353" s="162"/>
      <c r="AF353" s="163"/>
      <c r="AG353" s="162"/>
      <c r="AH353" s="163"/>
      <c r="AI353" s="162"/>
      <c r="AJ353" s="163"/>
      <c r="AK353" s="163"/>
      <c r="AL353" s="163"/>
      <c r="AM353" s="163"/>
      <c r="AN353" s="163"/>
      <c r="AO353" s="163"/>
      <c r="AP353" s="163"/>
      <c r="AQ353" s="163"/>
      <c r="AR353" s="163"/>
      <c r="AS353" s="163"/>
      <c r="AT353" s="162"/>
      <c r="AU353" s="372"/>
      <c r="AV353" s="255"/>
      <c r="AW353" s="222"/>
      <c r="AX353" s="222"/>
      <c r="AY353" s="222"/>
      <c r="AZ353" s="222"/>
      <c r="BA353" s="222"/>
      <c r="BB353" s="222"/>
      <c r="BC353" s="222"/>
      <c r="BD353" s="222"/>
      <c r="BE353" s="222"/>
      <c r="BF353" s="222"/>
      <c r="BG353" s="222"/>
      <c r="BH353" s="222"/>
      <c r="BI353" s="222"/>
      <c r="BJ353" s="222"/>
      <c r="BK353" s="222"/>
      <c r="BL353" s="222"/>
      <c r="BM353" s="222"/>
      <c r="BN353" s="222"/>
      <c r="BO353" s="222"/>
      <c r="BP353" s="222"/>
    </row>
    <row r="354" ht="12.75" customHeight="1">
      <c r="A354" s="222"/>
      <c r="B354" s="440">
        <v>45414.0</v>
      </c>
      <c r="C354" s="210">
        <f t="shared" si="50"/>
        <v>55000</v>
      </c>
      <c r="D354" s="141">
        <f t="shared" si="51"/>
        <v>0</v>
      </c>
      <c r="E354" s="399"/>
      <c r="F354" s="474"/>
      <c r="G354" s="474"/>
      <c r="H354" s="474"/>
      <c r="I354" s="474"/>
      <c r="J354" s="474"/>
      <c r="K354" s="474"/>
      <c r="L354" s="475"/>
      <c r="M354" s="141">
        <f t="shared" si="52"/>
        <v>0</v>
      </c>
      <c r="N354" s="399"/>
      <c r="O354" s="474"/>
      <c r="P354" s="474"/>
      <c r="Q354" s="474"/>
      <c r="R354" s="474"/>
      <c r="S354" s="475"/>
      <c r="T354" s="141">
        <f t="shared" si="53"/>
        <v>55000</v>
      </c>
      <c r="U354" s="383" t="s">
        <v>763</v>
      </c>
      <c r="V354" s="363">
        <v>55000.0</v>
      </c>
      <c r="W354" s="150"/>
      <c r="X354" s="143"/>
      <c r="Y354" s="150"/>
      <c r="Z354" s="143"/>
      <c r="AA354" s="150"/>
      <c r="AB354" s="143"/>
      <c r="AC354" s="150"/>
      <c r="AD354" s="143"/>
      <c r="AE354" s="150"/>
      <c r="AF354" s="143"/>
      <c r="AG354" s="150"/>
      <c r="AH354" s="143"/>
      <c r="AI354" s="150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50"/>
      <c r="AU354" s="361"/>
      <c r="AV354" s="225"/>
      <c r="AW354" s="222"/>
      <c r="AX354" s="222"/>
      <c r="AY354" s="222"/>
      <c r="AZ354" s="222"/>
      <c r="BA354" s="222"/>
      <c r="BB354" s="222"/>
      <c r="BC354" s="222"/>
      <c r="BD354" s="222"/>
      <c r="BE354" s="222"/>
      <c r="BF354" s="222"/>
      <c r="BG354" s="222"/>
      <c r="BH354" s="222"/>
      <c r="BI354" s="222"/>
      <c r="BJ354" s="222"/>
      <c r="BK354" s="222"/>
      <c r="BL354" s="222"/>
      <c r="BM354" s="222"/>
      <c r="BN354" s="222"/>
      <c r="BO354" s="222"/>
      <c r="BP354" s="222"/>
    </row>
    <row r="355" ht="12.75" customHeight="1">
      <c r="A355" s="222"/>
      <c r="B355" s="439">
        <v>45415.0</v>
      </c>
      <c r="C355" s="210">
        <f t="shared" si="50"/>
        <v>0</v>
      </c>
      <c r="D355" s="141">
        <f t="shared" si="51"/>
        <v>0</v>
      </c>
      <c r="E355" s="399"/>
      <c r="F355" s="474"/>
      <c r="G355" s="474"/>
      <c r="H355" s="474"/>
      <c r="I355" s="474"/>
      <c r="J355" s="474"/>
      <c r="K355" s="474"/>
      <c r="L355" s="475"/>
      <c r="M355" s="141">
        <f t="shared" si="52"/>
        <v>0</v>
      </c>
      <c r="N355" s="399"/>
      <c r="O355" s="474"/>
      <c r="P355" s="474"/>
      <c r="Q355" s="474"/>
      <c r="R355" s="474"/>
      <c r="S355" s="475"/>
      <c r="T355" s="141">
        <f t="shared" si="53"/>
        <v>0</v>
      </c>
      <c r="U355" s="142"/>
      <c r="V355" s="143"/>
      <c r="W355" s="150"/>
      <c r="X355" s="143"/>
      <c r="Y355" s="150"/>
      <c r="Z355" s="143"/>
      <c r="AA355" s="150"/>
      <c r="AB355" s="143"/>
      <c r="AC355" s="150"/>
      <c r="AD355" s="143"/>
      <c r="AE355" s="150"/>
      <c r="AF355" s="143"/>
      <c r="AG355" s="150"/>
      <c r="AH355" s="143"/>
      <c r="AI355" s="150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50"/>
      <c r="AU355" s="361"/>
      <c r="AV355" s="225"/>
      <c r="AW355" s="222"/>
      <c r="AX355" s="222"/>
      <c r="AY355" s="222"/>
      <c r="AZ355" s="222"/>
      <c r="BA355" s="222"/>
      <c r="BB355" s="222"/>
      <c r="BC355" s="222"/>
      <c r="BD355" s="222"/>
      <c r="BE355" s="222"/>
      <c r="BF355" s="222"/>
      <c r="BG355" s="222"/>
      <c r="BH355" s="222"/>
      <c r="BI355" s="222"/>
      <c r="BJ355" s="222"/>
      <c r="BK355" s="222"/>
      <c r="BL355" s="222"/>
      <c r="BM355" s="222"/>
      <c r="BN355" s="222"/>
      <c r="BO355" s="222"/>
      <c r="BP355" s="222"/>
    </row>
    <row r="356" ht="12.75" customHeight="1">
      <c r="A356" s="222"/>
      <c r="B356" s="439">
        <v>45416.0</v>
      </c>
      <c r="C356" s="210">
        <f t="shared" si="50"/>
        <v>0</v>
      </c>
      <c r="D356" s="141">
        <f t="shared" si="51"/>
        <v>0</v>
      </c>
      <c r="E356" s="399"/>
      <c r="F356" s="474"/>
      <c r="G356" s="474"/>
      <c r="H356" s="474"/>
      <c r="I356" s="474"/>
      <c r="J356" s="474"/>
      <c r="K356" s="474"/>
      <c r="L356" s="475"/>
      <c r="M356" s="141">
        <f t="shared" si="52"/>
        <v>0</v>
      </c>
      <c r="N356" s="399"/>
      <c r="O356" s="474"/>
      <c r="P356" s="474"/>
      <c r="Q356" s="474"/>
      <c r="R356" s="474"/>
      <c r="S356" s="475"/>
      <c r="T356" s="141">
        <f t="shared" si="53"/>
        <v>0</v>
      </c>
      <c r="U356" s="142"/>
      <c r="V356" s="143"/>
      <c r="W356" s="150"/>
      <c r="X356" s="143"/>
      <c r="Y356" s="150"/>
      <c r="Z356" s="143"/>
      <c r="AA356" s="150"/>
      <c r="AB356" s="143"/>
      <c r="AC356" s="150"/>
      <c r="AD356" s="143"/>
      <c r="AE356" s="150"/>
      <c r="AF356" s="143"/>
      <c r="AG356" s="150"/>
      <c r="AH356" s="143"/>
      <c r="AI356" s="150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50"/>
      <c r="AU356" s="361"/>
      <c r="AV356" s="225"/>
      <c r="AW356" s="222"/>
      <c r="AX356" s="222"/>
      <c r="AY356" s="222"/>
      <c r="AZ356" s="222"/>
      <c r="BA356" s="222"/>
      <c r="BB356" s="222"/>
      <c r="BC356" s="222"/>
      <c r="BD356" s="222"/>
      <c r="BE356" s="222"/>
      <c r="BF356" s="222"/>
      <c r="BG356" s="222"/>
      <c r="BH356" s="222"/>
      <c r="BI356" s="222"/>
      <c r="BJ356" s="222"/>
      <c r="BK356" s="222"/>
      <c r="BL356" s="222"/>
      <c r="BM356" s="222"/>
      <c r="BN356" s="222"/>
      <c r="BO356" s="222"/>
      <c r="BP356" s="222"/>
    </row>
    <row r="357" ht="12.75" customHeight="1">
      <c r="A357" s="222"/>
      <c r="B357" s="439">
        <v>45417.0</v>
      </c>
      <c r="C357" s="210">
        <f t="shared" si="50"/>
        <v>0</v>
      </c>
      <c r="D357" s="141">
        <f t="shared" si="51"/>
        <v>0</v>
      </c>
      <c r="E357" s="399"/>
      <c r="F357" s="474"/>
      <c r="G357" s="474"/>
      <c r="H357" s="474"/>
      <c r="I357" s="474"/>
      <c r="J357" s="474"/>
      <c r="K357" s="474"/>
      <c r="L357" s="475"/>
      <c r="M357" s="141">
        <f t="shared" si="52"/>
        <v>0</v>
      </c>
      <c r="N357" s="399"/>
      <c r="O357" s="474"/>
      <c r="P357" s="474"/>
      <c r="Q357" s="474"/>
      <c r="R357" s="474"/>
      <c r="S357" s="475"/>
      <c r="T357" s="141">
        <f t="shared" si="53"/>
        <v>0</v>
      </c>
      <c r="U357" s="142"/>
      <c r="V357" s="143"/>
      <c r="W357" s="150"/>
      <c r="X357" s="143"/>
      <c r="Y357" s="150"/>
      <c r="Z357" s="143"/>
      <c r="AA357" s="150"/>
      <c r="AB357" s="143"/>
      <c r="AC357" s="150"/>
      <c r="AD357" s="143"/>
      <c r="AE357" s="150"/>
      <c r="AF357" s="143"/>
      <c r="AG357" s="150"/>
      <c r="AH357" s="143"/>
      <c r="AI357" s="150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50"/>
      <c r="AU357" s="361"/>
      <c r="AV357" s="225"/>
      <c r="AW357" s="222"/>
      <c r="AX357" s="222"/>
      <c r="AY357" s="222"/>
      <c r="AZ357" s="222"/>
      <c r="BA357" s="222"/>
      <c r="BB357" s="222"/>
      <c r="BC357" s="222"/>
      <c r="BD357" s="222"/>
      <c r="BE357" s="222"/>
      <c r="BF357" s="222"/>
      <c r="BG357" s="222"/>
      <c r="BH357" s="222"/>
      <c r="BI357" s="222"/>
      <c r="BJ357" s="222"/>
      <c r="BK357" s="222"/>
      <c r="BL357" s="222"/>
      <c r="BM357" s="222"/>
      <c r="BN357" s="222"/>
      <c r="BO357" s="222"/>
      <c r="BP357" s="222"/>
    </row>
    <row r="358" ht="12.75" customHeight="1">
      <c r="A358" s="222"/>
      <c r="B358" s="439">
        <v>45418.0</v>
      </c>
      <c r="C358" s="210">
        <f t="shared" si="50"/>
        <v>0</v>
      </c>
      <c r="D358" s="141">
        <f t="shared" si="51"/>
        <v>0</v>
      </c>
      <c r="E358" s="399"/>
      <c r="F358" s="474"/>
      <c r="G358" s="474"/>
      <c r="H358" s="474"/>
      <c r="I358" s="474"/>
      <c r="J358" s="474"/>
      <c r="K358" s="474"/>
      <c r="L358" s="475"/>
      <c r="M358" s="141">
        <f t="shared" si="52"/>
        <v>0</v>
      </c>
      <c r="N358" s="399"/>
      <c r="O358" s="474"/>
      <c r="P358" s="474"/>
      <c r="Q358" s="474"/>
      <c r="R358" s="474"/>
      <c r="S358" s="475"/>
      <c r="T358" s="141">
        <f t="shared" si="53"/>
        <v>0</v>
      </c>
      <c r="U358" s="142"/>
      <c r="V358" s="143"/>
      <c r="W358" s="150"/>
      <c r="X358" s="143"/>
      <c r="Y358" s="150"/>
      <c r="Z358" s="143"/>
      <c r="AA358" s="150"/>
      <c r="AB358" s="143"/>
      <c r="AC358" s="150"/>
      <c r="AD358" s="143"/>
      <c r="AE358" s="150"/>
      <c r="AF358" s="143"/>
      <c r="AG358" s="150"/>
      <c r="AH358" s="143"/>
      <c r="AI358" s="150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50"/>
      <c r="AU358" s="361"/>
      <c r="AV358" s="225"/>
      <c r="AW358" s="222"/>
      <c r="AX358" s="222"/>
      <c r="AY358" s="222"/>
      <c r="AZ358" s="222"/>
      <c r="BA358" s="222"/>
      <c r="BB358" s="222"/>
      <c r="BC358" s="222"/>
      <c r="BD358" s="222"/>
      <c r="BE358" s="222"/>
      <c r="BF358" s="222"/>
      <c r="BG358" s="222"/>
      <c r="BH358" s="222"/>
      <c r="BI358" s="222"/>
      <c r="BJ358" s="222"/>
      <c r="BK358" s="222"/>
      <c r="BL358" s="222"/>
      <c r="BM358" s="222"/>
      <c r="BN358" s="222"/>
      <c r="BO358" s="222"/>
      <c r="BP358" s="222"/>
    </row>
    <row r="359" ht="12.75" customHeight="1">
      <c r="A359" s="222"/>
      <c r="B359" s="440">
        <v>45419.0</v>
      </c>
      <c r="C359" s="210">
        <f t="shared" si="50"/>
        <v>189687</v>
      </c>
      <c r="D359" s="141">
        <f t="shared" si="51"/>
        <v>0</v>
      </c>
      <c r="E359" s="399"/>
      <c r="F359" s="474"/>
      <c r="G359" s="474"/>
      <c r="H359" s="474"/>
      <c r="I359" s="474"/>
      <c r="J359" s="474"/>
      <c r="K359" s="474"/>
      <c r="L359" s="475"/>
      <c r="M359" s="141">
        <f t="shared" si="52"/>
        <v>146850</v>
      </c>
      <c r="N359" s="399" t="s">
        <v>130</v>
      </c>
      <c r="O359" s="362">
        <v>146850.0</v>
      </c>
      <c r="P359" s="474"/>
      <c r="Q359" s="474"/>
      <c r="R359" s="474"/>
      <c r="S359" s="475"/>
      <c r="T359" s="141">
        <f t="shared" si="53"/>
        <v>42837</v>
      </c>
      <c r="U359" s="383" t="s">
        <v>877</v>
      </c>
      <c r="V359" s="363">
        <v>42837.0</v>
      </c>
      <c r="W359" s="150"/>
      <c r="X359" s="143"/>
      <c r="Y359" s="150"/>
      <c r="Z359" s="143"/>
      <c r="AA359" s="150"/>
      <c r="AB359" s="143"/>
      <c r="AC359" s="150"/>
      <c r="AD359" s="143"/>
      <c r="AE359" s="150"/>
      <c r="AF359" s="143"/>
      <c r="AG359" s="150"/>
      <c r="AH359" s="143"/>
      <c r="AI359" s="150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50"/>
      <c r="AU359" s="361"/>
      <c r="AV359" s="225"/>
      <c r="AW359" s="222"/>
      <c r="AX359" s="222"/>
      <c r="AY359" s="222"/>
      <c r="AZ359" s="222"/>
      <c r="BA359" s="222"/>
      <c r="BB359" s="222"/>
      <c r="BC359" s="222"/>
      <c r="BD359" s="222"/>
      <c r="BE359" s="222"/>
      <c r="BF359" s="222"/>
      <c r="BG359" s="222"/>
      <c r="BH359" s="222"/>
      <c r="BI359" s="222"/>
      <c r="BJ359" s="222"/>
      <c r="BK359" s="222"/>
      <c r="BL359" s="222"/>
      <c r="BM359" s="222"/>
      <c r="BN359" s="222"/>
      <c r="BO359" s="222"/>
      <c r="BP359" s="222"/>
    </row>
    <row r="360" ht="12.75" customHeight="1">
      <c r="A360" s="222"/>
      <c r="B360" s="440">
        <v>45420.0</v>
      </c>
      <c r="C360" s="210">
        <f t="shared" si="50"/>
        <v>0</v>
      </c>
      <c r="D360" s="141">
        <f t="shared" si="51"/>
        <v>0</v>
      </c>
      <c r="E360" s="399"/>
      <c r="F360" s="474"/>
      <c r="G360" s="474"/>
      <c r="H360" s="474"/>
      <c r="I360" s="474"/>
      <c r="J360" s="474"/>
      <c r="K360" s="474"/>
      <c r="L360" s="475"/>
      <c r="M360" s="141">
        <f t="shared" si="52"/>
        <v>0</v>
      </c>
      <c r="N360" s="399"/>
      <c r="O360" s="474"/>
      <c r="P360" s="474"/>
      <c r="Q360" s="474"/>
      <c r="R360" s="474"/>
      <c r="S360" s="475"/>
      <c r="T360" s="141">
        <f t="shared" si="53"/>
        <v>0</v>
      </c>
      <c r="U360" s="383"/>
      <c r="V360" s="322"/>
      <c r="W360" s="150"/>
      <c r="X360" s="143"/>
      <c r="Y360" s="150"/>
      <c r="Z360" s="143"/>
      <c r="AA360" s="150"/>
      <c r="AB360" s="143"/>
      <c r="AC360" s="150"/>
      <c r="AD360" s="143"/>
      <c r="AE360" s="150"/>
      <c r="AF360" s="143"/>
      <c r="AG360" s="150"/>
      <c r="AH360" s="143"/>
      <c r="AI360" s="150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50"/>
      <c r="AU360" s="361"/>
      <c r="AV360" s="225"/>
      <c r="AW360" s="222"/>
      <c r="AX360" s="222"/>
      <c r="AY360" s="222"/>
      <c r="AZ360" s="222"/>
      <c r="BA360" s="222"/>
      <c r="BB360" s="222"/>
      <c r="BC360" s="222"/>
      <c r="BD360" s="222"/>
      <c r="BE360" s="222"/>
      <c r="BF360" s="222"/>
      <c r="BG360" s="222"/>
      <c r="BH360" s="222"/>
      <c r="BI360" s="222"/>
      <c r="BJ360" s="222"/>
      <c r="BK360" s="222"/>
      <c r="BL360" s="222"/>
      <c r="BM360" s="222"/>
      <c r="BN360" s="222"/>
      <c r="BO360" s="222"/>
      <c r="BP360" s="222"/>
    </row>
    <row r="361" ht="12.75" customHeight="1">
      <c r="A361" s="222"/>
      <c r="B361" s="440">
        <v>45421.0</v>
      </c>
      <c r="C361" s="210">
        <f t="shared" si="50"/>
        <v>0</v>
      </c>
      <c r="D361" s="141">
        <f t="shared" si="51"/>
        <v>0</v>
      </c>
      <c r="E361" s="399"/>
      <c r="F361" s="474"/>
      <c r="G361" s="474"/>
      <c r="H361" s="474"/>
      <c r="I361" s="474"/>
      <c r="J361" s="474"/>
      <c r="K361" s="474"/>
      <c r="L361" s="475"/>
      <c r="M361" s="141">
        <f t="shared" si="52"/>
        <v>0</v>
      </c>
      <c r="N361" s="399"/>
      <c r="O361" s="474"/>
      <c r="P361" s="474"/>
      <c r="Q361" s="474"/>
      <c r="R361" s="474"/>
      <c r="S361" s="475"/>
      <c r="T361" s="141">
        <f t="shared" si="53"/>
        <v>0</v>
      </c>
      <c r="U361" s="142"/>
      <c r="V361" s="143"/>
      <c r="W361" s="150"/>
      <c r="X361" s="143"/>
      <c r="Y361" s="150"/>
      <c r="Z361" s="143"/>
      <c r="AA361" s="150"/>
      <c r="AB361" s="143"/>
      <c r="AC361" s="150"/>
      <c r="AD361" s="143"/>
      <c r="AE361" s="150"/>
      <c r="AF361" s="143"/>
      <c r="AG361" s="150"/>
      <c r="AH361" s="143"/>
      <c r="AI361" s="150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50"/>
      <c r="AU361" s="361"/>
      <c r="AV361" s="225"/>
      <c r="AW361" s="222"/>
      <c r="AX361" s="222"/>
      <c r="AY361" s="222"/>
      <c r="AZ361" s="222"/>
      <c r="BA361" s="222"/>
      <c r="BB361" s="222"/>
      <c r="BC361" s="222"/>
      <c r="BD361" s="222"/>
      <c r="BE361" s="222"/>
      <c r="BF361" s="222"/>
      <c r="BG361" s="222"/>
      <c r="BH361" s="222"/>
      <c r="BI361" s="222"/>
      <c r="BJ361" s="222"/>
      <c r="BK361" s="222"/>
      <c r="BL361" s="222"/>
      <c r="BM361" s="222"/>
      <c r="BN361" s="222"/>
      <c r="BO361" s="222"/>
      <c r="BP361" s="222"/>
    </row>
    <row r="362" ht="12.75" customHeight="1">
      <c r="A362" s="222"/>
      <c r="B362" s="440">
        <v>45422.0</v>
      </c>
      <c r="C362" s="210">
        <f t="shared" si="50"/>
        <v>579200</v>
      </c>
      <c r="D362" s="141">
        <f t="shared" si="51"/>
        <v>500000</v>
      </c>
      <c r="E362" s="399" t="s">
        <v>1554</v>
      </c>
      <c r="F362" s="362">
        <v>500000.0</v>
      </c>
      <c r="G362" s="474"/>
      <c r="H362" s="474"/>
      <c r="I362" s="474"/>
      <c r="J362" s="474"/>
      <c r="K362" s="474"/>
      <c r="L362" s="475"/>
      <c r="M362" s="141">
        <f t="shared" si="52"/>
        <v>0</v>
      </c>
      <c r="N362" s="399"/>
      <c r="O362" s="474"/>
      <c r="P362" s="474"/>
      <c r="Q362" s="474"/>
      <c r="R362" s="474"/>
      <c r="S362" s="475"/>
      <c r="T362" s="141">
        <f t="shared" si="53"/>
        <v>79200</v>
      </c>
      <c r="U362" s="399" t="s">
        <v>1286</v>
      </c>
      <c r="V362" s="362">
        <v>79200.0</v>
      </c>
      <c r="W362" s="150"/>
      <c r="X362" s="143"/>
      <c r="Y362" s="150"/>
      <c r="Z362" s="143"/>
      <c r="AA362" s="150"/>
      <c r="AB362" s="143"/>
      <c r="AC362" s="150"/>
      <c r="AD362" s="143"/>
      <c r="AE362" s="150"/>
      <c r="AF362" s="143"/>
      <c r="AG362" s="150"/>
      <c r="AH362" s="143"/>
      <c r="AI362" s="150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50"/>
      <c r="AU362" s="361"/>
      <c r="AV362" s="225"/>
      <c r="AW362" s="222"/>
      <c r="AX362" s="222"/>
      <c r="AY362" s="222"/>
      <c r="AZ362" s="222"/>
      <c r="BA362" s="222"/>
      <c r="BB362" s="222"/>
      <c r="BC362" s="222"/>
      <c r="BD362" s="222"/>
      <c r="BE362" s="222"/>
      <c r="BF362" s="222"/>
      <c r="BG362" s="222"/>
      <c r="BH362" s="222"/>
      <c r="BI362" s="222"/>
      <c r="BJ362" s="222"/>
      <c r="BK362" s="222"/>
      <c r="BL362" s="222"/>
      <c r="BM362" s="222"/>
      <c r="BN362" s="222"/>
      <c r="BO362" s="222"/>
      <c r="BP362" s="222"/>
    </row>
    <row r="363" ht="12.75" customHeight="1">
      <c r="A363" s="222"/>
      <c r="B363" s="439">
        <v>45423.0</v>
      </c>
      <c r="C363" s="210">
        <f t="shared" si="50"/>
        <v>0</v>
      </c>
      <c r="D363" s="141">
        <f t="shared" si="51"/>
        <v>0</v>
      </c>
      <c r="E363" s="399"/>
      <c r="F363" s="474"/>
      <c r="G363" s="474"/>
      <c r="H363" s="474"/>
      <c r="I363" s="474"/>
      <c r="J363" s="474"/>
      <c r="K363" s="474"/>
      <c r="L363" s="475"/>
      <c r="M363" s="141">
        <f t="shared" si="52"/>
        <v>0</v>
      </c>
      <c r="N363" s="399"/>
      <c r="O363" s="474"/>
      <c r="P363" s="474"/>
      <c r="Q363" s="474"/>
      <c r="R363" s="474"/>
      <c r="S363" s="475"/>
      <c r="T363" s="141">
        <f t="shared" si="53"/>
        <v>0</v>
      </c>
      <c r="U363" s="142"/>
      <c r="V363" s="143"/>
      <c r="W363" s="150"/>
      <c r="X363" s="143"/>
      <c r="Y363" s="150"/>
      <c r="Z363" s="143"/>
      <c r="AA363" s="150"/>
      <c r="AB363" s="143"/>
      <c r="AC363" s="150"/>
      <c r="AD363" s="143"/>
      <c r="AE363" s="150"/>
      <c r="AF363" s="143"/>
      <c r="AG363" s="150"/>
      <c r="AH363" s="143"/>
      <c r="AI363" s="150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50"/>
      <c r="AU363" s="361"/>
      <c r="AV363" s="225"/>
      <c r="AW363" s="222"/>
      <c r="AX363" s="222"/>
      <c r="AY363" s="222"/>
      <c r="AZ363" s="222"/>
      <c r="BA363" s="222"/>
      <c r="BB363" s="222"/>
      <c r="BC363" s="222"/>
      <c r="BD363" s="222"/>
      <c r="BE363" s="222"/>
      <c r="BF363" s="222"/>
      <c r="BG363" s="222"/>
      <c r="BH363" s="222"/>
      <c r="BI363" s="222"/>
      <c r="BJ363" s="222"/>
      <c r="BK363" s="222"/>
      <c r="BL363" s="222"/>
      <c r="BM363" s="222"/>
      <c r="BN363" s="222"/>
      <c r="BO363" s="222"/>
      <c r="BP363" s="222"/>
    </row>
    <row r="364" ht="12.75" customHeight="1">
      <c r="A364" s="222"/>
      <c r="B364" s="439">
        <v>45424.0</v>
      </c>
      <c r="C364" s="210">
        <f t="shared" si="50"/>
        <v>0</v>
      </c>
      <c r="D364" s="141">
        <f t="shared" si="51"/>
        <v>0</v>
      </c>
      <c r="E364" s="399"/>
      <c r="F364" s="474"/>
      <c r="G364" s="474"/>
      <c r="H364" s="474"/>
      <c r="I364" s="474"/>
      <c r="J364" s="474"/>
      <c r="K364" s="474"/>
      <c r="L364" s="475"/>
      <c r="M364" s="141">
        <f t="shared" si="52"/>
        <v>0</v>
      </c>
      <c r="N364" s="399"/>
      <c r="O364" s="474"/>
      <c r="P364" s="474"/>
      <c r="Q364" s="474"/>
      <c r="R364" s="474"/>
      <c r="S364" s="475"/>
      <c r="T364" s="141">
        <f t="shared" si="53"/>
        <v>0</v>
      </c>
      <c r="U364" s="142"/>
      <c r="V364" s="143"/>
      <c r="W364" s="150"/>
      <c r="X364" s="143"/>
      <c r="Y364" s="150"/>
      <c r="Z364" s="143"/>
      <c r="AA364" s="150"/>
      <c r="AB364" s="143"/>
      <c r="AC364" s="150"/>
      <c r="AD364" s="143"/>
      <c r="AE364" s="150"/>
      <c r="AF364" s="143"/>
      <c r="AG364" s="150"/>
      <c r="AH364" s="143"/>
      <c r="AI364" s="150"/>
      <c r="AJ364" s="143"/>
      <c r="AK364" s="143"/>
      <c r="AL364" s="143"/>
      <c r="AM364" s="143"/>
      <c r="AN364" s="143"/>
      <c r="AO364" s="143"/>
      <c r="AP364" s="143"/>
      <c r="AQ364" s="143"/>
      <c r="AR364" s="143"/>
      <c r="AS364" s="143"/>
      <c r="AT364" s="150"/>
      <c r="AU364" s="361"/>
      <c r="AV364" s="225"/>
      <c r="AW364" s="222"/>
      <c r="AX364" s="222"/>
      <c r="AY364" s="222"/>
      <c r="AZ364" s="222"/>
      <c r="BA364" s="222"/>
      <c r="BB364" s="222"/>
      <c r="BC364" s="222"/>
      <c r="BD364" s="222"/>
      <c r="BE364" s="222"/>
      <c r="BF364" s="222"/>
      <c r="BG364" s="222"/>
      <c r="BH364" s="222"/>
      <c r="BI364" s="222"/>
      <c r="BJ364" s="222"/>
      <c r="BK364" s="222"/>
      <c r="BL364" s="222"/>
      <c r="BM364" s="222"/>
      <c r="BN364" s="222"/>
      <c r="BO364" s="222"/>
      <c r="BP364" s="222"/>
    </row>
    <row r="365" ht="12.75" customHeight="1">
      <c r="A365" s="222"/>
      <c r="B365" s="440">
        <v>45425.0</v>
      </c>
      <c r="C365" s="210">
        <f t="shared" si="50"/>
        <v>0</v>
      </c>
      <c r="D365" s="141">
        <f t="shared" si="51"/>
        <v>0</v>
      </c>
      <c r="E365" s="399"/>
      <c r="F365" s="474"/>
      <c r="G365" s="474"/>
      <c r="H365" s="474"/>
      <c r="I365" s="474"/>
      <c r="J365" s="474"/>
      <c r="K365" s="474"/>
      <c r="L365" s="475"/>
      <c r="M365" s="141">
        <f t="shared" si="52"/>
        <v>0</v>
      </c>
      <c r="N365" s="399"/>
      <c r="O365" s="474"/>
      <c r="P365" s="474"/>
      <c r="Q365" s="474"/>
      <c r="R365" s="474"/>
      <c r="S365" s="475"/>
      <c r="T365" s="141">
        <f t="shared" si="53"/>
        <v>0</v>
      </c>
      <c r="U365" s="142"/>
      <c r="V365" s="143"/>
      <c r="W365" s="150"/>
      <c r="X365" s="143"/>
      <c r="Y365" s="150"/>
      <c r="Z365" s="143"/>
      <c r="AA365" s="150"/>
      <c r="AB365" s="143"/>
      <c r="AC365" s="150"/>
      <c r="AD365" s="143"/>
      <c r="AE365" s="150"/>
      <c r="AF365" s="143"/>
      <c r="AG365" s="150"/>
      <c r="AH365" s="143"/>
      <c r="AI365" s="150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50"/>
      <c r="AU365" s="361"/>
      <c r="AV365" s="225"/>
      <c r="AW365" s="222"/>
      <c r="AX365" s="222"/>
      <c r="AY365" s="222"/>
      <c r="AZ365" s="222"/>
      <c r="BA365" s="222"/>
      <c r="BB365" s="222"/>
      <c r="BC365" s="222"/>
      <c r="BD365" s="222"/>
      <c r="BE365" s="222"/>
      <c r="BF365" s="222"/>
      <c r="BG365" s="222"/>
      <c r="BH365" s="222"/>
      <c r="BI365" s="222"/>
      <c r="BJ365" s="222"/>
      <c r="BK365" s="222"/>
      <c r="BL365" s="222"/>
      <c r="BM365" s="222"/>
      <c r="BN365" s="222"/>
      <c r="BO365" s="222"/>
      <c r="BP365" s="222"/>
    </row>
    <row r="366" ht="12.75" customHeight="1">
      <c r="A366" s="222"/>
      <c r="B366" s="440">
        <v>45426.0</v>
      </c>
      <c r="C366" s="210">
        <f t="shared" si="50"/>
        <v>0</v>
      </c>
      <c r="D366" s="141">
        <f t="shared" si="51"/>
        <v>0</v>
      </c>
      <c r="E366" s="399"/>
      <c r="F366" s="474"/>
      <c r="G366" s="474"/>
      <c r="H366" s="474"/>
      <c r="I366" s="474"/>
      <c r="J366" s="474"/>
      <c r="K366" s="474"/>
      <c r="L366" s="475"/>
      <c r="M366" s="141">
        <f t="shared" si="52"/>
        <v>0</v>
      </c>
      <c r="N366" s="399"/>
      <c r="O366" s="474"/>
      <c r="P366" s="474"/>
      <c r="Q366" s="474"/>
      <c r="R366" s="474"/>
      <c r="S366" s="475"/>
      <c r="T366" s="141">
        <f t="shared" si="53"/>
        <v>0</v>
      </c>
      <c r="U366" s="142"/>
      <c r="V366" s="143"/>
      <c r="W366" s="150"/>
      <c r="X366" s="143"/>
      <c r="Y366" s="150"/>
      <c r="Z366" s="143"/>
      <c r="AA366" s="150"/>
      <c r="AB366" s="143"/>
      <c r="AC366" s="150"/>
      <c r="AD366" s="143"/>
      <c r="AE366" s="150"/>
      <c r="AF366" s="143"/>
      <c r="AG366" s="150"/>
      <c r="AH366" s="143"/>
      <c r="AI366" s="150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50"/>
      <c r="AU366" s="361"/>
      <c r="AV366" s="225"/>
      <c r="AW366" s="222"/>
      <c r="AX366" s="222"/>
      <c r="AY366" s="222"/>
      <c r="AZ366" s="222"/>
      <c r="BA366" s="222"/>
      <c r="BB366" s="222"/>
      <c r="BC366" s="222"/>
      <c r="BD366" s="222"/>
      <c r="BE366" s="222"/>
      <c r="BF366" s="222"/>
      <c r="BG366" s="222"/>
      <c r="BH366" s="222"/>
      <c r="BI366" s="222"/>
      <c r="BJ366" s="222"/>
      <c r="BK366" s="222"/>
      <c r="BL366" s="222"/>
      <c r="BM366" s="222"/>
      <c r="BN366" s="222"/>
      <c r="BO366" s="222"/>
      <c r="BP366" s="222"/>
    </row>
    <row r="367" ht="12.75" customHeight="1">
      <c r="A367" s="222"/>
      <c r="B367" s="440">
        <v>45427.0</v>
      </c>
      <c r="C367" s="210">
        <f t="shared" si="50"/>
        <v>14069134</v>
      </c>
      <c r="D367" s="141">
        <f t="shared" si="51"/>
        <v>13800000</v>
      </c>
      <c r="E367" s="399" t="s">
        <v>1555</v>
      </c>
      <c r="F367" s="362">
        <v>1.38E7</v>
      </c>
      <c r="G367" s="474"/>
      <c r="H367" s="474"/>
      <c r="I367" s="474"/>
      <c r="J367" s="474"/>
      <c r="K367" s="474"/>
      <c r="L367" s="475"/>
      <c r="M367" s="141">
        <f t="shared" si="52"/>
        <v>0</v>
      </c>
      <c r="N367" s="399"/>
      <c r="O367" s="474"/>
      <c r="P367" s="474"/>
      <c r="Q367" s="474"/>
      <c r="R367" s="474"/>
      <c r="S367" s="475"/>
      <c r="T367" s="141">
        <f t="shared" si="53"/>
        <v>269134</v>
      </c>
      <c r="U367" s="383" t="s">
        <v>159</v>
      </c>
      <c r="V367" s="363">
        <v>68574.0</v>
      </c>
      <c r="W367" s="383" t="s">
        <v>172</v>
      </c>
      <c r="X367" s="363">
        <v>193520.0</v>
      </c>
      <c r="Y367" s="150" t="s">
        <v>124</v>
      </c>
      <c r="Z367" s="363">
        <v>7040.0</v>
      </c>
      <c r="AA367" s="150"/>
      <c r="AB367" s="143"/>
      <c r="AC367" s="150"/>
      <c r="AD367" s="143"/>
      <c r="AE367" s="150"/>
      <c r="AF367" s="143"/>
      <c r="AG367" s="150"/>
      <c r="AH367" s="143"/>
      <c r="AI367" s="150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50"/>
      <c r="AU367" s="361"/>
      <c r="AV367" s="225"/>
      <c r="AW367" s="222"/>
      <c r="AX367" s="222"/>
      <c r="AY367" s="222"/>
      <c r="AZ367" s="222"/>
      <c r="BA367" s="222"/>
      <c r="BB367" s="222"/>
      <c r="BC367" s="222"/>
      <c r="BD367" s="222"/>
      <c r="BE367" s="222"/>
      <c r="BF367" s="222"/>
      <c r="BG367" s="222"/>
      <c r="BH367" s="222"/>
      <c r="BI367" s="222"/>
      <c r="BJ367" s="222"/>
      <c r="BK367" s="222"/>
      <c r="BL367" s="222"/>
      <c r="BM367" s="222"/>
      <c r="BN367" s="222"/>
      <c r="BO367" s="222"/>
      <c r="BP367" s="222"/>
    </row>
    <row r="368" ht="12.75" customHeight="1">
      <c r="A368" s="222"/>
      <c r="B368" s="440">
        <v>45428.0</v>
      </c>
      <c r="C368" s="210">
        <f t="shared" si="50"/>
        <v>0</v>
      </c>
      <c r="D368" s="141">
        <f t="shared" si="51"/>
        <v>0</v>
      </c>
      <c r="E368" s="399"/>
      <c r="F368" s="474"/>
      <c r="G368" s="474"/>
      <c r="H368" s="474"/>
      <c r="I368" s="474"/>
      <c r="J368" s="474"/>
      <c r="K368" s="474"/>
      <c r="L368" s="475"/>
      <c r="M368" s="141">
        <f t="shared" si="52"/>
        <v>0</v>
      </c>
      <c r="N368" s="399"/>
      <c r="O368" s="474"/>
      <c r="P368" s="474"/>
      <c r="Q368" s="474"/>
      <c r="R368" s="474"/>
      <c r="S368" s="475"/>
      <c r="T368" s="141">
        <f t="shared" si="53"/>
        <v>0</v>
      </c>
      <c r="U368" s="142"/>
      <c r="V368" s="143"/>
      <c r="W368" s="150"/>
      <c r="X368" s="143"/>
      <c r="Y368" s="150"/>
      <c r="Z368" s="143"/>
      <c r="AA368" s="150"/>
      <c r="AB368" s="143"/>
      <c r="AC368" s="150"/>
      <c r="AD368" s="143"/>
      <c r="AE368" s="150"/>
      <c r="AF368" s="143"/>
      <c r="AG368" s="150"/>
      <c r="AH368" s="143"/>
      <c r="AI368" s="150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50"/>
      <c r="AU368" s="361"/>
      <c r="AV368" s="225"/>
      <c r="AW368" s="222"/>
      <c r="AX368" s="222"/>
      <c r="AY368" s="222"/>
      <c r="AZ368" s="222"/>
      <c r="BA368" s="222"/>
      <c r="BB368" s="222"/>
      <c r="BC368" s="222"/>
      <c r="BD368" s="222"/>
      <c r="BE368" s="222"/>
      <c r="BF368" s="222"/>
      <c r="BG368" s="222"/>
      <c r="BH368" s="222"/>
      <c r="BI368" s="222"/>
      <c r="BJ368" s="222"/>
      <c r="BK368" s="222"/>
      <c r="BL368" s="222"/>
      <c r="BM368" s="222"/>
      <c r="BN368" s="222"/>
      <c r="BO368" s="222"/>
      <c r="BP368" s="222"/>
    </row>
    <row r="369" ht="12.75" customHeight="1">
      <c r="A369" s="222"/>
      <c r="B369" s="440">
        <v>45429.0</v>
      </c>
      <c r="C369" s="210">
        <f t="shared" si="50"/>
        <v>314984</v>
      </c>
      <c r="D369" s="141">
        <f t="shared" si="51"/>
        <v>0</v>
      </c>
      <c r="E369" s="399"/>
      <c r="F369" s="474"/>
      <c r="G369" s="474"/>
      <c r="H369" s="474"/>
      <c r="I369" s="474"/>
      <c r="J369" s="474"/>
      <c r="K369" s="474"/>
      <c r="L369" s="475"/>
      <c r="M369" s="141">
        <f t="shared" si="52"/>
        <v>314984</v>
      </c>
      <c r="N369" s="399" t="s">
        <v>769</v>
      </c>
      <c r="O369" s="362">
        <v>314984.0</v>
      </c>
      <c r="P369" s="474"/>
      <c r="Q369" s="474"/>
      <c r="R369" s="474"/>
      <c r="S369" s="475"/>
      <c r="T369" s="141">
        <f t="shared" si="53"/>
        <v>0</v>
      </c>
      <c r="U369" s="142"/>
      <c r="V369" s="143"/>
      <c r="W369" s="150"/>
      <c r="X369" s="143"/>
      <c r="Y369" s="150"/>
      <c r="Z369" s="143"/>
      <c r="AA369" s="150"/>
      <c r="AB369" s="143"/>
      <c r="AC369" s="150"/>
      <c r="AD369" s="143"/>
      <c r="AE369" s="150"/>
      <c r="AF369" s="143"/>
      <c r="AG369" s="150"/>
      <c r="AH369" s="143"/>
      <c r="AI369" s="150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50"/>
      <c r="AU369" s="361"/>
      <c r="AV369" s="225"/>
      <c r="AW369" s="222"/>
      <c r="AX369" s="222"/>
      <c r="AY369" s="222"/>
      <c r="AZ369" s="222"/>
      <c r="BA369" s="222"/>
      <c r="BB369" s="222"/>
      <c r="BC369" s="222"/>
      <c r="BD369" s="222"/>
      <c r="BE369" s="222"/>
      <c r="BF369" s="222"/>
      <c r="BG369" s="222"/>
      <c r="BH369" s="222"/>
      <c r="BI369" s="222"/>
      <c r="BJ369" s="222"/>
      <c r="BK369" s="222"/>
      <c r="BL369" s="222"/>
      <c r="BM369" s="222"/>
      <c r="BN369" s="222"/>
      <c r="BO369" s="222"/>
      <c r="BP369" s="222"/>
    </row>
    <row r="370" ht="12.75" customHeight="1">
      <c r="A370" s="222"/>
      <c r="B370" s="439">
        <v>45430.0</v>
      </c>
      <c r="C370" s="210">
        <f t="shared" si="50"/>
        <v>0</v>
      </c>
      <c r="D370" s="141">
        <f t="shared" si="51"/>
        <v>0</v>
      </c>
      <c r="E370" s="399"/>
      <c r="F370" s="474"/>
      <c r="G370" s="474"/>
      <c r="H370" s="474"/>
      <c r="I370" s="474"/>
      <c r="J370" s="474"/>
      <c r="K370" s="474"/>
      <c r="L370" s="475"/>
      <c r="M370" s="141">
        <f t="shared" si="52"/>
        <v>0</v>
      </c>
      <c r="N370" s="399"/>
      <c r="O370" s="474"/>
      <c r="P370" s="474"/>
      <c r="Q370" s="474"/>
      <c r="R370" s="474"/>
      <c r="S370" s="475"/>
      <c r="T370" s="141">
        <f t="shared" si="53"/>
        <v>0</v>
      </c>
      <c r="U370" s="142"/>
      <c r="V370" s="143"/>
      <c r="W370" s="150"/>
      <c r="X370" s="143"/>
      <c r="Y370" s="150"/>
      <c r="Z370" s="143"/>
      <c r="AA370" s="150"/>
      <c r="AB370" s="143"/>
      <c r="AC370" s="150"/>
      <c r="AD370" s="143"/>
      <c r="AE370" s="150"/>
      <c r="AF370" s="143"/>
      <c r="AG370" s="150"/>
      <c r="AH370" s="143"/>
      <c r="AI370" s="150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50"/>
      <c r="AU370" s="361"/>
      <c r="AV370" s="225"/>
      <c r="AW370" s="222"/>
      <c r="AX370" s="222"/>
      <c r="AY370" s="222"/>
      <c r="AZ370" s="222"/>
      <c r="BA370" s="222"/>
      <c r="BB370" s="222"/>
      <c r="BC370" s="222"/>
      <c r="BD370" s="222"/>
      <c r="BE370" s="222"/>
      <c r="BF370" s="222"/>
      <c r="BG370" s="222"/>
      <c r="BH370" s="222"/>
      <c r="BI370" s="222"/>
      <c r="BJ370" s="222"/>
      <c r="BK370" s="222"/>
      <c r="BL370" s="222"/>
      <c r="BM370" s="222"/>
      <c r="BN370" s="222"/>
      <c r="BO370" s="222"/>
      <c r="BP370" s="222"/>
    </row>
    <row r="371" ht="12.75" customHeight="1">
      <c r="A371" s="222"/>
      <c r="B371" s="439">
        <v>45431.0</v>
      </c>
      <c r="C371" s="210">
        <f t="shared" si="50"/>
        <v>0</v>
      </c>
      <c r="D371" s="141">
        <f t="shared" si="51"/>
        <v>0</v>
      </c>
      <c r="E371" s="399"/>
      <c r="F371" s="474"/>
      <c r="G371" s="474"/>
      <c r="H371" s="474"/>
      <c r="I371" s="474"/>
      <c r="J371" s="474"/>
      <c r="K371" s="474"/>
      <c r="L371" s="475"/>
      <c r="M371" s="141">
        <f t="shared" si="52"/>
        <v>0</v>
      </c>
      <c r="N371" s="399"/>
      <c r="O371" s="474"/>
      <c r="P371" s="474"/>
      <c r="Q371" s="474"/>
      <c r="R371" s="474"/>
      <c r="S371" s="475"/>
      <c r="T371" s="141">
        <f t="shared" si="53"/>
        <v>0</v>
      </c>
      <c r="U371" s="142"/>
      <c r="V371" s="143"/>
      <c r="W371" s="150"/>
      <c r="X371" s="143"/>
      <c r="Y371" s="150"/>
      <c r="Z371" s="143"/>
      <c r="AA371" s="150"/>
      <c r="AB371" s="143"/>
      <c r="AC371" s="150"/>
      <c r="AD371" s="143"/>
      <c r="AE371" s="150"/>
      <c r="AF371" s="143"/>
      <c r="AG371" s="150"/>
      <c r="AH371" s="143"/>
      <c r="AI371" s="150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50"/>
      <c r="AU371" s="361"/>
      <c r="AV371" s="225"/>
      <c r="AW371" s="222"/>
      <c r="AX371" s="222"/>
      <c r="AY371" s="222"/>
      <c r="AZ371" s="222"/>
      <c r="BA371" s="222"/>
      <c r="BB371" s="222"/>
      <c r="BC371" s="222"/>
      <c r="BD371" s="222"/>
      <c r="BE371" s="222"/>
      <c r="BF371" s="222"/>
      <c r="BG371" s="222"/>
      <c r="BH371" s="222"/>
      <c r="BI371" s="222"/>
      <c r="BJ371" s="222"/>
      <c r="BK371" s="222"/>
      <c r="BL371" s="222"/>
      <c r="BM371" s="222"/>
      <c r="BN371" s="222"/>
      <c r="BO371" s="222"/>
      <c r="BP371" s="222"/>
    </row>
    <row r="372" ht="12.75" customHeight="1">
      <c r="A372" s="222"/>
      <c r="B372" s="440">
        <v>45432.0</v>
      </c>
      <c r="C372" s="210">
        <f t="shared" si="50"/>
        <v>755806</v>
      </c>
      <c r="D372" s="141">
        <f t="shared" si="51"/>
        <v>0</v>
      </c>
      <c r="E372" s="399"/>
      <c r="F372" s="474"/>
      <c r="G372" s="474"/>
      <c r="H372" s="474"/>
      <c r="I372" s="474"/>
      <c r="J372" s="474"/>
      <c r="K372" s="474"/>
      <c r="L372" s="475"/>
      <c r="M372" s="141">
        <f t="shared" si="52"/>
        <v>222031</v>
      </c>
      <c r="N372" s="399" t="s">
        <v>773</v>
      </c>
      <c r="O372" s="362">
        <v>222031.0</v>
      </c>
      <c r="P372" s="474"/>
      <c r="Q372" s="474"/>
      <c r="R372" s="474"/>
      <c r="S372" s="475"/>
      <c r="T372" s="141">
        <f t="shared" si="53"/>
        <v>533775</v>
      </c>
      <c r="U372" s="142" t="s">
        <v>1514</v>
      </c>
      <c r="V372" s="363">
        <v>533775.0</v>
      </c>
      <c r="W372" s="150"/>
      <c r="X372" s="143"/>
      <c r="Y372" s="150"/>
      <c r="Z372" s="143"/>
      <c r="AA372" s="150"/>
      <c r="AB372" s="143"/>
      <c r="AC372" s="150"/>
      <c r="AD372" s="143"/>
      <c r="AE372" s="150"/>
      <c r="AF372" s="143"/>
      <c r="AG372" s="150"/>
      <c r="AH372" s="143"/>
      <c r="AI372" s="150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50"/>
      <c r="AU372" s="361"/>
      <c r="AV372" s="225"/>
      <c r="AW372" s="222"/>
      <c r="AX372" s="222"/>
      <c r="AY372" s="222"/>
      <c r="AZ372" s="222"/>
      <c r="BA372" s="222"/>
      <c r="BB372" s="222"/>
      <c r="BC372" s="222"/>
      <c r="BD372" s="222"/>
      <c r="BE372" s="222"/>
      <c r="BF372" s="222"/>
      <c r="BG372" s="222"/>
      <c r="BH372" s="222"/>
      <c r="BI372" s="222"/>
      <c r="BJ372" s="222"/>
      <c r="BK372" s="222"/>
      <c r="BL372" s="222"/>
      <c r="BM372" s="222"/>
      <c r="BN372" s="222"/>
      <c r="BO372" s="222"/>
      <c r="BP372" s="222"/>
    </row>
    <row r="373" ht="12.75" customHeight="1">
      <c r="A373" s="222"/>
      <c r="B373" s="440">
        <v>45433.0</v>
      </c>
      <c r="C373" s="210">
        <f t="shared" si="50"/>
        <v>70150000</v>
      </c>
      <c r="D373" s="141">
        <f t="shared" si="51"/>
        <v>70000000</v>
      </c>
      <c r="E373" s="399" t="s">
        <v>197</v>
      </c>
      <c r="F373" s="362">
        <v>7.0E7</v>
      </c>
      <c r="G373" s="474"/>
      <c r="H373" s="474"/>
      <c r="I373" s="474"/>
      <c r="J373" s="474"/>
      <c r="K373" s="474"/>
      <c r="L373" s="475"/>
      <c r="M373" s="141">
        <f t="shared" si="52"/>
        <v>0</v>
      </c>
      <c r="N373" s="399"/>
      <c r="O373" s="474"/>
      <c r="P373" s="474"/>
      <c r="Q373" s="474"/>
      <c r="R373" s="474"/>
      <c r="S373" s="475"/>
      <c r="T373" s="141">
        <f t="shared" si="53"/>
        <v>150000</v>
      </c>
      <c r="U373" s="142" t="s">
        <v>764</v>
      </c>
      <c r="V373" s="363">
        <v>150000.0</v>
      </c>
      <c r="W373" s="150"/>
      <c r="X373" s="143"/>
      <c r="Y373" s="150"/>
      <c r="Z373" s="143"/>
      <c r="AA373" s="150"/>
      <c r="AB373" s="143"/>
      <c r="AC373" s="150"/>
      <c r="AD373" s="143"/>
      <c r="AE373" s="150"/>
      <c r="AF373" s="143"/>
      <c r="AG373" s="150"/>
      <c r="AH373" s="143"/>
      <c r="AI373" s="150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50"/>
      <c r="AU373" s="361"/>
      <c r="AV373" s="225"/>
      <c r="AW373" s="222"/>
      <c r="AX373" s="222"/>
      <c r="AY373" s="222"/>
      <c r="AZ373" s="222"/>
      <c r="BA373" s="222"/>
      <c r="BB373" s="222"/>
      <c r="BC373" s="222"/>
      <c r="BD373" s="222"/>
      <c r="BE373" s="222"/>
      <c r="BF373" s="222"/>
      <c r="BG373" s="222"/>
      <c r="BH373" s="222"/>
      <c r="BI373" s="222"/>
      <c r="BJ373" s="222"/>
      <c r="BK373" s="222"/>
      <c r="BL373" s="222"/>
      <c r="BM373" s="222"/>
      <c r="BN373" s="222"/>
      <c r="BO373" s="222"/>
      <c r="BP373" s="222"/>
    </row>
    <row r="374" ht="12.75" customHeight="1">
      <c r="A374" s="222"/>
      <c r="B374" s="440">
        <v>45434.0</v>
      </c>
      <c r="C374" s="210">
        <f t="shared" si="50"/>
        <v>212805</v>
      </c>
      <c r="D374" s="141">
        <f t="shared" si="51"/>
        <v>0</v>
      </c>
      <c r="E374" s="399"/>
      <c r="F374" s="474"/>
      <c r="G374" s="474"/>
      <c r="H374" s="474"/>
      <c r="I374" s="474"/>
      <c r="J374" s="474"/>
      <c r="K374" s="474"/>
      <c r="L374" s="475"/>
      <c r="M374" s="141">
        <f t="shared" si="52"/>
        <v>0</v>
      </c>
      <c r="N374" s="399"/>
      <c r="O374" s="474"/>
      <c r="P374" s="474"/>
      <c r="Q374" s="474"/>
      <c r="R374" s="474"/>
      <c r="S374" s="475"/>
      <c r="T374" s="141">
        <f t="shared" si="53"/>
        <v>212805</v>
      </c>
      <c r="U374" s="142" t="s">
        <v>1556</v>
      </c>
      <c r="V374" s="363">
        <v>212805.0</v>
      </c>
      <c r="W374" s="150"/>
      <c r="X374" s="143"/>
      <c r="Y374" s="150"/>
      <c r="Z374" s="143"/>
      <c r="AA374" s="150"/>
      <c r="AB374" s="143"/>
      <c r="AC374" s="150"/>
      <c r="AD374" s="143"/>
      <c r="AE374" s="150"/>
      <c r="AF374" s="143"/>
      <c r="AG374" s="150"/>
      <c r="AH374" s="143"/>
      <c r="AI374" s="150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50"/>
      <c r="AU374" s="361"/>
      <c r="AV374" s="225"/>
      <c r="AW374" s="222"/>
      <c r="AX374" s="222"/>
      <c r="AY374" s="222"/>
      <c r="AZ374" s="222"/>
      <c r="BA374" s="222"/>
      <c r="BB374" s="222"/>
      <c r="BC374" s="222"/>
      <c r="BD374" s="222"/>
      <c r="BE374" s="222"/>
      <c r="BF374" s="222"/>
      <c r="BG374" s="222"/>
      <c r="BH374" s="222"/>
      <c r="BI374" s="222"/>
      <c r="BJ374" s="222"/>
      <c r="BK374" s="222"/>
      <c r="BL374" s="222"/>
      <c r="BM374" s="222"/>
      <c r="BN374" s="222"/>
      <c r="BO374" s="222"/>
      <c r="BP374" s="222"/>
    </row>
    <row r="375" ht="12.75" customHeight="1">
      <c r="A375" s="222"/>
      <c r="B375" s="440">
        <v>45435.0</v>
      </c>
      <c r="C375" s="210">
        <f t="shared" si="50"/>
        <v>0</v>
      </c>
      <c r="D375" s="141">
        <f t="shared" si="51"/>
        <v>0</v>
      </c>
      <c r="E375" s="399"/>
      <c r="F375" s="474"/>
      <c r="G375" s="474"/>
      <c r="H375" s="474"/>
      <c r="I375" s="474"/>
      <c r="J375" s="474"/>
      <c r="K375" s="474"/>
      <c r="L375" s="475"/>
      <c r="M375" s="141">
        <f t="shared" si="52"/>
        <v>0</v>
      </c>
      <c r="N375" s="399"/>
      <c r="O375" s="474"/>
      <c r="P375" s="474"/>
      <c r="Q375" s="474"/>
      <c r="R375" s="474"/>
      <c r="S375" s="475"/>
      <c r="T375" s="141">
        <f t="shared" si="53"/>
        <v>0</v>
      </c>
      <c r="U375" s="142"/>
      <c r="V375" s="143"/>
      <c r="W375" s="150"/>
      <c r="X375" s="143"/>
      <c r="Y375" s="150"/>
      <c r="Z375" s="143"/>
      <c r="AA375" s="150"/>
      <c r="AB375" s="143"/>
      <c r="AC375" s="150"/>
      <c r="AD375" s="143"/>
      <c r="AE375" s="150"/>
      <c r="AF375" s="143"/>
      <c r="AG375" s="150"/>
      <c r="AH375" s="143"/>
      <c r="AI375" s="150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50"/>
      <c r="AU375" s="361"/>
      <c r="AV375" s="225"/>
      <c r="AW375" s="222"/>
      <c r="AX375" s="222"/>
      <c r="AY375" s="222"/>
      <c r="AZ375" s="222"/>
      <c r="BA375" s="222"/>
      <c r="BB375" s="222"/>
      <c r="BC375" s="222"/>
      <c r="BD375" s="222"/>
      <c r="BE375" s="222"/>
      <c r="BF375" s="222"/>
      <c r="BG375" s="222"/>
      <c r="BH375" s="222"/>
      <c r="BI375" s="222"/>
      <c r="BJ375" s="222"/>
      <c r="BK375" s="222"/>
      <c r="BL375" s="222"/>
      <c r="BM375" s="222"/>
      <c r="BN375" s="222"/>
      <c r="BO375" s="222"/>
      <c r="BP375" s="222"/>
    </row>
    <row r="376" ht="12.75" customHeight="1">
      <c r="A376" s="222"/>
      <c r="B376" s="440">
        <v>45436.0</v>
      </c>
      <c r="C376" s="210">
        <f t="shared" si="50"/>
        <v>0</v>
      </c>
      <c r="D376" s="141">
        <f t="shared" si="51"/>
        <v>0</v>
      </c>
      <c r="E376" s="399"/>
      <c r="F376" s="474"/>
      <c r="G376" s="474"/>
      <c r="H376" s="474"/>
      <c r="I376" s="474"/>
      <c r="J376" s="474"/>
      <c r="K376" s="474"/>
      <c r="L376" s="475"/>
      <c r="M376" s="141">
        <f t="shared" si="52"/>
        <v>0</v>
      </c>
      <c r="N376" s="399"/>
      <c r="O376" s="474"/>
      <c r="P376" s="474"/>
      <c r="Q376" s="474"/>
      <c r="R376" s="474"/>
      <c r="S376" s="475"/>
      <c r="T376" s="141">
        <f t="shared" si="53"/>
        <v>0</v>
      </c>
      <c r="U376" s="407"/>
      <c r="V376" s="322"/>
      <c r="W376" s="150"/>
      <c r="X376" s="143"/>
      <c r="Y376" s="150"/>
      <c r="Z376" s="143"/>
      <c r="AA376" s="150"/>
      <c r="AB376" s="143"/>
      <c r="AC376" s="150"/>
      <c r="AD376" s="143"/>
      <c r="AE376" s="150"/>
      <c r="AF376" s="143"/>
      <c r="AG376" s="150"/>
      <c r="AH376" s="143"/>
      <c r="AI376" s="150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50"/>
      <c r="AU376" s="361"/>
      <c r="AV376" s="225"/>
      <c r="AW376" s="222"/>
      <c r="AX376" s="222"/>
      <c r="AY376" s="222"/>
      <c r="AZ376" s="222"/>
      <c r="BA376" s="222"/>
      <c r="BB376" s="222"/>
      <c r="BC376" s="222"/>
      <c r="BD376" s="222"/>
      <c r="BE376" s="222"/>
      <c r="BF376" s="222"/>
      <c r="BG376" s="222"/>
      <c r="BH376" s="222"/>
      <c r="BI376" s="222"/>
      <c r="BJ376" s="222"/>
      <c r="BK376" s="222"/>
      <c r="BL376" s="222"/>
      <c r="BM376" s="222"/>
      <c r="BN376" s="222"/>
      <c r="BO376" s="222"/>
      <c r="BP376" s="222"/>
    </row>
    <row r="377" ht="12.75" customHeight="1">
      <c r="A377" s="222"/>
      <c r="B377" s="439">
        <v>45437.0</v>
      </c>
      <c r="C377" s="210">
        <f t="shared" si="50"/>
        <v>0</v>
      </c>
      <c r="D377" s="141">
        <f t="shared" si="51"/>
        <v>0</v>
      </c>
      <c r="E377" s="399"/>
      <c r="F377" s="474"/>
      <c r="G377" s="474"/>
      <c r="H377" s="474"/>
      <c r="I377" s="474"/>
      <c r="J377" s="474"/>
      <c r="K377" s="474"/>
      <c r="L377" s="475"/>
      <c r="M377" s="141">
        <f t="shared" si="52"/>
        <v>0</v>
      </c>
      <c r="N377" s="399"/>
      <c r="O377" s="474"/>
      <c r="P377" s="474"/>
      <c r="Q377" s="474"/>
      <c r="R377" s="474"/>
      <c r="S377" s="475"/>
      <c r="T377" s="141">
        <f t="shared" si="53"/>
        <v>0</v>
      </c>
      <c r="U377" s="142"/>
      <c r="V377" s="143"/>
      <c r="W377" s="150"/>
      <c r="X377" s="143"/>
      <c r="Y377" s="150"/>
      <c r="Z377" s="143"/>
      <c r="AA377" s="150"/>
      <c r="AB377" s="143"/>
      <c r="AC377" s="150"/>
      <c r="AD377" s="143"/>
      <c r="AE377" s="150"/>
      <c r="AF377" s="143"/>
      <c r="AG377" s="150"/>
      <c r="AH377" s="143"/>
      <c r="AI377" s="150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50"/>
      <c r="AU377" s="361"/>
      <c r="AV377" s="225"/>
      <c r="AW377" s="222"/>
      <c r="AX377" s="222"/>
      <c r="AY377" s="222"/>
      <c r="AZ377" s="222"/>
      <c r="BA377" s="222"/>
      <c r="BB377" s="222"/>
      <c r="BC377" s="222"/>
      <c r="BD377" s="222"/>
      <c r="BE377" s="222"/>
      <c r="BF377" s="222"/>
      <c r="BG377" s="222"/>
      <c r="BH377" s="222"/>
      <c r="BI377" s="222"/>
      <c r="BJ377" s="222"/>
      <c r="BK377" s="222"/>
      <c r="BL377" s="222"/>
      <c r="BM377" s="222"/>
      <c r="BN377" s="222"/>
      <c r="BO377" s="222"/>
      <c r="BP377" s="222"/>
    </row>
    <row r="378" ht="12.75" customHeight="1">
      <c r="A378" s="222"/>
      <c r="B378" s="439">
        <v>45438.0</v>
      </c>
      <c r="C378" s="210">
        <f t="shared" si="50"/>
        <v>0</v>
      </c>
      <c r="D378" s="141">
        <f t="shared" si="51"/>
        <v>0</v>
      </c>
      <c r="E378" s="399"/>
      <c r="F378" s="474"/>
      <c r="G378" s="474"/>
      <c r="H378" s="474"/>
      <c r="I378" s="474"/>
      <c r="J378" s="474"/>
      <c r="K378" s="474"/>
      <c r="L378" s="475"/>
      <c r="M378" s="141">
        <f t="shared" si="52"/>
        <v>0</v>
      </c>
      <c r="N378" s="399"/>
      <c r="O378" s="474"/>
      <c r="P378" s="474"/>
      <c r="Q378" s="474"/>
      <c r="R378" s="474"/>
      <c r="S378" s="475"/>
      <c r="T378" s="141">
        <f t="shared" si="53"/>
        <v>0</v>
      </c>
      <c r="U378" s="142"/>
      <c r="V378" s="143"/>
      <c r="W378" s="150"/>
      <c r="X378" s="143"/>
      <c r="Y378" s="150"/>
      <c r="Z378" s="143"/>
      <c r="AA378" s="150"/>
      <c r="AB378" s="143"/>
      <c r="AC378" s="150"/>
      <c r="AD378" s="143"/>
      <c r="AE378" s="150"/>
      <c r="AF378" s="143"/>
      <c r="AG378" s="150"/>
      <c r="AH378" s="143"/>
      <c r="AI378" s="150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50"/>
      <c r="AU378" s="361"/>
      <c r="AV378" s="225"/>
      <c r="AW378" s="222"/>
      <c r="AX378" s="222"/>
      <c r="AY378" s="222"/>
      <c r="AZ378" s="222"/>
      <c r="BA378" s="222"/>
      <c r="BB378" s="222"/>
      <c r="BC378" s="222"/>
      <c r="BD378" s="222"/>
      <c r="BE378" s="222"/>
      <c r="BF378" s="222"/>
      <c r="BG378" s="222"/>
      <c r="BH378" s="222"/>
      <c r="BI378" s="222"/>
      <c r="BJ378" s="222"/>
      <c r="BK378" s="222"/>
      <c r="BL378" s="222"/>
      <c r="BM378" s="222"/>
      <c r="BN378" s="222"/>
      <c r="BO378" s="222"/>
      <c r="BP378" s="222"/>
    </row>
    <row r="379" ht="12.75" customHeight="1">
      <c r="A379" s="222"/>
      <c r="B379" s="440">
        <v>45439.0</v>
      </c>
      <c r="C379" s="210">
        <f t="shared" si="50"/>
        <v>30910</v>
      </c>
      <c r="D379" s="141">
        <f t="shared" si="51"/>
        <v>0</v>
      </c>
      <c r="E379" s="399"/>
      <c r="F379" s="474"/>
      <c r="G379" s="474"/>
      <c r="H379" s="474"/>
      <c r="I379" s="474"/>
      <c r="J379" s="474"/>
      <c r="K379" s="474"/>
      <c r="L379" s="475"/>
      <c r="M379" s="141">
        <f t="shared" si="52"/>
        <v>0</v>
      </c>
      <c r="N379" s="399"/>
      <c r="O379" s="474"/>
      <c r="P379" s="474"/>
      <c r="Q379" s="474"/>
      <c r="R379" s="474"/>
      <c r="S379" s="475"/>
      <c r="T379" s="141">
        <f t="shared" si="53"/>
        <v>30910</v>
      </c>
      <c r="U379" s="407" t="s">
        <v>1339</v>
      </c>
      <c r="V379" s="363">
        <v>30910.0</v>
      </c>
      <c r="W379" s="150"/>
      <c r="X379" s="143"/>
      <c r="Y379" s="150"/>
      <c r="Z379" s="143"/>
      <c r="AA379" s="150"/>
      <c r="AB379" s="143"/>
      <c r="AC379" s="150"/>
      <c r="AD379" s="143"/>
      <c r="AE379" s="150"/>
      <c r="AF379" s="143"/>
      <c r="AG379" s="150"/>
      <c r="AH379" s="143"/>
      <c r="AI379" s="150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50"/>
      <c r="AU379" s="361"/>
      <c r="AV379" s="225"/>
      <c r="AW379" s="222"/>
      <c r="AX379" s="222"/>
      <c r="AY379" s="222"/>
      <c r="AZ379" s="222"/>
      <c r="BA379" s="222"/>
      <c r="BB379" s="222"/>
      <c r="BC379" s="222"/>
      <c r="BD379" s="222"/>
      <c r="BE379" s="222"/>
      <c r="BF379" s="222"/>
      <c r="BG379" s="222"/>
      <c r="BH379" s="222"/>
      <c r="BI379" s="222"/>
      <c r="BJ379" s="222"/>
      <c r="BK379" s="222"/>
      <c r="BL379" s="222"/>
      <c r="BM379" s="222"/>
      <c r="BN379" s="222"/>
      <c r="BO379" s="222"/>
      <c r="BP379" s="222"/>
    </row>
    <row r="380" ht="12.75" customHeight="1">
      <c r="A380" s="222"/>
      <c r="B380" s="440">
        <v>45440.0</v>
      </c>
      <c r="C380" s="210">
        <f t="shared" si="50"/>
        <v>1473063</v>
      </c>
      <c r="D380" s="141">
        <f t="shared" si="51"/>
        <v>800000</v>
      </c>
      <c r="E380" s="399" t="s">
        <v>1554</v>
      </c>
      <c r="F380" s="362">
        <v>800000.0</v>
      </c>
      <c r="G380" s="474"/>
      <c r="H380" s="474"/>
      <c r="I380" s="474"/>
      <c r="J380" s="474"/>
      <c r="K380" s="474"/>
      <c r="L380" s="475"/>
      <c r="M380" s="141">
        <f t="shared" si="52"/>
        <v>0</v>
      </c>
      <c r="N380" s="399"/>
      <c r="O380" s="474"/>
      <c r="P380" s="474"/>
      <c r="Q380" s="474"/>
      <c r="R380" s="474"/>
      <c r="S380" s="475"/>
      <c r="T380" s="141">
        <f t="shared" si="53"/>
        <v>673063</v>
      </c>
      <c r="U380" s="142" t="s">
        <v>789</v>
      </c>
      <c r="V380" s="363">
        <v>127463.0</v>
      </c>
      <c r="W380" s="150" t="s">
        <v>1557</v>
      </c>
      <c r="X380" s="363">
        <v>545600.0</v>
      </c>
      <c r="Y380" s="150"/>
      <c r="Z380" s="143"/>
      <c r="AA380" s="150"/>
      <c r="AB380" s="143"/>
      <c r="AC380" s="150"/>
      <c r="AD380" s="143"/>
      <c r="AE380" s="150"/>
      <c r="AF380" s="143"/>
      <c r="AG380" s="150"/>
      <c r="AH380" s="143"/>
      <c r="AI380" s="150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50"/>
      <c r="AU380" s="361"/>
      <c r="AV380" s="225"/>
      <c r="AW380" s="222"/>
      <c r="AX380" s="222"/>
      <c r="AY380" s="222"/>
      <c r="AZ380" s="222"/>
      <c r="BA380" s="222"/>
      <c r="BB380" s="222"/>
      <c r="BC380" s="222"/>
      <c r="BD380" s="222"/>
      <c r="BE380" s="222"/>
      <c r="BF380" s="222"/>
      <c r="BG380" s="222"/>
      <c r="BH380" s="222"/>
      <c r="BI380" s="222"/>
      <c r="BJ380" s="222"/>
      <c r="BK380" s="222"/>
      <c r="BL380" s="222"/>
      <c r="BM380" s="222"/>
      <c r="BN380" s="222"/>
      <c r="BO380" s="222"/>
      <c r="BP380" s="222"/>
    </row>
    <row r="381" ht="12.75" customHeight="1">
      <c r="A381" s="222"/>
      <c r="B381" s="440">
        <v>45441.0</v>
      </c>
      <c r="C381" s="210">
        <f t="shared" si="50"/>
        <v>82566</v>
      </c>
      <c r="D381" s="141">
        <f t="shared" si="51"/>
        <v>0</v>
      </c>
      <c r="E381" s="399"/>
      <c r="F381" s="474"/>
      <c r="G381" s="474"/>
      <c r="H381" s="474"/>
      <c r="I381" s="474"/>
      <c r="J381" s="474"/>
      <c r="K381" s="474"/>
      <c r="L381" s="475"/>
      <c r="M381" s="141">
        <f t="shared" si="52"/>
        <v>0</v>
      </c>
      <c r="N381" s="399"/>
      <c r="O381" s="474"/>
      <c r="P381" s="474"/>
      <c r="Q381" s="474"/>
      <c r="R381" s="474"/>
      <c r="S381" s="475"/>
      <c r="T381" s="141">
        <f t="shared" si="53"/>
        <v>82566</v>
      </c>
      <c r="U381" s="142" t="s">
        <v>784</v>
      </c>
      <c r="V381" s="363">
        <v>82566.0</v>
      </c>
      <c r="W381" s="150"/>
      <c r="X381" s="143"/>
      <c r="Y381" s="150"/>
      <c r="Z381" s="143"/>
      <c r="AA381" s="150"/>
      <c r="AB381" s="143"/>
      <c r="AC381" s="150"/>
      <c r="AD381" s="143"/>
      <c r="AE381" s="150"/>
      <c r="AF381" s="143"/>
      <c r="AG381" s="150"/>
      <c r="AH381" s="143"/>
      <c r="AI381" s="150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50"/>
      <c r="AU381" s="361"/>
      <c r="AV381" s="225"/>
      <c r="AW381" s="222"/>
      <c r="AX381" s="222"/>
      <c r="AY381" s="222"/>
      <c r="AZ381" s="222"/>
      <c r="BA381" s="222"/>
      <c r="BB381" s="222"/>
      <c r="BC381" s="222"/>
      <c r="BD381" s="222"/>
      <c r="BE381" s="222"/>
      <c r="BF381" s="222"/>
      <c r="BG381" s="222"/>
      <c r="BH381" s="222"/>
      <c r="BI381" s="222"/>
      <c r="BJ381" s="222"/>
      <c r="BK381" s="222"/>
      <c r="BL381" s="222"/>
      <c r="BM381" s="222"/>
      <c r="BN381" s="222"/>
      <c r="BO381" s="222"/>
      <c r="BP381" s="222"/>
    </row>
    <row r="382" ht="12.75" customHeight="1">
      <c r="A382" s="222"/>
      <c r="B382" s="440">
        <v>45442.0</v>
      </c>
      <c r="C382" s="215">
        <f t="shared" si="50"/>
        <v>12243808</v>
      </c>
      <c r="D382" s="141">
        <f t="shared" si="51"/>
        <v>0</v>
      </c>
      <c r="E382" s="399"/>
      <c r="F382" s="474"/>
      <c r="G382" s="474"/>
      <c r="H382" s="474"/>
      <c r="I382" s="474"/>
      <c r="J382" s="474"/>
      <c r="K382" s="474"/>
      <c r="L382" s="475"/>
      <c r="M382" s="141">
        <f t="shared" si="52"/>
        <v>0</v>
      </c>
      <c r="N382" s="399"/>
      <c r="O382" s="474"/>
      <c r="P382" s="474"/>
      <c r="Q382" s="474"/>
      <c r="R382" s="474"/>
      <c r="S382" s="475"/>
      <c r="T382" s="141">
        <f t="shared" si="53"/>
        <v>12243808</v>
      </c>
      <c r="U382" s="151" t="s">
        <v>1558</v>
      </c>
      <c r="V382" s="363">
        <v>1.2243808E7</v>
      </c>
      <c r="W382" s="150"/>
      <c r="X382" s="143"/>
      <c r="Y382" s="150"/>
      <c r="Z382" s="143"/>
      <c r="AA382" s="150"/>
      <c r="AB382" s="143"/>
      <c r="AC382" s="150"/>
      <c r="AD382" s="143"/>
      <c r="AE382" s="150"/>
      <c r="AF382" s="143"/>
      <c r="AG382" s="150"/>
      <c r="AH382" s="143"/>
      <c r="AI382" s="150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50"/>
      <c r="AU382" s="361"/>
      <c r="AV382" s="225"/>
      <c r="AW382" s="222"/>
      <c r="AX382" s="222"/>
      <c r="AY382" s="222"/>
      <c r="AZ382" s="222"/>
      <c r="BA382" s="222"/>
      <c r="BB382" s="222"/>
      <c r="BC382" s="222"/>
      <c r="BD382" s="222"/>
      <c r="BE382" s="222"/>
      <c r="BF382" s="222"/>
      <c r="BG382" s="222"/>
      <c r="BH382" s="222"/>
      <c r="BI382" s="222"/>
      <c r="BJ382" s="222"/>
      <c r="BK382" s="222"/>
      <c r="BL382" s="222"/>
      <c r="BM382" s="222"/>
      <c r="BN382" s="222"/>
      <c r="BO382" s="222"/>
      <c r="BP382" s="222"/>
    </row>
    <row r="383" ht="12.75" customHeight="1">
      <c r="A383" s="228"/>
      <c r="B383" s="444">
        <v>45443.0</v>
      </c>
      <c r="C383" s="233">
        <f t="shared" si="50"/>
        <v>12726217</v>
      </c>
      <c r="D383" s="141">
        <f t="shared" si="51"/>
        <v>2349782</v>
      </c>
      <c r="E383" s="399" t="s">
        <v>1559</v>
      </c>
      <c r="F383" s="362">
        <v>2349782.0</v>
      </c>
      <c r="G383" s="495"/>
      <c r="H383" s="495"/>
      <c r="I383" s="495"/>
      <c r="J383" s="495"/>
      <c r="K383" s="495"/>
      <c r="L383" s="496"/>
      <c r="M383" s="141">
        <f t="shared" si="52"/>
        <v>0</v>
      </c>
      <c r="N383" s="523"/>
      <c r="O383" s="495"/>
      <c r="P383" s="495"/>
      <c r="Q383" s="495"/>
      <c r="R383" s="495"/>
      <c r="S383" s="496"/>
      <c r="T383" s="141">
        <f>V383+X383+Z383+AB383+AD383+AF383+AH383+AJ383+AV383+AL383+AN383+AP383+AR383+AT383</f>
        <v>10376435</v>
      </c>
      <c r="U383" s="171" t="s">
        <v>1560</v>
      </c>
      <c r="V383" s="167">
        <v>0.0</v>
      </c>
      <c r="W383" s="413" t="s">
        <v>148</v>
      </c>
      <c r="X383" s="412">
        <v>3223307.0</v>
      </c>
      <c r="Y383" s="164" t="s">
        <v>1561</v>
      </c>
      <c r="Z383" s="167">
        <v>338319.0</v>
      </c>
      <c r="AA383" s="164" t="s">
        <v>1562</v>
      </c>
      <c r="AB383" s="167">
        <v>212614.0</v>
      </c>
      <c r="AC383" s="164" t="s">
        <v>1563</v>
      </c>
      <c r="AD383" s="167">
        <v>1108014.0</v>
      </c>
      <c r="AE383" s="164" t="s">
        <v>1564</v>
      </c>
      <c r="AF383" s="367">
        <v>122536.0</v>
      </c>
      <c r="AG383" s="407" t="s">
        <v>1565</v>
      </c>
      <c r="AH383" s="363">
        <v>4230165.0</v>
      </c>
      <c r="AI383" s="383" t="s">
        <v>327</v>
      </c>
      <c r="AJ383" s="363">
        <v>491480.0</v>
      </c>
      <c r="AK383" s="407" t="s">
        <v>1566</v>
      </c>
      <c r="AL383" s="363">
        <v>550000.0</v>
      </c>
      <c r="AM383" s="383" t="s">
        <v>119</v>
      </c>
      <c r="AN383" s="363">
        <v>100000.0</v>
      </c>
      <c r="AO383" s="383"/>
      <c r="AP383" s="322"/>
      <c r="AQ383" s="167"/>
      <c r="AR383" s="167"/>
      <c r="AS383" s="167"/>
      <c r="AT383" s="164"/>
      <c r="AU383" s="370"/>
      <c r="AV383" s="276"/>
      <c r="AW383" s="228"/>
      <c r="AX383" s="228"/>
      <c r="AY383" s="228"/>
      <c r="AZ383" s="228"/>
      <c r="BA383" s="228"/>
      <c r="BB383" s="228"/>
      <c r="BC383" s="228"/>
      <c r="BD383" s="228"/>
      <c r="BE383" s="228"/>
      <c r="BF383" s="228"/>
      <c r="BG383" s="228"/>
      <c r="BH383" s="228"/>
      <c r="BI383" s="228"/>
      <c r="BJ383" s="228"/>
      <c r="BK383" s="228"/>
      <c r="BL383" s="228"/>
      <c r="BM383" s="228"/>
      <c r="BN383" s="228"/>
      <c r="BO383" s="228"/>
      <c r="BP383" s="228"/>
    </row>
    <row r="384" ht="12.75" customHeight="1">
      <c r="A384" s="1"/>
      <c r="B384" s="454" t="s">
        <v>23</v>
      </c>
      <c r="C384" s="208"/>
      <c r="D384" s="173"/>
      <c r="E384" s="503"/>
      <c r="F384" s="504"/>
      <c r="G384" s="504"/>
      <c r="H384" s="504"/>
      <c r="I384" s="504"/>
      <c r="J384" s="504"/>
      <c r="K384" s="504"/>
      <c r="L384" s="505"/>
      <c r="M384" s="173"/>
      <c r="N384" s="503"/>
      <c r="O384" s="504"/>
      <c r="P384" s="504"/>
      <c r="Q384" s="504"/>
      <c r="R384" s="504"/>
      <c r="S384" s="505"/>
      <c r="T384" s="173"/>
      <c r="U384" s="198"/>
      <c r="V384" s="183"/>
      <c r="W384" s="184"/>
      <c r="X384" s="183"/>
      <c r="Y384" s="184"/>
      <c r="Z384" s="183"/>
      <c r="AA384" s="184"/>
      <c r="AB384" s="183"/>
      <c r="AC384" s="184"/>
      <c r="AD384" s="183"/>
      <c r="AE384" s="184"/>
      <c r="AF384" s="183"/>
      <c r="AG384" s="184"/>
      <c r="AH384" s="183"/>
      <c r="AI384" s="184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4"/>
      <c r="AU384" s="371"/>
      <c r="AV384" s="247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</sheetData>
  <mergeCells count="16">
    <mergeCell ref="C1:D1"/>
    <mergeCell ref="E2:L2"/>
    <mergeCell ref="N2:S2"/>
    <mergeCell ref="U2:AV2"/>
    <mergeCell ref="E33:L33"/>
    <mergeCell ref="N33:Q33"/>
    <mergeCell ref="U33:AV33"/>
    <mergeCell ref="N195:Q195"/>
    <mergeCell ref="U195:AV195"/>
    <mergeCell ref="E131:L131"/>
    <mergeCell ref="N131:Q131"/>
    <mergeCell ref="U131:AV131"/>
    <mergeCell ref="E164:L164"/>
    <mergeCell ref="N164:Q164"/>
    <mergeCell ref="U164:AV164"/>
    <mergeCell ref="E195:L195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2.71"/>
    <col customWidth="1" min="2" max="2" width="6.71"/>
    <col customWidth="1" min="3" max="3" width="11.71"/>
    <col customWidth="1" min="4" max="82" width="8.71"/>
    <col customWidth="1" min="83" max="88" width="9.0"/>
  </cols>
  <sheetData>
    <row r="1" ht="13.5" customHeight="1">
      <c r="A1" s="1"/>
      <c r="B1" s="20"/>
      <c r="C1" s="115" t="s">
        <v>1567</v>
      </c>
      <c r="D1" s="116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21"/>
      <c r="AH1" s="59"/>
      <c r="AI1" s="21"/>
      <c r="AJ1" s="59"/>
      <c r="AK1" s="59"/>
      <c r="AL1" s="59"/>
      <c r="AM1" s="21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21"/>
      <c r="BF1" s="59"/>
      <c r="BG1" s="59"/>
      <c r="BH1" s="59"/>
      <c r="BI1" s="21"/>
      <c r="BJ1" s="59"/>
      <c r="BK1" s="21"/>
      <c r="BL1" s="59"/>
      <c r="BM1" s="21"/>
      <c r="BN1" s="59"/>
      <c r="BO1" s="21"/>
      <c r="BP1" s="59"/>
      <c r="BQ1" s="59"/>
      <c r="BR1" s="59"/>
      <c r="BS1" s="21"/>
      <c r="BT1" s="59"/>
      <c r="BU1" s="21"/>
      <c r="BV1" s="59"/>
      <c r="BW1" s="21"/>
      <c r="BX1" s="59"/>
      <c r="BY1" s="21"/>
      <c r="BZ1" s="21"/>
      <c r="CA1" s="21"/>
      <c r="CB1" s="59"/>
      <c r="CC1" s="21"/>
      <c r="CD1" s="59"/>
      <c r="CE1" s="21"/>
      <c r="CF1" s="21"/>
      <c r="CG1" s="21"/>
      <c r="CH1" s="21"/>
      <c r="CI1" s="1"/>
      <c r="CJ1" s="1"/>
    </row>
    <row r="2" ht="13.5" customHeight="1">
      <c r="A2" s="21"/>
      <c r="B2" s="437"/>
      <c r="C2" s="245" t="s">
        <v>43</v>
      </c>
      <c r="D2" s="121" t="s">
        <v>27</v>
      </c>
      <c r="E2" s="573"/>
      <c r="F2" s="251"/>
      <c r="G2" s="251"/>
      <c r="H2" s="251"/>
      <c r="I2" s="251"/>
      <c r="J2" s="251"/>
      <c r="K2" s="251"/>
      <c r="L2" s="574"/>
      <c r="M2" s="575" t="s">
        <v>44</v>
      </c>
      <c r="N2" s="573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574"/>
      <c r="AD2" s="278" t="s">
        <v>45</v>
      </c>
      <c r="AE2" s="526"/>
      <c r="AF2" s="251"/>
      <c r="AG2" s="250"/>
      <c r="AH2" s="251"/>
      <c r="AI2" s="250"/>
      <c r="AJ2" s="251"/>
      <c r="AK2" s="250"/>
      <c r="AL2" s="251"/>
      <c r="AM2" s="250"/>
      <c r="AN2" s="251"/>
      <c r="AO2" s="250"/>
      <c r="AP2" s="251"/>
      <c r="AQ2" s="250"/>
      <c r="AR2" s="251"/>
      <c r="AS2" s="250"/>
      <c r="AT2" s="251"/>
      <c r="AU2" s="250"/>
      <c r="AV2" s="251"/>
      <c r="AW2" s="250"/>
      <c r="AX2" s="250"/>
      <c r="AY2" s="250"/>
      <c r="AZ2" s="251"/>
      <c r="BA2" s="250"/>
      <c r="BB2" s="250"/>
      <c r="BC2" s="250"/>
      <c r="BD2" s="251"/>
      <c r="BE2" s="250"/>
      <c r="BF2" s="250"/>
      <c r="BG2" s="250"/>
      <c r="BH2" s="250"/>
      <c r="BI2" s="250"/>
      <c r="BJ2" s="250"/>
      <c r="BK2" s="250"/>
      <c r="BL2" s="250"/>
      <c r="BM2" s="250"/>
      <c r="BN2" s="250"/>
      <c r="BO2" s="250"/>
      <c r="BP2" s="250"/>
      <c r="BQ2" s="250"/>
      <c r="BR2" s="251"/>
      <c r="BS2" s="250"/>
      <c r="BT2" s="250"/>
      <c r="BU2" s="250"/>
      <c r="BV2" s="251"/>
      <c r="BW2" s="250"/>
      <c r="BX2" s="250"/>
      <c r="BY2" s="250"/>
      <c r="BZ2" s="250"/>
      <c r="CA2" s="250"/>
      <c r="CB2" s="251"/>
      <c r="CC2" s="250"/>
      <c r="CD2" s="574"/>
      <c r="CE2" s="21"/>
      <c r="CF2" s="21"/>
      <c r="CG2" s="21"/>
      <c r="CH2" s="21"/>
      <c r="CI2" s="21"/>
      <c r="CJ2" s="21"/>
    </row>
    <row r="3" ht="12.0" customHeight="1">
      <c r="A3" s="1"/>
      <c r="B3" s="707">
        <v>44348.0</v>
      </c>
      <c r="C3" s="252">
        <f t="shared" ref="C3:C33" si="1">D3+M3+AD3</f>
        <v>851510</v>
      </c>
      <c r="D3" s="253">
        <f t="shared" ref="D3:D32" si="2">F3+H3+J3+L3</f>
        <v>0</v>
      </c>
      <c r="E3" s="576"/>
      <c r="F3" s="414"/>
      <c r="G3" s="414"/>
      <c r="H3" s="414"/>
      <c r="I3" s="414"/>
      <c r="J3" s="414"/>
      <c r="K3" s="414"/>
      <c r="L3" s="514"/>
      <c r="M3" s="577">
        <f t="shared" ref="M3:M32" si="3">O3+Q3+S3+U3</f>
        <v>0</v>
      </c>
      <c r="N3" s="578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406"/>
      <c r="AA3" s="406"/>
      <c r="AB3" s="406"/>
      <c r="AC3" s="473"/>
      <c r="AD3" s="579">
        <f t="shared" ref="AD3:AD32" si="4">AF3+AH3+AJ3+AL3+AN3+AP3+AR3+AT3+AV3+AX3+AZ3+BB3+BD3+BF3+BH3+BJ3+BL3+BN3+BP3+BR3+BT3+BV3+BX3+BZ3+CB3+CD3</f>
        <v>851510</v>
      </c>
      <c r="AE3" s="618" t="s">
        <v>1568</v>
      </c>
      <c r="AF3" s="420">
        <v>146610.0</v>
      </c>
      <c r="AG3" s="406" t="s">
        <v>47</v>
      </c>
      <c r="AH3" s="420">
        <v>704900.0</v>
      </c>
      <c r="AI3" s="406"/>
      <c r="AJ3" s="406"/>
      <c r="AK3" s="405"/>
      <c r="AL3" s="406"/>
      <c r="AM3" s="405"/>
      <c r="AN3" s="406"/>
      <c r="AO3" s="405"/>
      <c r="AP3" s="406"/>
      <c r="AQ3" s="405"/>
      <c r="AR3" s="406"/>
      <c r="AS3" s="405"/>
      <c r="AT3" s="406"/>
      <c r="AU3" s="405"/>
      <c r="AV3" s="406"/>
      <c r="AW3" s="405"/>
      <c r="AX3" s="405"/>
      <c r="AY3" s="405"/>
      <c r="AZ3" s="406"/>
      <c r="BA3" s="405"/>
      <c r="BB3" s="405"/>
      <c r="BC3" s="405"/>
      <c r="BD3" s="406"/>
      <c r="BE3" s="405"/>
      <c r="BF3" s="405"/>
      <c r="BG3" s="405"/>
      <c r="BH3" s="405"/>
      <c r="BI3" s="405"/>
      <c r="BJ3" s="405"/>
      <c r="BK3" s="405"/>
      <c r="BL3" s="405"/>
      <c r="BM3" s="405"/>
      <c r="BN3" s="405"/>
      <c r="BO3" s="405"/>
      <c r="BP3" s="405"/>
      <c r="BQ3" s="405"/>
      <c r="BR3" s="406"/>
      <c r="BS3" s="405"/>
      <c r="BT3" s="405"/>
      <c r="BU3" s="405"/>
      <c r="BV3" s="406"/>
      <c r="BW3" s="405"/>
      <c r="BX3" s="405"/>
      <c r="BY3" s="405"/>
      <c r="BZ3" s="405"/>
      <c r="CA3" s="405"/>
      <c r="CB3" s="406"/>
      <c r="CC3" s="405"/>
      <c r="CD3" s="473"/>
      <c r="CE3" s="21"/>
      <c r="CF3" s="21"/>
      <c r="CG3" s="21"/>
      <c r="CH3" s="21"/>
      <c r="CI3" s="1"/>
      <c r="CJ3" s="1"/>
    </row>
    <row r="4" ht="12.0" customHeight="1">
      <c r="A4" s="1"/>
      <c r="B4" s="708">
        <v>44349.0</v>
      </c>
      <c r="C4" s="99">
        <f t="shared" si="1"/>
        <v>7000000</v>
      </c>
      <c r="D4" s="260">
        <f t="shared" si="2"/>
        <v>0</v>
      </c>
      <c r="E4" s="321"/>
      <c r="F4" s="322"/>
      <c r="G4" s="322"/>
      <c r="H4" s="322"/>
      <c r="I4" s="322"/>
      <c r="J4" s="322"/>
      <c r="K4" s="322"/>
      <c r="L4" s="480"/>
      <c r="M4" s="577">
        <f t="shared" si="3"/>
        <v>7000000</v>
      </c>
      <c r="N4" s="544" t="s">
        <v>1569</v>
      </c>
      <c r="O4" s="363">
        <v>7000000.0</v>
      </c>
      <c r="P4" s="383"/>
      <c r="Q4" s="322"/>
      <c r="R4" s="383"/>
      <c r="S4" s="580"/>
      <c r="T4" s="322"/>
      <c r="U4" s="322"/>
      <c r="V4" s="322"/>
      <c r="W4" s="322"/>
      <c r="X4" s="322"/>
      <c r="Y4" s="322"/>
      <c r="Z4" s="322"/>
      <c r="AA4" s="322"/>
      <c r="AB4" s="322"/>
      <c r="AC4" s="480"/>
      <c r="AD4" s="260">
        <f t="shared" si="4"/>
        <v>0</v>
      </c>
      <c r="AE4" s="581"/>
      <c r="AF4" s="299"/>
      <c r="AG4" s="383"/>
      <c r="AH4" s="322"/>
      <c r="AI4" s="383"/>
      <c r="AJ4" s="322"/>
      <c r="AK4" s="383"/>
      <c r="AL4" s="322"/>
      <c r="AM4" s="383"/>
      <c r="AN4" s="322"/>
      <c r="AO4" s="383"/>
      <c r="AP4" s="322"/>
      <c r="AQ4" s="383"/>
      <c r="AR4" s="322"/>
      <c r="AS4" s="383"/>
      <c r="AT4" s="322"/>
      <c r="AU4" s="383"/>
      <c r="AV4" s="322"/>
      <c r="AW4" s="383"/>
      <c r="AX4" s="383"/>
      <c r="AY4" s="383"/>
      <c r="AZ4" s="322"/>
      <c r="BA4" s="383"/>
      <c r="BB4" s="383"/>
      <c r="BC4" s="383"/>
      <c r="BD4" s="322"/>
      <c r="BE4" s="383"/>
      <c r="BF4" s="383"/>
      <c r="BG4" s="383"/>
      <c r="BH4" s="383"/>
      <c r="BI4" s="383"/>
      <c r="BJ4" s="383"/>
      <c r="BK4" s="383"/>
      <c r="BL4" s="383"/>
      <c r="BM4" s="383"/>
      <c r="BN4" s="383"/>
      <c r="BO4" s="383"/>
      <c r="BP4" s="383"/>
      <c r="BQ4" s="383"/>
      <c r="BR4" s="322"/>
      <c r="BS4" s="383"/>
      <c r="BT4" s="383"/>
      <c r="BU4" s="383"/>
      <c r="BV4" s="322"/>
      <c r="BW4" s="383"/>
      <c r="BX4" s="383"/>
      <c r="BY4" s="383"/>
      <c r="BZ4" s="383"/>
      <c r="CA4" s="383"/>
      <c r="CB4" s="322"/>
      <c r="CC4" s="383"/>
      <c r="CD4" s="480"/>
      <c r="CE4" s="21"/>
      <c r="CF4" s="21"/>
      <c r="CG4" s="21"/>
      <c r="CH4" s="21"/>
      <c r="CI4" s="1"/>
      <c r="CJ4" s="1"/>
    </row>
    <row r="5" ht="12.0" customHeight="1">
      <c r="A5" s="21"/>
      <c r="B5" s="709">
        <v>44350.0</v>
      </c>
      <c r="C5" s="99">
        <f t="shared" si="1"/>
        <v>0</v>
      </c>
      <c r="D5" s="260">
        <f t="shared" si="2"/>
        <v>0</v>
      </c>
      <c r="E5" s="582"/>
      <c r="F5" s="583"/>
      <c r="G5" s="583"/>
      <c r="H5" s="583"/>
      <c r="I5" s="583"/>
      <c r="J5" s="583"/>
      <c r="K5" s="583"/>
      <c r="L5" s="584"/>
      <c r="M5" s="577">
        <f t="shared" si="3"/>
        <v>0</v>
      </c>
      <c r="N5" s="582"/>
      <c r="O5" s="583"/>
      <c r="P5" s="583"/>
      <c r="Q5" s="583"/>
      <c r="R5" s="583"/>
      <c r="S5" s="583"/>
      <c r="T5" s="583"/>
      <c r="U5" s="583"/>
      <c r="V5" s="583"/>
      <c r="W5" s="583"/>
      <c r="X5" s="583"/>
      <c r="Y5" s="583"/>
      <c r="Z5" s="583"/>
      <c r="AA5" s="583"/>
      <c r="AB5" s="583"/>
      <c r="AC5" s="584"/>
      <c r="AD5" s="260">
        <f t="shared" si="4"/>
        <v>0</v>
      </c>
      <c r="AE5" s="407"/>
      <c r="AF5" s="322"/>
      <c r="AG5" s="383"/>
      <c r="AH5" s="322"/>
      <c r="AI5" s="383"/>
      <c r="AJ5" s="322"/>
      <c r="AK5" s="383"/>
      <c r="AL5" s="322"/>
      <c r="AM5" s="383"/>
      <c r="AN5" s="322"/>
      <c r="AO5" s="383"/>
      <c r="AP5" s="322"/>
      <c r="AQ5" s="383"/>
      <c r="AR5" s="322"/>
      <c r="AS5" s="383"/>
      <c r="AT5" s="322"/>
      <c r="AU5" s="383"/>
      <c r="AV5" s="322"/>
      <c r="AW5" s="383"/>
      <c r="AX5" s="383"/>
      <c r="AY5" s="383"/>
      <c r="AZ5" s="322"/>
      <c r="BA5" s="383"/>
      <c r="BB5" s="383"/>
      <c r="BC5" s="383"/>
      <c r="BD5" s="322"/>
      <c r="BE5" s="383"/>
      <c r="BF5" s="383"/>
      <c r="BG5" s="383"/>
      <c r="BH5" s="383"/>
      <c r="BI5" s="383"/>
      <c r="BJ5" s="383"/>
      <c r="BK5" s="383"/>
      <c r="BL5" s="383"/>
      <c r="BM5" s="383"/>
      <c r="BN5" s="383"/>
      <c r="BO5" s="383"/>
      <c r="BP5" s="383"/>
      <c r="BQ5" s="383"/>
      <c r="BR5" s="322"/>
      <c r="BS5" s="383"/>
      <c r="BT5" s="383"/>
      <c r="BU5" s="383"/>
      <c r="BV5" s="322"/>
      <c r="BW5" s="383"/>
      <c r="BX5" s="383"/>
      <c r="BY5" s="383"/>
      <c r="BZ5" s="383"/>
      <c r="CA5" s="383"/>
      <c r="CB5" s="322"/>
      <c r="CC5" s="383"/>
      <c r="CD5" s="480"/>
      <c r="CE5" s="21"/>
      <c r="CF5" s="21"/>
      <c r="CG5" s="21"/>
      <c r="CH5" s="21"/>
      <c r="CI5" s="21"/>
      <c r="CJ5" s="21"/>
    </row>
    <row r="6" ht="12.0" customHeight="1">
      <c r="A6" s="21"/>
      <c r="B6" s="709">
        <v>44351.0</v>
      </c>
      <c r="C6" s="99">
        <f t="shared" si="1"/>
        <v>0</v>
      </c>
      <c r="D6" s="260">
        <f t="shared" si="2"/>
        <v>0</v>
      </c>
      <c r="E6" s="582"/>
      <c r="F6" s="583"/>
      <c r="G6" s="583"/>
      <c r="H6" s="583"/>
      <c r="I6" s="583"/>
      <c r="J6" s="583"/>
      <c r="K6" s="583"/>
      <c r="L6" s="584"/>
      <c r="M6" s="577">
        <f t="shared" si="3"/>
        <v>0</v>
      </c>
      <c r="N6" s="582"/>
      <c r="O6" s="583"/>
      <c r="P6" s="583"/>
      <c r="Q6" s="583"/>
      <c r="R6" s="583"/>
      <c r="S6" s="583"/>
      <c r="T6" s="583"/>
      <c r="U6" s="583"/>
      <c r="V6" s="583"/>
      <c r="W6" s="583"/>
      <c r="X6" s="583"/>
      <c r="Y6" s="583"/>
      <c r="Z6" s="583"/>
      <c r="AA6" s="583"/>
      <c r="AB6" s="583"/>
      <c r="AC6" s="584"/>
      <c r="AD6" s="260">
        <f t="shared" si="4"/>
        <v>0</v>
      </c>
      <c r="AE6" s="407"/>
      <c r="AF6" s="322"/>
      <c r="AG6" s="383"/>
      <c r="AH6" s="322"/>
      <c r="AI6" s="383"/>
      <c r="AJ6" s="322"/>
      <c r="AK6" s="383"/>
      <c r="AL6" s="322"/>
      <c r="AM6" s="383"/>
      <c r="AN6" s="322"/>
      <c r="AO6" s="383"/>
      <c r="AP6" s="322"/>
      <c r="AQ6" s="383"/>
      <c r="AR6" s="322"/>
      <c r="AS6" s="383"/>
      <c r="AT6" s="322"/>
      <c r="AU6" s="383"/>
      <c r="AV6" s="322"/>
      <c r="AW6" s="383"/>
      <c r="AX6" s="383"/>
      <c r="AY6" s="383"/>
      <c r="AZ6" s="322"/>
      <c r="BA6" s="383"/>
      <c r="BB6" s="383"/>
      <c r="BC6" s="383"/>
      <c r="BD6" s="322"/>
      <c r="BE6" s="383"/>
      <c r="BF6" s="383"/>
      <c r="BG6" s="383"/>
      <c r="BH6" s="383"/>
      <c r="BI6" s="383"/>
      <c r="BJ6" s="383"/>
      <c r="BK6" s="383"/>
      <c r="BL6" s="383"/>
      <c r="BM6" s="383"/>
      <c r="BN6" s="383"/>
      <c r="BO6" s="383"/>
      <c r="BP6" s="383"/>
      <c r="BQ6" s="383"/>
      <c r="BR6" s="322"/>
      <c r="BS6" s="383"/>
      <c r="BT6" s="383"/>
      <c r="BU6" s="383"/>
      <c r="BV6" s="322"/>
      <c r="BW6" s="383"/>
      <c r="BX6" s="383"/>
      <c r="BY6" s="383"/>
      <c r="BZ6" s="383"/>
      <c r="CA6" s="383"/>
      <c r="CB6" s="322"/>
      <c r="CC6" s="383"/>
      <c r="CD6" s="480"/>
      <c r="CE6" s="21"/>
      <c r="CF6" s="21"/>
      <c r="CG6" s="21"/>
      <c r="CH6" s="21"/>
      <c r="CI6" s="21"/>
      <c r="CJ6" s="21"/>
    </row>
    <row r="7" ht="12.0" customHeight="1">
      <c r="A7" s="1"/>
      <c r="B7" s="708">
        <v>44352.0</v>
      </c>
      <c r="C7" s="99">
        <f t="shared" si="1"/>
        <v>185360</v>
      </c>
      <c r="D7" s="260">
        <f t="shared" si="2"/>
        <v>0</v>
      </c>
      <c r="E7" s="321"/>
      <c r="F7" s="322"/>
      <c r="G7" s="322"/>
      <c r="H7" s="322"/>
      <c r="I7" s="322"/>
      <c r="J7" s="322"/>
      <c r="K7" s="322"/>
      <c r="L7" s="480"/>
      <c r="M7" s="577">
        <f t="shared" si="3"/>
        <v>0</v>
      </c>
      <c r="N7" s="321"/>
      <c r="O7" s="322"/>
      <c r="P7" s="322"/>
      <c r="Q7" s="322"/>
      <c r="R7" s="322"/>
      <c r="S7" s="322"/>
      <c r="T7" s="322"/>
      <c r="U7" s="322"/>
      <c r="V7" s="322"/>
      <c r="W7" s="322"/>
      <c r="X7" s="322"/>
      <c r="Y7" s="322"/>
      <c r="Z7" s="322"/>
      <c r="AA7" s="322"/>
      <c r="AB7" s="322"/>
      <c r="AC7" s="480"/>
      <c r="AD7" s="260">
        <f t="shared" si="4"/>
        <v>185360</v>
      </c>
      <c r="AE7" s="407" t="s">
        <v>1570</v>
      </c>
      <c r="AF7" s="363">
        <v>89456.0</v>
      </c>
      <c r="AG7" s="383" t="s">
        <v>1016</v>
      </c>
      <c r="AH7" s="363">
        <v>95904.0</v>
      </c>
      <c r="AI7" s="383"/>
      <c r="AJ7" s="322"/>
      <c r="AK7" s="383"/>
      <c r="AL7" s="322"/>
      <c r="AM7" s="383"/>
      <c r="AN7" s="322"/>
      <c r="AO7" s="383"/>
      <c r="AP7" s="322"/>
      <c r="AQ7" s="383"/>
      <c r="AR7" s="322"/>
      <c r="AS7" s="383"/>
      <c r="AT7" s="322"/>
      <c r="AU7" s="383"/>
      <c r="AV7" s="383"/>
      <c r="AW7" s="383"/>
      <c r="AX7" s="322"/>
      <c r="AY7" s="383"/>
      <c r="AZ7" s="383"/>
      <c r="BA7" s="383"/>
      <c r="BB7" s="322"/>
      <c r="BC7" s="383"/>
      <c r="BD7" s="383"/>
      <c r="BE7" s="383"/>
      <c r="BF7" s="383"/>
      <c r="BG7" s="383"/>
      <c r="BH7" s="383"/>
      <c r="BI7" s="383"/>
      <c r="BJ7" s="383"/>
      <c r="BK7" s="383"/>
      <c r="BL7" s="383"/>
      <c r="BM7" s="383"/>
      <c r="BN7" s="383"/>
      <c r="BO7" s="383"/>
      <c r="BP7" s="322"/>
      <c r="BQ7" s="383"/>
      <c r="BR7" s="383"/>
      <c r="BS7" s="383"/>
      <c r="BT7" s="322"/>
      <c r="BU7" s="383"/>
      <c r="BV7" s="383"/>
      <c r="BW7" s="383"/>
      <c r="BX7" s="383"/>
      <c r="BY7" s="383"/>
      <c r="BZ7" s="322"/>
      <c r="CA7" s="383"/>
      <c r="CB7" s="322"/>
      <c r="CC7" s="383"/>
      <c r="CD7" s="585"/>
      <c r="CE7" s="21"/>
      <c r="CF7" s="21"/>
      <c r="CG7" s="1"/>
      <c r="CH7" s="1"/>
      <c r="CI7" s="1"/>
      <c r="CJ7" s="1"/>
    </row>
    <row r="8" ht="12.0" customHeight="1">
      <c r="A8" s="1"/>
      <c r="B8" s="708">
        <v>44353.0</v>
      </c>
      <c r="C8" s="99">
        <f t="shared" si="1"/>
        <v>180647</v>
      </c>
      <c r="D8" s="260">
        <f t="shared" si="2"/>
        <v>180097</v>
      </c>
      <c r="E8" s="544" t="s">
        <v>1571</v>
      </c>
      <c r="F8" s="363">
        <v>180097.0</v>
      </c>
      <c r="G8" s="322"/>
      <c r="H8" s="322"/>
      <c r="I8" s="322"/>
      <c r="J8" s="322"/>
      <c r="K8" s="322"/>
      <c r="L8" s="480"/>
      <c r="M8" s="577">
        <f t="shared" si="3"/>
        <v>0</v>
      </c>
      <c r="N8" s="321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  <c r="AA8" s="322"/>
      <c r="AB8" s="322"/>
      <c r="AC8" s="480"/>
      <c r="AD8" s="260">
        <f t="shared" si="4"/>
        <v>550</v>
      </c>
      <c r="AE8" s="407" t="s">
        <v>1572</v>
      </c>
      <c r="AF8" s="363">
        <v>550.0</v>
      </c>
      <c r="AG8" s="383"/>
      <c r="AH8" s="322"/>
      <c r="AI8" s="383"/>
      <c r="AJ8" s="322"/>
      <c r="AK8" s="383"/>
      <c r="AL8" s="322"/>
      <c r="AM8" s="383"/>
      <c r="AN8" s="322"/>
      <c r="AO8" s="383"/>
      <c r="AP8" s="322"/>
      <c r="AQ8" s="383"/>
      <c r="AR8" s="322"/>
      <c r="AS8" s="383"/>
      <c r="AT8" s="322"/>
      <c r="AU8" s="383"/>
      <c r="AV8" s="322"/>
      <c r="AW8" s="383"/>
      <c r="AX8" s="383"/>
      <c r="AY8" s="383"/>
      <c r="AZ8" s="322"/>
      <c r="BA8" s="383"/>
      <c r="BB8" s="383"/>
      <c r="BC8" s="383"/>
      <c r="BD8" s="322"/>
      <c r="BE8" s="383"/>
      <c r="BF8" s="383"/>
      <c r="BG8" s="383"/>
      <c r="BH8" s="383"/>
      <c r="BI8" s="383"/>
      <c r="BJ8" s="383"/>
      <c r="BK8" s="383"/>
      <c r="BL8" s="383"/>
      <c r="BM8" s="383"/>
      <c r="BN8" s="383"/>
      <c r="BO8" s="383"/>
      <c r="BP8" s="383"/>
      <c r="BQ8" s="383"/>
      <c r="BR8" s="322"/>
      <c r="BS8" s="383"/>
      <c r="BT8" s="383"/>
      <c r="BU8" s="383"/>
      <c r="BV8" s="322"/>
      <c r="BW8" s="383"/>
      <c r="BX8" s="383"/>
      <c r="BY8" s="383"/>
      <c r="BZ8" s="383"/>
      <c r="CA8" s="383"/>
      <c r="CB8" s="322"/>
      <c r="CC8" s="383"/>
      <c r="CD8" s="480"/>
      <c r="CE8" s="21"/>
      <c r="CF8" s="21"/>
      <c r="CG8" s="21"/>
      <c r="CH8" s="21"/>
      <c r="CI8" s="1"/>
      <c r="CJ8" s="1"/>
    </row>
    <row r="9" ht="12.0" customHeight="1">
      <c r="A9" s="1"/>
      <c r="B9" s="708">
        <v>44354.0</v>
      </c>
      <c r="C9" s="99">
        <f t="shared" si="1"/>
        <v>6730</v>
      </c>
      <c r="D9" s="260">
        <f t="shared" si="2"/>
        <v>0</v>
      </c>
      <c r="E9" s="321"/>
      <c r="F9" s="322"/>
      <c r="G9" s="322"/>
      <c r="H9" s="322"/>
      <c r="I9" s="322"/>
      <c r="J9" s="322"/>
      <c r="K9" s="322"/>
      <c r="L9" s="480"/>
      <c r="M9" s="577">
        <f t="shared" si="3"/>
        <v>0</v>
      </c>
      <c r="N9" s="321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  <c r="AA9" s="322"/>
      <c r="AB9" s="322"/>
      <c r="AC9" s="480"/>
      <c r="AD9" s="260">
        <f t="shared" si="4"/>
        <v>6730</v>
      </c>
      <c r="AE9" s="407" t="s">
        <v>1573</v>
      </c>
      <c r="AF9" s="363">
        <v>4020.0</v>
      </c>
      <c r="AG9" s="383" t="s">
        <v>707</v>
      </c>
      <c r="AH9" s="363">
        <v>1210.0</v>
      </c>
      <c r="AI9" s="383" t="s">
        <v>1574</v>
      </c>
      <c r="AJ9" s="363">
        <v>1500.0</v>
      </c>
      <c r="AK9" s="383"/>
      <c r="AL9" s="322"/>
      <c r="AM9" s="383"/>
      <c r="AN9" s="322"/>
      <c r="AO9" s="383"/>
      <c r="AP9" s="322"/>
      <c r="AQ9" s="383"/>
      <c r="AR9" s="322"/>
      <c r="AS9" s="383"/>
      <c r="AT9" s="322"/>
      <c r="AU9" s="383"/>
      <c r="AV9" s="322"/>
      <c r="AW9" s="383"/>
      <c r="AX9" s="383"/>
      <c r="AY9" s="383"/>
      <c r="AZ9" s="322"/>
      <c r="BA9" s="383"/>
      <c r="BB9" s="383"/>
      <c r="BC9" s="383"/>
      <c r="BD9" s="322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22"/>
      <c r="BS9" s="383"/>
      <c r="BT9" s="383"/>
      <c r="BU9" s="383"/>
      <c r="BV9" s="322"/>
      <c r="BW9" s="383"/>
      <c r="BX9" s="383"/>
      <c r="BY9" s="383"/>
      <c r="BZ9" s="383"/>
      <c r="CA9" s="383"/>
      <c r="CB9" s="322"/>
      <c r="CC9" s="383"/>
      <c r="CD9" s="480"/>
      <c r="CE9" s="21"/>
      <c r="CF9" s="21"/>
      <c r="CG9" s="21"/>
      <c r="CH9" s="21"/>
      <c r="CI9" s="1"/>
      <c r="CJ9" s="1"/>
    </row>
    <row r="10" ht="12.0" customHeight="1">
      <c r="A10" s="1"/>
      <c r="B10" s="708">
        <v>44355.0</v>
      </c>
      <c r="C10" s="99">
        <f t="shared" si="1"/>
        <v>0</v>
      </c>
      <c r="D10" s="260">
        <f t="shared" si="2"/>
        <v>0</v>
      </c>
      <c r="E10" s="321"/>
      <c r="F10" s="322"/>
      <c r="G10" s="322"/>
      <c r="H10" s="322"/>
      <c r="I10" s="322"/>
      <c r="J10" s="322"/>
      <c r="K10" s="322"/>
      <c r="L10" s="480"/>
      <c r="M10" s="577">
        <f t="shared" si="3"/>
        <v>0</v>
      </c>
      <c r="N10" s="321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  <c r="AA10" s="322"/>
      <c r="AB10" s="322"/>
      <c r="AC10" s="480"/>
      <c r="AD10" s="260">
        <f t="shared" si="4"/>
        <v>0</v>
      </c>
      <c r="AE10" s="484"/>
      <c r="AF10" s="322"/>
      <c r="AG10" s="383"/>
      <c r="AH10" s="322"/>
      <c r="AI10" s="322"/>
      <c r="AJ10" s="322"/>
      <c r="AK10" s="383"/>
      <c r="AL10" s="322"/>
      <c r="AM10" s="383"/>
      <c r="AN10" s="322"/>
      <c r="AO10" s="383"/>
      <c r="AP10" s="322"/>
      <c r="AQ10" s="383"/>
      <c r="AR10" s="322"/>
      <c r="AS10" s="383"/>
      <c r="AT10" s="322"/>
      <c r="AU10" s="383"/>
      <c r="AV10" s="322"/>
      <c r="AW10" s="383"/>
      <c r="AX10" s="383"/>
      <c r="AY10" s="383"/>
      <c r="AZ10" s="322"/>
      <c r="BA10" s="383"/>
      <c r="BB10" s="383"/>
      <c r="BC10" s="383"/>
      <c r="BD10" s="322"/>
      <c r="BE10" s="383"/>
      <c r="BF10" s="383"/>
      <c r="BG10" s="383"/>
      <c r="BH10" s="383"/>
      <c r="BI10" s="383"/>
      <c r="BJ10" s="383"/>
      <c r="BK10" s="383"/>
      <c r="BL10" s="383"/>
      <c r="BM10" s="383"/>
      <c r="BN10" s="383"/>
      <c r="BO10" s="383"/>
      <c r="BP10" s="383"/>
      <c r="BQ10" s="383"/>
      <c r="BR10" s="322"/>
      <c r="BS10" s="383"/>
      <c r="BT10" s="383"/>
      <c r="BU10" s="383"/>
      <c r="BV10" s="322"/>
      <c r="BW10" s="383"/>
      <c r="BX10" s="383"/>
      <c r="BY10" s="383"/>
      <c r="BZ10" s="383"/>
      <c r="CA10" s="383"/>
      <c r="CB10" s="322"/>
      <c r="CC10" s="383"/>
      <c r="CD10" s="480"/>
      <c r="CE10" s="21"/>
      <c r="CF10" s="21"/>
      <c r="CG10" s="21"/>
      <c r="CH10" s="21"/>
      <c r="CI10" s="1"/>
      <c r="CJ10" s="1"/>
    </row>
    <row r="11" ht="12.0" customHeight="1">
      <c r="A11" s="1"/>
      <c r="B11" s="708">
        <v>44356.0</v>
      </c>
      <c r="C11" s="99">
        <f t="shared" si="1"/>
        <v>808873</v>
      </c>
      <c r="D11" s="260">
        <f t="shared" si="2"/>
        <v>0</v>
      </c>
      <c r="E11" s="321"/>
      <c r="F11" s="322"/>
      <c r="G11" s="322"/>
      <c r="H11" s="322"/>
      <c r="I11" s="322"/>
      <c r="J11" s="322"/>
      <c r="K11" s="322"/>
      <c r="L11" s="480"/>
      <c r="M11" s="577">
        <f t="shared" si="3"/>
        <v>0</v>
      </c>
      <c r="N11" s="321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480"/>
      <c r="AD11" s="260">
        <f t="shared" si="4"/>
        <v>808873</v>
      </c>
      <c r="AE11" s="407" t="s">
        <v>1575</v>
      </c>
      <c r="AF11" s="363">
        <v>318418.0</v>
      </c>
      <c r="AG11" s="322" t="s">
        <v>403</v>
      </c>
      <c r="AH11" s="363">
        <v>104595.0</v>
      </c>
      <c r="AI11" s="383" t="s">
        <v>1576</v>
      </c>
      <c r="AJ11" s="363">
        <v>185750.0</v>
      </c>
      <c r="AK11" s="383" t="s">
        <v>1577</v>
      </c>
      <c r="AL11" s="363">
        <v>200000.0</v>
      </c>
      <c r="AM11" s="383" t="s">
        <v>507</v>
      </c>
      <c r="AN11" s="363">
        <v>110.0</v>
      </c>
      <c r="AO11" s="383"/>
      <c r="AP11" s="322"/>
      <c r="AQ11" s="383"/>
      <c r="AR11" s="322"/>
      <c r="AS11" s="383"/>
      <c r="AT11" s="322"/>
      <c r="AU11" s="383"/>
      <c r="AV11" s="322"/>
      <c r="AW11" s="383"/>
      <c r="AX11" s="383"/>
      <c r="AY11" s="383"/>
      <c r="AZ11" s="322"/>
      <c r="BA11" s="383"/>
      <c r="BB11" s="383"/>
      <c r="BC11" s="383"/>
      <c r="BD11" s="322"/>
      <c r="BE11" s="383"/>
      <c r="BF11" s="383"/>
      <c r="BG11" s="383"/>
      <c r="BH11" s="383"/>
      <c r="BI11" s="383"/>
      <c r="BJ11" s="383"/>
      <c r="BK11" s="383"/>
      <c r="BL11" s="383"/>
      <c r="BM11" s="383"/>
      <c r="BN11" s="383"/>
      <c r="BO11" s="383"/>
      <c r="BP11" s="383"/>
      <c r="BQ11" s="383"/>
      <c r="BR11" s="322"/>
      <c r="BS11" s="383"/>
      <c r="BT11" s="383"/>
      <c r="BU11" s="383"/>
      <c r="BV11" s="322"/>
      <c r="BW11" s="383"/>
      <c r="BX11" s="383"/>
      <c r="BY11" s="383"/>
      <c r="BZ11" s="383"/>
      <c r="CA11" s="383"/>
      <c r="CB11" s="322"/>
      <c r="CC11" s="383"/>
      <c r="CD11" s="480"/>
      <c r="CE11" s="21"/>
      <c r="CF11" s="21"/>
      <c r="CG11" s="21"/>
      <c r="CH11" s="21"/>
      <c r="CI11" s="1"/>
      <c r="CJ11" s="1"/>
    </row>
    <row r="12" ht="12.0" customHeight="1">
      <c r="A12" s="21"/>
      <c r="B12" s="709">
        <v>44357.0</v>
      </c>
      <c r="C12" s="99">
        <f t="shared" si="1"/>
        <v>0</v>
      </c>
      <c r="D12" s="260">
        <f t="shared" si="2"/>
        <v>0</v>
      </c>
      <c r="E12" s="582"/>
      <c r="F12" s="583"/>
      <c r="G12" s="583"/>
      <c r="H12" s="583"/>
      <c r="I12" s="583"/>
      <c r="J12" s="583"/>
      <c r="K12" s="583"/>
      <c r="L12" s="584"/>
      <c r="M12" s="577">
        <f t="shared" si="3"/>
        <v>0</v>
      </c>
      <c r="N12" s="582"/>
      <c r="O12" s="583"/>
      <c r="P12" s="583"/>
      <c r="Q12" s="583"/>
      <c r="R12" s="583"/>
      <c r="S12" s="583"/>
      <c r="T12" s="583"/>
      <c r="U12" s="583"/>
      <c r="V12" s="583"/>
      <c r="W12" s="583"/>
      <c r="X12" s="583"/>
      <c r="Y12" s="583"/>
      <c r="Z12" s="583"/>
      <c r="AA12" s="583"/>
      <c r="AB12" s="583"/>
      <c r="AC12" s="584"/>
      <c r="AD12" s="260">
        <f t="shared" si="4"/>
        <v>0</v>
      </c>
      <c r="AE12" s="407"/>
      <c r="AF12" s="322"/>
      <c r="AG12" s="383"/>
      <c r="AH12" s="322"/>
      <c r="AI12" s="322"/>
      <c r="AJ12" s="322"/>
      <c r="AK12" s="322"/>
      <c r="AL12" s="322"/>
      <c r="AM12" s="322"/>
      <c r="AN12" s="322"/>
      <c r="AO12" s="322"/>
      <c r="AP12" s="322"/>
      <c r="AQ12" s="383"/>
      <c r="AR12" s="322"/>
      <c r="AS12" s="322"/>
      <c r="AT12" s="322"/>
      <c r="AU12" s="322"/>
      <c r="AV12" s="322"/>
      <c r="AW12" s="383"/>
      <c r="AX12" s="322"/>
      <c r="AY12" s="383"/>
      <c r="AZ12" s="322"/>
      <c r="BA12" s="383"/>
      <c r="BB12" s="322"/>
      <c r="BC12" s="383"/>
      <c r="BD12" s="322"/>
      <c r="BE12" s="383"/>
      <c r="BF12" s="322"/>
      <c r="BG12" s="383"/>
      <c r="BH12" s="322"/>
      <c r="BI12" s="383"/>
      <c r="BJ12" s="322"/>
      <c r="BK12" s="383"/>
      <c r="BL12" s="322"/>
      <c r="BM12" s="383"/>
      <c r="BN12" s="322"/>
      <c r="BO12" s="383"/>
      <c r="BP12" s="322"/>
      <c r="BQ12" s="322"/>
      <c r="BR12" s="322"/>
      <c r="BS12" s="383"/>
      <c r="BT12" s="322"/>
      <c r="BU12" s="383"/>
      <c r="BV12" s="322"/>
      <c r="BW12" s="383"/>
      <c r="BX12" s="322"/>
      <c r="BY12" s="383"/>
      <c r="BZ12" s="322"/>
      <c r="CA12" s="383"/>
      <c r="CB12" s="322"/>
      <c r="CC12" s="322"/>
      <c r="CD12" s="480"/>
      <c r="CE12" s="21"/>
      <c r="CF12" s="21"/>
      <c r="CG12" s="21"/>
      <c r="CH12" s="21"/>
      <c r="CI12" s="21"/>
      <c r="CJ12" s="21"/>
    </row>
    <row r="13" ht="12.0" customHeight="1">
      <c r="A13" s="21"/>
      <c r="B13" s="709">
        <v>44358.0</v>
      </c>
      <c r="C13" s="99">
        <f t="shared" si="1"/>
        <v>0</v>
      </c>
      <c r="D13" s="260">
        <f t="shared" si="2"/>
        <v>0</v>
      </c>
      <c r="E13" s="582"/>
      <c r="F13" s="583"/>
      <c r="G13" s="583"/>
      <c r="H13" s="583"/>
      <c r="I13" s="583"/>
      <c r="J13" s="583"/>
      <c r="K13" s="583"/>
      <c r="L13" s="584"/>
      <c r="M13" s="577">
        <f t="shared" si="3"/>
        <v>0</v>
      </c>
      <c r="N13" s="582"/>
      <c r="O13" s="583"/>
      <c r="P13" s="583"/>
      <c r="Q13" s="583"/>
      <c r="R13" s="583"/>
      <c r="S13" s="583"/>
      <c r="T13" s="583"/>
      <c r="U13" s="583"/>
      <c r="V13" s="583"/>
      <c r="W13" s="583"/>
      <c r="X13" s="583"/>
      <c r="Y13" s="583"/>
      <c r="Z13" s="583"/>
      <c r="AA13" s="583"/>
      <c r="AB13" s="583"/>
      <c r="AC13" s="584"/>
      <c r="AD13" s="260">
        <f t="shared" si="4"/>
        <v>0</v>
      </c>
      <c r="AE13" s="407"/>
      <c r="AF13" s="322"/>
      <c r="AG13" s="383"/>
      <c r="AH13" s="322"/>
      <c r="AI13" s="322"/>
      <c r="AJ13" s="322"/>
      <c r="AK13" s="322"/>
      <c r="AL13" s="322"/>
      <c r="AM13" s="322"/>
      <c r="AN13" s="322"/>
      <c r="AO13" s="322"/>
      <c r="AP13" s="322"/>
      <c r="AQ13" s="383"/>
      <c r="AR13" s="322"/>
      <c r="AS13" s="322"/>
      <c r="AT13" s="322"/>
      <c r="AU13" s="322"/>
      <c r="AV13" s="322"/>
      <c r="AW13" s="383"/>
      <c r="AX13" s="322"/>
      <c r="AY13" s="383"/>
      <c r="AZ13" s="322"/>
      <c r="BA13" s="383"/>
      <c r="BB13" s="322"/>
      <c r="BC13" s="383"/>
      <c r="BD13" s="322"/>
      <c r="BE13" s="383"/>
      <c r="BF13" s="322"/>
      <c r="BG13" s="383"/>
      <c r="BH13" s="322"/>
      <c r="BI13" s="322"/>
      <c r="BJ13" s="322"/>
      <c r="BK13" s="383"/>
      <c r="BL13" s="322"/>
      <c r="BM13" s="383"/>
      <c r="BN13" s="322"/>
      <c r="BO13" s="383"/>
      <c r="BP13" s="322"/>
      <c r="BQ13" s="383"/>
      <c r="BR13" s="322"/>
      <c r="BS13" s="383"/>
      <c r="BT13" s="322"/>
      <c r="BU13" s="383"/>
      <c r="BV13" s="322"/>
      <c r="BW13" s="383"/>
      <c r="BX13" s="322"/>
      <c r="BY13" s="383"/>
      <c r="BZ13" s="322"/>
      <c r="CA13" s="383"/>
      <c r="CB13" s="322"/>
      <c r="CC13" s="322"/>
      <c r="CD13" s="480"/>
      <c r="CE13" s="21"/>
      <c r="CF13" s="21"/>
      <c r="CG13" s="21"/>
      <c r="CH13" s="21"/>
      <c r="CI13" s="21"/>
      <c r="CJ13" s="21"/>
    </row>
    <row r="14" ht="12.0" customHeight="1">
      <c r="A14" s="1"/>
      <c r="B14" s="708">
        <v>44359.0</v>
      </c>
      <c r="C14" s="99">
        <f t="shared" si="1"/>
        <v>36115060</v>
      </c>
      <c r="D14" s="260">
        <f t="shared" si="2"/>
        <v>532500</v>
      </c>
      <c r="E14" s="544" t="s">
        <v>1006</v>
      </c>
      <c r="F14" s="363">
        <v>532500.0</v>
      </c>
      <c r="G14" s="322"/>
      <c r="H14" s="322"/>
      <c r="I14" s="322"/>
      <c r="J14" s="322"/>
      <c r="K14" s="322"/>
      <c r="L14" s="480"/>
      <c r="M14" s="577">
        <f t="shared" si="3"/>
        <v>28141510</v>
      </c>
      <c r="N14" s="544" t="s">
        <v>1578</v>
      </c>
      <c r="O14" s="363">
        <v>1.43E7</v>
      </c>
      <c r="P14" s="383" t="s">
        <v>1579</v>
      </c>
      <c r="Q14" s="363">
        <v>1.384151E7</v>
      </c>
      <c r="R14" s="383"/>
      <c r="S14" s="580"/>
      <c r="T14" s="580"/>
      <c r="U14" s="580"/>
      <c r="V14" s="580"/>
      <c r="W14" s="580"/>
      <c r="X14" s="580"/>
      <c r="Y14" s="580"/>
      <c r="Z14" s="580"/>
      <c r="AA14" s="580"/>
      <c r="AB14" s="580"/>
      <c r="AC14" s="586"/>
      <c r="AD14" s="260">
        <f t="shared" si="4"/>
        <v>7441050</v>
      </c>
      <c r="AE14" s="407" t="s">
        <v>55</v>
      </c>
      <c r="AF14" s="363">
        <v>1945330.0</v>
      </c>
      <c r="AG14" s="383" t="s">
        <v>1580</v>
      </c>
      <c r="AH14" s="384">
        <v>234160.0</v>
      </c>
      <c r="AI14" s="383" t="s">
        <v>1581</v>
      </c>
      <c r="AJ14" s="363">
        <v>1854381.0</v>
      </c>
      <c r="AK14" s="383" t="s">
        <v>1582</v>
      </c>
      <c r="AL14" s="363">
        <v>1913070.0</v>
      </c>
      <c r="AM14" s="383" t="s">
        <v>1583</v>
      </c>
      <c r="AN14" s="363">
        <v>200000.0</v>
      </c>
      <c r="AO14" s="383" t="s">
        <v>56</v>
      </c>
      <c r="AP14" s="363">
        <v>462249.0</v>
      </c>
      <c r="AQ14" s="383" t="s">
        <v>415</v>
      </c>
      <c r="AR14" s="363">
        <v>170000.0</v>
      </c>
      <c r="AS14" s="383" t="s">
        <v>1584</v>
      </c>
      <c r="AT14" s="363">
        <v>3850.0</v>
      </c>
      <c r="AU14" s="322" t="s">
        <v>1585</v>
      </c>
      <c r="AV14" s="363">
        <v>1650.0</v>
      </c>
      <c r="AW14" s="322" t="s">
        <v>1586</v>
      </c>
      <c r="AX14" s="363">
        <v>2530.0</v>
      </c>
      <c r="AY14" s="322" t="s">
        <v>1587</v>
      </c>
      <c r="AZ14" s="363">
        <v>21252.0</v>
      </c>
      <c r="BA14" s="322" t="s">
        <v>1588</v>
      </c>
      <c r="BB14" s="363">
        <v>3850.0</v>
      </c>
      <c r="BC14" s="383" t="s">
        <v>1589</v>
      </c>
      <c r="BD14" s="363">
        <v>2750.0</v>
      </c>
      <c r="BE14" s="322" t="s">
        <v>1590</v>
      </c>
      <c r="BF14" s="363">
        <v>3630.0</v>
      </c>
      <c r="BG14" s="322" t="s">
        <v>409</v>
      </c>
      <c r="BH14" s="363">
        <v>330.0</v>
      </c>
      <c r="BI14" s="322" t="s">
        <v>1591</v>
      </c>
      <c r="BJ14" s="363">
        <v>334293.0</v>
      </c>
      <c r="BK14" s="322" t="s">
        <v>410</v>
      </c>
      <c r="BL14" s="363">
        <v>330.0</v>
      </c>
      <c r="BM14" s="322" t="s">
        <v>1592</v>
      </c>
      <c r="BN14" s="363">
        <v>194913.0</v>
      </c>
      <c r="BO14" s="383" t="s">
        <v>1593</v>
      </c>
      <c r="BP14" s="384">
        <v>90458.0</v>
      </c>
      <c r="BQ14" s="383" t="s">
        <v>1594</v>
      </c>
      <c r="BR14" s="363">
        <v>2024.0</v>
      </c>
      <c r="BS14" s="383"/>
      <c r="BT14" s="383"/>
      <c r="BU14" s="383"/>
      <c r="BV14" s="383"/>
      <c r="BW14" s="383"/>
      <c r="BX14" s="322"/>
      <c r="BY14" s="383"/>
      <c r="BZ14" s="322"/>
      <c r="CA14" s="383"/>
      <c r="CB14" s="383"/>
      <c r="CC14" s="417"/>
      <c r="CD14" s="587"/>
      <c r="CE14" s="1"/>
      <c r="CF14" s="1"/>
      <c r="CG14" s="1"/>
      <c r="CH14" s="1"/>
      <c r="CI14" s="1"/>
      <c r="CJ14" s="1"/>
    </row>
    <row r="15" ht="12.0" customHeight="1">
      <c r="A15" s="1"/>
      <c r="B15" s="708">
        <v>44360.0</v>
      </c>
      <c r="C15" s="99">
        <f t="shared" si="1"/>
        <v>0</v>
      </c>
      <c r="D15" s="260">
        <f t="shared" si="2"/>
        <v>0</v>
      </c>
      <c r="E15" s="321"/>
      <c r="F15" s="322"/>
      <c r="G15" s="322"/>
      <c r="H15" s="322"/>
      <c r="I15" s="322"/>
      <c r="J15" s="322"/>
      <c r="K15" s="322"/>
      <c r="L15" s="480"/>
      <c r="M15" s="577">
        <f t="shared" si="3"/>
        <v>0</v>
      </c>
      <c r="N15" s="588"/>
      <c r="O15" s="580"/>
      <c r="P15" s="580"/>
      <c r="Q15" s="589"/>
      <c r="R15" s="580"/>
      <c r="S15" s="580"/>
      <c r="T15" s="580"/>
      <c r="U15" s="580"/>
      <c r="V15" s="580"/>
      <c r="W15" s="580"/>
      <c r="X15" s="580"/>
      <c r="Y15" s="580"/>
      <c r="Z15" s="580"/>
      <c r="AA15" s="580"/>
      <c r="AB15" s="580"/>
      <c r="AC15" s="586"/>
      <c r="AD15" s="260">
        <f t="shared" si="4"/>
        <v>0</v>
      </c>
      <c r="AE15" s="581"/>
      <c r="AF15" s="299"/>
      <c r="AG15" s="383"/>
      <c r="AH15" s="322"/>
      <c r="AI15" s="383"/>
      <c r="AJ15" s="322"/>
      <c r="AK15" s="383"/>
      <c r="AL15" s="322"/>
      <c r="AM15" s="383"/>
      <c r="AN15" s="322"/>
      <c r="AO15" s="383"/>
      <c r="AP15" s="322"/>
      <c r="AQ15" s="383"/>
      <c r="AR15" s="322"/>
      <c r="AS15" s="383"/>
      <c r="AT15" s="322"/>
      <c r="AU15" s="383"/>
      <c r="AV15" s="322"/>
      <c r="AW15" s="383"/>
      <c r="AX15" s="383"/>
      <c r="AY15" s="383"/>
      <c r="AZ15" s="322"/>
      <c r="BA15" s="383"/>
      <c r="BB15" s="383"/>
      <c r="BC15" s="383"/>
      <c r="BD15" s="322"/>
      <c r="BE15" s="383"/>
      <c r="BF15" s="383"/>
      <c r="BG15" s="383"/>
      <c r="BH15" s="383"/>
      <c r="BI15" s="383"/>
      <c r="BJ15" s="383"/>
      <c r="BK15" s="383"/>
      <c r="BL15" s="383"/>
      <c r="BM15" s="383"/>
      <c r="BN15" s="383"/>
      <c r="BO15" s="383"/>
      <c r="BP15" s="383"/>
      <c r="BQ15" s="383"/>
      <c r="BR15" s="322"/>
      <c r="BS15" s="383"/>
      <c r="BT15" s="383"/>
      <c r="BU15" s="383"/>
      <c r="BV15" s="322"/>
      <c r="BW15" s="383"/>
      <c r="BX15" s="383"/>
      <c r="BY15" s="383"/>
      <c r="BZ15" s="383"/>
      <c r="CA15" s="383"/>
      <c r="CB15" s="322"/>
      <c r="CC15" s="383"/>
      <c r="CD15" s="480"/>
      <c r="CE15" s="21"/>
      <c r="CF15" s="21"/>
      <c r="CG15" s="21"/>
      <c r="CH15" s="21"/>
      <c r="CI15" s="1"/>
      <c r="CJ15" s="1"/>
    </row>
    <row r="16" ht="12.0" customHeight="1">
      <c r="A16" s="1"/>
      <c r="B16" s="708">
        <v>44361.0</v>
      </c>
      <c r="C16" s="99">
        <f t="shared" si="1"/>
        <v>3910</v>
      </c>
      <c r="D16" s="260">
        <f t="shared" si="2"/>
        <v>0</v>
      </c>
      <c r="E16" s="321"/>
      <c r="F16" s="322"/>
      <c r="G16" s="322"/>
      <c r="H16" s="322"/>
      <c r="I16" s="322"/>
      <c r="J16" s="322"/>
      <c r="K16" s="322"/>
      <c r="L16" s="480"/>
      <c r="M16" s="577">
        <f t="shared" si="3"/>
        <v>0</v>
      </c>
      <c r="N16" s="321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  <c r="AA16" s="322"/>
      <c r="AB16" s="322"/>
      <c r="AC16" s="480"/>
      <c r="AD16" s="260">
        <f t="shared" si="4"/>
        <v>3910</v>
      </c>
      <c r="AE16" s="484" t="s">
        <v>661</v>
      </c>
      <c r="AF16" s="363">
        <v>3910.0</v>
      </c>
      <c r="AG16" s="383"/>
      <c r="AH16" s="322"/>
      <c r="AI16" s="383"/>
      <c r="AJ16" s="322"/>
      <c r="AK16" s="383"/>
      <c r="AL16" s="322"/>
      <c r="AM16" s="383"/>
      <c r="AN16" s="322"/>
      <c r="AO16" s="383"/>
      <c r="AP16" s="322"/>
      <c r="AQ16" s="383"/>
      <c r="AR16" s="322"/>
      <c r="AS16" s="383"/>
      <c r="AT16" s="322"/>
      <c r="AU16" s="383"/>
      <c r="AV16" s="322"/>
      <c r="AW16" s="383"/>
      <c r="AX16" s="383"/>
      <c r="AY16" s="383"/>
      <c r="AZ16" s="322"/>
      <c r="BA16" s="383"/>
      <c r="BB16" s="322"/>
      <c r="BC16" s="383"/>
      <c r="BD16" s="322"/>
      <c r="BE16" s="383"/>
      <c r="BF16" s="383"/>
      <c r="BG16" s="383"/>
      <c r="BH16" s="383"/>
      <c r="BI16" s="383"/>
      <c r="BJ16" s="383"/>
      <c r="BK16" s="383"/>
      <c r="BL16" s="383"/>
      <c r="BM16" s="383"/>
      <c r="BN16" s="383"/>
      <c r="BO16" s="383"/>
      <c r="BP16" s="383"/>
      <c r="BQ16" s="383"/>
      <c r="BR16" s="322"/>
      <c r="BS16" s="383"/>
      <c r="BT16" s="383"/>
      <c r="BU16" s="383"/>
      <c r="BV16" s="322"/>
      <c r="BW16" s="383"/>
      <c r="BX16" s="383"/>
      <c r="BY16" s="383"/>
      <c r="BZ16" s="383"/>
      <c r="CA16" s="383"/>
      <c r="CB16" s="322"/>
      <c r="CC16" s="383"/>
      <c r="CD16" s="480"/>
      <c r="CE16" s="21"/>
      <c r="CF16" s="21"/>
      <c r="CG16" s="21"/>
      <c r="CH16" s="21"/>
      <c r="CI16" s="1"/>
      <c r="CJ16" s="1"/>
    </row>
    <row r="17" ht="12.0" customHeight="1">
      <c r="A17" s="1"/>
      <c r="B17" s="708">
        <v>44362.0</v>
      </c>
      <c r="C17" s="99">
        <f t="shared" si="1"/>
        <v>225680</v>
      </c>
      <c r="D17" s="260">
        <f t="shared" si="2"/>
        <v>200000</v>
      </c>
      <c r="E17" s="590" t="s">
        <v>1047</v>
      </c>
      <c r="F17" s="322">
        <v>200000.0</v>
      </c>
      <c r="G17" s="322"/>
      <c r="H17" s="322"/>
      <c r="I17" s="322"/>
      <c r="J17" s="322"/>
      <c r="K17" s="322"/>
      <c r="L17" s="480"/>
      <c r="M17" s="577">
        <f t="shared" si="3"/>
        <v>0</v>
      </c>
      <c r="N17" s="321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  <c r="AB17" s="322"/>
      <c r="AC17" s="480"/>
      <c r="AD17" s="260">
        <f t="shared" si="4"/>
        <v>25680</v>
      </c>
      <c r="AE17" s="484" t="s">
        <v>403</v>
      </c>
      <c r="AF17" s="363">
        <v>25570.0</v>
      </c>
      <c r="AG17" s="383" t="s">
        <v>1595</v>
      </c>
      <c r="AH17" s="322">
        <v>110.0</v>
      </c>
      <c r="AI17" s="383"/>
      <c r="AJ17" s="322"/>
      <c r="AK17" s="383"/>
      <c r="AL17" s="322"/>
      <c r="AM17" s="383"/>
      <c r="AN17" s="322"/>
      <c r="AO17" s="383"/>
      <c r="AP17" s="322"/>
      <c r="AQ17" s="383"/>
      <c r="AR17" s="322"/>
      <c r="AS17" s="383"/>
      <c r="AT17" s="383"/>
      <c r="AU17" s="383"/>
      <c r="AV17" s="322"/>
      <c r="AW17" s="383"/>
      <c r="AX17" s="383"/>
      <c r="AY17" s="383"/>
      <c r="AZ17" s="322"/>
      <c r="BA17" s="383"/>
      <c r="BB17" s="383"/>
      <c r="BC17" s="383"/>
      <c r="BD17" s="383"/>
      <c r="BE17" s="383"/>
      <c r="BF17" s="383"/>
      <c r="BG17" s="383"/>
      <c r="BH17" s="383"/>
      <c r="BI17" s="383"/>
      <c r="BJ17" s="383"/>
      <c r="BK17" s="383"/>
      <c r="BL17" s="383"/>
      <c r="BM17" s="383"/>
      <c r="BN17" s="322"/>
      <c r="BO17" s="383"/>
      <c r="BP17" s="383"/>
      <c r="BQ17" s="383"/>
      <c r="BR17" s="322"/>
      <c r="BS17" s="383"/>
      <c r="BT17" s="383"/>
      <c r="BU17" s="383"/>
      <c r="BV17" s="383"/>
      <c r="BW17" s="383"/>
      <c r="BX17" s="322"/>
      <c r="BY17" s="383"/>
      <c r="BZ17" s="322"/>
      <c r="CA17" s="383"/>
      <c r="CB17" s="383"/>
      <c r="CC17" s="383"/>
      <c r="CD17" s="480"/>
      <c r="CE17" s="1"/>
      <c r="CF17" s="1"/>
      <c r="CG17" s="1"/>
      <c r="CH17" s="1"/>
      <c r="CI17" s="1"/>
      <c r="CJ17" s="1"/>
    </row>
    <row r="18" ht="12.0" customHeight="1">
      <c r="A18" s="1"/>
      <c r="B18" s="708">
        <v>44363.0</v>
      </c>
      <c r="C18" s="99">
        <f t="shared" si="1"/>
        <v>8148878</v>
      </c>
      <c r="D18" s="260">
        <f t="shared" si="2"/>
        <v>0</v>
      </c>
      <c r="E18" s="321"/>
      <c r="F18" s="322"/>
      <c r="G18" s="322"/>
      <c r="H18" s="322"/>
      <c r="I18" s="322"/>
      <c r="J18" s="322"/>
      <c r="K18" s="322"/>
      <c r="L18" s="480"/>
      <c r="M18" s="577">
        <f t="shared" si="3"/>
        <v>8136590</v>
      </c>
      <c r="N18" s="544" t="s">
        <v>1596</v>
      </c>
      <c r="O18" s="322">
        <v>8136590.0</v>
      </c>
      <c r="P18" s="383"/>
      <c r="Q18" s="322"/>
      <c r="R18" s="383"/>
      <c r="S18" s="580"/>
      <c r="T18" s="322"/>
      <c r="U18" s="322"/>
      <c r="V18" s="322"/>
      <c r="W18" s="322"/>
      <c r="X18" s="322"/>
      <c r="Y18" s="322"/>
      <c r="Z18" s="322"/>
      <c r="AA18" s="322"/>
      <c r="AB18" s="322"/>
      <c r="AC18" s="480"/>
      <c r="AD18" s="260">
        <f t="shared" si="4"/>
        <v>12288</v>
      </c>
      <c r="AE18" s="407" t="s">
        <v>1597</v>
      </c>
      <c r="AF18" s="363">
        <v>3910.0</v>
      </c>
      <c r="AG18" s="383" t="s">
        <v>1598</v>
      </c>
      <c r="AH18" s="363">
        <v>8378.0</v>
      </c>
      <c r="AI18" s="383"/>
      <c r="AJ18" s="322"/>
      <c r="AK18" s="383"/>
      <c r="AL18" s="322"/>
      <c r="AM18" s="383"/>
      <c r="AN18" s="322"/>
      <c r="AO18" s="383"/>
      <c r="AP18" s="322"/>
      <c r="AQ18" s="383"/>
      <c r="AR18" s="322"/>
      <c r="AS18" s="383"/>
      <c r="AT18" s="322"/>
      <c r="AU18" s="383"/>
      <c r="AV18" s="322"/>
      <c r="AW18" s="383"/>
      <c r="AX18" s="383"/>
      <c r="AY18" s="383"/>
      <c r="AZ18" s="322"/>
      <c r="BA18" s="383"/>
      <c r="BB18" s="383"/>
      <c r="BC18" s="383"/>
      <c r="BD18" s="322"/>
      <c r="BE18" s="383"/>
      <c r="BF18" s="383"/>
      <c r="BG18" s="383"/>
      <c r="BH18" s="383"/>
      <c r="BI18" s="383"/>
      <c r="BJ18" s="383"/>
      <c r="BK18" s="383"/>
      <c r="BL18" s="383"/>
      <c r="BM18" s="383"/>
      <c r="BN18" s="383"/>
      <c r="BO18" s="383"/>
      <c r="BP18" s="383"/>
      <c r="BQ18" s="383"/>
      <c r="BR18" s="322"/>
      <c r="BS18" s="383"/>
      <c r="BT18" s="383"/>
      <c r="BU18" s="383"/>
      <c r="BV18" s="322"/>
      <c r="BW18" s="383"/>
      <c r="BX18" s="383"/>
      <c r="BY18" s="383"/>
      <c r="BZ18" s="383"/>
      <c r="CA18" s="383"/>
      <c r="CB18" s="322"/>
      <c r="CC18" s="383"/>
      <c r="CD18" s="480"/>
      <c r="CE18" s="21"/>
      <c r="CF18" s="21"/>
      <c r="CG18" s="21"/>
      <c r="CH18" s="21"/>
      <c r="CI18" s="1"/>
      <c r="CJ18" s="1"/>
    </row>
    <row r="19" ht="12.0" customHeight="1">
      <c r="A19" s="21"/>
      <c r="B19" s="709">
        <v>44364.0</v>
      </c>
      <c r="C19" s="99">
        <f t="shared" si="1"/>
        <v>0</v>
      </c>
      <c r="D19" s="260">
        <f t="shared" si="2"/>
        <v>0</v>
      </c>
      <c r="E19" s="582"/>
      <c r="F19" s="583"/>
      <c r="G19" s="583"/>
      <c r="H19" s="583"/>
      <c r="I19" s="583"/>
      <c r="J19" s="583"/>
      <c r="K19" s="583"/>
      <c r="L19" s="584"/>
      <c r="M19" s="577">
        <f t="shared" si="3"/>
        <v>0</v>
      </c>
      <c r="N19" s="582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583"/>
      <c r="AB19" s="583"/>
      <c r="AC19" s="584"/>
      <c r="AD19" s="260">
        <f t="shared" si="4"/>
        <v>0</v>
      </c>
      <c r="AE19" s="407"/>
      <c r="AF19" s="322"/>
      <c r="AG19" s="383"/>
      <c r="AH19" s="322"/>
      <c r="AI19" s="322"/>
      <c r="AJ19" s="322"/>
      <c r="AK19" s="383"/>
      <c r="AL19" s="322"/>
      <c r="AM19" s="383"/>
      <c r="AN19" s="322"/>
      <c r="AO19" s="383"/>
      <c r="AP19" s="322"/>
      <c r="AQ19" s="383"/>
      <c r="AR19" s="322"/>
      <c r="AS19" s="383"/>
      <c r="AT19" s="322"/>
      <c r="AU19" s="383"/>
      <c r="AV19" s="322"/>
      <c r="AW19" s="383"/>
      <c r="AX19" s="383"/>
      <c r="AY19" s="383"/>
      <c r="AZ19" s="322"/>
      <c r="BA19" s="383"/>
      <c r="BB19" s="383"/>
      <c r="BC19" s="383"/>
      <c r="BD19" s="322"/>
      <c r="BE19" s="383"/>
      <c r="BF19" s="383"/>
      <c r="BG19" s="383"/>
      <c r="BH19" s="383"/>
      <c r="BI19" s="383"/>
      <c r="BJ19" s="383"/>
      <c r="BK19" s="383"/>
      <c r="BL19" s="383"/>
      <c r="BM19" s="383"/>
      <c r="BN19" s="383"/>
      <c r="BO19" s="383"/>
      <c r="BP19" s="383"/>
      <c r="BQ19" s="383"/>
      <c r="BR19" s="322"/>
      <c r="BS19" s="383"/>
      <c r="BT19" s="383"/>
      <c r="BU19" s="383"/>
      <c r="BV19" s="322"/>
      <c r="BW19" s="383"/>
      <c r="BX19" s="383"/>
      <c r="BY19" s="383"/>
      <c r="BZ19" s="383"/>
      <c r="CA19" s="383"/>
      <c r="CB19" s="322"/>
      <c r="CC19" s="383"/>
      <c r="CD19" s="480"/>
      <c r="CE19" s="21"/>
      <c r="CF19" s="21"/>
      <c r="CG19" s="21"/>
      <c r="CH19" s="21"/>
      <c r="CI19" s="21"/>
      <c r="CJ19" s="21"/>
    </row>
    <row r="20" ht="12.0" customHeight="1">
      <c r="A20" s="21"/>
      <c r="B20" s="709">
        <v>44365.0</v>
      </c>
      <c r="C20" s="99">
        <f t="shared" si="1"/>
        <v>0</v>
      </c>
      <c r="D20" s="260">
        <f t="shared" si="2"/>
        <v>0</v>
      </c>
      <c r="E20" s="582"/>
      <c r="F20" s="583"/>
      <c r="G20" s="583"/>
      <c r="H20" s="583"/>
      <c r="I20" s="583"/>
      <c r="J20" s="583"/>
      <c r="K20" s="583"/>
      <c r="L20" s="584"/>
      <c r="M20" s="577">
        <f t="shared" si="3"/>
        <v>0</v>
      </c>
      <c r="N20" s="582"/>
      <c r="O20" s="583"/>
      <c r="P20" s="583"/>
      <c r="Q20" s="583"/>
      <c r="R20" s="583"/>
      <c r="S20" s="583"/>
      <c r="T20" s="583"/>
      <c r="U20" s="583"/>
      <c r="V20" s="583"/>
      <c r="W20" s="583"/>
      <c r="X20" s="583"/>
      <c r="Y20" s="583"/>
      <c r="Z20" s="583"/>
      <c r="AA20" s="583"/>
      <c r="AB20" s="583"/>
      <c r="AC20" s="584"/>
      <c r="AD20" s="260">
        <f t="shared" si="4"/>
        <v>0</v>
      </c>
      <c r="AE20" s="407"/>
      <c r="AF20" s="322"/>
      <c r="AG20" s="383"/>
      <c r="AH20" s="322"/>
      <c r="AI20" s="383"/>
      <c r="AJ20" s="322"/>
      <c r="AK20" s="383"/>
      <c r="AL20" s="322"/>
      <c r="AM20" s="383"/>
      <c r="AN20" s="322"/>
      <c r="AO20" s="383"/>
      <c r="AP20" s="322"/>
      <c r="AQ20" s="383"/>
      <c r="AR20" s="322"/>
      <c r="AS20" s="383"/>
      <c r="AT20" s="322"/>
      <c r="AU20" s="383"/>
      <c r="AV20" s="322"/>
      <c r="AW20" s="383"/>
      <c r="AX20" s="383"/>
      <c r="AY20" s="383"/>
      <c r="AZ20" s="322"/>
      <c r="BA20" s="383"/>
      <c r="BB20" s="383"/>
      <c r="BC20" s="383"/>
      <c r="BD20" s="322"/>
      <c r="BE20" s="383"/>
      <c r="BF20" s="383"/>
      <c r="BG20" s="383"/>
      <c r="BH20" s="383"/>
      <c r="BI20" s="383"/>
      <c r="BJ20" s="383"/>
      <c r="BK20" s="383"/>
      <c r="BL20" s="383"/>
      <c r="BM20" s="383"/>
      <c r="BN20" s="383"/>
      <c r="BO20" s="383"/>
      <c r="BP20" s="383"/>
      <c r="BQ20" s="383"/>
      <c r="BR20" s="322"/>
      <c r="BS20" s="383"/>
      <c r="BT20" s="383"/>
      <c r="BU20" s="383"/>
      <c r="BV20" s="322"/>
      <c r="BW20" s="383"/>
      <c r="BX20" s="383"/>
      <c r="BY20" s="383"/>
      <c r="BZ20" s="383"/>
      <c r="CA20" s="383"/>
      <c r="CB20" s="322"/>
      <c r="CC20" s="383"/>
      <c r="CD20" s="480"/>
      <c r="CE20" s="21"/>
      <c r="CF20" s="21"/>
      <c r="CG20" s="21"/>
      <c r="CH20" s="21"/>
      <c r="CI20" s="21"/>
      <c r="CJ20" s="21"/>
    </row>
    <row r="21" ht="12.0" customHeight="1">
      <c r="A21" s="1"/>
      <c r="B21" s="708">
        <v>44366.0</v>
      </c>
      <c r="C21" s="99">
        <f t="shared" si="1"/>
        <v>1001100</v>
      </c>
      <c r="D21" s="260">
        <f t="shared" si="2"/>
        <v>1000000</v>
      </c>
      <c r="E21" s="544" t="s">
        <v>1599</v>
      </c>
      <c r="F21" s="363">
        <v>1000000.0</v>
      </c>
      <c r="G21" s="322"/>
      <c r="H21" s="322"/>
      <c r="I21" s="322"/>
      <c r="J21" s="322"/>
      <c r="K21" s="322"/>
      <c r="L21" s="480"/>
      <c r="M21" s="577">
        <f t="shared" si="3"/>
        <v>0</v>
      </c>
      <c r="N21" s="321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  <c r="AA21" s="322"/>
      <c r="AB21" s="322"/>
      <c r="AC21" s="480"/>
      <c r="AD21" s="260">
        <f t="shared" si="4"/>
        <v>1100</v>
      </c>
      <c r="AE21" s="407" t="s">
        <v>640</v>
      </c>
      <c r="AF21" s="363">
        <v>1100.0</v>
      </c>
      <c r="AG21" s="383"/>
      <c r="AH21" s="322"/>
      <c r="AI21" s="383"/>
      <c r="AJ21" s="322"/>
      <c r="AK21" s="383"/>
      <c r="AL21" s="322"/>
      <c r="AM21" s="383"/>
      <c r="AN21" s="322"/>
      <c r="AO21" s="383"/>
      <c r="AP21" s="322"/>
      <c r="AQ21" s="383"/>
      <c r="AR21" s="322"/>
      <c r="AS21" s="383"/>
      <c r="AT21" s="322"/>
      <c r="AU21" s="383"/>
      <c r="AV21" s="383"/>
      <c r="AW21" s="383"/>
      <c r="AX21" s="322"/>
      <c r="AY21" s="383"/>
      <c r="AZ21" s="383"/>
      <c r="BA21" s="383"/>
      <c r="BB21" s="322"/>
      <c r="BC21" s="383"/>
      <c r="BD21" s="383"/>
      <c r="BE21" s="383"/>
      <c r="BF21" s="383"/>
      <c r="BG21" s="383"/>
      <c r="BH21" s="383"/>
      <c r="BI21" s="383"/>
      <c r="BJ21" s="383"/>
      <c r="BK21" s="383"/>
      <c r="BL21" s="383"/>
      <c r="BM21" s="383"/>
      <c r="BN21" s="383"/>
      <c r="BO21" s="383"/>
      <c r="BP21" s="322"/>
      <c r="BQ21" s="383"/>
      <c r="BR21" s="383"/>
      <c r="BS21" s="383"/>
      <c r="BT21" s="322"/>
      <c r="BU21" s="383"/>
      <c r="BV21" s="383"/>
      <c r="BW21" s="383"/>
      <c r="BX21" s="383"/>
      <c r="BY21" s="383"/>
      <c r="BZ21" s="322"/>
      <c r="CA21" s="383"/>
      <c r="CB21" s="322"/>
      <c r="CC21" s="383"/>
      <c r="CD21" s="585"/>
      <c r="CE21" s="21"/>
      <c r="CF21" s="21"/>
      <c r="CG21" s="1"/>
      <c r="CH21" s="1"/>
      <c r="CI21" s="1"/>
      <c r="CJ21" s="1"/>
    </row>
    <row r="22" ht="12.0" customHeight="1">
      <c r="A22" s="1"/>
      <c r="B22" s="708">
        <v>44367.0</v>
      </c>
      <c r="C22" s="99">
        <f t="shared" si="1"/>
        <v>416172</v>
      </c>
      <c r="D22" s="260">
        <f t="shared" si="2"/>
        <v>0</v>
      </c>
      <c r="E22" s="576"/>
      <c r="F22" s="414"/>
      <c r="G22" s="414"/>
      <c r="H22" s="414"/>
      <c r="I22" s="414"/>
      <c r="J22" s="414"/>
      <c r="K22" s="414"/>
      <c r="L22" s="514"/>
      <c r="M22" s="577">
        <f t="shared" si="3"/>
        <v>0</v>
      </c>
      <c r="N22" s="321"/>
      <c r="O22" s="322"/>
      <c r="P22" s="322"/>
      <c r="Q22" s="322"/>
      <c r="R22" s="322"/>
      <c r="S22" s="322"/>
      <c r="T22" s="322"/>
      <c r="U22" s="322"/>
      <c r="V22" s="322"/>
      <c r="W22" s="322"/>
      <c r="X22" s="322"/>
      <c r="Y22" s="322"/>
      <c r="Z22" s="322"/>
      <c r="AA22" s="322"/>
      <c r="AB22" s="322"/>
      <c r="AC22" s="480"/>
      <c r="AD22" s="260">
        <f t="shared" si="4"/>
        <v>416172</v>
      </c>
      <c r="AE22" s="550" t="s">
        <v>983</v>
      </c>
      <c r="AF22" s="366">
        <v>10579.0</v>
      </c>
      <c r="AG22" s="383" t="s">
        <v>983</v>
      </c>
      <c r="AH22" s="363">
        <v>16269.0</v>
      </c>
      <c r="AI22" s="383" t="s">
        <v>1600</v>
      </c>
      <c r="AJ22" s="363">
        <v>189324.0</v>
      </c>
      <c r="AK22" s="383" t="s">
        <v>1601</v>
      </c>
      <c r="AL22" s="363"/>
      <c r="AM22" s="383" t="s">
        <v>1602</v>
      </c>
      <c r="AN22" s="363">
        <v>200000.0</v>
      </c>
      <c r="AO22" s="383"/>
      <c r="AP22" s="322"/>
      <c r="AQ22" s="383"/>
      <c r="AR22" s="322"/>
      <c r="AS22" s="383"/>
      <c r="AT22" s="322"/>
      <c r="AU22" s="383"/>
      <c r="AV22" s="322"/>
      <c r="AW22" s="383"/>
      <c r="AX22" s="383"/>
      <c r="AY22" s="383"/>
      <c r="AZ22" s="322"/>
      <c r="BA22" s="383"/>
      <c r="BB22" s="383"/>
      <c r="BC22" s="383"/>
      <c r="BD22" s="322"/>
      <c r="BE22" s="383"/>
      <c r="BF22" s="383"/>
      <c r="BG22" s="383"/>
      <c r="BH22" s="383"/>
      <c r="BI22" s="383"/>
      <c r="BJ22" s="383"/>
      <c r="BK22" s="383"/>
      <c r="BL22" s="383"/>
      <c r="BM22" s="383"/>
      <c r="BN22" s="383"/>
      <c r="BO22" s="383"/>
      <c r="BP22" s="383"/>
      <c r="BQ22" s="383"/>
      <c r="BR22" s="322"/>
      <c r="BS22" s="383"/>
      <c r="BT22" s="383"/>
      <c r="BU22" s="383"/>
      <c r="BV22" s="322"/>
      <c r="BW22" s="383"/>
      <c r="BX22" s="383"/>
      <c r="BY22" s="383"/>
      <c r="BZ22" s="383"/>
      <c r="CA22" s="383"/>
      <c r="CB22" s="322"/>
      <c r="CC22" s="383"/>
      <c r="CD22" s="480"/>
      <c r="CE22" s="21"/>
      <c r="CF22" s="21"/>
      <c r="CG22" s="21"/>
      <c r="CH22" s="21"/>
      <c r="CI22" s="1"/>
      <c r="CJ22" s="1"/>
    </row>
    <row r="23" ht="12.0" customHeight="1">
      <c r="A23" s="1"/>
      <c r="B23" s="708">
        <v>44368.0</v>
      </c>
      <c r="C23" s="99">
        <f t="shared" si="1"/>
        <v>0</v>
      </c>
      <c r="D23" s="260">
        <f t="shared" si="2"/>
        <v>0</v>
      </c>
      <c r="E23" s="321"/>
      <c r="F23" s="322"/>
      <c r="G23" s="322"/>
      <c r="H23" s="322"/>
      <c r="I23" s="322"/>
      <c r="J23" s="322"/>
      <c r="K23" s="322"/>
      <c r="L23" s="480"/>
      <c r="M23" s="577">
        <f t="shared" si="3"/>
        <v>0</v>
      </c>
      <c r="N23" s="321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  <c r="AA23" s="322"/>
      <c r="AB23" s="322"/>
      <c r="AC23" s="480"/>
      <c r="AD23" s="260">
        <f t="shared" si="4"/>
        <v>0</v>
      </c>
      <c r="AE23" s="484"/>
      <c r="AF23" s="322"/>
      <c r="AG23" s="383"/>
      <c r="AH23" s="322"/>
      <c r="AI23" s="383"/>
      <c r="AJ23" s="322"/>
      <c r="AK23" s="383"/>
      <c r="AL23" s="322"/>
      <c r="AM23" s="383"/>
      <c r="AN23" s="322"/>
      <c r="AO23" s="383"/>
      <c r="AP23" s="322"/>
      <c r="AQ23" s="322"/>
      <c r="AR23" s="322"/>
      <c r="AS23" s="383"/>
      <c r="AT23" s="322"/>
      <c r="AU23" s="383"/>
      <c r="AV23" s="322"/>
      <c r="AW23" s="383"/>
      <c r="AX23" s="383"/>
      <c r="AY23" s="383"/>
      <c r="AZ23" s="322"/>
      <c r="BA23" s="383"/>
      <c r="BB23" s="383"/>
      <c r="BC23" s="383"/>
      <c r="BD23" s="322"/>
      <c r="BE23" s="383"/>
      <c r="BF23" s="383"/>
      <c r="BG23" s="383"/>
      <c r="BH23" s="383"/>
      <c r="BI23" s="383"/>
      <c r="BJ23" s="383"/>
      <c r="BK23" s="383"/>
      <c r="BL23" s="383"/>
      <c r="BM23" s="383"/>
      <c r="BN23" s="383"/>
      <c r="BO23" s="383"/>
      <c r="BP23" s="383"/>
      <c r="BQ23" s="383"/>
      <c r="BR23" s="322"/>
      <c r="BS23" s="383"/>
      <c r="BT23" s="383"/>
      <c r="BU23" s="383"/>
      <c r="BV23" s="322"/>
      <c r="BW23" s="383"/>
      <c r="BX23" s="383"/>
      <c r="BY23" s="383"/>
      <c r="BZ23" s="383"/>
      <c r="CA23" s="383"/>
      <c r="CB23" s="322"/>
      <c r="CC23" s="383"/>
      <c r="CD23" s="480"/>
      <c r="CE23" s="21"/>
      <c r="CF23" s="21"/>
      <c r="CG23" s="21"/>
      <c r="CH23" s="21"/>
      <c r="CI23" s="1"/>
      <c r="CJ23" s="1"/>
    </row>
    <row r="24" ht="12.0" customHeight="1">
      <c r="A24" s="1"/>
      <c r="B24" s="708">
        <v>44369.0</v>
      </c>
      <c r="C24" s="99">
        <f t="shared" si="1"/>
        <v>69870</v>
      </c>
      <c r="D24" s="260">
        <f t="shared" si="2"/>
        <v>0</v>
      </c>
      <c r="E24" s="321"/>
      <c r="F24" s="322"/>
      <c r="G24" s="322"/>
      <c r="H24" s="322"/>
      <c r="I24" s="322"/>
      <c r="J24" s="322"/>
      <c r="K24" s="322"/>
      <c r="L24" s="480"/>
      <c r="M24" s="577">
        <f t="shared" si="3"/>
        <v>0</v>
      </c>
      <c r="N24" s="321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  <c r="AA24" s="322"/>
      <c r="AB24" s="322"/>
      <c r="AC24" s="480"/>
      <c r="AD24" s="260">
        <f t="shared" si="4"/>
        <v>69870</v>
      </c>
      <c r="AE24" s="407" t="s">
        <v>403</v>
      </c>
      <c r="AF24" s="363">
        <v>69870.0</v>
      </c>
      <c r="AG24" s="383"/>
      <c r="AH24" s="322"/>
      <c r="AI24" s="383"/>
      <c r="AJ24" s="322"/>
      <c r="AK24" s="383"/>
      <c r="AL24" s="322"/>
      <c r="AM24" s="383"/>
      <c r="AN24" s="322"/>
      <c r="AO24" s="383"/>
      <c r="AP24" s="322"/>
      <c r="AQ24" s="383"/>
      <c r="AR24" s="322"/>
      <c r="AS24" s="383"/>
      <c r="AT24" s="322"/>
      <c r="AU24" s="383"/>
      <c r="AV24" s="322"/>
      <c r="AW24" s="383"/>
      <c r="AX24" s="383"/>
      <c r="AY24" s="383"/>
      <c r="AZ24" s="322"/>
      <c r="BA24" s="383"/>
      <c r="BB24" s="383"/>
      <c r="BC24" s="383"/>
      <c r="BD24" s="322"/>
      <c r="BE24" s="383"/>
      <c r="BF24" s="383"/>
      <c r="BG24" s="383"/>
      <c r="BH24" s="383"/>
      <c r="BI24" s="383"/>
      <c r="BJ24" s="383"/>
      <c r="BK24" s="383"/>
      <c r="BL24" s="383"/>
      <c r="BM24" s="383"/>
      <c r="BN24" s="383"/>
      <c r="BO24" s="383"/>
      <c r="BP24" s="383"/>
      <c r="BQ24" s="383"/>
      <c r="BR24" s="322"/>
      <c r="BS24" s="383"/>
      <c r="BT24" s="383"/>
      <c r="BU24" s="383"/>
      <c r="BV24" s="322"/>
      <c r="BW24" s="383"/>
      <c r="BX24" s="383"/>
      <c r="BY24" s="383"/>
      <c r="BZ24" s="383"/>
      <c r="CA24" s="383"/>
      <c r="CB24" s="322"/>
      <c r="CC24" s="383"/>
      <c r="CD24" s="480"/>
      <c r="CE24" s="21"/>
      <c r="CF24" s="21"/>
      <c r="CG24" s="21"/>
      <c r="CH24" s="21"/>
      <c r="CI24" s="1"/>
      <c r="CJ24" s="1"/>
    </row>
    <row r="25" ht="12.0" customHeight="1">
      <c r="A25" s="1"/>
      <c r="B25" s="708">
        <v>44370.0</v>
      </c>
      <c r="C25" s="99">
        <f t="shared" si="1"/>
        <v>7329859</v>
      </c>
      <c r="D25" s="260">
        <f t="shared" si="2"/>
        <v>0</v>
      </c>
      <c r="E25" s="321"/>
      <c r="F25" s="322"/>
      <c r="G25" s="322"/>
      <c r="H25" s="322"/>
      <c r="I25" s="322"/>
      <c r="J25" s="322"/>
      <c r="K25" s="322"/>
      <c r="L25" s="480"/>
      <c r="M25" s="577">
        <f t="shared" si="3"/>
        <v>7314966</v>
      </c>
      <c r="N25" s="544" t="s">
        <v>1603</v>
      </c>
      <c r="O25" s="363">
        <v>7314966.0</v>
      </c>
      <c r="P25" s="383"/>
      <c r="Q25" s="322"/>
      <c r="R25" s="383"/>
      <c r="S25" s="580"/>
      <c r="T25" s="322"/>
      <c r="U25" s="322"/>
      <c r="V25" s="322"/>
      <c r="W25" s="322"/>
      <c r="X25" s="322"/>
      <c r="Y25" s="322"/>
      <c r="Z25" s="322"/>
      <c r="AA25" s="322"/>
      <c r="AB25" s="322"/>
      <c r="AC25" s="480"/>
      <c r="AD25" s="260">
        <f t="shared" si="4"/>
        <v>14893</v>
      </c>
      <c r="AE25" s="407" t="s">
        <v>1604</v>
      </c>
      <c r="AF25" s="363">
        <v>10106.0</v>
      </c>
      <c r="AG25" s="383" t="s">
        <v>1605</v>
      </c>
      <c r="AH25" s="363">
        <v>4787.0</v>
      </c>
      <c r="AI25" s="383"/>
      <c r="AJ25" s="322"/>
      <c r="AK25" s="383"/>
      <c r="AL25" s="322"/>
      <c r="AM25" s="322"/>
      <c r="AN25" s="322"/>
      <c r="AO25" s="383"/>
      <c r="AP25" s="322"/>
      <c r="AQ25" s="383"/>
      <c r="AR25" s="322"/>
      <c r="AS25" s="383"/>
      <c r="AT25" s="322"/>
      <c r="AU25" s="383"/>
      <c r="AV25" s="383"/>
      <c r="AW25" s="383"/>
      <c r="AX25" s="322"/>
      <c r="AY25" s="383"/>
      <c r="AZ25" s="383"/>
      <c r="BA25" s="383"/>
      <c r="BB25" s="322"/>
      <c r="BC25" s="383"/>
      <c r="BD25" s="383"/>
      <c r="BE25" s="383"/>
      <c r="BF25" s="383"/>
      <c r="BG25" s="383"/>
      <c r="BH25" s="322"/>
      <c r="BI25" s="383"/>
      <c r="BJ25" s="383"/>
      <c r="BK25" s="383"/>
      <c r="BL25" s="383"/>
      <c r="BM25" s="383"/>
      <c r="BN25" s="383"/>
      <c r="BO25" s="383"/>
      <c r="BP25" s="322"/>
      <c r="BQ25" s="383"/>
      <c r="BR25" s="383"/>
      <c r="BS25" s="383"/>
      <c r="BT25" s="322"/>
      <c r="BU25" s="383"/>
      <c r="BV25" s="383"/>
      <c r="BW25" s="383"/>
      <c r="BX25" s="383"/>
      <c r="BY25" s="383"/>
      <c r="BZ25" s="322"/>
      <c r="CA25" s="383"/>
      <c r="CB25" s="322"/>
      <c r="CC25" s="383"/>
      <c r="CD25" s="585"/>
      <c r="CE25" s="21"/>
      <c r="CF25" s="21"/>
      <c r="CG25" s="1"/>
      <c r="CH25" s="1"/>
      <c r="CI25" s="1"/>
      <c r="CJ25" s="1"/>
    </row>
    <row r="26" ht="13.5" customHeight="1">
      <c r="A26" s="21"/>
      <c r="B26" s="709">
        <v>44371.0</v>
      </c>
      <c r="C26" s="99">
        <f t="shared" si="1"/>
        <v>0</v>
      </c>
      <c r="D26" s="260">
        <f t="shared" si="2"/>
        <v>0</v>
      </c>
      <c r="E26" s="582"/>
      <c r="F26" s="583"/>
      <c r="G26" s="583"/>
      <c r="H26" s="583"/>
      <c r="I26" s="583"/>
      <c r="J26" s="583"/>
      <c r="K26" s="583"/>
      <c r="L26" s="584"/>
      <c r="M26" s="577">
        <f t="shared" si="3"/>
        <v>0</v>
      </c>
      <c r="N26" s="582"/>
      <c r="O26" s="583"/>
      <c r="P26" s="583"/>
      <c r="Q26" s="583"/>
      <c r="R26" s="583"/>
      <c r="S26" s="583"/>
      <c r="T26" s="583"/>
      <c r="U26" s="583"/>
      <c r="V26" s="583"/>
      <c r="W26" s="583"/>
      <c r="X26" s="583"/>
      <c r="Y26" s="583"/>
      <c r="Z26" s="583"/>
      <c r="AA26" s="583"/>
      <c r="AB26" s="583"/>
      <c r="AC26" s="584"/>
      <c r="AD26" s="260">
        <f t="shared" si="4"/>
        <v>0</v>
      </c>
      <c r="AE26" s="407"/>
      <c r="AF26" s="322"/>
      <c r="AG26" s="383"/>
      <c r="AH26" s="322"/>
      <c r="AI26" s="322"/>
      <c r="AJ26" s="322"/>
      <c r="AK26" s="383"/>
      <c r="AL26" s="322"/>
      <c r="AM26" s="383"/>
      <c r="AN26" s="322"/>
      <c r="AO26" s="383"/>
      <c r="AP26" s="322"/>
      <c r="AQ26" s="383"/>
      <c r="AR26" s="322"/>
      <c r="AS26" s="383"/>
      <c r="AT26" s="322"/>
      <c r="AU26" s="383"/>
      <c r="AV26" s="322"/>
      <c r="AW26" s="383"/>
      <c r="AX26" s="383"/>
      <c r="AY26" s="383"/>
      <c r="AZ26" s="322"/>
      <c r="BA26" s="383"/>
      <c r="BB26" s="383"/>
      <c r="BC26" s="383"/>
      <c r="BD26" s="322"/>
      <c r="BE26" s="383"/>
      <c r="BF26" s="383"/>
      <c r="BG26" s="383"/>
      <c r="BH26" s="383"/>
      <c r="BI26" s="383"/>
      <c r="BJ26" s="383"/>
      <c r="BK26" s="383"/>
      <c r="BL26" s="383"/>
      <c r="BM26" s="383"/>
      <c r="BN26" s="383"/>
      <c r="BO26" s="383"/>
      <c r="BP26" s="383"/>
      <c r="BQ26" s="383"/>
      <c r="BR26" s="322"/>
      <c r="BS26" s="383"/>
      <c r="BT26" s="383"/>
      <c r="BU26" s="383"/>
      <c r="BV26" s="322"/>
      <c r="BW26" s="383"/>
      <c r="BX26" s="383"/>
      <c r="BY26" s="383"/>
      <c r="BZ26" s="383"/>
      <c r="CA26" s="383"/>
      <c r="CB26" s="322"/>
      <c r="CC26" s="383"/>
      <c r="CD26" s="480"/>
      <c r="CE26" s="21"/>
      <c r="CF26" s="21"/>
      <c r="CG26" s="21"/>
      <c r="CH26" s="21"/>
      <c r="CI26" s="21"/>
      <c r="CJ26" s="21"/>
    </row>
    <row r="27" ht="12.0" customHeight="1">
      <c r="A27" s="21"/>
      <c r="B27" s="709">
        <v>44372.0</v>
      </c>
      <c r="C27" s="99">
        <f t="shared" si="1"/>
        <v>0</v>
      </c>
      <c r="D27" s="260">
        <f t="shared" si="2"/>
        <v>0</v>
      </c>
      <c r="E27" s="582"/>
      <c r="F27" s="583"/>
      <c r="G27" s="583"/>
      <c r="H27" s="583"/>
      <c r="I27" s="583"/>
      <c r="J27" s="583"/>
      <c r="K27" s="583"/>
      <c r="L27" s="584"/>
      <c r="M27" s="577">
        <f t="shared" si="3"/>
        <v>0</v>
      </c>
      <c r="N27" s="582"/>
      <c r="O27" s="583"/>
      <c r="P27" s="583"/>
      <c r="Q27" s="583"/>
      <c r="R27" s="583"/>
      <c r="S27" s="583"/>
      <c r="T27" s="583"/>
      <c r="U27" s="583"/>
      <c r="V27" s="583"/>
      <c r="W27" s="583"/>
      <c r="X27" s="583"/>
      <c r="Y27" s="583"/>
      <c r="Z27" s="583"/>
      <c r="AA27" s="583"/>
      <c r="AB27" s="583"/>
      <c r="AC27" s="584"/>
      <c r="AD27" s="260">
        <f t="shared" si="4"/>
        <v>0</v>
      </c>
      <c r="AE27" s="407"/>
      <c r="AF27" s="322"/>
      <c r="AG27" s="383"/>
      <c r="AH27" s="383"/>
      <c r="AI27" s="383"/>
      <c r="AJ27" s="322"/>
      <c r="AK27" s="322"/>
      <c r="AL27" s="322"/>
      <c r="AM27" s="383"/>
      <c r="AN27" s="322"/>
      <c r="AO27" s="383"/>
      <c r="AP27" s="322"/>
      <c r="AQ27" s="383"/>
      <c r="AR27" s="322"/>
      <c r="AS27" s="383"/>
      <c r="AT27" s="322"/>
      <c r="AU27" s="383"/>
      <c r="AV27" s="322"/>
      <c r="AW27" s="383"/>
      <c r="AX27" s="383"/>
      <c r="AY27" s="383"/>
      <c r="AZ27" s="322"/>
      <c r="BA27" s="383"/>
      <c r="BB27" s="383"/>
      <c r="BC27" s="383"/>
      <c r="BD27" s="322"/>
      <c r="BE27" s="383"/>
      <c r="BF27" s="383"/>
      <c r="BG27" s="383"/>
      <c r="BH27" s="383"/>
      <c r="BI27" s="383"/>
      <c r="BJ27" s="383"/>
      <c r="BK27" s="383"/>
      <c r="BL27" s="383"/>
      <c r="BM27" s="383"/>
      <c r="BN27" s="383"/>
      <c r="BO27" s="383"/>
      <c r="BP27" s="383"/>
      <c r="BQ27" s="383"/>
      <c r="BR27" s="322"/>
      <c r="BS27" s="383"/>
      <c r="BT27" s="383"/>
      <c r="BU27" s="383"/>
      <c r="BV27" s="322"/>
      <c r="BW27" s="383"/>
      <c r="BX27" s="383"/>
      <c r="BY27" s="383"/>
      <c r="BZ27" s="383"/>
      <c r="CA27" s="383"/>
      <c r="CB27" s="322"/>
      <c r="CC27" s="383"/>
      <c r="CD27" s="480"/>
      <c r="CE27" s="21"/>
      <c r="CF27" s="21"/>
      <c r="CG27" s="21"/>
      <c r="CH27" s="21"/>
      <c r="CI27" s="21"/>
      <c r="CJ27" s="21"/>
    </row>
    <row r="28" ht="12.0" customHeight="1">
      <c r="A28" s="156"/>
      <c r="B28" s="710">
        <v>44373.0</v>
      </c>
      <c r="C28" s="356">
        <f t="shared" si="1"/>
        <v>718114</v>
      </c>
      <c r="D28" s="592">
        <f t="shared" si="2"/>
        <v>500000</v>
      </c>
      <c r="E28" s="711" t="s">
        <v>1606</v>
      </c>
      <c r="F28" s="670">
        <v>500000.0</v>
      </c>
      <c r="G28" s="409"/>
      <c r="H28" s="409"/>
      <c r="I28" s="409"/>
      <c r="J28" s="409"/>
      <c r="K28" s="409"/>
      <c r="L28" s="493"/>
      <c r="M28" s="577">
        <f t="shared" si="3"/>
        <v>0</v>
      </c>
      <c r="N28" s="614"/>
      <c r="O28" s="409"/>
      <c r="P28" s="409"/>
      <c r="Q28" s="409"/>
      <c r="R28" s="409"/>
      <c r="S28" s="409"/>
      <c r="T28" s="409"/>
      <c r="U28" s="409"/>
      <c r="V28" s="409"/>
      <c r="W28" s="409"/>
      <c r="X28" s="409"/>
      <c r="Y28" s="409"/>
      <c r="Z28" s="409"/>
      <c r="AA28" s="409"/>
      <c r="AB28" s="409"/>
      <c r="AC28" s="493"/>
      <c r="AD28" s="592">
        <f t="shared" si="4"/>
        <v>218114</v>
      </c>
      <c r="AE28" s="712" t="s">
        <v>1607</v>
      </c>
      <c r="AF28" s="670">
        <v>4400.0</v>
      </c>
      <c r="AG28" s="408" t="s">
        <v>1608</v>
      </c>
      <c r="AH28" s="670">
        <v>35580.0</v>
      </c>
      <c r="AI28" s="408" t="s">
        <v>991</v>
      </c>
      <c r="AJ28" s="670">
        <v>7768.0</v>
      </c>
      <c r="AK28" s="408" t="s">
        <v>426</v>
      </c>
      <c r="AL28" s="670">
        <v>38122.0</v>
      </c>
      <c r="AM28" s="408" t="s">
        <v>121</v>
      </c>
      <c r="AN28" s="670">
        <v>71280.0</v>
      </c>
      <c r="AO28" s="408" t="s">
        <v>1609</v>
      </c>
      <c r="AP28" s="670">
        <v>2803.0</v>
      </c>
      <c r="AQ28" s="408" t="s">
        <v>1610</v>
      </c>
      <c r="AR28" s="670">
        <v>3400.0</v>
      </c>
      <c r="AS28" s="408" t="s">
        <v>1611</v>
      </c>
      <c r="AT28" s="670">
        <v>4821.0</v>
      </c>
      <c r="AU28" s="408" t="s">
        <v>426</v>
      </c>
      <c r="AV28" s="713">
        <v>49940.0</v>
      </c>
      <c r="AW28" s="408"/>
      <c r="AX28" s="409"/>
      <c r="AY28" s="408"/>
      <c r="AZ28" s="408"/>
      <c r="BA28" s="408"/>
      <c r="BB28" s="409"/>
      <c r="BC28" s="408"/>
      <c r="BD28" s="408"/>
      <c r="BE28" s="408"/>
      <c r="BF28" s="408"/>
      <c r="BG28" s="408"/>
      <c r="BH28" s="408"/>
      <c r="BI28" s="408"/>
      <c r="BJ28" s="408"/>
      <c r="BK28" s="408"/>
      <c r="BL28" s="408"/>
      <c r="BM28" s="408"/>
      <c r="BN28" s="408"/>
      <c r="BO28" s="408"/>
      <c r="BP28" s="409"/>
      <c r="BQ28" s="408"/>
      <c r="BR28" s="408"/>
      <c r="BS28" s="408"/>
      <c r="BT28" s="409"/>
      <c r="BU28" s="408"/>
      <c r="BV28" s="408"/>
      <c r="BW28" s="408"/>
      <c r="BX28" s="408"/>
      <c r="BY28" s="408"/>
      <c r="BZ28" s="409"/>
      <c r="CA28" s="408"/>
      <c r="CB28" s="409"/>
      <c r="CC28" s="408"/>
      <c r="CD28" s="593"/>
      <c r="CE28" s="201"/>
      <c r="CF28" s="201"/>
      <c r="CG28" s="156"/>
      <c r="CH28" s="156"/>
      <c r="CI28" s="156"/>
      <c r="CJ28" s="156"/>
    </row>
    <row r="29" ht="12.0" customHeight="1">
      <c r="A29" s="1"/>
      <c r="B29" s="708">
        <v>44374.0</v>
      </c>
      <c r="C29" s="99">
        <f t="shared" si="1"/>
        <v>714249</v>
      </c>
      <c r="D29" s="260">
        <f t="shared" si="2"/>
        <v>13200</v>
      </c>
      <c r="E29" s="594" t="s">
        <v>1612</v>
      </c>
      <c r="F29" s="595">
        <v>13200.0</v>
      </c>
      <c r="G29" s="322"/>
      <c r="H29" s="322"/>
      <c r="I29" s="322"/>
      <c r="J29" s="322"/>
      <c r="K29" s="322"/>
      <c r="L29" s="480"/>
      <c r="M29" s="577">
        <f t="shared" si="3"/>
        <v>0</v>
      </c>
      <c r="N29" s="321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  <c r="AA29" s="322"/>
      <c r="AB29" s="322"/>
      <c r="AC29" s="480"/>
      <c r="AD29" s="260">
        <f t="shared" si="4"/>
        <v>701049</v>
      </c>
      <c r="AE29" s="407" t="s">
        <v>1613</v>
      </c>
      <c r="AF29" s="363">
        <v>84678.0</v>
      </c>
      <c r="AG29" s="383" t="s">
        <v>1614</v>
      </c>
      <c r="AH29" s="363">
        <v>15180.0</v>
      </c>
      <c r="AI29" s="322" t="s">
        <v>1615</v>
      </c>
      <c r="AJ29" s="363">
        <v>43320.0</v>
      </c>
      <c r="AK29" s="383" t="s">
        <v>1616</v>
      </c>
      <c r="AL29" s="363">
        <v>4400.0</v>
      </c>
      <c r="AM29" s="383" t="s">
        <v>1617</v>
      </c>
      <c r="AN29" s="363">
        <v>5000.0</v>
      </c>
      <c r="AO29" s="383" t="s">
        <v>1618</v>
      </c>
      <c r="AP29" s="363">
        <v>6015.0</v>
      </c>
      <c r="AQ29" s="322" t="s">
        <v>1619</v>
      </c>
      <c r="AR29" s="363">
        <v>24840.0</v>
      </c>
      <c r="AS29" s="383" t="s">
        <v>1620</v>
      </c>
      <c r="AT29" s="363">
        <v>31930.0</v>
      </c>
      <c r="AU29" s="383" t="s">
        <v>1621</v>
      </c>
      <c r="AV29" s="363">
        <v>58201.0</v>
      </c>
      <c r="AW29" s="322" t="s">
        <v>1622</v>
      </c>
      <c r="AX29" s="363">
        <v>67440.0</v>
      </c>
      <c r="AY29" s="322" t="s">
        <v>994</v>
      </c>
      <c r="AZ29" s="363">
        <v>95150.0</v>
      </c>
      <c r="BA29" s="322" t="s">
        <v>1623</v>
      </c>
      <c r="BB29" s="363">
        <v>264895.0</v>
      </c>
      <c r="BC29" s="322"/>
      <c r="BD29" s="322"/>
      <c r="BE29" s="322"/>
      <c r="BF29" s="322"/>
      <c r="BG29" s="322"/>
      <c r="BH29" s="322"/>
      <c r="BI29" s="383"/>
      <c r="BJ29" s="322"/>
      <c r="BK29" s="322"/>
      <c r="BL29" s="322"/>
      <c r="BM29" s="322"/>
      <c r="BN29" s="322"/>
      <c r="BO29" s="322"/>
      <c r="BP29" s="322"/>
      <c r="BQ29" s="322"/>
      <c r="BR29" s="322"/>
      <c r="BS29" s="322"/>
      <c r="BT29" s="322"/>
      <c r="BU29" s="322"/>
      <c r="BV29" s="322"/>
      <c r="BW29" s="322"/>
      <c r="BX29" s="322"/>
      <c r="BY29" s="383"/>
      <c r="BZ29" s="322"/>
      <c r="CA29" s="383"/>
      <c r="CB29" s="322"/>
      <c r="CC29" s="383"/>
      <c r="CD29" s="480"/>
      <c r="CE29" s="21"/>
      <c r="CF29" s="21"/>
      <c r="CG29" s="21"/>
      <c r="CH29" s="21"/>
      <c r="CI29" s="1"/>
      <c r="CJ29" s="1"/>
    </row>
    <row r="30" ht="12.0" customHeight="1">
      <c r="A30" s="1"/>
      <c r="B30" s="708">
        <v>44375.0</v>
      </c>
      <c r="C30" s="99">
        <f t="shared" si="1"/>
        <v>0</v>
      </c>
      <c r="D30" s="260">
        <f t="shared" si="2"/>
        <v>0</v>
      </c>
      <c r="E30" s="321"/>
      <c r="F30" s="322"/>
      <c r="G30" s="322"/>
      <c r="H30" s="322"/>
      <c r="I30" s="322"/>
      <c r="J30" s="322"/>
      <c r="K30" s="322"/>
      <c r="L30" s="480"/>
      <c r="M30" s="577">
        <f t="shared" si="3"/>
        <v>0</v>
      </c>
      <c r="N30" s="321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  <c r="AA30" s="322"/>
      <c r="AB30" s="322"/>
      <c r="AC30" s="480"/>
      <c r="AD30" s="260">
        <f t="shared" si="4"/>
        <v>0</v>
      </c>
      <c r="AE30" s="407"/>
      <c r="AF30" s="322"/>
      <c r="AG30" s="322"/>
      <c r="AH30" s="322"/>
      <c r="AI30" s="322"/>
      <c r="AJ30" s="322"/>
      <c r="AK30" s="383"/>
      <c r="AL30" s="322"/>
      <c r="AM30" s="383"/>
      <c r="AN30" s="322"/>
      <c r="AO30" s="383"/>
      <c r="AP30" s="322"/>
      <c r="AQ30" s="322"/>
      <c r="AR30" s="322"/>
      <c r="AS30" s="322"/>
      <c r="AT30" s="322"/>
      <c r="AU30" s="322"/>
      <c r="AV30" s="322"/>
      <c r="AW30" s="322"/>
      <c r="AX30" s="322"/>
      <c r="AY30" s="383"/>
      <c r="AZ30" s="322"/>
      <c r="BA30" s="383"/>
      <c r="BB30" s="322"/>
      <c r="BC30" s="322"/>
      <c r="BD30" s="322"/>
      <c r="BE30" s="322"/>
      <c r="BF30" s="322"/>
      <c r="BG30" s="322"/>
      <c r="BH30" s="322"/>
      <c r="BI30" s="383"/>
      <c r="BJ30" s="322"/>
      <c r="BK30" s="383"/>
      <c r="BL30" s="322"/>
      <c r="BM30" s="383"/>
      <c r="BN30" s="322"/>
      <c r="BO30" s="383"/>
      <c r="BP30" s="383"/>
      <c r="BQ30" s="383"/>
      <c r="BR30" s="322"/>
      <c r="BS30" s="383"/>
      <c r="BT30" s="383"/>
      <c r="BU30" s="383"/>
      <c r="BV30" s="322"/>
      <c r="BW30" s="383"/>
      <c r="BX30" s="383"/>
      <c r="BY30" s="383"/>
      <c r="BZ30" s="383"/>
      <c r="CA30" s="383"/>
      <c r="CB30" s="322"/>
      <c r="CC30" s="383"/>
      <c r="CD30" s="480"/>
      <c r="CE30" s="21"/>
      <c r="CF30" s="21"/>
      <c r="CG30" s="21"/>
      <c r="CH30" s="21"/>
      <c r="CI30" s="1"/>
      <c r="CJ30" s="1"/>
    </row>
    <row r="31" ht="12.0" customHeight="1">
      <c r="A31" s="1"/>
      <c r="B31" s="708">
        <v>44376.0</v>
      </c>
      <c r="C31" s="99">
        <f t="shared" si="1"/>
        <v>2810270</v>
      </c>
      <c r="D31" s="260">
        <f t="shared" si="2"/>
        <v>0</v>
      </c>
      <c r="E31" s="321"/>
      <c r="F31" s="322"/>
      <c r="G31" s="322"/>
      <c r="H31" s="322"/>
      <c r="I31" s="322"/>
      <c r="J31" s="322"/>
      <c r="K31" s="322"/>
      <c r="L31" s="480"/>
      <c r="M31" s="577">
        <f t="shared" si="3"/>
        <v>2700000</v>
      </c>
      <c r="N31" s="544" t="s">
        <v>1624</v>
      </c>
      <c r="O31" s="363">
        <v>2700000.0</v>
      </c>
      <c r="P31" s="383"/>
      <c r="Q31" s="322"/>
      <c r="R31" s="383"/>
      <c r="S31" s="596"/>
      <c r="T31" s="322"/>
      <c r="U31" s="322"/>
      <c r="V31" s="322"/>
      <c r="W31" s="322"/>
      <c r="X31" s="322"/>
      <c r="Y31" s="322"/>
      <c r="Z31" s="322"/>
      <c r="AA31" s="322"/>
      <c r="AB31" s="322"/>
      <c r="AC31" s="480"/>
      <c r="AD31" s="260">
        <f t="shared" si="4"/>
        <v>110270</v>
      </c>
      <c r="AE31" s="484" t="s">
        <v>403</v>
      </c>
      <c r="AF31" s="363">
        <v>95270.0</v>
      </c>
      <c r="AG31" s="596" t="s">
        <v>1625</v>
      </c>
      <c r="AH31" s="595">
        <v>15000.0</v>
      </c>
      <c r="AI31" s="383"/>
      <c r="AJ31" s="322"/>
      <c r="AK31" s="322"/>
      <c r="AL31" s="322"/>
      <c r="AM31" s="383"/>
      <c r="AN31" s="322"/>
      <c r="AO31" s="322"/>
      <c r="AP31" s="322"/>
      <c r="AQ31" s="322"/>
      <c r="AR31" s="322"/>
      <c r="AS31" s="383"/>
      <c r="AT31" s="322"/>
      <c r="AU31" s="322"/>
      <c r="AV31" s="322"/>
      <c r="AW31" s="322"/>
      <c r="AX31" s="322"/>
      <c r="AY31" s="322"/>
      <c r="AZ31" s="322"/>
      <c r="BA31" s="322"/>
      <c r="BB31" s="322"/>
      <c r="BC31" s="322"/>
      <c r="BD31" s="322"/>
      <c r="BE31" s="383"/>
      <c r="BF31" s="322"/>
      <c r="BG31" s="322"/>
      <c r="BH31" s="322"/>
      <c r="BI31" s="383"/>
      <c r="BJ31" s="322"/>
      <c r="BK31" s="383"/>
      <c r="BL31" s="322"/>
      <c r="BM31" s="383"/>
      <c r="BN31" s="322"/>
      <c r="BO31" s="383"/>
      <c r="BP31" s="322"/>
      <c r="BQ31" s="322"/>
      <c r="BR31" s="322"/>
      <c r="BS31" s="383"/>
      <c r="BT31" s="322"/>
      <c r="BU31" s="383"/>
      <c r="BV31" s="322"/>
      <c r="BW31" s="383"/>
      <c r="BX31" s="322"/>
      <c r="BY31" s="383"/>
      <c r="BZ31" s="322"/>
      <c r="CA31" s="322"/>
      <c r="CB31" s="322"/>
      <c r="CC31" s="322"/>
      <c r="CD31" s="480"/>
      <c r="CE31" s="21"/>
      <c r="CF31" s="21"/>
      <c r="CG31" s="21"/>
      <c r="CH31" s="21"/>
      <c r="CI31" s="1"/>
      <c r="CJ31" s="1"/>
    </row>
    <row r="32" ht="12.0" customHeight="1">
      <c r="A32" s="1"/>
      <c r="B32" s="714">
        <v>44377.0</v>
      </c>
      <c r="C32" s="271">
        <f t="shared" si="1"/>
        <v>48701027</v>
      </c>
      <c r="D32" s="272">
        <f t="shared" si="2"/>
        <v>35469990</v>
      </c>
      <c r="E32" s="597" t="s">
        <v>783</v>
      </c>
      <c r="F32" s="412">
        <v>3.0E7</v>
      </c>
      <c r="G32" s="412" t="s">
        <v>1626</v>
      </c>
      <c r="H32" s="367">
        <v>4942904.0</v>
      </c>
      <c r="I32" s="412" t="s">
        <v>1627</v>
      </c>
      <c r="J32" s="367">
        <v>462284.0</v>
      </c>
      <c r="K32" s="478" t="s">
        <v>1628</v>
      </c>
      <c r="L32" s="410">
        <v>64802.0</v>
      </c>
      <c r="M32" s="577">
        <f t="shared" si="3"/>
        <v>2587539</v>
      </c>
      <c r="N32" s="599" t="s">
        <v>452</v>
      </c>
      <c r="O32" s="422">
        <v>2587539.0</v>
      </c>
      <c r="P32" s="422"/>
      <c r="Q32" s="422"/>
      <c r="R32" s="422"/>
      <c r="S32" s="600"/>
      <c r="T32" s="600"/>
      <c r="U32" s="600"/>
      <c r="V32" s="601"/>
      <c r="W32" s="601"/>
      <c r="X32" s="601"/>
      <c r="Y32" s="601"/>
      <c r="Z32" s="601"/>
      <c r="AA32" s="601"/>
      <c r="AB32" s="601"/>
      <c r="AC32" s="602"/>
      <c r="AD32" s="260">
        <f t="shared" si="4"/>
        <v>10643498</v>
      </c>
      <c r="AE32" s="494" t="s">
        <v>999</v>
      </c>
      <c r="AF32" s="367">
        <v>337414.0</v>
      </c>
      <c r="AG32" s="413" t="s">
        <v>401</v>
      </c>
      <c r="AH32" s="367">
        <v>88000.0</v>
      </c>
      <c r="AI32" s="412" t="s">
        <v>88</v>
      </c>
      <c r="AJ32" s="367">
        <v>160000.0</v>
      </c>
      <c r="AK32" s="412" t="s">
        <v>87</v>
      </c>
      <c r="AL32" s="367">
        <v>165000.0</v>
      </c>
      <c r="AM32" s="412" t="s">
        <v>454</v>
      </c>
      <c r="AN32" s="367">
        <v>65000.0</v>
      </c>
      <c r="AO32" s="412" t="s">
        <v>1629</v>
      </c>
      <c r="AP32" s="367">
        <v>83200.0</v>
      </c>
      <c r="AQ32" s="413" t="s">
        <v>1630</v>
      </c>
      <c r="AR32" s="367">
        <v>1100.0</v>
      </c>
      <c r="AS32" s="413" t="s">
        <v>1631</v>
      </c>
      <c r="AT32" s="367">
        <v>4000.0</v>
      </c>
      <c r="AU32" s="412" t="s">
        <v>1632</v>
      </c>
      <c r="AV32" s="367">
        <v>1062120.0</v>
      </c>
      <c r="AW32" s="603" t="s">
        <v>1633</v>
      </c>
      <c r="AX32" s="367">
        <v>7982010.0</v>
      </c>
      <c r="AY32" s="412" t="s">
        <v>452</v>
      </c>
      <c r="AZ32" s="412">
        <v>681994.0</v>
      </c>
      <c r="BA32" s="413" t="s">
        <v>1634</v>
      </c>
      <c r="BB32" s="367">
        <v>5500.0</v>
      </c>
      <c r="BC32" s="413" t="s">
        <v>1635</v>
      </c>
      <c r="BD32" s="367">
        <v>4140.0</v>
      </c>
      <c r="BE32" s="413" t="s">
        <v>1636</v>
      </c>
      <c r="BF32" s="367">
        <v>4020.0</v>
      </c>
      <c r="BG32" s="412"/>
      <c r="BH32" s="412"/>
      <c r="BI32" s="603"/>
      <c r="BJ32" s="412"/>
      <c r="BK32" s="412"/>
      <c r="BL32" s="412"/>
      <c r="BM32" s="413"/>
      <c r="BN32" s="412"/>
      <c r="BO32" s="413"/>
      <c r="BP32" s="412"/>
      <c r="BQ32" s="413"/>
      <c r="BR32" s="412"/>
      <c r="BS32" s="412"/>
      <c r="BT32" s="412"/>
      <c r="BU32" s="412"/>
      <c r="BV32" s="412"/>
      <c r="BW32" s="412"/>
      <c r="BX32" s="412"/>
      <c r="BY32" s="412"/>
      <c r="BZ32" s="412"/>
      <c r="CA32" s="412"/>
      <c r="CB32" s="412"/>
      <c r="CC32" s="413"/>
      <c r="CD32" s="500"/>
      <c r="CE32" s="1"/>
      <c r="CF32" s="1"/>
      <c r="CG32" s="1"/>
      <c r="CH32" s="1"/>
      <c r="CI32" s="1"/>
      <c r="CJ32" s="1"/>
    </row>
    <row r="33" ht="12.0" customHeight="1">
      <c r="A33" s="1"/>
      <c r="B33" s="100" t="s">
        <v>30</v>
      </c>
      <c r="C33" s="105">
        <f t="shared" si="1"/>
        <v>115287309</v>
      </c>
      <c r="D33" s="278">
        <f>SUM(D3:D32)</f>
        <v>37895787</v>
      </c>
      <c r="E33" s="573"/>
      <c r="F33" s="251"/>
      <c r="G33" s="251"/>
      <c r="H33" s="251"/>
      <c r="I33" s="251"/>
      <c r="J33" s="251"/>
      <c r="K33" s="251"/>
      <c r="L33" s="574"/>
      <c r="M33" s="575">
        <f>SUM(M3:M32)</f>
        <v>55880605</v>
      </c>
      <c r="N33" s="573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574"/>
      <c r="AD33" s="278">
        <f>SUM(AD3:AD32)</f>
        <v>21510917</v>
      </c>
      <c r="AE33" s="526"/>
      <c r="AF33" s="251"/>
      <c r="AG33" s="250"/>
      <c r="AH33" s="251"/>
      <c r="AI33" s="251"/>
      <c r="AJ33" s="251"/>
      <c r="AK33" s="251"/>
      <c r="AL33" s="251"/>
      <c r="AM33" s="251"/>
      <c r="AN33" s="251"/>
      <c r="AO33" s="251"/>
      <c r="AP33" s="251"/>
      <c r="AQ33" s="250"/>
      <c r="AR33" s="251"/>
      <c r="AS33" s="251"/>
      <c r="AT33" s="251"/>
      <c r="AU33" s="251"/>
      <c r="AV33" s="251"/>
      <c r="AW33" s="251"/>
      <c r="AX33" s="251"/>
      <c r="AY33" s="251"/>
      <c r="AZ33" s="251"/>
      <c r="BA33" s="251"/>
      <c r="BB33" s="251"/>
      <c r="BC33" s="251"/>
      <c r="BD33" s="251"/>
      <c r="BE33" s="250"/>
      <c r="BF33" s="251"/>
      <c r="BG33" s="251"/>
      <c r="BH33" s="251"/>
      <c r="BI33" s="250"/>
      <c r="BJ33" s="251"/>
      <c r="BK33" s="250"/>
      <c r="BL33" s="251"/>
      <c r="BM33" s="250"/>
      <c r="BN33" s="251"/>
      <c r="BO33" s="250"/>
      <c r="BP33" s="251"/>
      <c r="BQ33" s="251"/>
      <c r="BR33" s="251"/>
      <c r="BS33" s="250"/>
      <c r="BT33" s="251"/>
      <c r="BU33" s="250"/>
      <c r="BV33" s="251"/>
      <c r="BW33" s="250"/>
      <c r="BX33" s="251"/>
      <c r="BY33" s="250"/>
      <c r="BZ33" s="251"/>
      <c r="CA33" s="250"/>
      <c r="CB33" s="251"/>
      <c r="CC33" s="251"/>
      <c r="CD33" s="574"/>
      <c r="CE33" s="21"/>
      <c r="CF33" s="21"/>
      <c r="CG33" s="21"/>
      <c r="CH33" s="21"/>
      <c r="CI33" s="21"/>
      <c r="CJ33" s="21"/>
    </row>
    <row r="34" ht="13.5" customHeight="1">
      <c r="A34" s="1"/>
      <c r="B34" s="100" t="s">
        <v>31</v>
      </c>
      <c r="C34" s="105"/>
      <c r="D34" s="278"/>
      <c r="E34" s="573"/>
      <c r="F34" s="251"/>
      <c r="G34" s="251"/>
      <c r="H34" s="251"/>
      <c r="I34" s="251"/>
      <c r="J34" s="251"/>
      <c r="K34" s="251"/>
      <c r="L34" s="574"/>
      <c r="M34" s="575"/>
      <c r="N34" s="573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574"/>
      <c r="AD34" s="278"/>
      <c r="AE34" s="526"/>
      <c r="AF34" s="251"/>
      <c r="AG34" s="251"/>
      <c r="AH34" s="251"/>
      <c r="AI34" s="251"/>
      <c r="AJ34" s="251"/>
      <c r="AK34" s="250"/>
      <c r="AL34" s="251"/>
      <c r="AM34" s="250"/>
      <c r="AN34" s="251"/>
      <c r="AO34" s="250"/>
      <c r="AP34" s="251"/>
      <c r="AQ34" s="250"/>
      <c r="AR34" s="251"/>
      <c r="AS34" s="250"/>
      <c r="AT34" s="251"/>
      <c r="AU34" s="250"/>
      <c r="AV34" s="251"/>
      <c r="AW34" s="250"/>
      <c r="AX34" s="250"/>
      <c r="AY34" s="250"/>
      <c r="AZ34" s="251"/>
      <c r="BA34" s="250"/>
      <c r="BB34" s="250"/>
      <c r="BC34" s="250"/>
      <c r="BD34" s="251"/>
      <c r="BE34" s="250"/>
      <c r="BF34" s="250"/>
      <c r="BG34" s="250"/>
      <c r="BH34" s="250"/>
      <c r="BI34" s="250"/>
      <c r="BJ34" s="250"/>
      <c r="BK34" s="250"/>
      <c r="BL34" s="250"/>
      <c r="BM34" s="250"/>
      <c r="BN34" s="250"/>
      <c r="BO34" s="250"/>
      <c r="BP34" s="250"/>
      <c r="BQ34" s="250"/>
      <c r="BR34" s="251"/>
      <c r="BS34" s="250"/>
      <c r="BT34" s="250"/>
      <c r="BU34" s="250"/>
      <c r="BV34" s="251"/>
      <c r="BW34" s="250"/>
      <c r="BX34" s="250"/>
      <c r="BY34" s="250"/>
      <c r="BZ34" s="250"/>
      <c r="CA34" s="250"/>
      <c r="CB34" s="251"/>
      <c r="CC34" s="250"/>
      <c r="CD34" s="574"/>
      <c r="CE34" s="21"/>
      <c r="CF34" s="21"/>
      <c r="CG34" s="21"/>
      <c r="CH34" s="21"/>
      <c r="CI34" s="1"/>
      <c r="CJ34" s="1"/>
    </row>
    <row r="35" ht="13.5" customHeight="1">
      <c r="A35" s="21"/>
      <c r="B35" s="715">
        <v>44378.0</v>
      </c>
      <c r="C35" s="98">
        <f t="shared" ref="C35:C65" si="5">D35+M35+AD35</f>
        <v>0</v>
      </c>
      <c r="D35" s="260">
        <f t="shared" ref="D35:D65" si="6">F35+H35+J35+L35</f>
        <v>0</v>
      </c>
      <c r="E35" s="612"/>
      <c r="F35" s="605"/>
      <c r="G35" s="605"/>
      <c r="H35" s="605"/>
      <c r="I35" s="605"/>
      <c r="J35" s="605"/>
      <c r="K35" s="605"/>
      <c r="L35" s="606"/>
      <c r="M35" s="577">
        <f t="shared" ref="M35:M65" si="7">O35+Q35+S35+U35</f>
        <v>0</v>
      </c>
      <c r="N35" s="612"/>
      <c r="O35" s="605"/>
      <c r="P35" s="605"/>
      <c r="Q35" s="605"/>
      <c r="R35" s="605"/>
      <c r="S35" s="605"/>
      <c r="T35" s="605"/>
      <c r="U35" s="605"/>
      <c r="V35" s="605"/>
      <c r="W35" s="605"/>
      <c r="X35" s="605"/>
      <c r="Y35" s="605"/>
      <c r="Z35" s="605"/>
      <c r="AA35" s="605"/>
      <c r="AB35" s="605"/>
      <c r="AC35" s="606"/>
      <c r="AD35" s="260">
        <f t="shared" ref="AD35:AD65" si="8">AF35+AH35+AJ35+AL35+AN35+AP35+AR35+AT35+AT35+AV35+AX35+AZ35+BB35+BD35+BF35+BH35+BJ35+BL35+BN35+BP35+BR35+BT35+BV35+BX35+BZ35+CB35</f>
        <v>0</v>
      </c>
      <c r="AE35" s="524"/>
      <c r="AF35" s="414"/>
      <c r="AG35" s="415"/>
      <c r="AH35" s="414"/>
      <c r="AI35" s="415"/>
      <c r="AJ35" s="414"/>
      <c r="AK35" s="415"/>
      <c r="AL35" s="414"/>
      <c r="AM35" s="415"/>
      <c r="AN35" s="414"/>
      <c r="AO35" s="415"/>
      <c r="AP35" s="414"/>
      <c r="AQ35" s="415"/>
      <c r="AR35" s="414"/>
      <c r="AS35" s="415"/>
      <c r="AT35" s="414"/>
      <c r="AU35" s="415"/>
      <c r="AV35" s="414"/>
      <c r="AW35" s="415"/>
      <c r="AX35" s="415"/>
      <c r="AY35" s="415"/>
      <c r="AZ35" s="414"/>
      <c r="BA35" s="415"/>
      <c r="BB35" s="415"/>
      <c r="BC35" s="415"/>
      <c r="BD35" s="414"/>
      <c r="BE35" s="415"/>
      <c r="BF35" s="415"/>
      <c r="BG35" s="415"/>
      <c r="BH35" s="415"/>
      <c r="BI35" s="414"/>
      <c r="BJ35" s="414"/>
      <c r="BK35" s="415"/>
      <c r="BL35" s="414"/>
      <c r="BM35" s="415"/>
      <c r="BN35" s="414"/>
      <c r="BO35" s="415"/>
      <c r="BP35" s="415"/>
      <c r="BQ35" s="415"/>
      <c r="BR35" s="414"/>
      <c r="BS35" s="415"/>
      <c r="BT35" s="415"/>
      <c r="BU35" s="415"/>
      <c r="BV35" s="414"/>
      <c r="BW35" s="415"/>
      <c r="BX35" s="415"/>
      <c r="BY35" s="415"/>
      <c r="BZ35" s="415"/>
      <c r="CA35" s="415"/>
      <c r="CB35" s="414"/>
      <c r="CC35" s="415"/>
      <c r="CD35" s="514"/>
      <c r="CE35" s="21"/>
      <c r="CF35" s="21"/>
      <c r="CG35" s="21"/>
      <c r="CH35" s="21"/>
      <c r="CI35" s="21"/>
      <c r="CJ35" s="21"/>
    </row>
    <row r="36" ht="13.5" customHeight="1">
      <c r="A36" s="21"/>
      <c r="B36" s="709">
        <v>45109.0</v>
      </c>
      <c r="C36" s="99">
        <f t="shared" si="5"/>
        <v>0</v>
      </c>
      <c r="D36" s="260">
        <f t="shared" si="6"/>
        <v>0</v>
      </c>
      <c r="E36" s="582"/>
      <c r="F36" s="583"/>
      <c r="G36" s="583"/>
      <c r="H36" s="583"/>
      <c r="I36" s="583"/>
      <c r="J36" s="583"/>
      <c r="K36" s="583"/>
      <c r="L36" s="584"/>
      <c r="M36" s="577">
        <f t="shared" si="7"/>
        <v>0</v>
      </c>
      <c r="N36" s="582"/>
      <c r="O36" s="583"/>
      <c r="P36" s="583"/>
      <c r="Q36" s="583"/>
      <c r="R36" s="583"/>
      <c r="S36" s="583"/>
      <c r="T36" s="583"/>
      <c r="U36" s="583"/>
      <c r="V36" s="583"/>
      <c r="W36" s="583"/>
      <c r="X36" s="583"/>
      <c r="Y36" s="583"/>
      <c r="Z36" s="583"/>
      <c r="AA36" s="583"/>
      <c r="AB36" s="583"/>
      <c r="AC36" s="584"/>
      <c r="AD36" s="260">
        <f t="shared" si="8"/>
        <v>0</v>
      </c>
      <c r="AE36" s="407"/>
      <c r="AF36" s="322"/>
      <c r="AG36" s="383"/>
      <c r="AH36" s="322"/>
      <c r="AI36" s="383"/>
      <c r="AJ36" s="322"/>
      <c r="AK36" s="383"/>
      <c r="AL36" s="322"/>
      <c r="AM36" s="383"/>
      <c r="AN36" s="322"/>
      <c r="AO36" s="383"/>
      <c r="AP36" s="322"/>
      <c r="AQ36" s="383"/>
      <c r="AR36" s="322"/>
      <c r="AS36" s="383"/>
      <c r="AT36" s="322"/>
      <c r="AU36" s="383"/>
      <c r="AV36" s="322"/>
      <c r="AW36" s="383"/>
      <c r="AX36" s="383"/>
      <c r="AY36" s="383"/>
      <c r="AZ36" s="322"/>
      <c r="BA36" s="383"/>
      <c r="BB36" s="383"/>
      <c r="BC36" s="383"/>
      <c r="BD36" s="322"/>
      <c r="BE36" s="383"/>
      <c r="BF36" s="383"/>
      <c r="BG36" s="383"/>
      <c r="BH36" s="383"/>
      <c r="BI36" s="383"/>
      <c r="BJ36" s="383"/>
      <c r="BK36" s="383"/>
      <c r="BL36" s="383"/>
      <c r="BM36" s="383"/>
      <c r="BN36" s="383"/>
      <c r="BO36" s="383"/>
      <c r="BP36" s="383"/>
      <c r="BQ36" s="383"/>
      <c r="BR36" s="322"/>
      <c r="BS36" s="383"/>
      <c r="BT36" s="383"/>
      <c r="BU36" s="383"/>
      <c r="BV36" s="322"/>
      <c r="BW36" s="383"/>
      <c r="BX36" s="383"/>
      <c r="BY36" s="383"/>
      <c r="BZ36" s="383"/>
      <c r="CA36" s="383"/>
      <c r="CB36" s="322"/>
      <c r="CC36" s="383"/>
      <c r="CD36" s="480"/>
      <c r="CE36" s="21"/>
      <c r="CF36" s="21"/>
      <c r="CG36" s="21"/>
      <c r="CH36" s="21"/>
      <c r="CI36" s="21"/>
      <c r="CJ36" s="21"/>
    </row>
    <row r="37" ht="13.5" customHeight="1">
      <c r="A37" s="1"/>
      <c r="B37" s="708">
        <v>45110.0</v>
      </c>
      <c r="C37" s="99">
        <f t="shared" si="5"/>
        <v>33877762</v>
      </c>
      <c r="D37" s="260">
        <f t="shared" si="6"/>
        <v>33728510</v>
      </c>
      <c r="E37" s="716" t="s">
        <v>1637</v>
      </c>
      <c r="F37" s="363">
        <v>3.372851E7</v>
      </c>
      <c r="G37" s="322"/>
      <c r="H37" s="322"/>
      <c r="I37" s="322"/>
      <c r="J37" s="322"/>
      <c r="K37" s="322"/>
      <c r="L37" s="480"/>
      <c r="M37" s="577">
        <f t="shared" si="7"/>
        <v>0</v>
      </c>
      <c r="N37" s="321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480"/>
      <c r="AD37" s="260">
        <f t="shared" si="8"/>
        <v>149252</v>
      </c>
      <c r="AE37" s="675" t="s">
        <v>1016</v>
      </c>
      <c r="AF37" s="363">
        <v>95904.0</v>
      </c>
      <c r="AG37" s="383" t="s">
        <v>831</v>
      </c>
      <c r="AH37" s="322">
        <v>53348.0</v>
      </c>
      <c r="AI37" s="383"/>
      <c r="AJ37" s="322"/>
      <c r="AK37" s="383"/>
      <c r="AL37" s="322"/>
      <c r="AM37" s="383"/>
      <c r="AN37" s="322"/>
      <c r="AO37" s="383"/>
      <c r="AP37" s="322"/>
      <c r="AQ37" s="383"/>
      <c r="AR37" s="322"/>
      <c r="AS37" s="383"/>
      <c r="AT37" s="322"/>
      <c r="AU37" s="383"/>
      <c r="AV37" s="322"/>
      <c r="AW37" s="383"/>
      <c r="AX37" s="383"/>
      <c r="AY37" s="383"/>
      <c r="AZ37" s="322"/>
      <c r="BA37" s="383"/>
      <c r="BB37" s="383"/>
      <c r="BC37" s="383"/>
      <c r="BD37" s="322"/>
      <c r="BE37" s="383"/>
      <c r="BF37" s="383"/>
      <c r="BG37" s="383"/>
      <c r="BH37" s="383"/>
      <c r="BI37" s="383"/>
      <c r="BJ37" s="383"/>
      <c r="BK37" s="383"/>
      <c r="BL37" s="383"/>
      <c r="BM37" s="383"/>
      <c r="BN37" s="383"/>
      <c r="BO37" s="383"/>
      <c r="BP37" s="383"/>
      <c r="BQ37" s="383"/>
      <c r="BR37" s="322"/>
      <c r="BS37" s="383"/>
      <c r="BT37" s="383"/>
      <c r="BU37" s="383"/>
      <c r="BV37" s="322"/>
      <c r="BW37" s="383"/>
      <c r="BX37" s="383"/>
      <c r="BY37" s="383"/>
      <c r="BZ37" s="383"/>
      <c r="CA37" s="383"/>
      <c r="CB37" s="322"/>
      <c r="CC37" s="383"/>
      <c r="CD37" s="480"/>
      <c r="CE37" s="21"/>
      <c r="CF37" s="21"/>
      <c r="CG37" s="21"/>
      <c r="CH37" s="21"/>
      <c r="CI37" s="1"/>
      <c r="CJ37" s="1"/>
    </row>
    <row r="38" ht="13.5" customHeight="1">
      <c r="A38" s="1"/>
      <c r="B38" s="708">
        <v>45111.0</v>
      </c>
      <c r="C38" s="99">
        <f t="shared" si="5"/>
        <v>89456</v>
      </c>
      <c r="D38" s="260">
        <f t="shared" si="6"/>
        <v>0</v>
      </c>
      <c r="E38" s="321"/>
      <c r="F38" s="322"/>
      <c r="G38" s="322"/>
      <c r="H38" s="322"/>
      <c r="I38" s="322"/>
      <c r="J38" s="322"/>
      <c r="K38" s="322"/>
      <c r="L38" s="480"/>
      <c r="M38" s="577">
        <f t="shared" si="7"/>
        <v>0</v>
      </c>
      <c r="N38" s="321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  <c r="AA38" s="322"/>
      <c r="AB38" s="322"/>
      <c r="AC38" s="480"/>
      <c r="AD38" s="260">
        <f t="shared" si="8"/>
        <v>89456</v>
      </c>
      <c r="AE38" s="675" t="s">
        <v>402</v>
      </c>
      <c r="AF38" s="363">
        <v>53240.0</v>
      </c>
      <c r="AG38" s="676" t="s">
        <v>1638</v>
      </c>
      <c r="AH38" s="363">
        <v>13860.0</v>
      </c>
      <c r="AI38" s="676" t="s">
        <v>1639</v>
      </c>
      <c r="AJ38" s="363">
        <v>22356.0</v>
      </c>
      <c r="AK38" s="383"/>
      <c r="AL38" s="322"/>
      <c r="AM38" s="383"/>
      <c r="AN38" s="322"/>
      <c r="AO38" s="383"/>
      <c r="AP38" s="383"/>
      <c r="AQ38" s="383"/>
      <c r="AR38" s="383"/>
      <c r="AS38" s="383"/>
      <c r="AT38" s="383"/>
      <c r="AU38" s="383"/>
      <c r="AV38" s="322"/>
      <c r="AW38" s="383"/>
      <c r="AX38" s="383"/>
      <c r="AY38" s="383"/>
      <c r="AZ38" s="322"/>
      <c r="BA38" s="383"/>
      <c r="BB38" s="383"/>
      <c r="BC38" s="383"/>
      <c r="BD38" s="322"/>
      <c r="BE38" s="383"/>
      <c r="BF38" s="383"/>
      <c r="BG38" s="383"/>
      <c r="BH38" s="383"/>
      <c r="BI38" s="383"/>
      <c r="BJ38" s="383"/>
      <c r="BK38" s="383"/>
      <c r="BL38" s="383"/>
      <c r="BM38" s="383"/>
      <c r="BN38" s="383"/>
      <c r="BO38" s="383"/>
      <c r="BP38" s="383"/>
      <c r="BQ38" s="383"/>
      <c r="BR38" s="322"/>
      <c r="BS38" s="383"/>
      <c r="BT38" s="383"/>
      <c r="BU38" s="383"/>
      <c r="BV38" s="322"/>
      <c r="BW38" s="383"/>
      <c r="BX38" s="383"/>
      <c r="BY38" s="383"/>
      <c r="BZ38" s="383"/>
      <c r="CA38" s="383"/>
      <c r="CB38" s="322"/>
      <c r="CC38" s="383"/>
      <c r="CD38" s="480"/>
      <c r="CE38" s="21"/>
      <c r="CF38" s="21"/>
      <c r="CG38" s="21"/>
      <c r="CH38" s="21"/>
      <c r="CI38" s="1"/>
      <c r="CJ38" s="1"/>
    </row>
    <row r="39" ht="13.5" customHeight="1">
      <c r="A39" s="1"/>
      <c r="B39" s="708">
        <v>45112.0</v>
      </c>
      <c r="C39" s="99">
        <f t="shared" si="5"/>
        <v>179782</v>
      </c>
      <c r="D39" s="260">
        <f t="shared" si="6"/>
        <v>179782</v>
      </c>
      <c r="E39" s="607" t="s">
        <v>1640</v>
      </c>
      <c r="F39" s="363">
        <v>179782.0</v>
      </c>
      <c r="G39" s="322"/>
      <c r="H39" s="322"/>
      <c r="I39" s="322"/>
      <c r="J39" s="322"/>
      <c r="K39" s="322"/>
      <c r="L39" s="480"/>
      <c r="M39" s="577">
        <f t="shared" si="7"/>
        <v>0</v>
      </c>
      <c r="N39" s="321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  <c r="AA39" s="322"/>
      <c r="AB39" s="322"/>
      <c r="AC39" s="480"/>
      <c r="AD39" s="260">
        <f t="shared" si="8"/>
        <v>0</v>
      </c>
      <c r="AE39" s="407"/>
      <c r="AF39" s="322"/>
      <c r="AG39" s="383"/>
      <c r="AH39" s="322"/>
      <c r="AI39" s="383"/>
      <c r="AJ39" s="322"/>
      <c r="AK39" s="383"/>
      <c r="AL39" s="322"/>
      <c r="AM39" s="383"/>
      <c r="AN39" s="322"/>
      <c r="AO39" s="383"/>
      <c r="AP39" s="322"/>
      <c r="AQ39" s="383"/>
      <c r="AR39" s="322"/>
      <c r="AS39" s="383"/>
      <c r="AT39" s="322"/>
      <c r="AU39" s="383"/>
      <c r="AV39" s="322"/>
      <c r="AW39" s="383"/>
      <c r="AX39" s="383"/>
      <c r="AY39" s="383"/>
      <c r="AZ39" s="322"/>
      <c r="BA39" s="383"/>
      <c r="BB39" s="383"/>
      <c r="BC39" s="383"/>
      <c r="BD39" s="322"/>
      <c r="BE39" s="383"/>
      <c r="BF39" s="383"/>
      <c r="BG39" s="383"/>
      <c r="BH39" s="383"/>
      <c r="BI39" s="383"/>
      <c r="BJ39" s="383"/>
      <c r="BK39" s="383"/>
      <c r="BL39" s="383"/>
      <c r="BM39" s="383"/>
      <c r="BN39" s="383"/>
      <c r="BO39" s="383"/>
      <c r="BP39" s="383"/>
      <c r="BQ39" s="383"/>
      <c r="BR39" s="322"/>
      <c r="BS39" s="383"/>
      <c r="BT39" s="383"/>
      <c r="BU39" s="383"/>
      <c r="BV39" s="322"/>
      <c r="BW39" s="383"/>
      <c r="BX39" s="383"/>
      <c r="BY39" s="383"/>
      <c r="BZ39" s="383"/>
      <c r="CA39" s="383"/>
      <c r="CB39" s="322"/>
      <c r="CC39" s="383"/>
      <c r="CD39" s="480"/>
      <c r="CE39" s="21"/>
      <c r="CF39" s="21"/>
      <c r="CG39" s="21"/>
      <c r="CH39" s="21"/>
      <c r="CI39" s="1"/>
      <c r="CJ39" s="1"/>
    </row>
    <row r="40" ht="13.5" customHeight="1">
      <c r="A40" s="1"/>
      <c r="B40" s="708">
        <v>45113.0</v>
      </c>
      <c r="C40" s="99">
        <f t="shared" si="5"/>
        <v>274805</v>
      </c>
      <c r="D40" s="260">
        <f t="shared" si="6"/>
        <v>0</v>
      </c>
      <c r="E40" s="321"/>
      <c r="F40" s="322"/>
      <c r="G40" s="322"/>
      <c r="H40" s="322"/>
      <c r="I40" s="322"/>
      <c r="J40" s="322"/>
      <c r="K40" s="322"/>
      <c r="L40" s="480"/>
      <c r="M40" s="577">
        <f t="shared" si="7"/>
        <v>0</v>
      </c>
      <c r="N40" s="321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  <c r="AA40" s="322"/>
      <c r="AB40" s="322"/>
      <c r="AC40" s="480"/>
      <c r="AD40" s="260">
        <f t="shared" si="8"/>
        <v>274805</v>
      </c>
      <c r="AE40" s="675" t="s">
        <v>403</v>
      </c>
      <c r="AF40" s="363">
        <v>47745.0</v>
      </c>
      <c r="AG40" s="676" t="s">
        <v>49</v>
      </c>
      <c r="AH40" s="363">
        <v>227060.0</v>
      </c>
      <c r="AI40" s="383"/>
      <c r="AJ40" s="322"/>
      <c r="AK40" s="383"/>
      <c r="AL40" s="322"/>
      <c r="AM40" s="383"/>
      <c r="AN40" s="322"/>
      <c r="AO40" s="383"/>
      <c r="AP40" s="322"/>
      <c r="AQ40" s="383"/>
      <c r="AR40" s="322"/>
      <c r="AS40" s="383"/>
      <c r="AT40" s="322"/>
      <c r="AU40" s="383"/>
      <c r="AV40" s="322"/>
      <c r="AW40" s="383"/>
      <c r="AX40" s="383"/>
      <c r="AY40" s="383"/>
      <c r="AZ40" s="322"/>
      <c r="BA40" s="383"/>
      <c r="BB40" s="383"/>
      <c r="BC40" s="383"/>
      <c r="BD40" s="322"/>
      <c r="BE40" s="383"/>
      <c r="BF40" s="383"/>
      <c r="BG40" s="383"/>
      <c r="BH40" s="383"/>
      <c r="BI40" s="383"/>
      <c r="BJ40" s="383"/>
      <c r="BK40" s="383"/>
      <c r="BL40" s="383"/>
      <c r="BM40" s="383"/>
      <c r="BN40" s="383"/>
      <c r="BO40" s="383"/>
      <c r="BP40" s="383"/>
      <c r="BQ40" s="383"/>
      <c r="BR40" s="322"/>
      <c r="BS40" s="383"/>
      <c r="BT40" s="383"/>
      <c r="BU40" s="383"/>
      <c r="BV40" s="322"/>
      <c r="BW40" s="383"/>
      <c r="BX40" s="383"/>
      <c r="BY40" s="383"/>
      <c r="BZ40" s="383"/>
      <c r="CA40" s="383"/>
      <c r="CB40" s="322"/>
      <c r="CC40" s="383"/>
      <c r="CD40" s="480"/>
      <c r="CE40" s="21"/>
      <c r="CF40" s="21"/>
      <c r="CG40" s="21"/>
      <c r="CH40" s="21"/>
      <c r="CI40" s="1"/>
      <c r="CJ40" s="1"/>
    </row>
    <row r="41" ht="13.5" customHeight="1">
      <c r="A41" s="1"/>
      <c r="B41" s="708">
        <v>45114.0</v>
      </c>
      <c r="C41" s="99">
        <f t="shared" si="5"/>
        <v>9008693</v>
      </c>
      <c r="D41" s="260">
        <f t="shared" si="6"/>
        <v>1210</v>
      </c>
      <c r="E41" s="607" t="s">
        <v>707</v>
      </c>
      <c r="F41" s="363">
        <v>1210.0</v>
      </c>
      <c r="G41" s="322"/>
      <c r="H41" s="322"/>
      <c r="I41" s="322"/>
      <c r="J41" s="322"/>
      <c r="K41" s="322"/>
      <c r="L41" s="480"/>
      <c r="M41" s="577">
        <f t="shared" si="7"/>
        <v>9007483</v>
      </c>
      <c r="N41" s="607" t="s">
        <v>1641</v>
      </c>
      <c r="O41" s="363">
        <v>8057483.0</v>
      </c>
      <c r="P41" s="604" t="s">
        <v>1642</v>
      </c>
      <c r="Q41" s="363">
        <v>950000.0</v>
      </c>
      <c r="R41" s="322"/>
      <c r="S41" s="322"/>
      <c r="T41" s="322"/>
      <c r="U41" s="322"/>
      <c r="V41" s="322"/>
      <c r="W41" s="322"/>
      <c r="X41" s="322"/>
      <c r="Y41" s="322"/>
      <c r="Z41" s="322"/>
      <c r="AA41" s="322"/>
      <c r="AB41" s="322"/>
      <c r="AC41" s="480"/>
      <c r="AD41" s="260">
        <f t="shared" si="8"/>
        <v>0</v>
      </c>
      <c r="AE41" s="407"/>
      <c r="AF41" s="322"/>
      <c r="AG41" s="383"/>
      <c r="AH41" s="322"/>
      <c r="AI41" s="383"/>
      <c r="AJ41" s="322"/>
      <c r="AK41" s="383"/>
      <c r="AL41" s="383"/>
      <c r="AM41" s="383"/>
      <c r="AN41" s="322"/>
      <c r="AO41" s="383"/>
      <c r="AP41" s="322"/>
      <c r="AQ41" s="383"/>
      <c r="AR41" s="322"/>
      <c r="AS41" s="383"/>
      <c r="AT41" s="322"/>
      <c r="AU41" s="383"/>
      <c r="AV41" s="322"/>
      <c r="AW41" s="383"/>
      <c r="AX41" s="383"/>
      <c r="AY41" s="383"/>
      <c r="AZ41" s="322"/>
      <c r="BA41" s="383"/>
      <c r="BB41" s="383"/>
      <c r="BC41" s="383"/>
      <c r="BD41" s="322"/>
      <c r="BE41" s="383"/>
      <c r="BF41" s="383"/>
      <c r="BG41" s="383"/>
      <c r="BH41" s="383"/>
      <c r="BI41" s="383"/>
      <c r="BJ41" s="383"/>
      <c r="BK41" s="383"/>
      <c r="BL41" s="383"/>
      <c r="BM41" s="383"/>
      <c r="BN41" s="383"/>
      <c r="BO41" s="383"/>
      <c r="BP41" s="383"/>
      <c r="BQ41" s="383"/>
      <c r="BR41" s="322"/>
      <c r="BS41" s="383"/>
      <c r="BT41" s="383"/>
      <c r="BU41" s="383"/>
      <c r="BV41" s="322"/>
      <c r="BW41" s="383"/>
      <c r="BX41" s="383"/>
      <c r="BY41" s="383"/>
      <c r="BZ41" s="383"/>
      <c r="CA41" s="383"/>
      <c r="CB41" s="322"/>
      <c r="CC41" s="383"/>
      <c r="CD41" s="480"/>
      <c r="CE41" s="21"/>
      <c r="CF41" s="21"/>
      <c r="CG41" s="21"/>
      <c r="CH41" s="21"/>
      <c r="CI41" s="1"/>
      <c r="CJ41" s="1"/>
    </row>
    <row r="42" ht="13.5" customHeight="1">
      <c r="A42" s="21"/>
      <c r="B42" s="709">
        <v>45115.0</v>
      </c>
      <c r="C42" s="99">
        <f t="shared" si="5"/>
        <v>0</v>
      </c>
      <c r="D42" s="260">
        <f t="shared" si="6"/>
        <v>0</v>
      </c>
      <c r="E42" s="582"/>
      <c r="F42" s="583"/>
      <c r="G42" s="583"/>
      <c r="H42" s="583"/>
      <c r="I42" s="583"/>
      <c r="J42" s="583"/>
      <c r="K42" s="583"/>
      <c r="L42" s="584"/>
      <c r="M42" s="577">
        <f t="shared" si="7"/>
        <v>0</v>
      </c>
      <c r="N42" s="544"/>
      <c r="O42" s="383"/>
      <c r="P42" s="383"/>
      <c r="Q42" s="322"/>
      <c r="R42" s="383"/>
      <c r="S42" s="322"/>
      <c r="T42" s="583"/>
      <c r="U42" s="583"/>
      <c r="V42" s="583"/>
      <c r="W42" s="583"/>
      <c r="X42" s="583"/>
      <c r="Y42" s="583"/>
      <c r="Z42" s="583"/>
      <c r="AA42" s="583"/>
      <c r="AB42" s="583"/>
      <c r="AC42" s="584"/>
      <c r="AD42" s="260">
        <f t="shared" si="8"/>
        <v>0</v>
      </c>
      <c r="AE42" s="484"/>
      <c r="AF42" s="322"/>
      <c r="AG42" s="383"/>
      <c r="AH42" s="322"/>
      <c r="AI42" s="322"/>
      <c r="AJ42" s="322"/>
      <c r="AK42" s="383"/>
      <c r="AL42" s="322"/>
      <c r="AM42" s="383"/>
      <c r="AN42" s="322"/>
      <c r="AO42" s="322"/>
      <c r="AP42" s="322"/>
      <c r="AQ42" s="383"/>
      <c r="AR42" s="322"/>
      <c r="AS42" s="383"/>
      <c r="AT42" s="322"/>
      <c r="AU42" s="383"/>
      <c r="AV42" s="322"/>
      <c r="AW42" s="383"/>
      <c r="AX42" s="383"/>
      <c r="AY42" s="383"/>
      <c r="AZ42" s="322"/>
      <c r="BA42" s="383"/>
      <c r="BB42" s="383"/>
      <c r="BC42" s="383"/>
      <c r="BD42" s="322"/>
      <c r="BE42" s="383"/>
      <c r="BF42" s="383"/>
      <c r="BG42" s="383"/>
      <c r="BH42" s="383"/>
      <c r="BI42" s="383"/>
      <c r="BJ42" s="383"/>
      <c r="BK42" s="383"/>
      <c r="BL42" s="383"/>
      <c r="BM42" s="383"/>
      <c r="BN42" s="383"/>
      <c r="BO42" s="383"/>
      <c r="BP42" s="383"/>
      <c r="BQ42" s="383"/>
      <c r="BR42" s="322"/>
      <c r="BS42" s="383"/>
      <c r="BT42" s="383"/>
      <c r="BU42" s="383"/>
      <c r="BV42" s="322"/>
      <c r="BW42" s="383"/>
      <c r="BX42" s="383"/>
      <c r="BY42" s="383"/>
      <c r="BZ42" s="383"/>
      <c r="CA42" s="383"/>
      <c r="CB42" s="322"/>
      <c r="CC42" s="383"/>
      <c r="CD42" s="480"/>
      <c r="CE42" s="21"/>
      <c r="CF42" s="21"/>
      <c r="CG42" s="21"/>
      <c r="CH42" s="21"/>
      <c r="CI42" s="21"/>
      <c r="CJ42" s="21"/>
    </row>
    <row r="43" ht="13.5" customHeight="1">
      <c r="A43" s="21"/>
      <c r="B43" s="709">
        <v>45116.0</v>
      </c>
      <c r="C43" s="99">
        <f t="shared" si="5"/>
        <v>0</v>
      </c>
      <c r="D43" s="260">
        <f t="shared" si="6"/>
        <v>0</v>
      </c>
      <c r="E43" s="582"/>
      <c r="F43" s="583"/>
      <c r="G43" s="583"/>
      <c r="H43" s="583"/>
      <c r="I43" s="583"/>
      <c r="J43" s="583"/>
      <c r="K43" s="583"/>
      <c r="L43" s="584"/>
      <c r="M43" s="577">
        <f t="shared" si="7"/>
        <v>0</v>
      </c>
      <c r="N43" s="544"/>
      <c r="O43" s="383"/>
      <c r="P43" s="383"/>
      <c r="Q43" s="322"/>
      <c r="R43" s="383"/>
      <c r="S43" s="322"/>
      <c r="T43" s="383"/>
      <c r="U43" s="322"/>
      <c r="V43" s="322"/>
      <c r="W43" s="322"/>
      <c r="X43" s="322"/>
      <c r="Y43" s="322"/>
      <c r="Z43" s="322"/>
      <c r="AA43" s="322"/>
      <c r="AB43" s="322"/>
      <c r="AC43" s="480"/>
      <c r="AD43" s="260">
        <f t="shared" si="8"/>
        <v>0</v>
      </c>
      <c r="AE43" s="407"/>
      <c r="AF43" s="322"/>
      <c r="AG43" s="383"/>
      <c r="AH43" s="322"/>
      <c r="AI43" s="322"/>
      <c r="AJ43" s="322"/>
      <c r="AK43" s="383"/>
      <c r="AL43" s="322"/>
      <c r="AM43" s="383"/>
      <c r="AN43" s="322"/>
      <c r="AO43" s="383"/>
      <c r="AP43" s="322"/>
      <c r="AQ43" s="383"/>
      <c r="AR43" s="322"/>
      <c r="AS43" s="383"/>
      <c r="AT43" s="322"/>
      <c r="AU43" s="383"/>
      <c r="AV43" s="322"/>
      <c r="AW43" s="383"/>
      <c r="AX43" s="383"/>
      <c r="AY43" s="383"/>
      <c r="AZ43" s="322"/>
      <c r="BA43" s="383"/>
      <c r="BB43" s="383"/>
      <c r="BC43" s="383"/>
      <c r="BD43" s="322"/>
      <c r="BE43" s="383"/>
      <c r="BF43" s="383"/>
      <c r="BG43" s="383"/>
      <c r="BH43" s="383"/>
      <c r="BI43" s="383"/>
      <c r="BJ43" s="383"/>
      <c r="BK43" s="383"/>
      <c r="BL43" s="383"/>
      <c r="BM43" s="383"/>
      <c r="BN43" s="383"/>
      <c r="BO43" s="383"/>
      <c r="BP43" s="383"/>
      <c r="BQ43" s="383"/>
      <c r="BR43" s="322"/>
      <c r="BS43" s="383"/>
      <c r="BT43" s="383"/>
      <c r="BU43" s="383"/>
      <c r="BV43" s="322"/>
      <c r="BW43" s="383"/>
      <c r="BX43" s="383"/>
      <c r="BY43" s="383"/>
      <c r="BZ43" s="383"/>
      <c r="CA43" s="383"/>
      <c r="CB43" s="322"/>
      <c r="CC43" s="383"/>
      <c r="CD43" s="480"/>
      <c r="CE43" s="21"/>
      <c r="CF43" s="21"/>
      <c r="CG43" s="21"/>
      <c r="CH43" s="21"/>
      <c r="CI43" s="21"/>
      <c r="CJ43" s="21"/>
    </row>
    <row r="44" ht="13.5" customHeight="1">
      <c r="A44" s="1"/>
      <c r="B44" s="708">
        <v>45117.0</v>
      </c>
      <c r="C44" s="99">
        <f t="shared" si="5"/>
        <v>6962940</v>
      </c>
      <c r="D44" s="260">
        <f t="shared" si="6"/>
        <v>1758671</v>
      </c>
      <c r="E44" s="716" t="s">
        <v>1006</v>
      </c>
      <c r="F44" s="363">
        <v>531875.0</v>
      </c>
      <c r="G44" s="604" t="s">
        <v>1643</v>
      </c>
      <c r="H44" s="363">
        <v>26796.0</v>
      </c>
      <c r="I44" s="676" t="s">
        <v>1599</v>
      </c>
      <c r="J44" s="363">
        <v>1000000.0</v>
      </c>
      <c r="K44" s="604" t="s">
        <v>1644</v>
      </c>
      <c r="L44" s="385">
        <v>200000.0</v>
      </c>
      <c r="M44" s="577">
        <f t="shared" si="7"/>
        <v>1761223</v>
      </c>
      <c r="N44" s="716" t="s">
        <v>1581</v>
      </c>
      <c r="O44" s="363">
        <v>1051070.0</v>
      </c>
      <c r="P44" s="676" t="s">
        <v>1645</v>
      </c>
      <c r="Q44" s="363">
        <v>710153.0</v>
      </c>
      <c r="R44" s="383"/>
      <c r="S44" s="580"/>
      <c r="T44" s="580"/>
      <c r="U44" s="580"/>
      <c r="V44" s="580"/>
      <c r="W44" s="580"/>
      <c r="X44" s="580"/>
      <c r="Y44" s="580"/>
      <c r="Z44" s="580"/>
      <c r="AA44" s="580"/>
      <c r="AB44" s="580"/>
      <c r="AC44" s="586"/>
      <c r="AD44" s="260">
        <f t="shared" si="8"/>
        <v>3443046</v>
      </c>
      <c r="AE44" s="675" t="s">
        <v>55</v>
      </c>
      <c r="AF44" s="363">
        <v>1925185.0</v>
      </c>
      <c r="AG44" s="676" t="s">
        <v>1646</v>
      </c>
      <c r="AH44" s="363">
        <v>50206.0</v>
      </c>
      <c r="AI44" s="676" t="s">
        <v>975</v>
      </c>
      <c r="AJ44" s="363">
        <v>200000.0</v>
      </c>
      <c r="AK44" s="676" t="s">
        <v>56</v>
      </c>
      <c r="AL44" s="363">
        <v>500316.0</v>
      </c>
      <c r="AM44" s="676" t="s">
        <v>415</v>
      </c>
      <c r="AN44" s="363">
        <v>170000.0</v>
      </c>
      <c r="AO44" s="676" t="s">
        <v>1647</v>
      </c>
      <c r="AP44" s="363">
        <v>166444.0</v>
      </c>
      <c r="AQ44" s="676" t="s">
        <v>1648</v>
      </c>
      <c r="AR44" s="363">
        <v>430895.0</v>
      </c>
      <c r="AS44" s="383"/>
      <c r="AT44" s="322"/>
      <c r="AU44" s="322"/>
      <c r="AV44" s="322"/>
      <c r="AW44" s="322"/>
      <c r="AX44" s="322"/>
      <c r="AY44" s="322"/>
      <c r="AZ44" s="322"/>
      <c r="BA44" s="322"/>
      <c r="BB44" s="322"/>
      <c r="BC44" s="383"/>
      <c r="BD44" s="322"/>
      <c r="BE44" s="322"/>
      <c r="BF44" s="322"/>
      <c r="BG44" s="322"/>
      <c r="BH44" s="322"/>
      <c r="BI44" s="383"/>
      <c r="BJ44" s="322"/>
      <c r="BK44" s="383"/>
      <c r="BL44" s="383"/>
      <c r="BM44" s="383"/>
      <c r="BN44" s="383"/>
      <c r="BO44" s="383"/>
      <c r="BP44" s="322"/>
      <c r="BQ44" s="383"/>
      <c r="BR44" s="383"/>
      <c r="BS44" s="383"/>
      <c r="BT44" s="322"/>
      <c r="BU44" s="383"/>
      <c r="BV44" s="383"/>
      <c r="BW44" s="383"/>
      <c r="BX44" s="383"/>
      <c r="BY44" s="383"/>
      <c r="BZ44" s="322"/>
      <c r="CA44" s="383"/>
      <c r="CB44" s="322"/>
      <c r="CC44" s="417"/>
      <c r="CD44" s="587"/>
      <c r="CE44" s="21"/>
      <c r="CF44" s="21"/>
      <c r="CG44" s="1"/>
      <c r="CH44" s="1"/>
      <c r="CI44" s="1"/>
      <c r="CJ44" s="1"/>
    </row>
    <row r="45" ht="13.5" customHeight="1">
      <c r="A45" s="1"/>
      <c r="B45" s="708">
        <v>45118.0</v>
      </c>
      <c r="C45" s="99">
        <f t="shared" si="5"/>
        <v>0</v>
      </c>
      <c r="D45" s="260">
        <f t="shared" si="6"/>
        <v>0</v>
      </c>
      <c r="E45" s="321"/>
      <c r="F45" s="322"/>
      <c r="G45" s="322"/>
      <c r="H45" s="322"/>
      <c r="I45" s="322"/>
      <c r="J45" s="322"/>
      <c r="K45" s="322"/>
      <c r="L45" s="480"/>
      <c r="M45" s="577">
        <f t="shared" si="7"/>
        <v>0</v>
      </c>
      <c r="N45" s="321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  <c r="AA45" s="322"/>
      <c r="AB45" s="322"/>
      <c r="AC45" s="480"/>
      <c r="AD45" s="260">
        <f t="shared" si="8"/>
        <v>0</v>
      </c>
      <c r="AE45" s="407"/>
      <c r="AF45" s="322"/>
      <c r="AG45" s="322"/>
      <c r="AH45" s="322"/>
      <c r="AI45" s="322"/>
      <c r="AJ45" s="322"/>
      <c r="AK45" s="322"/>
      <c r="AL45" s="322"/>
      <c r="AM45" s="322"/>
      <c r="AN45" s="322"/>
      <c r="AO45" s="322"/>
      <c r="AP45" s="322"/>
      <c r="AQ45" s="383"/>
      <c r="AR45" s="322"/>
      <c r="AS45" s="322"/>
      <c r="AT45" s="322"/>
      <c r="AU45" s="322"/>
      <c r="AV45" s="322"/>
      <c r="AW45" s="383"/>
      <c r="AX45" s="322"/>
      <c r="AY45" s="383"/>
      <c r="AZ45" s="322"/>
      <c r="BA45" s="383"/>
      <c r="BB45" s="322"/>
      <c r="BC45" s="383"/>
      <c r="BD45" s="322"/>
      <c r="BE45" s="383"/>
      <c r="BF45" s="322"/>
      <c r="BG45" s="383"/>
      <c r="BH45" s="322"/>
      <c r="BI45" s="383"/>
      <c r="BJ45" s="322"/>
      <c r="BK45" s="383"/>
      <c r="BL45" s="322"/>
      <c r="BM45" s="383"/>
      <c r="BN45" s="322"/>
      <c r="BO45" s="383"/>
      <c r="BP45" s="322"/>
      <c r="BQ45" s="383"/>
      <c r="BR45" s="322"/>
      <c r="BS45" s="383"/>
      <c r="BT45" s="322"/>
      <c r="BU45" s="383"/>
      <c r="BV45" s="322"/>
      <c r="BW45" s="383"/>
      <c r="BX45" s="322"/>
      <c r="BY45" s="383"/>
      <c r="BZ45" s="383"/>
      <c r="CA45" s="383"/>
      <c r="CB45" s="322"/>
      <c r="CC45" s="383"/>
      <c r="CD45" s="480"/>
      <c r="CE45" s="21"/>
      <c r="CF45" s="21"/>
      <c r="CG45" s="21"/>
      <c r="CH45" s="21"/>
      <c r="CI45" s="1"/>
      <c r="CJ45" s="1"/>
    </row>
    <row r="46" ht="13.5" customHeight="1">
      <c r="A46" s="1"/>
      <c r="B46" s="708">
        <v>45119.0</v>
      </c>
      <c r="C46" s="99">
        <f t="shared" si="5"/>
        <v>0</v>
      </c>
      <c r="D46" s="260">
        <f t="shared" si="6"/>
        <v>0</v>
      </c>
      <c r="E46" s="321"/>
      <c r="F46" s="322"/>
      <c r="G46" s="322"/>
      <c r="H46" s="322"/>
      <c r="I46" s="322"/>
      <c r="J46" s="322"/>
      <c r="K46" s="322"/>
      <c r="L46" s="480"/>
      <c r="M46" s="577">
        <f t="shared" si="7"/>
        <v>0</v>
      </c>
      <c r="N46" s="321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  <c r="AA46" s="322"/>
      <c r="AB46" s="322"/>
      <c r="AC46" s="480"/>
      <c r="AD46" s="260">
        <f t="shared" si="8"/>
        <v>0</v>
      </c>
      <c r="AE46" s="484"/>
      <c r="AF46" s="322"/>
      <c r="AG46" s="383"/>
      <c r="AH46" s="322"/>
      <c r="AI46" s="322"/>
      <c r="AJ46" s="322"/>
      <c r="AK46" s="322"/>
      <c r="AL46" s="322"/>
      <c r="AM46" s="322"/>
      <c r="AN46" s="322"/>
      <c r="AO46" s="322"/>
      <c r="AP46" s="322"/>
      <c r="AQ46" s="383"/>
      <c r="AR46" s="322"/>
      <c r="AS46" s="322"/>
      <c r="AT46" s="322"/>
      <c r="AU46" s="322"/>
      <c r="AV46" s="322"/>
      <c r="AW46" s="383"/>
      <c r="AX46" s="322"/>
      <c r="AY46" s="383"/>
      <c r="AZ46" s="322"/>
      <c r="BA46" s="383"/>
      <c r="BB46" s="322"/>
      <c r="BC46" s="383"/>
      <c r="BD46" s="322"/>
      <c r="BE46" s="383"/>
      <c r="BF46" s="322"/>
      <c r="BG46" s="383"/>
      <c r="BH46" s="322"/>
      <c r="BI46" s="322"/>
      <c r="BJ46" s="322"/>
      <c r="BK46" s="383"/>
      <c r="BL46" s="322"/>
      <c r="BM46" s="383"/>
      <c r="BN46" s="322"/>
      <c r="BO46" s="383"/>
      <c r="BP46" s="322"/>
      <c r="BQ46" s="383"/>
      <c r="BR46" s="322"/>
      <c r="BS46" s="383"/>
      <c r="BT46" s="322"/>
      <c r="BU46" s="383"/>
      <c r="BV46" s="322"/>
      <c r="BW46" s="383"/>
      <c r="BX46" s="322"/>
      <c r="BY46" s="383"/>
      <c r="BZ46" s="322"/>
      <c r="CA46" s="383"/>
      <c r="CB46" s="322"/>
      <c r="CC46" s="383"/>
      <c r="CD46" s="480"/>
      <c r="CE46" s="21"/>
      <c r="CF46" s="21"/>
      <c r="CG46" s="21"/>
      <c r="CH46" s="21"/>
      <c r="CI46" s="1"/>
      <c r="CJ46" s="1"/>
    </row>
    <row r="47" ht="13.5" customHeight="1">
      <c r="A47" s="1"/>
      <c r="B47" s="708">
        <v>45120.0</v>
      </c>
      <c r="C47" s="99">
        <f t="shared" si="5"/>
        <v>54285</v>
      </c>
      <c r="D47" s="260">
        <f t="shared" si="6"/>
        <v>0</v>
      </c>
      <c r="E47" s="321"/>
      <c r="F47" s="322"/>
      <c r="G47" s="322"/>
      <c r="H47" s="322"/>
      <c r="I47" s="322"/>
      <c r="J47" s="322"/>
      <c r="K47" s="322"/>
      <c r="L47" s="480"/>
      <c r="M47" s="577">
        <f t="shared" si="7"/>
        <v>0</v>
      </c>
      <c r="N47" s="321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  <c r="AA47" s="322"/>
      <c r="AB47" s="322"/>
      <c r="AC47" s="480"/>
      <c r="AD47" s="260">
        <f t="shared" si="8"/>
        <v>54285</v>
      </c>
      <c r="AE47" s="407" t="s">
        <v>403</v>
      </c>
      <c r="AF47" s="363">
        <v>54285.0</v>
      </c>
      <c r="AG47" s="383"/>
      <c r="AH47" s="322"/>
      <c r="AI47" s="383"/>
      <c r="AJ47" s="322"/>
      <c r="AK47" s="383"/>
      <c r="AL47" s="322"/>
      <c r="AM47" s="383"/>
      <c r="AN47" s="322"/>
      <c r="AO47" s="383"/>
      <c r="AP47" s="322"/>
      <c r="AQ47" s="383"/>
      <c r="AR47" s="322"/>
      <c r="AS47" s="383"/>
      <c r="AT47" s="322"/>
      <c r="AU47" s="383"/>
      <c r="AV47" s="322"/>
      <c r="AW47" s="383"/>
      <c r="AX47" s="383"/>
      <c r="AY47" s="383"/>
      <c r="AZ47" s="322"/>
      <c r="BA47" s="383"/>
      <c r="BB47" s="383"/>
      <c r="BC47" s="383"/>
      <c r="BD47" s="322"/>
      <c r="BE47" s="383"/>
      <c r="BF47" s="383"/>
      <c r="BG47" s="383"/>
      <c r="BH47" s="383"/>
      <c r="BI47" s="383"/>
      <c r="BJ47" s="383"/>
      <c r="BK47" s="383"/>
      <c r="BL47" s="383"/>
      <c r="BM47" s="383"/>
      <c r="BN47" s="383"/>
      <c r="BO47" s="383"/>
      <c r="BP47" s="383"/>
      <c r="BQ47" s="383"/>
      <c r="BR47" s="322"/>
      <c r="BS47" s="383"/>
      <c r="BT47" s="383"/>
      <c r="BU47" s="383"/>
      <c r="BV47" s="322"/>
      <c r="BW47" s="383"/>
      <c r="BX47" s="383"/>
      <c r="BY47" s="383"/>
      <c r="BZ47" s="383"/>
      <c r="CA47" s="383"/>
      <c r="CB47" s="322"/>
      <c r="CC47" s="383"/>
      <c r="CD47" s="480"/>
      <c r="CE47" s="21"/>
      <c r="CF47" s="21"/>
      <c r="CG47" s="21"/>
      <c r="CH47" s="21"/>
      <c r="CI47" s="1"/>
      <c r="CJ47" s="1"/>
    </row>
    <row r="48" ht="13.5" customHeight="1">
      <c r="A48" s="1"/>
      <c r="B48" s="708">
        <v>45121.0</v>
      </c>
      <c r="C48" s="99">
        <f t="shared" si="5"/>
        <v>16659036</v>
      </c>
      <c r="D48" s="260">
        <f t="shared" si="6"/>
        <v>60456</v>
      </c>
      <c r="E48" s="321" t="s">
        <v>1649</v>
      </c>
      <c r="F48" s="363">
        <v>60456.0</v>
      </c>
      <c r="G48" s="322"/>
      <c r="H48" s="322"/>
      <c r="I48" s="322"/>
      <c r="J48" s="322"/>
      <c r="K48" s="322"/>
      <c r="L48" s="480"/>
      <c r="M48" s="577">
        <f t="shared" si="7"/>
        <v>15971670</v>
      </c>
      <c r="N48" s="321" t="s">
        <v>1650</v>
      </c>
      <c r="O48" s="363">
        <v>1.597167E7</v>
      </c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  <c r="AA48" s="322"/>
      <c r="AB48" s="322"/>
      <c r="AC48" s="480"/>
      <c r="AD48" s="260">
        <f t="shared" si="8"/>
        <v>626910</v>
      </c>
      <c r="AE48" s="407" t="s">
        <v>1651</v>
      </c>
      <c r="AF48" s="363">
        <v>3910.0</v>
      </c>
      <c r="AG48" s="383" t="s">
        <v>1652</v>
      </c>
      <c r="AH48" s="363">
        <v>623000.0</v>
      </c>
      <c r="AI48" s="383"/>
      <c r="AJ48" s="322"/>
      <c r="AK48" s="383"/>
      <c r="AL48" s="322"/>
      <c r="AM48" s="383"/>
      <c r="AN48" s="322"/>
      <c r="AO48" s="383"/>
      <c r="AP48" s="322"/>
      <c r="AQ48" s="383"/>
      <c r="AR48" s="322"/>
      <c r="AS48" s="383"/>
      <c r="AT48" s="322"/>
      <c r="AU48" s="383"/>
      <c r="AV48" s="322"/>
      <c r="AW48" s="383"/>
      <c r="AX48" s="383"/>
      <c r="AY48" s="383"/>
      <c r="AZ48" s="322"/>
      <c r="BA48" s="383"/>
      <c r="BB48" s="383"/>
      <c r="BC48" s="383"/>
      <c r="BD48" s="322"/>
      <c r="BE48" s="383"/>
      <c r="BF48" s="383"/>
      <c r="BG48" s="383"/>
      <c r="BH48" s="383"/>
      <c r="BI48" s="383"/>
      <c r="BJ48" s="383"/>
      <c r="BK48" s="383"/>
      <c r="BL48" s="383"/>
      <c r="BM48" s="383"/>
      <c r="BN48" s="383"/>
      <c r="BO48" s="383"/>
      <c r="BP48" s="383"/>
      <c r="BQ48" s="383"/>
      <c r="BR48" s="322"/>
      <c r="BS48" s="383"/>
      <c r="BT48" s="383"/>
      <c r="BU48" s="383"/>
      <c r="BV48" s="322"/>
      <c r="BW48" s="383"/>
      <c r="BX48" s="383"/>
      <c r="BY48" s="383"/>
      <c r="BZ48" s="383"/>
      <c r="CA48" s="383"/>
      <c r="CB48" s="322"/>
      <c r="CC48" s="383"/>
      <c r="CD48" s="480"/>
      <c r="CE48" s="21"/>
      <c r="CF48" s="21"/>
      <c r="CG48" s="21"/>
      <c r="CH48" s="21"/>
      <c r="CI48" s="1"/>
      <c r="CJ48" s="1"/>
    </row>
    <row r="49" ht="13.5" customHeight="1">
      <c r="A49" s="21"/>
      <c r="B49" s="709">
        <v>45122.0</v>
      </c>
      <c r="C49" s="99">
        <f t="shared" si="5"/>
        <v>0</v>
      </c>
      <c r="D49" s="260">
        <f t="shared" si="6"/>
        <v>0</v>
      </c>
      <c r="E49" s="582"/>
      <c r="F49" s="583"/>
      <c r="G49" s="583"/>
      <c r="H49" s="583"/>
      <c r="I49" s="583"/>
      <c r="J49" s="583"/>
      <c r="K49" s="583"/>
      <c r="L49" s="584"/>
      <c r="M49" s="577">
        <f t="shared" si="7"/>
        <v>0</v>
      </c>
      <c r="N49" s="582"/>
      <c r="O49" s="583"/>
      <c r="P49" s="583"/>
      <c r="Q49" s="583"/>
      <c r="R49" s="583"/>
      <c r="S49" s="583"/>
      <c r="T49" s="583"/>
      <c r="U49" s="583"/>
      <c r="V49" s="583"/>
      <c r="W49" s="583"/>
      <c r="X49" s="583"/>
      <c r="Y49" s="583"/>
      <c r="Z49" s="583"/>
      <c r="AA49" s="583"/>
      <c r="AB49" s="583"/>
      <c r="AC49" s="584"/>
      <c r="AD49" s="260">
        <f t="shared" si="8"/>
        <v>0</v>
      </c>
      <c r="AE49" s="407"/>
      <c r="AF49" s="322"/>
      <c r="AG49" s="383"/>
      <c r="AH49" s="322"/>
      <c r="AI49" s="383"/>
      <c r="AJ49" s="322"/>
      <c r="AK49" s="383"/>
      <c r="AL49" s="322"/>
      <c r="AM49" s="383"/>
      <c r="AN49" s="322"/>
      <c r="AO49" s="383"/>
      <c r="AP49" s="322"/>
      <c r="AQ49" s="383"/>
      <c r="AR49" s="322"/>
      <c r="AS49" s="383"/>
      <c r="AT49" s="322"/>
      <c r="AU49" s="383"/>
      <c r="AV49" s="322"/>
      <c r="AW49" s="383"/>
      <c r="AX49" s="383"/>
      <c r="AY49" s="383"/>
      <c r="AZ49" s="322"/>
      <c r="BA49" s="383"/>
      <c r="BB49" s="383"/>
      <c r="BC49" s="383"/>
      <c r="BD49" s="322"/>
      <c r="BE49" s="383"/>
      <c r="BF49" s="383"/>
      <c r="BG49" s="383"/>
      <c r="BH49" s="383"/>
      <c r="BI49" s="383"/>
      <c r="BJ49" s="383"/>
      <c r="BK49" s="383"/>
      <c r="BL49" s="383"/>
      <c r="BM49" s="383"/>
      <c r="BN49" s="383"/>
      <c r="BO49" s="383"/>
      <c r="BP49" s="383"/>
      <c r="BQ49" s="383"/>
      <c r="BR49" s="322"/>
      <c r="BS49" s="383"/>
      <c r="BT49" s="383"/>
      <c r="BU49" s="383"/>
      <c r="BV49" s="322"/>
      <c r="BW49" s="383"/>
      <c r="BX49" s="383"/>
      <c r="BY49" s="383"/>
      <c r="BZ49" s="383"/>
      <c r="CA49" s="383"/>
      <c r="CB49" s="322"/>
      <c r="CC49" s="383"/>
      <c r="CD49" s="480"/>
      <c r="CE49" s="21"/>
      <c r="CF49" s="21"/>
      <c r="CG49" s="21"/>
      <c r="CH49" s="21"/>
      <c r="CI49" s="21"/>
      <c r="CJ49" s="21"/>
    </row>
    <row r="50" ht="13.5" customHeight="1">
      <c r="A50" s="21"/>
      <c r="B50" s="709">
        <v>45123.0</v>
      </c>
      <c r="C50" s="99">
        <f t="shared" si="5"/>
        <v>0</v>
      </c>
      <c r="D50" s="260">
        <f t="shared" si="6"/>
        <v>0</v>
      </c>
      <c r="E50" s="582"/>
      <c r="F50" s="583"/>
      <c r="G50" s="583"/>
      <c r="H50" s="583"/>
      <c r="I50" s="583"/>
      <c r="J50" s="583"/>
      <c r="K50" s="583"/>
      <c r="L50" s="584"/>
      <c r="M50" s="577">
        <f t="shared" si="7"/>
        <v>0</v>
      </c>
      <c r="N50" s="582"/>
      <c r="O50" s="583"/>
      <c r="P50" s="583"/>
      <c r="Q50" s="583"/>
      <c r="R50" s="583"/>
      <c r="S50" s="583"/>
      <c r="T50" s="583"/>
      <c r="U50" s="583"/>
      <c r="V50" s="583"/>
      <c r="W50" s="583"/>
      <c r="X50" s="583"/>
      <c r="Y50" s="583"/>
      <c r="Z50" s="583"/>
      <c r="AA50" s="583"/>
      <c r="AB50" s="583"/>
      <c r="AC50" s="584"/>
      <c r="AD50" s="260">
        <f t="shared" si="8"/>
        <v>0</v>
      </c>
      <c r="AE50" s="407"/>
      <c r="AF50" s="322"/>
      <c r="AG50" s="383"/>
      <c r="AH50" s="322"/>
      <c r="AI50" s="383"/>
      <c r="AJ50" s="322"/>
      <c r="AK50" s="383"/>
      <c r="AL50" s="322"/>
      <c r="AM50" s="383"/>
      <c r="AN50" s="322"/>
      <c r="AO50" s="383"/>
      <c r="AP50" s="322"/>
      <c r="AQ50" s="383"/>
      <c r="AR50" s="322"/>
      <c r="AS50" s="383"/>
      <c r="AT50" s="322"/>
      <c r="AU50" s="383"/>
      <c r="AV50" s="322"/>
      <c r="AW50" s="383"/>
      <c r="AX50" s="383"/>
      <c r="AY50" s="383"/>
      <c r="AZ50" s="322"/>
      <c r="BA50" s="383"/>
      <c r="BB50" s="383"/>
      <c r="BC50" s="383"/>
      <c r="BD50" s="322"/>
      <c r="BE50" s="383"/>
      <c r="BF50" s="383"/>
      <c r="BG50" s="383"/>
      <c r="BH50" s="383"/>
      <c r="BI50" s="383"/>
      <c r="BJ50" s="383"/>
      <c r="BK50" s="383"/>
      <c r="BL50" s="383"/>
      <c r="BM50" s="383"/>
      <c r="BN50" s="383"/>
      <c r="BO50" s="383"/>
      <c r="BP50" s="383"/>
      <c r="BQ50" s="383"/>
      <c r="BR50" s="322"/>
      <c r="BS50" s="383"/>
      <c r="BT50" s="383"/>
      <c r="BU50" s="383"/>
      <c r="BV50" s="322"/>
      <c r="BW50" s="383"/>
      <c r="BX50" s="383"/>
      <c r="BY50" s="383"/>
      <c r="BZ50" s="383"/>
      <c r="CA50" s="383"/>
      <c r="CB50" s="322"/>
      <c r="CC50" s="383"/>
      <c r="CD50" s="480"/>
      <c r="CE50" s="21"/>
      <c r="CF50" s="21"/>
      <c r="CG50" s="21"/>
      <c r="CH50" s="21"/>
      <c r="CI50" s="21"/>
      <c r="CJ50" s="21"/>
    </row>
    <row r="51" ht="14.25" customHeight="1">
      <c r="A51" s="1"/>
      <c r="B51" s="709">
        <v>45124.0</v>
      </c>
      <c r="C51" s="99">
        <f t="shared" si="5"/>
        <v>0</v>
      </c>
      <c r="D51" s="260">
        <f t="shared" si="6"/>
        <v>0</v>
      </c>
      <c r="E51" s="582"/>
      <c r="F51" s="583"/>
      <c r="G51" s="583"/>
      <c r="H51" s="583"/>
      <c r="I51" s="583"/>
      <c r="J51" s="583"/>
      <c r="K51" s="583"/>
      <c r="L51" s="584"/>
      <c r="M51" s="577">
        <f t="shared" si="7"/>
        <v>0</v>
      </c>
      <c r="N51" s="582"/>
      <c r="O51" s="583"/>
      <c r="P51" s="583"/>
      <c r="Q51" s="583"/>
      <c r="R51" s="583"/>
      <c r="S51" s="583"/>
      <c r="T51" s="583"/>
      <c r="U51" s="583"/>
      <c r="V51" s="583"/>
      <c r="W51" s="583"/>
      <c r="X51" s="583"/>
      <c r="Y51" s="583"/>
      <c r="Z51" s="583"/>
      <c r="AA51" s="583"/>
      <c r="AB51" s="583"/>
      <c r="AC51" s="584"/>
      <c r="AD51" s="260">
        <f t="shared" si="8"/>
        <v>0</v>
      </c>
      <c r="AE51" s="407"/>
      <c r="AF51" s="322"/>
      <c r="AG51" s="383"/>
      <c r="AH51" s="322"/>
      <c r="AI51" s="383"/>
      <c r="AJ51" s="322"/>
      <c r="AK51" s="383"/>
      <c r="AL51" s="322"/>
      <c r="AM51" s="383"/>
      <c r="AN51" s="322"/>
      <c r="AO51" s="383"/>
      <c r="AP51" s="322"/>
      <c r="AQ51" s="383"/>
      <c r="AR51" s="322"/>
      <c r="AS51" s="383"/>
      <c r="AT51" s="322"/>
      <c r="AU51" s="383"/>
      <c r="AV51" s="322"/>
      <c r="AW51" s="383"/>
      <c r="AX51" s="383"/>
      <c r="AY51" s="383"/>
      <c r="AZ51" s="322"/>
      <c r="BA51" s="383"/>
      <c r="BB51" s="383"/>
      <c r="BC51" s="383"/>
      <c r="BD51" s="322"/>
      <c r="BE51" s="383"/>
      <c r="BF51" s="383"/>
      <c r="BG51" s="383"/>
      <c r="BH51" s="383"/>
      <c r="BI51" s="383"/>
      <c r="BJ51" s="383"/>
      <c r="BK51" s="383"/>
      <c r="BL51" s="383"/>
      <c r="BM51" s="383"/>
      <c r="BN51" s="383"/>
      <c r="BO51" s="383"/>
      <c r="BP51" s="383"/>
      <c r="BQ51" s="383"/>
      <c r="BR51" s="322"/>
      <c r="BS51" s="383"/>
      <c r="BT51" s="383"/>
      <c r="BU51" s="383"/>
      <c r="BV51" s="322"/>
      <c r="BW51" s="383"/>
      <c r="BX51" s="383"/>
      <c r="BY51" s="383"/>
      <c r="BZ51" s="383"/>
      <c r="CA51" s="383"/>
      <c r="CB51" s="322"/>
      <c r="CC51" s="383"/>
      <c r="CD51" s="480"/>
      <c r="CE51" s="21"/>
      <c r="CF51" s="21"/>
      <c r="CG51" s="21"/>
      <c r="CH51" s="21"/>
      <c r="CI51" s="1"/>
      <c r="CJ51" s="1"/>
    </row>
    <row r="52" ht="13.5" customHeight="1">
      <c r="A52" s="1"/>
      <c r="B52" s="708">
        <v>45125.0</v>
      </c>
      <c r="C52" s="99">
        <f t="shared" si="5"/>
        <v>1100</v>
      </c>
      <c r="D52" s="260">
        <f t="shared" si="6"/>
        <v>1100</v>
      </c>
      <c r="E52" s="321" t="s">
        <v>640</v>
      </c>
      <c r="F52" s="363">
        <v>1100.0</v>
      </c>
      <c r="G52" s="322"/>
      <c r="H52" s="322"/>
      <c r="I52" s="322"/>
      <c r="J52" s="322"/>
      <c r="K52" s="322"/>
      <c r="L52" s="480"/>
      <c r="M52" s="577">
        <f t="shared" si="7"/>
        <v>0</v>
      </c>
      <c r="N52" s="321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  <c r="AA52" s="322"/>
      <c r="AB52" s="322"/>
      <c r="AC52" s="480"/>
      <c r="AD52" s="260">
        <f t="shared" si="8"/>
        <v>0</v>
      </c>
      <c r="AE52" s="407"/>
      <c r="AF52" s="322"/>
      <c r="AG52" s="383"/>
      <c r="AH52" s="322"/>
      <c r="AI52" s="383"/>
      <c r="AJ52" s="322"/>
      <c r="AK52" s="383"/>
      <c r="AL52" s="322"/>
      <c r="AM52" s="383"/>
      <c r="AN52" s="322"/>
      <c r="AO52" s="383"/>
      <c r="AP52" s="322"/>
      <c r="AQ52" s="383"/>
      <c r="AR52" s="322"/>
      <c r="AS52" s="383"/>
      <c r="AT52" s="322"/>
      <c r="AU52" s="383"/>
      <c r="AV52" s="322"/>
      <c r="AW52" s="383"/>
      <c r="AX52" s="383"/>
      <c r="AY52" s="383"/>
      <c r="AZ52" s="322"/>
      <c r="BA52" s="383"/>
      <c r="BB52" s="383"/>
      <c r="BC52" s="383"/>
      <c r="BD52" s="322"/>
      <c r="BE52" s="383"/>
      <c r="BF52" s="383"/>
      <c r="BG52" s="383"/>
      <c r="BH52" s="383"/>
      <c r="BI52" s="383"/>
      <c r="BJ52" s="383"/>
      <c r="BK52" s="383"/>
      <c r="BL52" s="383"/>
      <c r="BM52" s="383"/>
      <c r="BN52" s="383"/>
      <c r="BO52" s="383"/>
      <c r="BP52" s="383"/>
      <c r="BQ52" s="383"/>
      <c r="BR52" s="322"/>
      <c r="BS52" s="383"/>
      <c r="BT52" s="383"/>
      <c r="BU52" s="383"/>
      <c r="BV52" s="322"/>
      <c r="BW52" s="383"/>
      <c r="BX52" s="383"/>
      <c r="BY52" s="383"/>
      <c r="BZ52" s="383"/>
      <c r="CA52" s="383"/>
      <c r="CB52" s="322"/>
      <c r="CC52" s="383"/>
      <c r="CD52" s="480"/>
      <c r="CE52" s="21"/>
      <c r="CF52" s="21"/>
      <c r="CG52" s="21"/>
      <c r="CH52" s="21"/>
      <c r="CI52" s="1"/>
      <c r="CJ52" s="1"/>
    </row>
    <row r="53" ht="11.25" customHeight="1">
      <c r="A53" s="1"/>
      <c r="B53" s="708">
        <v>45126.0</v>
      </c>
      <c r="C53" s="99">
        <f t="shared" si="5"/>
        <v>0</v>
      </c>
      <c r="D53" s="260">
        <f t="shared" si="6"/>
        <v>0</v>
      </c>
      <c r="E53" s="321"/>
      <c r="F53" s="322"/>
      <c r="G53" s="322"/>
      <c r="H53" s="322"/>
      <c r="I53" s="322"/>
      <c r="J53" s="322"/>
      <c r="K53" s="322"/>
      <c r="L53" s="480"/>
      <c r="M53" s="577">
        <f t="shared" si="7"/>
        <v>0</v>
      </c>
      <c r="N53" s="321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480"/>
      <c r="AD53" s="260">
        <f t="shared" si="8"/>
        <v>0</v>
      </c>
      <c r="AE53" s="407"/>
      <c r="AF53" s="322"/>
      <c r="AG53" s="383"/>
      <c r="AH53" s="322"/>
      <c r="AI53" s="383"/>
      <c r="AJ53" s="322"/>
      <c r="AK53" s="383"/>
      <c r="AL53" s="322"/>
      <c r="AM53" s="383"/>
      <c r="AN53" s="322"/>
      <c r="AO53" s="383"/>
      <c r="AP53" s="322"/>
      <c r="AQ53" s="383"/>
      <c r="AR53" s="322"/>
      <c r="AS53" s="383"/>
      <c r="AT53" s="322"/>
      <c r="AU53" s="383"/>
      <c r="AV53" s="322"/>
      <c r="AW53" s="383"/>
      <c r="AX53" s="383"/>
      <c r="AY53" s="383"/>
      <c r="AZ53" s="322"/>
      <c r="BA53" s="383"/>
      <c r="BB53" s="383"/>
      <c r="BC53" s="383"/>
      <c r="BD53" s="322"/>
      <c r="BE53" s="383"/>
      <c r="BF53" s="383"/>
      <c r="BG53" s="383"/>
      <c r="BH53" s="383"/>
      <c r="BI53" s="383"/>
      <c r="BJ53" s="383"/>
      <c r="BK53" s="383"/>
      <c r="BL53" s="383"/>
      <c r="BM53" s="383"/>
      <c r="BN53" s="383"/>
      <c r="BO53" s="383"/>
      <c r="BP53" s="383"/>
      <c r="BQ53" s="383"/>
      <c r="BR53" s="322"/>
      <c r="BS53" s="383"/>
      <c r="BT53" s="383"/>
      <c r="BU53" s="383"/>
      <c r="BV53" s="322"/>
      <c r="BW53" s="383"/>
      <c r="BX53" s="383"/>
      <c r="BY53" s="383"/>
      <c r="BZ53" s="383"/>
      <c r="CA53" s="383"/>
      <c r="CB53" s="322"/>
      <c r="CC53" s="383"/>
      <c r="CD53" s="480"/>
      <c r="CE53" s="21"/>
      <c r="CF53" s="21"/>
      <c r="CG53" s="21"/>
      <c r="CH53" s="21"/>
      <c r="CI53" s="1"/>
      <c r="CJ53" s="1"/>
    </row>
    <row r="54" ht="13.5" customHeight="1">
      <c r="A54" s="1"/>
      <c r="B54" s="708">
        <v>45127.0</v>
      </c>
      <c r="C54" s="99">
        <f t="shared" si="5"/>
        <v>54865</v>
      </c>
      <c r="D54" s="260">
        <f t="shared" si="6"/>
        <v>0</v>
      </c>
      <c r="E54" s="321"/>
      <c r="F54" s="322"/>
      <c r="G54" s="322"/>
      <c r="H54" s="322"/>
      <c r="I54" s="322"/>
      <c r="J54" s="322"/>
      <c r="K54" s="322"/>
      <c r="L54" s="480"/>
      <c r="M54" s="577">
        <f t="shared" si="7"/>
        <v>0</v>
      </c>
      <c r="N54" s="321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  <c r="AA54" s="322"/>
      <c r="AB54" s="322"/>
      <c r="AC54" s="480"/>
      <c r="AD54" s="260">
        <f t="shared" si="8"/>
        <v>54865</v>
      </c>
      <c r="AE54" s="407" t="s">
        <v>403</v>
      </c>
      <c r="AF54" s="363">
        <v>54865.0</v>
      </c>
      <c r="AG54" s="322"/>
      <c r="AH54" s="322"/>
      <c r="AI54" s="383"/>
      <c r="AJ54" s="322"/>
      <c r="AK54" s="383"/>
      <c r="AL54" s="322"/>
      <c r="AM54" s="383"/>
      <c r="AN54" s="322"/>
      <c r="AO54" s="383"/>
      <c r="AP54" s="322"/>
      <c r="AQ54" s="383"/>
      <c r="AR54" s="322"/>
      <c r="AS54" s="383"/>
      <c r="AT54" s="322"/>
      <c r="AU54" s="383"/>
      <c r="AV54" s="322"/>
      <c r="AW54" s="383"/>
      <c r="AX54" s="383"/>
      <c r="AY54" s="383"/>
      <c r="AZ54" s="322"/>
      <c r="BA54" s="383"/>
      <c r="BB54" s="383"/>
      <c r="BC54" s="383"/>
      <c r="BD54" s="322"/>
      <c r="BE54" s="383"/>
      <c r="BF54" s="383"/>
      <c r="BG54" s="383"/>
      <c r="BH54" s="383"/>
      <c r="BI54" s="383"/>
      <c r="BJ54" s="383"/>
      <c r="BK54" s="383"/>
      <c r="BL54" s="383"/>
      <c r="BM54" s="383"/>
      <c r="BN54" s="383"/>
      <c r="BO54" s="383"/>
      <c r="BP54" s="383"/>
      <c r="BQ54" s="383"/>
      <c r="BR54" s="322"/>
      <c r="BS54" s="383"/>
      <c r="BT54" s="383"/>
      <c r="BU54" s="383"/>
      <c r="BV54" s="322"/>
      <c r="BW54" s="383"/>
      <c r="BX54" s="383"/>
      <c r="BY54" s="383"/>
      <c r="BZ54" s="383"/>
      <c r="CA54" s="383"/>
      <c r="CB54" s="322"/>
      <c r="CC54" s="383"/>
      <c r="CD54" s="480"/>
      <c r="CE54" s="21"/>
      <c r="CF54" s="21"/>
      <c r="CG54" s="21"/>
      <c r="CH54" s="21"/>
      <c r="CI54" s="1"/>
      <c r="CJ54" s="1"/>
    </row>
    <row r="55" ht="13.5" customHeight="1">
      <c r="A55" s="1"/>
      <c r="B55" s="708">
        <v>45128.0</v>
      </c>
      <c r="C55" s="99">
        <f t="shared" si="5"/>
        <v>0</v>
      </c>
      <c r="D55" s="260">
        <f t="shared" si="6"/>
        <v>0</v>
      </c>
      <c r="E55" s="321"/>
      <c r="F55" s="322"/>
      <c r="G55" s="322"/>
      <c r="H55" s="322"/>
      <c r="I55" s="322"/>
      <c r="J55" s="322"/>
      <c r="K55" s="322"/>
      <c r="L55" s="480"/>
      <c r="M55" s="577">
        <f t="shared" si="7"/>
        <v>0</v>
      </c>
      <c r="N55" s="544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  <c r="AA55" s="322"/>
      <c r="AB55" s="322"/>
      <c r="AC55" s="480"/>
      <c r="AD55" s="260">
        <f t="shared" si="8"/>
        <v>0</v>
      </c>
      <c r="AE55" s="407"/>
      <c r="AF55" s="322"/>
      <c r="AG55" s="383"/>
      <c r="AH55" s="322"/>
      <c r="AI55" s="383"/>
      <c r="AJ55" s="322"/>
      <c r="AK55" s="383"/>
      <c r="AL55" s="322"/>
      <c r="AM55" s="383"/>
      <c r="AN55" s="322"/>
      <c r="AO55" s="383"/>
      <c r="AP55" s="322"/>
      <c r="AQ55" s="383"/>
      <c r="AR55" s="322"/>
      <c r="AS55" s="383"/>
      <c r="AT55" s="322"/>
      <c r="AU55" s="383"/>
      <c r="AV55" s="322"/>
      <c r="AW55" s="383"/>
      <c r="AX55" s="383"/>
      <c r="AY55" s="383"/>
      <c r="AZ55" s="322"/>
      <c r="BA55" s="383"/>
      <c r="BB55" s="383"/>
      <c r="BC55" s="383"/>
      <c r="BD55" s="322"/>
      <c r="BE55" s="383"/>
      <c r="BF55" s="383"/>
      <c r="BG55" s="383"/>
      <c r="BH55" s="383"/>
      <c r="BI55" s="383"/>
      <c r="BJ55" s="383"/>
      <c r="BK55" s="383"/>
      <c r="BL55" s="383"/>
      <c r="BM55" s="383"/>
      <c r="BN55" s="383"/>
      <c r="BO55" s="383"/>
      <c r="BP55" s="383"/>
      <c r="BQ55" s="383"/>
      <c r="BR55" s="322"/>
      <c r="BS55" s="383"/>
      <c r="BT55" s="383"/>
      <c r="BU55" s="383"/>
      <c r="BV55" s="322"/>
      <c r="BW55" s="383"/>
      <c r="BX55" s="383"/>
      <c r="BY55" s="383"/>
      <c r="BZ55" s="383"/>
      <c r="CA55" s="383"/>
      <c r="CB55" s="322"/>
      <c r="CC55" s="383"/>
      <c r="CD55" s="480"/>
      <c r="CE55" s="21"/>
      <c r="CF55" s="21"/>
      <c r="CG55" s="21"/>
      <c r="CH55" s="21"/>
      <c r="CI55" s="1"/>
      <c r="CJ55" s="1"/>
    </row>
    <row r="56" ht="13.5" customHeight="1">
      <c r="A56" s="21"/>
      <c r="B56" s="709">
        <v>45129.0</v>
      </c>
      <c r="C56" s="99">
        <f t="shared" si="5"/>
        <v>0</v>
      </c>
      <c r="D56" s="260">
        <f t="shared" si="6"/>
        <v>0</v>
      </c>
      <c r="E56" s="582"/>
      <c r="F56" s="583"/>
      <c r="G56" s="583"/>
      <c r="H56" s="583"/>
      <c r="I56" s="583"/>
      <c r="J56" s="583"/>
      <c r="K56" s="583"/>
      <c r="L56" s="584"/>
      <c r="M56" s="577">
        <f t="shared" si="7"/>
        <v>0</v>
      </c>
      <c r="N56" s="544"/>
      <c r="O56" s="383"/>
      <c r="P56" s="583"/>
      <c r="Q56" s="583"/>
      <c r="R56" s="583"/>
      <c r="S56" s="583"/>
      <c r="T56" s="583"/>
      <c r="U56" s="583"/>
      <c r="V56" s="583"/>
      <c r="W56" s="583"/>
      <c r="X56" s="583"/>
      <c r="Y56" s="583"/>
      <c r="Z56" s="583"/>
      <c r="AA56" s="583"/>
      <c r="AB56" s="583"/>
      <c r="AC56" s="584"/>
      <c r="AD56" s="260">
        <f t="shared" si="8"/>
        <v>0</v>
      </c>
      <c r="AE56" s="407"/>
      <c r="AF56" s="322"/>
      <c r="AG56" s="383"/>
      <c r="AH56" s="322"/>
      <c r="AI56" s="383"/>
      <c r="AJ56" s="322"/>
      <c r="AK56" s="383"/>
      <c r="AL56" s="322"/>
      <c r="AM56" s="383"/>
      <c r="AN56" s="322"/>
      <c r="AO56" s="383"/>
      <c r="AP56" s="322"/>
      <c r="AQ56" s="383"/>
      <c r="AR56" s="322"/>
      <c r="AS56" s="383"/>
      <c r="AT56" s="322"/>
      <c r="AU56" s="383"/>
      <c r="AV56" s="322"/>
      <c r="AW56" s="383"/>
      <c r="AX56" s="383"/>
      <c r="AY56" s="383"/>
      <c r="AZ56" s="322"/>
      <c r="BA56" s="383"/>
      <c r="BB56" s="383"/>
      <c r="BC56" s="383"/>
      <c r="BD56" s="322"/>
      <c r="BE56" s="383"/>
      <c r="BF56" s="383"/>
      <c r="BG56" s="383"/>
      <c r="BH56" s="383"/>
      <c r="BI56" s="383"/>
      <c r="BJ56" s="383"/>
      <c r="BK56" s="383"/>
      <c r="BL56" s="383"/>
      <c r="BM56" s="383"/>
      <c r="BN56" s="383"/>
      <c r="BO56" s="383"/>
      <c r="BP56" s="383"/>
      <c r="BQ56" s="383"/>
      <c r="BR56" s="322"/>
      <c r="BS56" s="383"/>
      <c r="BT56" s="383"/>
      <c r="BU56" s="383"/>
      <c r="BV56" s="322"/>
      <c r="BW56" s="383"/>
      <c r="BX56" s="383"/>
      <c r="BY56" s="383"/>
      <c r="BZ56" s="383"/>
      <c r="CA56" s="383"/>
      <c r="CB56" s="322"/>
      <c r="CC56" s="383"/>
      <c r="CD56" s="480"/>
      <c r="CE56" s="21"/>
      <c r="CF56" s="21"/>
      <c r="CG56" s="21"/>
      <c r="CH56" s="21"/>
      <c r="CI56" s="21"/>
      <c r="CJ56" s="21"/>
    </row>
    <row r="57" ht="13.5" customHeight="1">
      <c r="A57" s="21"/>
      <c r="B57" s="709">
        <v>45130.0</v>
      </c>
      <c r="C57" s="99">
        <f t="shared" si="5"/>
        <v>0</v>
      </c>
      <c r="D57" s="260">
        <f t="shared" si="6"/>
        <v>0</v>
      </c>
      <c r="E57" s="582"/>
      <c r="F57" s="583"/>
      <c r="G57" s="583"/>
      <c r="H57" s="583"/>
      <c r="I57" s="583"/>
      <c r="J57" s="583"/>
      <c r="K57" s="583"/>
      <c r="L57" s="584"/>
      <c r="M57" s="577">
        <f t="shared" si="7"/>
        <v>0</v>
      </c>
      <c r="N57" s="582"/>
      <c r="O57" s="583"/>
      <c r="P57" s="583"/>
      <c r="Q57" s="583"/>
      <c r="R57" s="583"/>
      <c r="S57" s="583"/>
      <c r="T57" s="583"/>
      <c r="U57" s="583"/>
      <c r="V57" s="583"/>
      <c r="W57" s="583"/>
      <c r="X57" s="583"/>
      <c r="Y57" s="583"/>
      <c r="Z57" s="583"/>
      <c r="AA57" s="583"/>
      <c r="AB57" s="583"/>
      <c r="AC57" s="584"/>
      <c r="AD57" s="260">
        <f t="shared" si="8"/>
        <v>0</v>
      </c>
      <c r="AE57" s="407"/>
      <c r="AF57" s="322"/>
      <c r="AG57" s="383"/>
      <c r="AH57" s="322"/>
      <c r="AI57" s="383"/>
      <c r="AJ57" s="322"/>
      <c r="AK57" s="383"/>
      <c r="AL57" s="322"/>
      <c r="AM57" s="383"/>
      <c r="AN57" s="322"/>
      <c r="AO57" s="383"/>
      <c r="AP57" s="322"/>
      <c r="AQ57" s="383"/>
      <c r="AR57" s="322"/>
      <c r="AS57" s="383"/>
      <c r="AT57" s="322"/>
      <c r="AU57" s="383"/>
      <c r="AV57" s="322"/>
      <c r="AW57" s="383"/>
      <c r="AX57" s="383"/>
      <c r="AY57" s="383"/>
      <c r="AZ57" s="322"/>
      <c r="BA57" s="383"/>
      <c r="BB57" s="383"/>
      <c r="BC57" s="383"/>
      <c r="BD57" s="322"/>
      <c r="BE57" s="383"/>
      <c r="BF57" s="383"/>
      <c r="BG57" s="383"/>
      <c r="BH57" s="383"/>
      <c r="BI57" s="383"/>
      <c r="BJ57" s="383"/>
      <c r="BK57" s="383"/>
      <c r="BL57" s="383"/>
      <c r="BM57" s="383"/>
      <c r="BN57" s="383"/>
      <c r="BO57" s="383"/>
      <c r="BP57" s="383"/>
      <c r="BQ57" s="383"/>
      <c r="BR57" s="322"/>
      <c r="BS57" s="383"/>
      <c r="BT57" s="383"/>
      <c r="BU57" s="383"/>
      <c r="BV57" s="322"/>
      <c r="BW57" s="383"/>
      <c r="BX57" s="383"/>
      <c r="BY57" s="383"/>
      <c r="BZ57" s="383"/>
      <c r="CA57" s="383"/>
      <c r="CB57" s="322"/>
      <c r="CC57" s="383"/>
      <c r="CD57" s="480"/>
      <c r="CE57" s="21"/>
      <c r="CF57" s="21"/>
      <c r="CG57" s="21"/>
      <c r="CH57" s="21"/>
      <c r="CI57" s="21"/>
      <c r="CJ57" s="21"/>
    </row>
    <row r="58" ht="13.5" customHeight="1">
      <c r="A58" s="1"/>
      <c r="B58" s="708">
        <v>45131.0</v>
      </c>
      <c r="C58" s="99">
        <f t="shared" si="5"/>
        <v>17773363</v>
      </c>
      <c r="D58" s="260">
        <f t="shared" si="6"/>
        <v>0</v>
      </c>
      <c r="E58" s="321"/>
      <c r="F58" s="322"/>
      <c r="G58" s="322"/>
      <c r="H58" s="322"/>
      <c r="I58" s="322"/>
      <c r="J58" s="322"/>
      <c r="K58" s="322"/>
      <c r="L58" s="480"/>
      <c r="M58" s="577">
        <f t="shared" si="7"/>
        <v>17756840</v>
      </c>
      <c r="N58" s="321" t="s">
        <v>1653</v>
      </c>
      <c r="O58" s="363">
        <v>1.775684E7</v>
      </c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  <c r="AA58" s="322"/>
      <c r="AB58" s="322"/>
      <c r="AC58" s="480"/>
      <c r="AD58" s="260">
        <f t="shared" si="8"/>
        <v>16523</v>
      </c>
      <c r="AE58" s="407" t="s">
        <v>1654</v>
      </c>
      <c r="AF58" s="363">
        <v>16523.0</v>
      </c>
      <c r="AG58" s="383"/>
      <c r="AH58" s="322"/>
      <c r="AI58" s="383"/>
      <c r="AJ58" s="322"/>
      <c r="AK58" s="383"/>
      <c r="AL58" s="322"/>
      <c r="AM58" s="383"/>
      <c r="AN58" s="322"/>
      <c r="AO58" s="383"/>
      <c r="AP58" s="322"/>
      <c r="AQ58" s="383"/>
      <c r="AR58" s="322"/>
      <c r="AS58" s="383"/>
      <c r="AT58" s="322"/>
      <c r="AU58" s="383"/>
      <c r="AV58" s="322"/>
      <c r="AW58" s="383"/>
      <c r="AX58" s="383"/>
      <c r="AY58" s="383"/>
      <c r="AZ58" s="322"/>
      <c r="BA58" s="383"/>
      <c r="BB58" s="383"/>
      <c r="BC58" s="383"/>
      <c r="BD58" s="322"/>
      <c r="BE58" s="383"/>
      <c r="BF58" s="383"/>
      <c r="BG58" s="383"/>
      <c r="BH58" s="383"/>
      <c r="BI58" s="383"/>
      <c r="BJ58" s="383"/>
      <c r="BK58" s="383"/>
      <c r="BL58" s="383"/>
      <c r="BM58" s="383"/>
      <c r="BN58" s="383"/>
      <c r="BO58" s="383"/>
      <c r="BP58" s="383"/>
      <c r="BQ58" s="383"/>
      <c r="BR58" s="322"/>
      <c r="BS58" s="383"/>
      <c r="BT58" s="383"/>
      <c r="BU58" s="383"/>
      <c r="BV58" s="322"/>
      <c r="BW58" s="383"/>
      <c r="BX58" s="383"/>
      <c r="BY58" s="383"/>
      <c r="BZ58" s="383"/>
      <c r="CA58" s="383"/>
      <c r="CB58" s="322"/>
      <c r="CC58" s="383"/>
      <c r="CD58" s="480"/>
      <c r="CE58" s="21"/>
      <c r="CF58" s="21"/>
      <c r="CG58" s="21"/>
      <c r="CH58" s="21"/>
      <c r="CI58" s="1"/>
      <c r="CJ58" s="1"/>
    </row>
    <row r="59" ht="13.5" customHeight="1">
      <c r="A59" s="1"/>
      <c r="B59" s="708">
        <v>45132.0</v>
      </c>
      <c r="C59" s="99">
        <f t="shared" si="5"/>
        <v>0</v>
      </c>
      <c r="D59" s="260">
        <f t="shared" si="6"/>
        <v>0</v>
      </c>
      <c r="E59" s="321"/>
      <c r="F59" s="322"/>
      <c r="G59" s="322"/>
      <c r="H59" s="322"/>
      <c r="I59" s="322"/>
      <c r="J59" s="322"/>
      <c r="K59" s="322"/>
      <c r="L59" s="480"/>
      <c r="M59" s="577">
        <f t="shared" si="7"/>
        <v>0</v>
      </c>
      <c r="N59" s="321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  <c r="AA59" s="322"/>
      <c r="AB59" s="322"/>
      <c r="AC59" s="480"/>
      <c r="AD59" s="260">
        <f t="shared" si="8"/>
        <v>0</v>
      </c>
      <c r="AE59" s="407"/>
      <c r="AF59" s="322"/>
      <c r="AG59" s="383"/>
      <c r="AH59" s="322"/>
      <c r="AI59" s="383"/>
      <c r="AJ59" s="322"/>
      <c r="AK59" s="383"/>
      <c r="AL59" s="322"/>
      <c r="AM59" s="383"/>
      <c r="AN59" s="322"/>
      <c r="AO59" s="383"/>
      <c r="AP59" s="322"/>
      <c r="AQ59" s="383"/>
      <c r="AR59" s="322"/>
      <c r="AS59" s="383"/>
      <c r="AT59" s="322"/>
      <c r="AU59" s="383"/>
      <c r="AV59" s="322"/>
      <c r="AW59" s="383"/>
      <c r="AX59" s="383"/>
      <c r="AY59" s="383"/>
      <c r="AZ59" s="322"/>
      <c r="BA59" s="383"/>
      <c r="BB59" s="383"/>
      <c r="BC59" s="383"/>
      <c r="BD59" s="322"/>
      <c r="BE59" s="383"/>
      <c r="BF59" s="383"/>
      <c r="BG59" s="383"/>
      <c r="BH59" s="383"/>
      <c r="BI59" s="383"/>
      <c r="BJ59" s="383"/>
      <c r="BK59" s="383"/>
      <c r="BL59" s="383"/>
      <c r="BM59" s="383"/>
      <c r="BN59" s="383"/>
      <c r="BO59" s="383"/>
      <c r="BP59" s="383"/>
      <c r="BQ59" s="383"/>
      <c r="BR59" s="322"/>
      <c r="BS59" s="383"/>
      <c r="BT59" s="383"/>
      <c r="BU59" s="383"/>
      <c r="BV59" s="322"/>
      <c r="BW59" s="383"/>
      <c r="BX59" s="383"/>
      <c r="BY59" s="383"/>
      <c r="BZ59" s="383"/>
      <c r="CA59" s="383"/>
      <c r="CB59" s="322"/>
      <c r="CC59" s="383"/>
      <c r="CD59" s="480"/>
      <c r="CE59" s="21"/>
      <c r="CF59" s="21"/>
      <c r="CG59" s="21"/>
      <c r="CH59" s="21"/>
      <c r="CI59" s="1"/>
      <c r="CJ59" s="1"/>
    </row>
    <row r="60" ht="13.5" customHeight="1">
      <c r="A60" s="1"/>
      <c r="B60" s="708">
        <v>45133.0</v>
      </c>
      <c r="C60" s="99">
        <f t="shared" si="5"/>
        <v>238119</v>
      </c>
      <c r="D60" s="260">
        <f t="shared" si="6"/>
        <v>0</v>
      </c>
      <c r="E60" s="321"/>
      <c r="F60" s="322"/>
      <c r="G60" s="322"/>
      <c r="H60" s="322"/>
      <c r="I60" s="322"/>
      <c r="J60" s="322"/>
      <c r="K60" s="322"/>
      <c r="L60" s="480"/>
      <c r="M60" s="577">
        <f t="shared" si="7"/>
        <v>0</v>
      </c>
      <c r="N60" s="321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  <c r="AA60" s="322"/>
      <c r="AB60" s="322"/>
      <c r="AC60" s="480"/>
      <c r="AD60" s="260">
        <f t="shared" si="8"/>
        <v>238119</v>
      </c>
      <c r="AE60" s="407" t="s">
        <v>1365</v>
      </c>
      <c r="AF60" s="363">
        <v>25000.0</v>
      </c>
      <c r="AG60" s="383" t="s">
        <v>991</v>
      </c>
      <c r="AH60" s="363">
        <v>3342.0</v>
      </c>
      <c r="AI60" s="322" t="s">
        <v>426</v>
      </c>
      <c r="AJ60" s="363">
        <v>38908.0</v>
      </c>
      <c r="AK60" s="383" t="s">
        <v>764</v>
      </c>
      <c r="AL60" s="363">
        <v>60260.0</v>
      </c>
      <c r="AM60" s="322" t="s">
        <v>1655</v>
      </c>
      <c r="AN60" s="363">
        <v>2511.0</v>
      </c>
      <c r="AO60" s="322" t="s">
        <v>1610</v>
      </c>
      <c r="AP60" s="363">
        <v>3400.0</v>
      </c>
      <c r="AQ60" s="322" t="s">
        <v>1611</v>
      </c>
      <c r="AR60" s="363">
        <v>4818.0</v>
      </c>
      <c r="AS60" s="383" t="s">
        <v>426</v>
      </c>
      <c r="AT60" s="363">
        <v>49940.0</v>
      </c>
      <c r="AU60" s="383"/>
      <c r="AV60" s="322"/>
      <c r="AW60" s="383"/>
      <c r="AX60" s="383"/>
      <c r="AY60" s="383"/>
      <c r="AZ60" s="322"/>
      <c r="BA60" s="383"/>
      <c r="BB60" s="383"/>
      <c r="BC60" s="383"/>
      <c r="BD60" s="322"/>
      <c r="BE60" s="383"/>
      <c r="BF60" s="383"/>
      <c r="BG60" s="383"/>
      <c r="BH60" s="383"/>
      <c r="BI60" s="383"/>
      <c r="BJ60" s="383"/>
      <c r="BK60" s="383"/>
      <c r="BL60" s="383"/>
      <c r="BM60" s="383"/>
      <c r="BN60" s="383"/>
      <c r="BO60" s="383"/>
      <c r="BP60" s="383"/>
      <c r="BQ60" s="383"/>
      <c r="BR60" s="322"/>
      <c r="BS60" s="383"/>
      <c r="BT60" s="383"/>
      <c r="BU60" s="383"/>
      <c r="BV60" s="322"/>
      <c r="BW60" s="383"/>
      <c r="BX60" s="383"/>
      <c r="BY60" s="383"/>
      <c r="BZ60" s="383"/>
      <c r="CA60" s="383"/>
      <c r="CB60" s="322"/>
      <c r="CC60" s="383"/>
      <c r="CD60" s="480"/>
      <c r="CE60" s="21"/>
      <c r="CF60" s="21"/>
      <c r="CG60" s="21"/>
      <c r="CH60" s="21"/>
      <c r="CI60" s="1"/>
      <c r="CJ60" s="1"/>
    </row>
    <row r="61" ht="13.5" customHeight="1">
      <c r="A61" s="1"/>
      <c r="B61" s="708">
        <v>45134.0</v>
      </c>
      <c r="C61" s="99">
        <f t="shared" si="5"/>
        <v>452848</v>
      </c>
      <c r="D61" s="260">
        <f t="shared" si="6"/>
        <v>0</v>
      </c>
      <c r="E61" s="321"/>
      <c r="F61" s="322"/>
      <c r="G61" s="322"/>
      <c r="H61" s="322"/>
      <c r="I61" s="322"/>
      <c r="J61" s="322"/>
      <c r="K61" s="322"/>
      <c r="L61" s="480"/>
      <c r="M61" s="577">
        <f t="shared" si="7"/>
        <v>0</v>
      </c>
      <c r="N61" s="321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  <c r="AA61" s="322"/>
      <c r="AB61" s="322"/>
      <c r="AC61" s="480"/>
      <c r="AD61" s="260">
        <f t="shared" si="8"/>
        <v>452848</v>
      </c>
      <c r="AE61" s="407" t="s">
        <v>403</v>
      </c>
      <c r="AF61" s="363">
        <v>0.0</v>
      </c>
      <c r="AG61" s="383" t="s">
        <v>1608</v>
      </c>
      <c r="AH61" s="363">
        <v>36940.0</v>
      </c>
      <c r="AI61" s="383" t="s">
        <v>1613</v>
      </c>
      <c r="AJ61" s="363">
        <v>84678.0</v>
      </c>
      <c r="AK61" s="383" t="s">
        <v>1614</v>
      </c>
      <c r="AL61" s="363">
        <v>15180.0</v>
      </c>
      <c r="AM61" s="322" t="s">
        <v>1656</v>
      </c>
      <c r="AN61" s="363">
        <v>43320.0</v>
      </c>
      <c r="AO61" s="322" t="s">
        <v>764</v>
      </c>
      <c r="AP61" s="363">
        <v>36940.0</v>
      </c>
      <c r="AQ61" s="383" t="s">
        <v>1657</v>
      </c>
      <c r="AR61" s="363">
        <v>4400.0</v>
      </c>
      <c r="AS61" s="383" t="s">
        <v>1618</v>
      </c>
      <c r="AT61" s="363">
        <v>6015.0</v>
      </c>
      <c r="AU61" s="322" t="s">
        <v>1658</v>
      </c>
      <c r="AV61" s="363">
        <v>24840.0</v>
      </c>
      <c r="AW61" s="383" t="s">
        <v>1659</v>
      </c>
      <c r="AX61" s="363">
        <v>31930.0</v>
      </c>
      <c r="AY61" s="383"/>
      <c r="AZ61" s="322"/>
      <c r="BA61" s="383" t="s">
        <v>1660</v>
      </c>
      <c r="BB61" s="363">
        <v>67440.0</v>
      </c>
      <c r="BC61" s="322" t="s">
        <v>994</v>
      </c>
      <c r="BD61" s="363">
        <v>95150.0</v>
      </c>
      <c r="BE61" s="383"/>
      <c r="BF61" s="383"/>
      <c r="BG61" s="383"/>
      <c r="BH61" s="383"/>
      <c r="BI61" s="383"/>
      <c r="BJ61" s="383"/>
      <c r="BK61" s="383"/>
      <c r="BL61" s="383"/>
      <c r="BM61" s="383"/>
      <c r="BN61" s="383"/>
      <c r="BO61" s="383"/>
      <c r="BP61" s="383"/>
      <c r="BQ61" s="383"/>
      <c r="BR61" s="322"/>
      <c r="BS61" s="383"/>
      <c r="BT61" s="383"/>
      <c r="BU61" s="383"/>
      <c r="BV61" s="322"/>
      <c r="BW61" s="383"/>
      <c r="BX61" s="383"/>
      <c r="BY61" s="383"/>
      <c r="BZ61" s="383"/>
      <c r="CA61" s="383"/>
      <c r="CB61" s="322"/>
      <c r="CC61" s="383"/>
      <c r="CD61" s="480"/>
      <c r="CE61" s="21"/>
      <c r="CF61" s="21"/>
      <c r="CG61" s="21"/>
      <c r="CH61" s="21"/>
      <c r="CI61" s="1"/>
      <c r="CJ61" s="1"/>
    </row>
    <row r="62" ht="13.5" customHeight="1">
      <c r="A62" s="1"/>
      <c r="B62" s="708">
        <v>45135.0</v>
      </c>
      <c r="C62" s="99">
        <f t="shared" si="5"/>
        <v>68201</v>
      </c>
      <c r="D62" s="260">
        <f t="shared" si="6"/>
        <v>10000</v>
      </c>
      <c r="E62" s="321" t="s">
        <v>1661</v>
      </c>
      <c r="F62" s="363">
        <v>10000.0</v>
      </c>
      <c r="G62" s="322"/>
      <c r="H62" s="322"/>
      <c r="I62" s="322"/>
      <c r="J62" s="322"/>
      <c r="K62" s="322"/>
      <c r="L62" s="480"/>
      <c r="M62" s="577">
        <f t="shared" si="7"/>
        <v>0</v>
      </c>
      <c r="N62" s="321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  <c r="AA62" s="322"/>
      <c r="AB62" s="322"/>
      <c r="AC62" s="480"/>
      <c r="AD62" s="260">
        <f t="shared" si="8"/>
        <v>58201</v>
      </c>
      <c r="AE62" s="407" t="s">
        <v>1621</v>
      </c>
      <c r="AF62" s="322">
        <v>58201.0</v>
      </c>
      <c r="AG62" s="322"/>
      <c r="AH62" s="322"/>
      <c r="AI62" s="322"/>
      <c r="AJ62" s="322"/>
      <c r="AK62" s="322"/>
      <c r="AL62" s="322"/>
      <c r="AM62" s="383"/>
      <c r="AN62" s="322"/>
      <c r="AO62" s="383"/>
      <c r="AP62" s="322"/>
      <c r="AQ62" s="383"/>
      <c r="AR62" s="322"/>
      <c r="AS62" s="322"/>
      <c r="AT62" s="322"/>
      <c r="AU62" s="322"/>
      <c r="AV62" s="322"/>
      <c r="AW62" s="322"/>
      <c r="AX62" s="322"/>
      <c r="AY62" s="383"/>
      <c r="AZ62" s="322"/>
      <c r="BA62" s="383"/>
      <c r="BB62" s="322"/>
      <c r="BC62" s="322"/>
      <c r="BD62" s="322"/>
      <c r="BE62" s="322"/>
      <c r="BF62" s="322"/>
      <c r="BG62" s="322"/>
      <c r="BH62" s="322"/>
      <c r="BI62" s="383"/>
      <c r="BJ62" s="322"/>
      <c r="BK62" s="383"/>
      <c r="BL62" s="322"/>
      <c r="BM62" s="383"/>
      <c r="BN62" s="322"/>
      <c r="BO62" s="383"/>
      <c r="BP62" s="322"/>
      <c r="BQ62" s="383"/>
      <c r="BR62" s="322"/>
      <c r="BS62" s="383"/>
      <c r="BT62" s="383"/>
      <c r="BU62" s="383"/>
      <c r="BV62" s="322"/>
      <c r="BW62" s="383"/>
      <c r="BX62" s="383"/>
      <c r="BY62" s="383"/>
      <c r="BZ62" s="383"/>
      <c r="CA62" s="383"/>
      <c r="CB62" s="322"/>
      <c r="CC62" s="383"/>
      <c r="CD62" s="480"/>
      <c r="CE62" s="21"/>
      <c r="CF62" s="21"/>
      <c r="CG62" s="21"/>
      <c r="CH62" s="21"/>
      <c r="CI62" s="1"/>
      <c r="CJ62" s="1"/>
    </row>
    <row r="63" ht="13.5" customHeight="1">
      <c r="A63" s="21"/>
      <c r="B63" s="709">
        <v>45136.0</v>
      </c>
      <c r="C63" s="99">
        <f t="shared" si="5"/>
        <v>0</v>
      </c>
      <c r="D63" s="260">
        <f t="shared" si="6"/>
        <v>0</v>
      </c>
      <c r="E63" s="582"/>
      <c r="F63" s="583"/>
      <c r="G63" s="583"/>
      <c r="H63" s="583"/>
      <c r="I63" s="583"/>
      <c r="J63" s="583"/>
      <c r="K63" s="583"/>
      <c r="L63" s="584"/>
      <c r="M63" s="577">
        <f t="shared" si="7"/>
        <v>0</v>
      </c>
      <c r="N63" s="582"/>
      <c r="O63" s="583"/>
      <c r="P63" s="583"/>
      <c r="Q63" s="583"/>
      <c r="R63" s="583"/>
      <c r="S63" s="583"/>
      <c r="T63" s="583"/>
      <c r="U63" s="583"/>
      <c r="V63" s="583"/>
      <c r="W63" s="583"/>
      <c r="X63" s="583"/>
      <c r="Y63" s="583"/>
      <c r="Z63" s="583"/>
      <c r="AA63" s="583"/>
      <c r="AB63" s="583"/>
      <c r="AC63" s="584"/>
      <c r="AD63" s="260">
        <f t="shared" si="8"/>
        <v>0</v>
      </c>
      <c r="AE63" s="407"/>
      <c r="AF63" s="322"/>
      <c r="AG63" s="322"/>
      <c r="AH63" s="322"/>
      <c r="AI63" s="383"/>
      <c r="AJ63" s="322"/>
      <c r="AK63" s="383"/>
      <c r="AL63" s="322"/>
      <c r="AM63" s="322"/>
      <c r="AN63" s="322"/>
      <c r="AO63" s="322"/>
      <c r="AP63" s="322"/>
      <c r="AQ63" s="383"/>
      <c r="AR63" s="322"/>
      <c r="AS63" s="383"/>
      <c r="AT63" s="322"/>
      <c r="AU63" s="383"/>
      <c r="AV63" s="322"/>
      <c r="AW63" s="383"/>
      <c r="AX63" s="322"/>
      <c r="AY63" s="383"/>
      <c r="AZ63" s="322"/>
      <c r="BA63" s="383"/>
      <c r="BB63" s="322"/>
      <c r="BC63" s="383"/>
      <c r="BD63" s="322"/>
      <c r="BE63" s="383"/>
      <c r="BF63" s="322"/>
      <c r="BG63" s="322"/>
      <c r="BH63" s="322"/>
      <c r="BI63" s="322"/>
      <c r="BJ63" s="322"/>
      <c r="BK63" s="383"/>
      <c r="BL63" s="322"/>
      <c r="BM63" s="322"/>
      <c r="BN63" s="322"/>
      <c r="BO63" s="383"/>
      <c r="BP63" s="322"/>
      <c r="BQ63" s="383"/>
      <c r="BR63" s="322"/>
      <c r="BS63" s="383"/>
      <c r="BT63" s="322"/>
      <c r="BU63" s="383"/>
      <c r="BV63" s="322"/>
      <c r="BW63" s="322"/>
      <c r="BX63" s="322"/>
      <c r="BY63" s="383"/>
      <c r="BZ63" s="322"/>
      <c r="CA63" s="383"/>
      <c r="CB63" s="322"/>
      <c r="CC63" s="383"/>
      <c r="CD63" s="480"/>
      <c r="CE63" s="21"/>
      <c r="CF63" s="21"/>
      <c r="CG63" s="21"/>
      <c r="CH63" s="21"/>
      <c r="CI63" s="21"/>
      <c r="CJ63" s="21"/>
    </row>
    <row r="64" ht="13.5" customHeight="1">
      <c r="A64" s="21"/>
      <c r="B64" s="709">
        <v>45137.0</v>
      </c>
      <c r="C64" s="271">
        <f t="shared" si="5"/>
        <v>636336</v>
      </c>
      <c r="D64" s="260">
        <f t="shared" si="6"/>
        <v>636336</v>
      </c>
      <c r="E64" s="321"/>
      <c r="F64" s="322"/>
      <c r="G64" s="322" t="s">
        <v>1662</v>
      </c>
      <c r="H64" s="363">
        <v>630136.0</v>
      </c>
      <c r="I64" s="322" t="s">
        <v>1663</v>
      </c>
      <c r="J64" s="363">
        <v>6200.0</v>
      </c>
      <c r="K64" s="322"/>
      <c r="L64" s="584"/>
      <c r="M64" s="577">
        <f t="shared" si="7"/>
        <v>0</v>
      </c>
      <c r="N64" s="582"/>
      <c r="O64" s="583"/>
      <c r="P64" s="583"/>
      <c r="Q64" s="583"/>
      <c r="R64" s="583"/>
      <c r="S64" s="583"/>
      <c r="T64" s="583"/>
      <c r="U64" s="583"/>
      <c r="V64" s="583"/>
      <c r="W64" s="583"/>
      <c r="X64" s="583"/>
      <c r="Y64" s="583"/>
      <c r="Z64" s="583"/>
      <c r="AA64" s="583"/>
      <c r="AB64" s="583"/>
      <c r="AC64" s="584"/>
      <c r="AD64" s="260">
        <f t="shared" si="8"/>
        <v>0</v>
      </c>
      <c r="AE64" s="484"/>
      <c r="AF64" s="322"/>
      <c r="AG64" s="383"/>
      <c r="AH64" s="322"/>
      <c r="AI64" s="383"/>
      <c r="AJ64" s="322"/>
      <c r="AK64" s="383"/>
      <c r="AL64" s="322"/>
      <c r="AM64" s="322"/>
      <c r="AN64" s="322"/>
      <c r="AO64" s="383"/>
      <c r="AP64" s="322"/>
      <c r="AQ64" s="322"/>
      <c r="AR64" s="322"/>
      <c r="AS64" s="322"/>
      <c r="AT64" s="322"/>
      <c r="AU64" s="322"/>
      <c r="AV64" s="322"/>
      <c r="AW64" s="322"/>
      <c r="AX64" s="322"/>
      <c r="AY64" s="322"/>
      <c r="AZ64" s="322"/>
      <c r="BA64" s="322"/>
      <c r="BB64" s="322"/>
      <c r="BC64" s="383"/>
      <c r="BD64" s="322"/>
      <c r="BE64" s="322"/>
      <c r="BF64" s="322"/>
      <c r="BG64" s="383"/>
      <c r="BH64" s="322"/>
      <c r="BI64" s="383"/>
      <c r="BJ64" s="322"/>
      <c r="BK64" s="383"/>
      <c r="BL64" s="322"/>
      <c r="BM64" s="383"/>
      <c r="BN64" s="322"/>
      <c r="BO64" s="322"/>
      <c r="BP64" s="322"/>
      <c r="BQ64" s="383"/>
      <c r="BR64" s="322"/>
      <c r="BS64" s="383"/>
      <c r="BT64" s="322"/>
      <c r="BU64" s="383"/>
      <c r="BV64" s="383"/>
      <c r="BW64" s="383"/>
      <c r="BX64" s="322"/>
      <c r="BY64" s="383"/>
      <c r="BZ64" s="383"/>
      <c r="CA64" s="383"/>
      <c r="CB64" s="322"/>
      <c r="CC64" s="383"/>
      <c r="CD64" s="480"/>
      <c r="CE64" s="21"/>
      <c r="CF64" s="21"/>
      <c r="CG64" s="21"/>
      <c r="CH64" s="21"/>
      <c r="CI64" s="21"/>
      <c r="CJ64" s="21"/>
    </row>
    <row r="65" ht="13.5" customHeight="1">
      <c r="A65" s="1"/>
      <c r="B65" s="714">
        <v>45138.0</v>
      </c>
      <c r="C65" s="271">
        <f t="shared" si="5"/>
        <v>92125993</v>
      </c>
      <c r="D65" s="272">
        <f t="shared" si="6"/>
        <v>85547856</v>
      </c>
      <c r="E65" s="597" t="s">
        <v>783</v>
      </c>
      <c r="F65" s="412">
        <v>3.0E7</v>
      </c>
      <c r="G65" s="412" t="s">
        <v>1626</v>
      </c>
      <c r="H65" s="412">
        <v>4940603.0</v>
      </c>
      <c r="I65" s="412" t="s">
        <v>1627</v>
      </c>
      <c r="J65" s="412">
        <v>607253.0</v>
      </c>
      <c r="K65" s="478" t="s">
        <v>195</v>
      </c>
      <c r="L65" s="500">
        <v>5.0E7</v>
      </c>
      <c r="M65" s="577">
        <f t="shared" si="7"/>
        <v>2274515</v>
      </c>
      <c r="N65" s="597" t="s">
        <v>452</v>
      </c>
      <c r="O65" s="367">
        <v>2274515.0</v>
      </c>
      <c r="P65" s="412"/>
      <c r="Q65" s="412"/>
      <c r="R65" s="412"/>
      <c r="S65" s="596"/>
      <c r="T65" s="412"/>
      <c r="U65" s="412"/>
      <c r="V65" s="412"/>
      <c r="W65" s="412"/>
      <c r="X65" s="412"/>
      <c r="Y65" s="412"/>
      <c r="Z65" s="412"/>
      <c r="AA65" s="412"/>
      <c r="AB65" s="412"/>
      <c r="AC65" s="500"/>
      <c r="AD65" s="260">
        <f t="shared" si="8"/>
        <v>4303622</v>
      </c>
      <c r="AE65" s="494" t="s">
        <v>999</v>
      </c>
      <c r="AF65" s="367">
        <v>337414.0</v>
      </c>
      <c r="AG65" s="413" t="s">
        <v>401</v>
      </c>
      <c r="AH65" s="367">
        <v>88000.0</v>
      </c>
      <c r="AI65" s="412" t="s">
        <v>88</v>
      </c>
      <c r="AJ65" s="367">
        <v>160000.0</v>
      </c>
      <c r="AK65" s="412" t="s">
        <v>87</v>
      </c>
      <c r="AL65" s="367">
        <v>165000.0</v>
      </c>
      <c r="AM65" s="412" t="s">
        <v>454</v>
      </c>
      <c r="AN65" s="367">
        <v>65000.0</v>
      </c>
      <c r="AO65" s="383" t="s">
        <v>1061</v>
      </c>
      <c r="AP65" s="363">
        <v>2420.0</v>
      </c>
      <c r="AQ65" s="413" t="s">
        <v>1630</v>
      </c>
      <c r="AR65" s="367">
        <v>1100.0</v>
      </c>
      <c r="AS65" s="413" t="s">
        <v>1664</v>
      </c>
      <c r="AT65" s="367">
        <v>75454.0</v>
      </c>
      <c r="AU65" s="412" t="s">
        <v>1632</v>
      </c>
      <c r="AV65" s="367">
        <v>1062110.0</v>
      </c>
      <c r="AW65" s="413" t="s">
        <v>1665</v>
      </c>
      <c r="AX65" s="367">
        <v>1495570.0</v>
      </c>
      <c r="AY65" s="238" t="s">
        <v>1666</v>
      </c>
      <c r="AZ65" s="378">
        <v>776100.0</v>
      </c>
      <c r="BA65" s="412"/>
      <c r="BB65" s="412"/>
      <c r="BC65" s="412"/>
      <c r="BD65" s="412"/>
      <c r="BE65" s="412"/>
      <c r="BF65" s="412"/>
      <c r="BG65" s="413"/>
      <c r="BH65" s="412"/>
      <c r="BI65" s="417"/>
      <c r="BJ65" s="416"/>
      <c r="BK65" s="416"/>
      <c r="BL65" s="417"/>
      <c r="BM65" s="416"/>
      <c r="BN65" s="416"/>
      <c r="BO65" s="417"/>
      <c r="BP65" s="416"/>
      <c r="BQ65" s="238"/>
      <c r="BR65" s="155"/>
      <c r="BS65" s="238"/>
      <c r="BT65" s="238"/>
      <c r="BU65" s="155"/>
      <c r="BV65" s="155"/>
      <c r="BW65" s="155"/>
      <c r="BX65" s="155"/>
      <c r="BY65" s="155"/>
      <c r="BZ65" s="155"/>
      <c r="CA65" s="155"/>
      <c r="CB65" s="155"/>
      <c r="CC65" s="155"/>
      <c r="CD65" s="610"/>
      <c r="CE65" s="1"/>
      <c r="CF65" s="1"/>
      <c r="CG65" s="1"/>
      <c r="CH65" s="1"/>
      <c r="CI65" s="1"/>
      <c r="CJ65" s="1"/>
    </row>
    <row r="66" ht="13.5" customHeight="1">
      <c r="A66" s="1"/>
      <c r="B66" s="100" t="s">
        <v>32</v>
      </c>
      <c r="C66" s="105">
        <f t="shared" ref="C66:D66" si="9">SUM(C35:C65)</f>
        <v>178457584</v>
      </c>
      <c r="D66" s="278">
        <f t="shared" si="9"/>
        <v>121923921</v>
      </c>
      <c r="E66" s="573"/>
      <c r="F66" s="251"/>
      <c r="G66" s="251"/>
      <c r="H66" s="251"/>
      <c r="I66" s="251"/>
      <c r="J66" s="251"/>
      <c r="K66" s="251"/>
      <c r="L66" s="574"/>
      <c r="M66" s="611">
        <f>SUM(M35:M65)</f>
        <v>46771731</v>
      </c>
      <c r="N66" s="573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51"/>
      <c r="AB66" s="251"/>
      <c r="AC66" s="574"/>
      <c r="AD66" s="45">
        <f>SUM(AD35:AD65)</f>
        <v>9761932</v>
      </c>
      <c r="AE66" s="526"/>
      <c r="AF66" s="251"/>
      <c r="AG66" s="250"/>
      <c r="AH66" s="251"/>
      <c r="AI66" s="251"/>
      <c r="AJ66" s="251"/>
      <c r="AK66" s="251"/>
      <c r="AL66" s="251"/>
      <c r="AM66" s="251"/>
      <c r="AN66" s="251"/>
      <c r="AO66" s="251"/>
      <c r="AP66" s="251"/>
      <c r="AQ66" s="250"/>
      <c r="AR66" s="251"/>
      <c r="AS66" s="251"/>
      <c r="AT66" s="251"/>
      <c r="AU66" s="251"/>
      <c r="AV66" s="251"/>
      <c r="AW66" s="251"/>
      <c r="AX66" s="251"/>
      <c r="AY66" s="251"/>
      <c r="AZ66" s="251"/>
      <c r="BA66" s="251"/>
      <c r="BB66" s="251"/>
      <c r="BC66" s="251"/>
      <c r="BD66" s="251"/>
      <c r="BE66" s="250"/>
      <c r="BF66" s="251"/>
      <c r="BG66" s="251"/>
      <c r="BH66" s="251"/>
      <c r="BI66" s="250"/>
      <c r="BJ66" s="251"/>
      <c r="BK66" s="250"/>
      <c r="BL66" s="251"/>
      <c r="BM66" s="250"/>
      <c r="BN66" s="251"/>
      <c r="BO66" s="250"/>
      <c r="BP66" s="251"/>
      <c r="BQ66" s="250"/>
      <c r="BR66" s="251"/>
      <c r="BS66" s="250"/>
      <c r="BT66" s="251"/>
      <c r="BU66" s="250"/>
      <c r="BV66" s="251"/>
      <c r="BW66" s="250"/>
      <c r="BX66" s="251"/>
      <c r="BY66" s="250"/>
      <c r="BZ66" s="251"/>
      <c r="CA66" s="251"/>
      <c r="CB66" s="251"/>
      <c r="CC66" s="251"/>
      <c r="CD66" s="574"/>
      <c r="CE66" s="21"/>
      <c r="CF66" s="21"/>
      <c r="CG66" s="21"/>
      <c r="CH66" s="21"/>
      <c r="CI66" s="1"/>
      <c r="CJ66" s="1"/>
    </row>
    <row r="67" ht="13.5" customHeight="1">
      <c r="A67" s="1"/>
      <c r="B67" s="100" t="s">
        <v>31</v>
      </c>
      <c r="C67" s="105"/>
      <c r="D67" s="278"/>
      <c r="E67" s="573"/>
      <c r="F67" s="251"/>
      <c r="G67" s="251"/>
      <c r="H67" s="251"/>
      <c r="I67" s="251"/>
      <c r="J67" s="251"/>
      <c r="K67" s="251"/>
      <c r="L67" s="574"/>
      <c r="M67" s="575"/>
      <c r="N67" s="573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  <c r="Z67" s="251"/>
      <c r="AA67" s="251"/>
      <c r="AB67" s="251"/>
      <c r="AC67" s="574"/>
      <c r="AD67" s="278"/>
      <c r="AE67" s="526"/>
      <c r="AF67" s="251"/>
      <c r="AG67" s="250"/>
      <c r="AH67" s="251"/>
      <c r="AI67" s="250"/>
      <c r="AJ67" s="251"/>
      <c r="AK67" s="250"/>
      <c r="AL67" s="251"/>
      <c r="AM67" s="250"/>
      <c r="AN67" s="251"/>
      <c r="AO67" s="250"/>
      <c r="AP67" s="251"/>
      <c r="AQ67" s="250"/>
      <c r="AR67" s="251"/>
      <c r="AS67" s="250"/>
      <c r="AT67" s="251"/>
      <c r="AU67" s="250"/>
      <c r="AV67" s="251"/>
      <c r="AW67" s="250"/>
      <c r="AX67" s="250"/>
      <c r="AY67" s="250"/>
      <c r="AZ67" s="251"/>
      <c r="BA67" s="250"/>
      <c r="BB67" s="250"/>
      <c r="BC67" s="250"/>
      <c r="BD67" s="251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1"/>
      <c r="BS67" s="250"/>
      <c r="BT67" s="250"/>
      <c r="BU67" s="250"/>
      <c r="BV67" s="251"/>
      <c r="BW67" s="250"/>
      <c r="BX67" s="250"/>
      <c r="BY67" s="250"/>
      <c r="BZ67" s="250"/>
      <c r="CA67" s="250"/>
      <c r="CB67" s="251"/>
      <c r="CC67" s="250"/>
      <c r="CD67" s="574"/>
      <c r="CE67" s="21"/>
      <c r="CF67" s="21"/>
      <c r="CG67" s="21"/>
      <c r="CH67" s="21"/>
      <c r="CI67" s="1"/>
      <c r="CJ67" s="1"/>
    </row>
    <row r="68" ht="13.5" customHeight="1">
      <c r="A68" s="1"/>
      <c r="B68" s="717">
        <v>45139.0</v>
      </c>
      <c r="C68" s="98">
        <f t="shared" ref="C68:C98" si="10">D68+M68+AD68</f>
        <v>0</v>
      </c>
      <c r="D68" s="260">
        <f t="shared" ref="D68:D98" si="11">F68+H68+J68+L68</f>
        <v>0</v>
      </c>
      <c r="E68" s="612"/>
      <c r="F68" s="605"/>
      <c r="G68" s="605"/>
      <c r="H68" s="605"/>
      <c r="I68" s="605"/>
      <c r="J68" s="605"/>
      <c r="K68" s="605"/>
      <c r="L68" s="606"/>
      <c r="M68" s="577">
        <f t="shared" ref="M68:M98" si="12">O68+Q68+S68+U68</f>
        <v>0</v>
      </c>
      <c r="N68" s="612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605"/>
      <c r="AB68" s="605"/>
      <c r="AC68" s="606"/>
      <c r="AD68" s="260">
        <f t="shared" ref="AD68:AD95" si="13">AF68+AH68+AJ68+AL68+AN68+AP68+AR68+AT68+AT68+AV68+AX68+AZ68+BB68+BD68+BF68+BH68+BJ68+BL68+BN68+BP68+BR68+BT68+BV68+BX68+BZ68+CB68</f>
        <v>0</v>
      </c>
      <c r="AE68" s="524"/>
      <c r="AF68" s="414"/>
      <c r="AG68" s="415"/>
      <c r="AH68" s="414"/>
      <c r="AI68" s="415"/>
      <c r="AJ68" s="414"/>
      <c r="AK68" s="415"/>
      <c r="AL68" s="414"/>
      <c r="AM68" s="415"/>
      <c r="AN68" s="414"/>
      <c r="AO68" s="415"/>
      <c r="AP68" s="414"/>
      <c r="AQ68" s="415"/>
      <c r="AR68" s="414"/>
      <c r="AS68" s="415"/>
      <c r="AT68" s="414"/>
      <c r="AU68" s="415"/>
      <c r="AV68" s="414"/>
      <c r="AW68" s="415"/>
      <c r="AX68" s="415"/>
      <c r="AY68" s="415"/>
      <c r="AZ68" s="414"/>
      <c r="BA68" s="415"/>
      <c r="BB68" s="415"/>
      <c r="BC68" s="415"/>
      <c r="BD68" s="414"/>
      <c r="BE68" s="415"/>
      <c r="BF68" s="415"/>
      <c r="BG68" s="415"/>
      <c r="BH68" s="415"/>
      <c r="BI68" s="414"/>
      <c r="BJ68" s="414"/>
      <c r="BK68" s="415"/>
      <c r="BL68" s="414"/>
      <c r="BM68" s="415"/>
      <c r="BN68" s="414"/>
      <c r="BO68" s="415"/>
      <c r="BP68" s="415"/>
      <c r="BQ68" s="415"/>
      <c r="BR68" s="414"/>
      <c r="BS68" s="415"/>
      <c r="BT68" s="415"/>
      <c r="BU68" s="415"/>
      <c r="BV68" s="414"/>
      <c r="BW68" s="415"/>
      <c r="BX68" s="415"/>
      <c r="BY68" s="415"/>
      <c r="BZ68" s="415"/>
      <c r="CA68" s="415"/>
      <c r="CB68" s="414"/>
      <c r="CC68" s="415"/>
      <c r="CD68" s="514"/>
      <c r="CE68" s="21"/>
      <c r="CF68" s="21"/>
      <c r="CG68" s="21"/>
      <c r="CH68" s="21"/>
      <c r="CI68" s="1"/>
      <c r="CJ68" s="1"/>
    </row>
    <row r="69" ht="13.5" customHeight="1">
      <c r="A69" s="1"/>
      <c r="B69" s="708">
        <v>45140.0</v>
      </c>
      <c r="C69" s="99">
        <f t="shared" si="10"/>
        <v>113571</v>
      </c>
      <c r="D69" s="260">
        <f t="shared" si="11"/>
        <v>0</v>
      </c>
      <c r="E69" s="582"/>
      <c r="F69" s="583"/>
      <c r="G69" s="583"/>
      <c r="H69" s="583"/>
      <c r="I69" s="583"/>
      <c r="J69" s="583"/>
      <c r="K69" s="583"/>
      <c r="L69" s="584"/>
      <c r="M69" s="577">
        <f t="shared" si="12"/>
        <v>0</v>
      </c>
      <c r="N69" s="582"/>
      <c r="O69" s="583"/>
      <c r="P69" s="583"/>
      <c r="Q69" s="583"/>
      <c r="R69" s="583"/>
      <c r="S69" s="583"/>
      <c r="T69" s="583"/>
      <c r="U69" s="583"/>
      <c r="V69" s="583"/>
      <c r="W69" s="583"/>
      <c r="X69" s="583"/>
      <c r="Y69" s="583"/>
      <c r="Z69" s="583"/>
      <c r="AA69" s="583"/>
      <c r="AB69" s="583"/>
      <c r="AC69" s="584"/>
      <c r="AD69" s="260">
        <f t="shared" si="13"/>
        <v>113571</v>
      </c>
      <c r="AE69" s="407" t="s">
        <v>1667</v>
      </c>
      <c r="AF69" s="363">
        <v>113571.0</v>
      </c>
      <c r="AG69" s="383"/>
      <c r="AH69" s="322"/>
      <c r="AI69" s="383"/>
      <c r="AJ69" s="322"/>
      <c r="AK69" s="383"/>
      <c r="AL69" s="322"/>
      <c r="AM69" s="383"/>
      <c r="AN69" s="322"/>
      <c r="AO69" s="383"/>
      <c r="AP69" s="322"/>
      <c r="AQ69" s="383"/>
      <c r="AR69" s="322"/>
      <c r="AS69" s="383"/>
      <c r="AT69" s="322"/>
      <c r="AU69" s="383"/>
      <c r="AV69" s="322"/>
      <c r="AW69" s="383"/>
      <c r="AX69" s="383"/>
      <c r="AY69" s="383"/>
      <c r="AZ69" s="322"/>
      <c r="BA69" s="383"/>
      <c r="BB69" s="383"/>
      <c r="BC69" s="383"/>
      <c r="BD69" s="322"/>
      <c r="BE69" s="383"/>
      <c r="BF69" s="383"/>
      <c r="BG69" s="383"/>
      <c r="BH69" s="383"/>
      <c r="BI69" s="383"/>
      <c r="BJ69" s="383"/>
      <c r="BK69" s="383"/>
      <c r="BL69" s="383"/>
      <c r="BM69" s="383"/>
      <c r="BN69" s="383"/>
      <c r="BO69" s="383"/>
      <c r="BP69" s="383"/>
      <c r="BQ69" s="383"/>
      <c r="BR69" s="322"/>
      <c r="BS69" s="383"/>
      <c r="BT69" s="383"/>
      <c r="BU69" s="383"/>
      <c r="BV69" s="322"/>
      <c r="BW69" s="383"/>
      <c r="BX69" s="383"/>
      <c r="BY69" s="383"/>
      <c r="BZ69" s="383"/>
      <c r="CA69" s="383"/>
      <c r="CB69" s="322"/>
      <c r="CC69" s="383"/>
      <c r="CD69" s="480"/>
      <c r="CE69" s="21"/>
      <c r="CF69" s="21"/>
      <c r="CG69" s="21"/>
      <c r="CH69" s="21"/>
      <c r="CI69" s="1"/>
      <c r="CJ69" s="1"/>
    </row>
    <row r="70" ht="13.5" customHeight="1">
      <c r="A70" s="1"/>
      <c r="B70" s="708">
        <v>45141.0</v>
      </c>
      <c r="C70" s="99">
        <f t="shared" si="10"/>
        <v>156729</v>
      </c>
      <c r="D70" s="260">
        <f t="shared" si="11"/>
        <v>0</v>
      </c>
      <c r="E70" s="321"/>
      <c r="F70" s="322"/>
      <c r="G70" s="322"/>
      <c r="H70" s="322"/>
      <c r="I70" s="322"/>
      <c r="J70" s="322"/>
      <c r="K70" s="322"/>
      <c r="L70" s="480"/>
      <c r="M70" s="577">
        <f t="shared" si="12"/>
        <v>0</v>
      </c>
      <c r="N70" s="321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  <c r="AA70" s="322"/>
      <c r="AB70" s="322"/>
      <c r="AC70" s="480"/>
      <c r="AD70" s="260">
        <f t="shared" si="13"/>
        <v>156729</v>
      </c>
      <c r="AE70" s="407" t="s">
        <v>1016</v>
      </c>
      <c r="AF70" s="363">
        <v>95904.0</v>
      </c>
      <c r="AG70" s="383" t="s">
        <v>403</v>
      </c>
      <c r="AH70" s="363">
        <v>60825.0</v>
      </c>
      <c r="AI70" s="383"/>
      <c r="AJ70" s="322"/>
      <c r="AK70" s="383"/>
      <c r="AL70" s="322"/>
      <c r="AM70" s="383"/>
      <c r="AN70" s="322"/>
      <c r="AO70" s="383"/>
      <c r="AP70" s="322"/>
      <c r="AQ70" s="383"/>
      <c r="AR70" s="322"/>
      <c r="AS70" s="383"/>
      <c r="AT70" s="322"/>
      <c r="AU70" s="383"/>
      <c r="AV70" s="322"/>
      <c r="AW70" s="383"/>
      <c r="AX70" s="383"/>
      <c r="AY70" s="383"/>
      <c r="AZ70" s="322"/>
      <c r="BA70" s="383"/>
      <c r="BB70" s="383"/>
      <c r="BC70" s="383"/>
      <c r="BD70" s="322"/>
      <c r="BE70" s="383"/>
      <c r="BF70" s="383"/>
      <c r="BG70" s="383"/>
      <c r="BH70" s="383"/>
      <c r="BI70" s="383"/>
      <c r="BJ70" s="383"/>
      <c r="BK70" s="383"/>
      <c r="BL70" s="383"/>
      <c r="BM70" s="383"/>
      <c r="BN70" s="383"/>
      <c r="BO70" s="383"/>
      <c r="BP70" s="383"/>
      <c r="BQ70" s="383"/>
      <c r="BR70" s="322"/>
      <c r="BS70" s="383"/>
      <c r="BT70" s="383"/>
      <c r="BU70" s="383"/>
      <c r="BV70" s="322"/>
      <c r="BW70" s="383"/>
      <c r="BX70" s="383"/>
      <c r="BY70" s="383"/>
      <c r="BZ70" s="383"/>
      <c r="CA70" s="383"/>
      <c r="CB70" s="322"/>
      <c r="CC70" s="383"/>
      <c r="CD70" s="480"/>
      <c r="CE70" s="21"/>
      <c r="CF70" s="21"/>
      <c r="CG70" s="21"/>
      <c r="CH70" s="21"/>
      <c r="CI70" s="1"/>
      <c r="CJ70" s="1"/>
    </row>
    <row r="71" ht="13.5" customHeight="1">
      <c r="A71" s="1"/>
      <c r="B71" s="708">
        <v>45142.0</v>
      </c>
      <c r="C71" s="99">
        <f t="shared" si="10"/>
        <v>6767100</v>
      </c>
      <c r="D71" s="260">
        <f t="shared" si="11"/>
        <v>0</v>
      </c>
      <c r="E71" s="321"/>
      <c r="F71" s="322"/>
      <c r="G71" s="322"/>
      <c r="H71" s="322"/>
      <c r="I71" s="322"/>
      <c r="J71" s="322"/>
      <c r="K71" s="322"/>
      <c r="L71" s="480"/>
      <c r="M71" s="577">
        <f t="shared" si="12"/>
        <v>0</v>
      </c>
      <c r="N71" s="321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  <c r="AA71" s="322"/>
      <c r="AB71" s="322"/>
      <c r="AC71" s="480"/>
      <c r="AD71" s="260">
        <f t="shared" si="13"/>
        <v>6767100</v>
      </c>
      <c r="AE71" s="407" t="s">
        <v>1668</v>
      </c>
      <c r="AF71" s="363">
        <v>2000000.0</v>
      </c>
      <c r="AG71" s="383" t="s">
        <v>1669</v>
      </c>
      <c r="AH71" s="363">
        <v>30884.0</v>
      </c>
      <c r="AI71" s="383" t="s">
        <v>1639</v>
      </c>
      <c r="AJ71" s="363">
        <v>13860.0</v>
      </c>
      <c r="AK71" s="383" t="s">
        <v>1639</v>
      </c>
      <c r="AL71" s="363">
        <v>22356.0</v>
      </c>
      <c r="AM71" s="383" t="s">
        <v>1670</v>
      </c>
      <c r="AN71" s="363">
        <v>4700000.0</v>
      </c>
      <c r="AO71" s="383"/>
      <c r="AP71" s="383"/>
      <c r="AQ71" s="383"/>
      <c r="AR71" s="383"/>
      <c r="AS71" s="383"/>
      <c r="AT71" s="383"/>
      <c r="AU71" s="383"/>
      <c r="AV71" s="322"/>
      <c r="AW71" s="383"/>
      <c r="AX71" s="383"/>
      <c r="AY71" s="383"/>
      <c r="AZ71" s="322"/>
      <c r="BA71" s="383"/>
      <c r="BB71" s="383"/>
      <c r="BC71" s="383"/>
      <c r="BD71" s="322"/>
      <c r="BE71" s="383"/>
      <c r="BF71" s="383"/>
      <c r="BG71" s="383"/>
      <c r="BH71" s="383"/>
      <c r="BI71" s="383"/>
      <c r="BJ71" s="383"/>
      <c r="BK71" s="383"/>
      <c r="BL71" s="383"/>
      <c r="BM71" s="383"/>
      <c r="BN71" s="383"/>
      <c r="BO71" s="383"/>
      <c r="BP71" s="383"/>
      <c r="BQ71" s="383"/>
      <c r="BR71" s="322"/>
      <c r="BS71" s="383"/>
      <c r="BT71" s="383"/>
      <c r="BU71" s="383"/>
      <c r="BV71" s="322"/>
      <c r="BW71" s="383"/>
      <c r="BX71" s="383"/>
      <c r="BY71" s="383"/>
      <c r="BZ71" s="383"/>
      <c r="CA71" s="383"/>
      <c r="CB71" s="322"/>
      <c r="CC71" s="383"/>
      <c r="CD71" s="480"/>
      <c r="CE71" s="21"/>
      <c r="CF71" s="21"/>
      <c r="CG71" s="21"/>
      <c r="CH71" s="21"/>
      <c r="CI71" s="1"/>
      <c r="CJ71" s="1"/>
    </row>
    <row r="72" ht="13.5" customHeight="1">
      <c r="A72" s="21"/>
      <c r="B72" s="709">
        <v>45143.0</v>
      </c>
      <c r="C72" s="99">
        <f t="shared" si="10"/>
        <v>0</v>
      </c>
      <c r="D72" s="260">
        <f t="shared" si="11"/>
        <v>0</v>
      </c>
      <c r="E72" s="321"/>
      <c r="F72" s="322"/>
      <c r="G72" s="322"/>
      <c r="H72" s="322"/>
      <c r="I72" s="322"/>
      <c r="J72" s="322"/>
      <c r="K72" s="322"/>
      <c r="L72" s="480"/>
      <c r="M72" s="577">
        <f t="shared" si="12"/>
        <v>0</v>
      </c>
      <c r="N72" s="321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  <c r="AA72" s="322"/>
      <c r="AB72" s="322"/>
      <c r="AC72" s="480"/>
      <c r="AD72" s="260">
        <f t="shared" si="13"/>
        <v>0</v>
      </c>
      <c r="AE72" s="407"/>
      <c r="AF72" s="322"/>
      <c r="AG72" s="383"/>
      <c r="AH72" s="322"/>
      <c r="AI72" s="383"/>
      <c r="AJ72" s="322"/>
      <c r="AK72" s="383"/>
      <c r="AL72" s="322"/>
      <c r="AM72" s="383"/>
      <c r="AN72" s="322"/>
      <c r="AO72" s="383"/>
      <c r="AP72" s="322"/>
      <c r="AQ72" s="383"/>
      <c r="AR72" s="322"/>
      <c r="AS72" s="383"/>
      <c r="AT72" s="322"/>
      <c r="AU72" s="383"/>
      <c r="AV72" s="322"/>
      <c r="AW72" s="383"/>
      <c r="AX72" s="383"/>
      <c r="AY72" s="383"/>
      <c r="AZ72" s="322"/>
      <c r="BA72" s="383"/>
      <c r="BB72" s="383"/>
      <c r="BC72" s="383"/>
      <c r="BD72" s="322"/>
      <c r="BE72" s="383"/>
      <c r="BF72" s="383"/>
      <c r="BG72" s="383"/>
      <c r="BH72" s="383"/>
      <c r="BI72" s="383"/>
      <c r="BJ72" s="383"/>
      <c r="BK72" s="383"/>
      <c r="BL72" s="383"/>
      <c r="BM72" s="383"/>
      <c r="BN72" s="383"/>
      <c r="BO72" s="383"/>
      <c r="BP72" s="383"/>
      <c r="BQ72" s="383"/>
      <c r="BR72" s="322"/>
      <c r="BS72" s="383"/>
      <c r="BT72" s="383"/>
      <c r="BU72" s="383"/>
      <c r="BV72" s="322"/>
      <c r="BW72" s="383"/>
      <c r="BX72" s="383"/>
      <c r="BY72" s="383"/>
      <c r="BZ72" s="383"/>
      <c r="CA72" s="383"/>
      <c r="CB72" s="322"/>
      <c r="CC72" s="383"/>
      <c r="CD72" s="480"/>
      <c r="CE72" s="21"/>
      <c r="CF72" s="21"/>
      <c r="CG72" s="21"/>
      <c r="CH72" s="21"/>
      <c r="CI72" s="21"/>
      <c r="CJ72" s="21"/>
    </row>
    <row r="73" ht="13.5" customHeight="1">
      <c r="A73" s="21"/>
      <c r="B73" s="709">
        <v>45144.0</v>
      </c>
      <c r="C73" s="99">
        <f t="shared" si="10"/>
        <v>0</v>
      </c>
      <c r="D73" s="260">
        <f t="shared" si="11"/>
        <v>0</v>
      </c>
      <c r="E73" s="321"/>
      <c r="F73" s="322"/>
      <c r="G73" s="322"/>
      <c r="H73" s="322"/>
      <c r="I73" s="322"/>
      <c r="J73" s="322"/>
      <c r="K73" s="322"/>
      <c r="L73" s="480"/>
      <c r="M73" s="577">
        <f t="shared" si="12"/>
        <v>0</v>
      </c>
      <c r="N73" s="321"/>
      <c r="O73" s="322"/>
      <c r="P73" s="322"/>
      <c r="Q73" s="322"/>
      <c r="R73" s="322"/>
      <c r="S73" s="322"/>
      <c r="T73" s="322"/>
      <c r="U73" s="322"/>
      <c r="V73" s="322"/>
      <c r="W73" s="322"/>
      <c r="X73" s="322"/>
      <c r="Y73" s="322"/>
      <c r="Z73" s="322"/>
      <c r="AA73" s="322"/>
      <c r="AB73" s="322"/>
      <c r="AC73" s="480"/>
      <c r="AD73" s="260">
        <f t="shared" si="13"/>
        <v>0</v>
      </c>
      <c r="AE73" s="407"/>
      <c r="AF73" s="322"/>
      <c r="AG73" s="383"/>
      <c r="AH73" s="322"/>
      <c r="AI73" s="383"/>
      <c r="AJ73" s="322"/>
      <c r="AK73" s="383"/>
      <c r="AL73" s="322"/>
      <c r="AM73" s="383"/>
      <c r="AN73" s="322"/>
      <c r="AO73" s="383"/>
      <c r="AP73" s="322"/>
      <c r="AQ73" s="383"/>
      <c r="AR73" s="322"/>
      <c r="AS73" s="383"/>
      <c r="AT73" s="322"/>
      <c r="AU73" s="383"/>
      <c r="AV73" s="322"/>
      <c r="AW73" s="383"/>
      <c r="AX73" s="383"/>
      <c r="AY73" s="383"/>
      <c r="AZ73" s="322"/>
      <c r="BA73" s="383"/>
      <c r="BB73" s="383"/>
      <c r="BC73" s="383"/>
      <c r="BD73" s="322"/>
      <c r="BE73" s="383"/>
      <c r="BF73" s="383"/>
      <c r="BG73" s="383"/>
      <c r="BH73" s="383"/>
      <c r="BI73" s="383"/>
      <c r="BJ73" s="383"/>
      <c r="BK73" s="383"/>
      <c r="BL73" s="383"/>
      <c r="BM73" s="383"/>
      <c r="BN73" s="383"/>
      <c r="BO73" s="383"/>
      <c r="BP73" s="383"/>
      <c r="BQ73" s="383"/>
      <c r="BR73" s="322"/>
      <c r="BS73" s="383"/>
      <c r="BT73" s="383"/>
      <c r="BU73" s="383"/>
      <c r="BV73" s="322"/>
      <c r="BW73" s="383"/>
      <c r="BX73" s="383"/>
      <c r="BY73" s="383"/>
      <c r="BZ73" s="383"/>
      <c r="CA73" s="383"/>
      <c r="CB73" s="322"/>
      <c r="CC73" s="383"/>
      <c r="CD73" s="480"/>
      <c r="CE73" s="21"/>
      <c r="CF73" s="21"/>
      <c r="CG73" s="21"/>
      <c r="CH73" s="21"/>
      <c r="CI73" s="21"/>
      <c r="CJ73" s="21"/>
    </row>
    <row r="74" ht="13.5" customHeight="1">
      <c r="A74" s="1"/>
      <c r="B74" s="708">
        <v>45145.0</v>
      </c>
      <c r="C74" s="99">
        <f t="shared" si="10"/>
        <v>1864049</v>
      </c>
      <c r="D74" s="260">
        <f t="shared" si="11"/>
        <v>180729</v>
      </c>
      <c r="E74" s="321" t="s">
        <v>1671</v>
      </c>
      <c r="F74" s="363">
        <v>179519.0</v>
      </c>
      <c r="G74" s="322" t="s">
        <v>1672</v>
      </c>
      <c r="H74" s="363">
        <v>1210.0</v>
      </c>
      <c r="I74" s="322"/>
      <c r="J74" s="322"/>
      <c r="K74" s="322"/>
      <c r="L74" s="480"/>
      <c r="M74" s="577">
        <f t="shared" si="12"/>
        <v>1683320</v>
      </c>
      <c r="N74" s="321" t="s">
        <v>1673</v>
      </c>
      <c r="O74" s="363">
        <v>1000000.0</v>
      </c>
      <c r="P74" s="322" t="s">
        <v>1674</v>
      </c>
      <c r="Q74" s="363">
        <v>300000.0</v>
      </c>
      <c r="R74" s="322" t="s">
        <v>1675</v>
      </c>
      <c r="S74" s="363">
        <v>383320.0</v>
      </c>
      <c r="T74" s="322"/>
      <c r="U74" s="322"/>
      <c r="V74" s="322"/>
      <c r="W74" s="322"/>
      <c r="X74" s="322"/>
      <c r="Y74" s="322"/>
      <c r="Z74" s="322"/>
      <c r="AA74" s="322"/>
      <c r="AB74" s="322"/>
      <c r="AC74" s="480"/>
      <c r="AD74" s="260">
        <f t="shared" si="13"/>
        <v>0</v>
      </c>
      <c r="AE74" s="407"/>
      <c r="AF74" s="322"/>
      <c r="AG74" s="383"/>
      <c r="AH74" s="322"/>
      <c r="AI74" s="383"/>
      <c r="AJ74" s="322"/>
      <c r="AK74" s="383"/>
      <c r="AL74" s="383"/>
      <c r="AM74" s="383"/>
      <c r="AN74" s="322"/>
      <c r="AO74" s="383"/>
      <c r="AP74" s="322"/>
      <c r="AQ74" s="383"/>
      <c r="AR74" s="322"/>
      <c r="AS74" s="383"/>
      <c r="AT74" s="322"/>
      <c r="AU74" s="383"/>
      <c r="AV74" s="322"/>
      <c r="AW74" s="383"/>
      <c r="AX74" s="383"/>
      <c r="AY74" s="383"/>
      <c r="AZ74" s="322"/>
      <c r="BA74" s="383"/>
      <c r="BB74" s="383"/>
      <c r="BC74" s="383"/>
      <c r="BD74" s="322"/>
      <c r="BE74" s="383"/>
      <c r="BF74" s="383"/>
      <c r="BG74" s="383"/>
      <c r="BH74" s="383"/>
      <c r="BI74" s="383"/>
      <c r="BJ74" s="383"/>
      <c r="BK74" s="383"/>
      <c r="BL74" s="383"/>
      <c r="BM74" s="383"/>
      <c r="BN74" s="383"/>
      <c r="BO74" s="383"/>
      <c r="BP74" s="383"/>
      <c r="BQ74" s="383"/>
      <c r="BR74" s="322"/>
      <c r="BS74" s="383"/>
      <c r="BT74" s="383"/>
      <c r="BU74" s="383"/>
      <c r="BV74" s="322"/>
      <c r="BW74" s="383"/>
      <c r="BX74" s="383"/>
      <c r="BY74" s="383"/>
      <c r="BZ74" s="383"/>
      <c r="CA74" s="383"/>
      <c r="CB74" s="322"/>
      <c r="CC74" s="383"/>
      <c r="CD74" s="480"/>
      <c r="CE74" s="21"/>
      <c r="CF74" s="21"/>
      <c r="CG74" s="21"/>
      <c r="CH74" s="21"/>
      <c r="CI74" s="1"/>
      <c r="CJ74" s="1"/>
    </row>
    <row r="75" ht="13.5" customHeight="1">
      <c r="A75" s="1"/>
      <c r="B75" s="708">
        <v>45146.0</v>
      </c>
      <c r="C75" s="99">
        <f t="shared" si="10"/>
        <v>290295</v>
      </c>
      <c r="D75" s="260">
        <f t="shared" si="11"/>
        <v>0</v>
      </c>
      <c r="E75" s="582"/>
      <c r="F75" s="583"/>
      <c r="G75" s="583"/>
      <c r="H75" s="583"/>
      <c r="I75" s="583"/>
      <c r="J75" s="583"/>
      <c r="K75" s="583"/>
      <c r="L75" s="584"/>
      <c r="M75" s="577">
        <f t="shared" si="12"/>
        <v>0</v>
      </c>
      <c r="N75" s="321"/>
      <c r="O75" s="322"/>
      <c r="P75" s="583"/>
      <c r="Q75" s="583"/>
      <c r="R75" s="583"/>
      <c r="S75" s="583"/>
      <c r="T75" s="583"/>
      <c r="U75" s="583"/>
      <c r="V75" s="583"/>
      <c r="W75" s="583"/>
      <c r="X75" s="583"/>
      <c r="Y75" s="583"/>
      <c r="Z75" s="583"/>
      <c r="AA75" s="583"/>
      <c r="AB75" s="583"/>
      <c r="AC75" s="584"/>
      <c r="AD75" s="260">
        <f t="shared" si="13"/>
        <v>290295</v>
      </c>
      <c r="AE75" s="484"/>
      <c r="AF75" s="322"/>
      <c r="AG75" s="383" t="s">
        <v>1676</v>
      </c>
      <c r="AH75" s="322">
        <v>290295.0</v>
      </c>
      <c r="AI75" s="322"/>
      <c r="AJ75" s="322"/>
      <c r="AK75" s="383"/>
      <c r="AL75" s="322"/>
      <c r="AM75" s="383"/>
      <c r="AN75" s="322"/>
      <c r="AO75" s="322"/>
      <c r="AP75" s="322"/>
      <c r="AQ75" s="383"/>
      <c r="AR75" s="322"/>
      <c r="AS75" s="383"/>
      <c r="AT75" s="322"/>
      <c r="AU75" s="383"/>
      <c r="AV75" s="322"/>
      <c r="AW75" s="383"/>
      <c r="AX75" s="383"/>
      <c r="AY75" s="383"/>
      <c r="AZ75" s="322"/>
      <c r="BA75" s="383"/>
      <c r="BB75" s="383"/>
      <c r="BC75" s="383"/>
      <c r="BD75" s="322"/>
      <c r="BE75" s="383"/>
      <c r="BF75" s="383"/>
      <c r="BG75" s="383"/>
      <c r="BH75" s="383"/>
      <c r="BI75" s="383"/>
      <c r="BJ75" s="383"/>
      <c r="BK75" s="383"/>
      <c r="BL75" s="383"/>
      <c r="BM75" s="383"/>
      <c r="BN75" s="383"/>
      <c r="BO75" s="383"/>
      <c r="BP75" s="383"/>
      <c r="BQ75" s="383"/>
      <c r="BR75" s="322"/>
      <c r="BS75" s="383"/>
      <c r="BT75" s="383"/>
      <c r="BU75" s="383"/>
      <c r="BV75" s="322"/>
      <c r="BW75" s="383"/>
      <c r="BX75" s="383"/>
      <c r="BY75" s="383"/>
      <c r="BZ75" s="383"/>
      <c r="CA75" s="383"/>
      <c r="CB75" s="322"/>
      <c r="CC75" s="383"/>
      <c r="CD75" s="480"/>
      <c r="CE75" s="21"/>
      <c r="CF75" s="21"/>
      <c r="CG75" s="21"/>
      <c r="CH75" s="21"/>
      <c r="CI75" s="1"/>
      <c r="CJ75" s="1"/>
    </row>
    <row r="76" ht="13.5" customHeight="1">
      <c r="A76" s="1"/>
      <c r="B76" s="708">
        <v>45147.0</v>
      </c>
      <c r="C76" s="99">
        <f t="shared" si="10"/>
        <v>4845559</v>
      </c>
      <c r="D76" s="260">
        <f t="shared" si="11"/>
        <v>0</v>
      </c>
      <c r="E76" s="582"/>
      <c r="F76" s="583"/>
      <c r="G76" s="583"/>
      <c r="H76" s="583"/>
      <c r="I76" s="583"/>
      <c r="J76" s="583"/>
      <c r="K76" s="583"/>
      <c r="L76" s="584"/>
      <c r="M76" s="577">
        <f t="shared" si="12"/>
        <v>4845559</v>
      </c>
      <c r="N76" s="321" t="s">
        <v>1677</v>
      </c>
      <c r="O76" s="363">
        <v>1415717.0</v>
      </c>
      <c r="P76" s="322" t="s">
        <v>1678</v>
      </c>
      <c r="Q76" s="363">
        <v>481195.0</v>
      </c>
      <c r="R76" s="322" t="s">
        <v>1679</v>
      </c>
      <c r="S76" s="363">
        <v>2948647.0</v>
      </c>
      <c r="T76" s="583"/>
      <c r="U76" s="583"/>
      <c r="V76" s="583"/>
      <c r="W76" s="583"/>
      <c r="X76" s="583"/>
      <c r="Y76" s="583"/>
      <c r="Z76" s="583"/>
      <c r="AA76" s="583"/>
      <c r="AB76" s="583"/>
      <c r="AC76" s="584"/>
      <c r="AD76" s="260">
        <f t="shared" si="13"/>
        <v>0</v>
      </c>
      <c r="AE76" s="407"/>
      <c r="AF76" s="322"/>
      <c r="AG76" s="383"/>
      <c r="AH76" s="322"/>
      <c r="AI76" s="322"/>
      <c r="AJ76" s="322"/>
      <c r="AK76" s="383"/>
      <c r="AL76" s="322"/>
      <c r="AM76" s="383"/>
      <c r="AN76" s="322"/>
      <c r="AO76" s="383"/>
      <c r="AP76" s="322"/>
      <c r="AQ76" s="383"/>
      <c r="AR76" s="322"/>
      <c r="AS76" s="383"/>
      <c r="AT76" s="322"/>
      <c r="AU76" s="383"/>
      <c r="AV76" s="322"/>
      <c r="AW76" s="383"/>
      <c r="AX76" s="383"/>
      <c r="AY76" s="383"/>
      <c r="AZ76" s="322"/>
      <c r="BA76" s="383"/>
      <c r="BB76" s="383"/>
      <c r="BC76" s="383"/>
      <c r="BD76" s="322"/>
      <c r="BE76" s="383"/>
      <c r="BF76" s="383"/>
      <c r="BG76" s="383"/>
      <c r="BH76" s="383"/>
      <c r="BI76" s="383"/>
      <c r="BJ76" s="383"/>
      <c r="BK76" s="383"/>
      <c r="BL76" s="383"/>
      <c r="BM76" s="383"/>
      <c r="BN76" s="383"/>
      <c r="BO76" s="383"/>
      <c r="BP76" s="383"/>
      <c r="BQ76" s="383"/>
      <c r="BR76" s="322"/>
      <c r="BS76" s="383"/>
      <c r="BT76" s="383"/>
      <c r="BU76" s="383"/>
      <c r="BV76" s="322"/>
      <c r="BW76" s="383"/>
      <c r="BX76" s="383"/>
      <c r="BY76" s="383"/>
      <c r="BZ76" s="383"/>
      <c r="CA76" s="383"/>
      <c r="CB76" s="322"/>
      <c r="CC76" s="383"/>
      <c r="CD76" s="480"/>
      <c r="CE76" s="21"/>
      <c r="CF76" s="21"/>
      <c r="CG76" s="21"/>
      <c r="CH76" s="21"/>
      <c r="CI76" s="1"/>
      <c r="CJ76" s="1"/>
    </row>
    <row r="77" ht="13.5" customHeight="1">
      <c r="A77" s="1"/>
      <c r="B77" s="708">
        <v>45148.0</v>
      </c>
      <c r="C77" s="99">
        <f t="shared" si="10"/>
        <v>26122311</v>
      </c>
      <c r="D77" s="260">
        <f t="shared" si="11"/>
        <v>1557870</v>
      </c>
      <c r="E77" s="544" t="s">
        <v>1006</v>
      </c>
      <c r="F77" s="363">
        <v>531250.0</v>
      </c>
      <c r="G77" s="322" t="s">
        <v>1643</v>
      </c>
      <c r="H77" s="363">
        <v>26620.0</v>
      </c>
      <c r="I77" s="383" t="s">
        <v>1599</v>
      </c>
      <c r="J77" s="363">
        <v>1000000.0</v>
      </c>
      <c r="K77" s="322"/>
      <c r="L77" s="480"/>
      <c r="M77" s="577">
        <f t="shared" si="12"/>
        <v>20874824</v>
      </c>
      <c r="N77" s="544" t="s">
        <v>1581</v>
      </c>
      <c r="O77" s="363">
        <v>1883606.0</v>
      </c>
      <c r="P77" s="383" t="s">
        <v>1645</v>
      </c>
      <c r="Q77" s="363">
        <v>1856378.0</v>
      </c>
      <c r="R77" s="383" t="s">
        <v>1680</v>
      </c>
      <c r="S77" s="363">
        <v>8567420.0</v>
      </c>
      <c r="T77" s="383" t="s">
        <v>1681</v>
      </c>
      <c r="U77" s="363">
        <v>8567420.0</v>
      </c>
      <c r="V77" s="363"/>
      <c r="W77" s="363"/>
      <c r="X77" s="363"/>
      <c r="Y77" s="363"/>
      <c r="Z77" s="363"/>
      <c r="AA77" s="363"/>
      <c r="AB77" s="363"/>
      <c r="AC77" s="385"/>
      <c r="AD77" s="260">
        <f t="shared" si="13"/>
        <v>3689617</v>
      </c>
      <c r="AE77" s="407" t="s">
        <v>55</v>
      </c>
      <c r="AF77" s="363">
        <v>2204283.0</v>
      </c>
      <c r="AG77" s="383" t="s">
        <v>1646</v>
      </c>
      <c r="AH77" s="363">
        <v>29065.0</v>
      </c>
      <c r="AI77" s="383" t="s">
        <v>975</v>
      </c>
      <c r="AJ77" s="363">
        <v>200000.0</v>
      </c>
      <c r="AK77" s="383" t="s">
        <v>56</v>
      </c>
      <c r="AL77" s="363">
        <v>773247.0</v>
      </c>
      <c r="AM77" s="383" t="s">
        <v>415</v>
      </c>
      <c r="AN77" s="363">
        <v>170000.0</v>
      </c>
      <c r="AO77" s="383" t="s">
        <v>974</v>
      </c>
      <c r="AP77" s="363">
        <v>313022.0</v>
      </c>
      <c r="AQ77" s="383" t="s">
        <v>403</v>
      </c>
      <c r="AR77" s="322">
        <v>0.0</v>
      </c>
      <c r="AS77" s="322"/>
      <c r="AT77" s="322"/>
      <c r="AU77" s="322"/>
      <c r="AV77" s="322"/>
      <c r="AW77" s="322"/>
      <c r="AX77" s="322"/>
      <c r="AY77" s="322"/>
      <c r="AZ77" s="322"/>
      <c r="BA77" s="383"/>
      <c r="BB77" s="322"/>
      <c r="BC77" s="322"/>
      <c r="BD77" s="322"/>
      <c r="BE77" s="322"/>
      <c r="BF77" s="322"/>
      <c r="BG77" s="383"/>
      <c r="BH77" s="322"/>
      <c r="BI77" s="383"/>
      <c r="BJ77" s="383"/>
      <c r="BK77" s="383"/>
      <c r="BL77" s="383"/>
      <c r="BM77" s="383"/>
      <c r="BN77" s="322"/>
      <c r="BO77" s="383"/>
      <c r="BP77" s="383"/>
      <c r="BQ77" s="383"/>
      <c r="BR77" s="322"/>
      <c r="BS77" s="383"/>
      <c r="BT77" s="383"/>
      <c r="BU77" s="383"/>
      <c r="BV77" s="383"/>
      <c r="BW77" s="383"/>
      <c r="BX77" s="322"/>
      <c r="BY77" s="383"/>
      <c r="BZ77" s="322"/>
      <c r="CA77" s="417"/>
      <c r="CB77" s="417"/>
      <c r="CC77" s="417"/>
      <c r="CD77" s="587"/>
      <c r="CE77" s="21"/>
      <c r="CF77" s="21"/>
      <c r="CG77" s="1"/>
      <c r="CH77" s="1"/>
      <c r="CI77" s="1"/>
      <c r="CJ77" s="1"/>
    </row>
    <row r="78" ht="13.5" customHeight="1">
      <c r="A78" s="1"/>
      <c r="B78" s="709">
        <v>45149.0</v>
      </c>
      <c r="C78" s="99">
        <f t="shared" si="10"/>
        <v>0</v>
      </c>
      <c r="D78" s="260">
        <f t="shared" si="11"/>
        <v>0</v>
      </c>
      <c r="E78" s="321"/>
      <c r="F78" s="322"/>
      <c r="G78" s="322"/>
      <c r="H78" s="322"/>
      <c r="I78" s="322"/>
      <c r="J78" s="322"/>
      <c r="K78" s="322"/>
      <c r="L78" s="480"/>
      <c r="M78" s="577">
        <f t="shared" si="12"/>
        <v>0</v>
      </c>
      <c r="N78" s="588"/>
      <c r="O78" s="580"/>
      <c r="P78" s="383"/>
      <c r="Q78" s="322"/>
      <c r="R78" s="383"/>
      <c r="S78" s="580"/>
      <c r="T78" s="583"/>
      <c r="U78" s="583"/>
      <c r="V78" s="583"/>
      <c r="W78" s="583"/>
      <c r="X78" s="583"/>
      <c r="Y78" s="583"/>
      <c r="Z78" s="583"/>
      <c r="AA78" s="583"/>
      <c r="AB78" s="583"/>
      <c r="AC78" s="584"/>
      <c r="AD78" s="260">
        <f t="shared" si="13"/>
        <v>0</v>
      </c>
      <c r="AE78" s="407"/>
      <c r="AF78" s="322"/>
      <c r="AG78" s="322"/>
      <c r="AH78" s="322"/>
      <c r="AI78" s="322"/>
      <c r="AJ78" s="322"/>
      <c r="AK78" s="322"/>
      <c r="AL78" s="322"/>
      <c r="AM78" s="322"/>
      <c r="AN78" s="322"/>
      <c r="AO78" s="322"/>
      <c r="AP78" s="322"/>
      <c r="AQ78" s="383"/>
      <c r="AR78" s="322"/>
      <c r="AS78" s="322"/>
      <c r="AT78" s="322"/>
      <c r="AU78" s="322"/>
      <c r="AV78" s="322"/>
      <c r="AW78" s="383"/>
      <c r="AX78" s="322"/>
      <c r="AY78" s="383"/>
      <c r="AZ78" s="322"/>
      <c r="BA78" s="383"/>
      <c r="BB78" s="322"/>
      <c r="BC78" s="383"/>
      <c r="BD78" s="322"/>
      <c r="BE78" s="383"/>
      <c r="BF78" s="322"/>
      <c r="BG78" s="383"/>
      <c r="BH78" s="322"/>
      <c r="BI78" s="383"/>
      <c r="BJ78" s="322"/>
      <c r="BK78" s="383"/>
      <c r="BL78" s="322"/>
      <c r="BM78" s="383"/>
      <c r="BN78" s="322"/>
      <c r="BO78" s="383"/>
      <c r="BP78" s="322"/>
      <c r="BQ78" s="383"/>
      <c r="BR78" s="322"/>
      <c r="BS78" s="383"/>
      <c r="BT78" s="322"/>
      <c r="BU78" s="383"/>
      <c r="BV78" s="322"/>
      <c r="BW78" s="383"/>
      <c r="BX78" s="322"/>
      <c r="BY78" s="383"/>
      <c r="BZ78" s="383"/>
      <c r="CA78" s="383"/>
      <c r="CB78" s="322"/>
      <c r="CC78" s="383"/>
      <c r="CD78" s="480"/>
      <c r="CE78" s="21"/>
      <c r="CF78" s="21"/>
      <c r="CG78" s="21"/>
      <c r="CH78" s="21"/>
      <c r="CI78" s="1"/>
      <c r="CJ78" s="1"/>
    </row>
    <row r="79" ht="13.5" customHeight="1">
      <c r="A79" s="21"/>
      <c r="B79" s="709">
        <v>45150.0</v>
      </c>
      <c r="C79" s="99">
        <f t="shared" si="10"/>
        <v>0</v>
      </c>
      <c r="D79" s="260">
        <f t="shared" si="11"/>
        <v>0</v>
      </c>
      <c r="E79" s="321"/>
      <c r="F79" s="322"/>
      <c r="G79" s="322"/>
      <c r="H79" s="322"/>
      <c r="I79" s="322"/>
      <c r="J79" s="322"/>
      <c r="K79" s="322"/>
      <c r="L79" s="480"/>
      <c r="M79" s="577">
        <f t="shared" si="12"/>
        <v>0</v>
      </c>
      <c r="N79" s="544"/>
      <c r="O79" s="383"/>
      <c r="P79" s="383"/>
      <c r="Q79" s="322"/>
      <c r="R79" s="383"/>
      <c r="S79" s="383"/>
      <c r="T79" s="383"/>
      <c r="U79" s="383"/>
      <c r="V79" s="383"/>
      <c r="W79" s="383"/>
      <c r="X79" s="383"/>
      <c r="Y79" s="383"/>
      <c r="Z79" s="383"/>
      <c r="AA79" s="383"/>
      <c r="AB79" s="383"/>
      <c r="AC79" s="585"/>
      <c r="AD79" s="260">
        <f t="shared" si="13"/>
        <v>0</v>
      </c>
      <c r="AE79" s="484"/>
      <c r="AF79" s="322"/>
      <c r="AG79" s="383"/>
      <c r="AH79" s="322"/>
      <c r="AI79" s="322"/>
      <c r="AJ79" s="322"/>
      <c r="AK79" s="322"/>
      <c r="AL79" s="322"/>
      <c r="AM79" s="322"/>
      <c r="AN79" s="322"/>
      <c r="AO79" s="322"/>
      <c r="AP79" s="322"/>
      <c r="AQ79" s="383"/>
      <c r="AR79" s="322"/>
      <c r="AS79" s="322"/>
      <c r="AT79" s="322"/>
      <c r="AU79" s="322"/>
      <c r="AV79" s="322"/>
      <c r="AW79" s="383"/>
      <c r="AX79" s="322"/>
      <c r="AY79" s="383"/>
      <c r="AZ79" s="322"/>
      <c r="BA79" s="383"/>
      <c r="BB79" s="322"/>
      <c r="BC79" s="383"/>
      <c r="BD79" s="322"/>
      <c r="BE79" s="383"/>
      <c r="BF79" s="322"/>
      <c r="BG79" s="383"/>
      <c r="BH79" s="322"/>
      <c r="BI79" s="322"/>
      <c r="BJ79" s="322"/>
      <c r="BK79" s="383"/>
      <c r="BL79" s="322"/>
      <c r="BM79" s="383"/>
      <c r="BN79" s="322"/>
      <c r="BO79" s="383"/>
      <c r="BP79" s="322"/>
      <c r="BQ79" s="383"/>
      <c r="BR79" s="322"/>
      <c r="BS79" s="383"/>
      <c r="BT79" s="322"/>
      <c r="BU79" s="383"/>
      <c r="BV79" s="322"/>
      <c r="BW79" s="383"/>
      <c r="BX79" s="322"/>
      <c r="BY79" s="383"/>
      <c r="BZ79" s="322"/>
      <c r="CA79" s="383"/>
      <c r="CB79" s="322"/>
      <c r="CC79" s="383"/>
      <c r="CD79" s="480"/>
      <c r="CE79" s="21"/>
      <c r="CF79" s="21"/>
      <c r="CG79" s="21"/>
      <c r="CH79" s="21"/>
      <c r="CI79" s="21"/>
      <c r="CJ79" s="21"/>
    </row>
    <row r="80" ht="13.5" customHeight="1">
      <c r="A80" s="21"/>
      <c r="B80" s="709">
        <v>45151.0</v>
      </c>
      <c r="C80" s="99">
        <f t="shared" si="10"/>
        <v>0</v>
      </c>
      <c r="D80" s="260">
        <f t="shared" si="11"/>
        <v>0</v>
      </c>
      <c r="E80" s="321"/>
      <c r="F80" s="322"/>
      <c r="G80" s="322"/>
      <c r="H80" s="322"/>
      <c r="I80" s="322"/>
      <c r="J80" s="322"/>
      <c r="K80" s="322"/>
      <c r="L80" s="480"/>
      <c r="M80" s="577">
        <f t="shared" si="12"/>
        <v>0</v>
      </c>
      <c r="N80" s="321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  <c r="AA80" s="322"/>
      <c r="AB80" s="322"/>
      <c r="AC80" s="480"/>
      <c r="AD80" s="260">
        <f t="shared" si="13"/>
        <v>0</v>
      </c>
      <c r="AE80" s="407"/>
      <c r="AF80" s="322"/>
      <c r="AG80" s="383"/>
      <c r="AH80" s="322"/>
      <c r="AI80" s="383"/>
      <c r="AJ80" s="322"/>
      <c r="AK80" s="383"/>
      <c r="AL80" s="322"/>
      <c r="AM80" s="383"/>
      <c r="AN80" s="322"/>
      <c r="AO80" s="383"/>
      <c r="AP80" s="322"/>
      <c r="AQ80" s="383"/>
      <c r="AR80" s="322"/>
      <c r="AS80" s="383"/>
      <c r="AT80" s="322"/>
      <c r="AU80" s="383"/>
      <c r="AV80" s="322"/>
      <c r="AW80" s="383"/>
      <c r="AX80" s="383"/>
      <c r="AY80" s="383"/>
      <c r="AZ80" s="322"/>
      <c r="BA80" s="383"/>
      <c r="BB80" s="383"/>
      <c r="BC80" s="383"/>
      <c r="BD80" s="322"/>
      <c r="BE80" s="383"/>
      <c r="BF80" s="383"/>
      <c r="BG80" s="383"/>
      <c r="BH80" s="383"/>
      <c r="BI80" s="383"/>
      <c r="BJ80" s="383"/>
      <c r="BK80" s="383"/>
      <c r="BL80" s="383"/>
      <c r="BM80" s="383"/>
      <c r="BN80" s="383"/>
      <c r="BO80" s="383"/>
      <c r="BP80" s="383"/>
      <c r="BQ80" s="383"/>
      <c r="BR80" s="322"/>
      <c r="BS80" s="383"/>
      <c r="BT80" s="383"/>
      <c r="BU80" s="383"/>
      <c r="BV80" s="322"/>
      <c r="BW80" s="383"/>
      <c r="BX80" s="383"/>
      <c r="BY80" s="383"/>
      <c r="BZ80" s="383"/>
      <c r="CA80" s="383"/>
      <c r="CB80" s="322"/>
      <c r="CC80" s="383"/>
      <c r="CD80" s="480"/>
      <c r="CE80" s="21"/>
      <c r="CF80" s="21"/>
      <c r="CG80" s="21"/>
      <c r="CH80" s="21"/>
      <c r="CI80" s="21"/>
      <c r="CJ80" s="21"/>
    </row>
    <row r="81" ht="13.5" customHeight="1">
      <c r="A81" s="1"/>
      <c r="B81" s="708">
        <v>45152.0</v>
      </c>
      <c r="C81" s="99">
        <f t="shared" si="10"/>
        <v>110000</v>
      </c>
      <c r="D81" s="260">
        <f t="shared" si="11"/>
        <v>0</v>
      </c>
      <c r="E81" s="321"/>
      <c r="F81" s="322"/>
      <c r="G81" s="322"/>
      <c r="H81" s="322"/>
      <c r="I81" s="322"/>
      <c r="J81" s="322"/>
      <c r="K81" s="322"/>
      <c r="L81" s="480"/>
      <c r="M81" s="577">
        <f t="shared" si="12"/>
        <v>0</v>
      </c>
      <c r="N81" s="321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  <c r="AA81" s="322"/>
      <c r="AB81" s="322"/>
      <c r="AC81" s="480"/>
      <c r="AD81" s="260">
        <f t="shared" si="13"/>
        <v>110000</v>
      </c>
      <c r="AE81" s="407" t="s">
        <v>1682</v>
      </c>
      <c r="AF81" s="363">
        <v>110000.0</v>
      </c>
      <c r="AG81" s="383"/>
      <c r="AH81" s="322"/>
      <c r="AI81" s="383"/>
      <c r="AJ81" s="322"/>
      <c r="AK81" s="383"/>
      <c r="AL81" s="322"/>
      <c r="AM81" s="383"/>
      <c r="AN81" s="322"/>
      <c r="AO81" s="383"/>
      <c r="AP81" s="322"/>
      <c r="AQ81" s="383"/>
      <c r="AR81" s="322"/>
      <c r="AS81" s="383"/>
      <c r="AT81" s="322"/>
      <c r="AU81" s="383"/>
      <c r="AV81" s="322"/>
      <c r="AW81" s="383"/>
      <c r="AX81" s="383"/>
      <c r="AY81" s="383"/>
      <c r="AZ81" s="322"/>
      <c r="BA81" s="383"/>
      <c r="BB81" s="383"/>
      <c r="BC81" s="383"/>
      <c r="BD81" s="322"/>
      <c r="BE81" s="383"/>
      <c r="BF81" s="383"/>
      <c r="BG81" s="383"/>
      <c r="BH81" s="383"/>
      <c r="BI81" s="383"/>
      <c r="BJ81" s="383"/>
      <c r="BK81" s="383"/>
      <c r="BL81" s="383"/>
      <c r="BM81" s="383"/>
      <c r="BN81" s="383"/>
      <c r="BO81" s="383"/>
      <c r="BP81" s="383"/>
      <c r="BQ81" s="383"/>
      <c r="BR81" s="322"/>
      <c r="BS81" s="383"/>
      <c r="BT81" s="383"/>
      <c r="BU81" s="383"/>
      <c r="BV81" s="322"/>
      <c r="BW81" s="383"/>
      <c r="BX81" s="383"/>
      <c r="BY81" s="383"/>
      <c r="BZ81" s="383"/>
      <c r="CA81" s="383"/>
      <c r="CB81" s="322"/>
      <c r="CC81" s="383"/>
      <c r="CD81" s="480"/>
      <c r="CE81" s="21"/>
      <c r="CF81" s="21"/>
      <c r="CG81" s="21"/>
      <c r="CH81" s="21"/>
      <c r="CI81" s="1"/>
      <c r="CJ81" s="1"/>
    </row>
    <row r="82" ht="13.5" customHeight="1">
      <c r="A82" s="1"/>
      <c r="B82" s="708">
        <v>45153.0</v>
      </c>
      <c r="C82" s="99">
        <f t="shared" si="10"/>
        <v>0</v>
      </c>
      <c r="D82" s="260">
        <f t="shared" si="11"/>
        <v>0</v>
      </c>
      <c r="E82" s="582"/>
      <c r="F82" s="583"/>
      <c r="G82" s="583"/>
      <c r="H82" s="583"/>
      <c r="I82" s="583"/>
      <c r="J82" s="583"/>
      <c r="K82" s="583"/>
      <c r="L82" s="584"/>
      <c r="M82" s="577">
        <f t="shared" si="12"/>
        <v>0</v>
      </c>
      <c r="N82" s="582"/>
      <c r="O82" s="583"/>
      <c r="P82" s="583"/>
      <c r="Q82" s="583"/>
      <c r="R82" s="583"/>
      <c r="S82" s="583"/>
      <c r="T82" s="583"/>
      <c r="U82" s="583"/>
      <c r="V82" s="583"/>
      <c r="W82" s="583"/>
      <c r="X82" s="583"/>
      <c r="Y82" s="583"/>
      <c r="Z82" s="583"/>
      <c r="AA82" s="583"/>
      <c r="AB82" s="583"/>
      <c r="AC82" s="584"/>
      <c r="AD82" s="260">
        <f t="shared" si="13"/>
        <v>0</v>
      </c>
      <c r="AE82" s="407"/>
      <c r="AF82" s="322"/>
      <c r="AG82" s="383"/>
      <c r="AH82" s="322"/>
      <c r="AI82" s="383"/>
      <c r="AJ82" s="322"/>
      <c r="AK82" s="383"/>
      <c r="AL82" s="322"/>
      <c r="AM82" s="383"/>
      <c r="AN82" s="322"/>
      <c r="AO82" s="383"/>
      <c r="AP82" s="322"/>
      <c r="AQ82" s="383"/>
      <c r="AR82" s="322"/>
      <c r="AS82" s="383"/>
      <c r="AT82" s="322"/>
      <c r="AU82" s="383"/>
      <c r="AV82" s="322"/>
      <c r="AW82" s="383"/>
      <c r="AX82" s="383"/>
      <c r="AY82" s="383"/>
      <c r="AZ82" s="322"/>
      <c r="BA82" s="383"/>
      <c r="BB82" s="383"/>
      <c r="BC82" s="383"/>
      <c r="BD82" s="322"/>
      <c r="BE82" s="383"/>
      <c r="BF82" s="383"/>
      <c r="BG82" s="383"/>
      <c r="BH82" s="383"/>
      <c r="BI82" s="383"/>
      <c r="BJ82" s="383"/>
      <c r="BK82" s="383"/>
      <c r="BL82" s="383"/>
      <c r="BM82" s="383"/>
      <c r="BN82" s="383"/>
      <c r="BO82" s="383"/>
      <c r="BP82" s="383"/>
      <c r="BQ82" s="383"/>
      <c r="BR82" s="322"/>
      <c r="BS82" s="383"/>
      <c r="BT82" s="383"/>
      <c r="BU82" s="383"/>
      <c r="BV82" s="322"/>
      <c r="BW82" s="383"/>
      <c r="BX82" s="383"/>
      <c r="BY82" s="383"/>
      <c r="BZ82" s="383"/>
      <c r="CA82" s="383"/>
      <c r="CB82" s="322"/>
      <c r="CC82" s="383"/>
      <c r="CD82" s="480"/>
      <c r="CE82" s="21"/>
      <c r="CF82" s="21"/>
      <c r="CG82" s="21"/>
      <c r="CH82" s="21"/>
      <c r="CI82" s="1"/>
      <c r="CJ82" s="1"/>
    </row>
    <row r="83" ht="13.5" customHeight="1">
      <c r="A83" s="1"/>
      <c r="B83" s="708">
        <v>45154.0</v>
      </c>
      <c r="C83" s="99">
        <f t="shared" si="10"/>
        <v>100574</v>
      </c>
      <c r="D83" s="260">
        <f t="shared" si="11"/>
        <v>0</v>
      </c>
      <c r="E83" s="582"/>
      <c r="F83" s="583"/>
      <c r="G83" s="583"/>
      <c r="H83" s="583"/>
      <c r="I83" s="583"/>
      <c r="J83" s="583"/>
      <c r="K83" s="583"/>
      <c r="L83" s="584"/>
      <c r="M83" s="577">
        <f t="shared" si="12"/>
        <v>0</v>
      </c>
      <c r="N83" s="582"/>
      <c r="O83" s="583"/>
      <c r="P83" s="583"/>
      <c r="Q83" s="583"/>
      <c r="R83" s="583"/>
      <c r="S83" s="583"/>
      <c r="T83" s="583"/>
      <c r="U83" s="583"/>
      <c r="V83" s="583"/>
      <c r="W83" s="583"/>
      <c r="X83" s="583"/>
      <c r="Y83" s="583"/>
      <c r="Z83" s="583"/>
      <c r="AA83" s="583"/>
      <c r="AB83" s="583"/>
      <c r="AC83" s="584"/>
      <c r="AD83" s="260">
        <f t="shared" si="13"/>
        <v>100574</v>
      </c>
      <c r="AE83" s="407" t="s">
        <v>1683</v>
      </c>
      <c r="AF83" s="363">
        <v>13304.0</v>
      </c>
      <c r="AG83" s="383" t="s">
        <v>1684</v>
      </c>
      <c r="AH83" s="363">
        <v>37270.0</v>
      </c>
      <c r="AI83" s="383" t="s">
        <v>1685</v>
      </c>
      <c r="AJ83" s="363">
        <v>50000.0</v>
      </c>
      <c r="AK83" s="383"/>
      <c r="AL83" s="322"/>
      <c r="AM83" s="383"/>
      <c r="AN83" s="322"/>
      <c r="AO83" s="383"/>
      <c r="AP83" s="322"/>
      <c r="AQ83" s="383"/>
      <c r="AR83" s="322"/>
      <c r="AS83" s="383"/>
      <c r="AT83" s="322"/>
      <c r="AU83" s="383"/>
      <c r="AV83" s="322"/>
      <c r="AW83" s="383"/>
      <c r="AX83" s="383"/>
      <c r="AY83" s="383"/>
      <c r="AZ83" s="322"/>
      <c r="BA83" s="383"/>
      <c r="BB83" s="383"/>
      <c r="BC83" s="383"/>
      <c r="BD83" s="322"/>
      <c r="BE83" s="383"/>
      <c r="BF83" s="383"/>
      <c r="BG83" s="383"/>
      <c r="BH83" s="383"/>
      <c r="BI83" s="383"/>
      <c r="BJ83" s="383"/>
      <c r="BK83" s="383"/>
      <c r="BL83" s="383"/>
      <c r="BM83" s="383"/>
      <c r="BN83" s="383"/>
      <c r="BO83" s="383"/>
      <c r="BP83" s="383"/>
      <c r="BQ83" s="383"/>
      <c r="BR83" s="322"/>
      <c r="BS83" s="383"/>
      <c r="BT83" s="383"/>
      <c r="BU83" s="383"/>
      <c r="BV83" s="322"/>
      <c r="BW83" s="383"/>
      <c r="BX83" s="383"/>
      <c r="BY83" s="383"/>
      <c r="BZ83" s="383"/>
      <c r="CA83" s="383"/>
      <c r="CB83" s="322"/>
      <c r="CC83" s="383"/>
      <c r="CD83" s="480"/>
      <c r="CE83" s="21"/>
      <c r="CF83" s="21"/>
      <c r="CG83" s="21"/>
      <c r="CH83" s="21"/>
      <c r="CI83" s="1"/>
      <c r="CJ83" s="1"/>
    </row>
    <row r="84" ht="13.5" customHeight="1">
      <c r="A84" s="1"/>
      <c r="B84" s="708">
        <v>45155.0</v>
      </c>
      <c r="C84" s="99">
        <f t="shared" si="10"/>
        <v>0</v>
      </c>
      <c r="D84" s="260">
        <f t="shared" si="11"/>
        <v>0</v>
      </c>
      <c r="E84" s="582"/>
      <c r="F84" s="583"/>
      <c r="G84" s="583"/>
      <c r="H84" s="583"/>
      <c r="I84" s="583"/>
      <c r="J84" s="583"/>
      <c r="K84" s="583"/>
      <c r="L84" s="584"/>
      <c r="M84" s="577">
        <f t="shared" si="12"/>
        <v>0</v>
      </c>
      <c r="N84" s="582"/>
      <c r="O84" s="583"/>
      <c r="P84" s="583"/>
      <c r="Q84" s="583"/>
      <c r="R84" s="583"/>
      <c r="S84" s="583"/>
      <c r="T84" s="583"/>
      <c r="U84" s="583"/>
      <c r="V84" s="583"/>
      <c r="W84" s="583"/>
      <c r="X84" s="583"/>
      <c r="Y84" s="583"/>
      <c r="Z84" s="583"/>
      <c r="AA84" s="583"/>
      <c r="AB84" s="583"/>
      <c r="AC84" s="584"/>
      <c r="AD84" s="260">
        <f t="shared" si="13"/>
        <v>0</v>
      </c>
      <c r="AE84" s="407" t="s">
        <v>403</v>
      </c>
      <c r="AF84" s="322">
        <v>0.0</v>
      </c>
      <c r="AG84" s="383"/>
      <c r="AH84" s="322"/>
      <c r="AI84" s="383"/>
      <c r="AJ84" s="322"/>
      <c r="AK84" s="383"/>
      <c r="AL84" s="322"/>
      <c r="AM84" s="383"/>
      <c r="AN84" s="322"/>
      <c r="AO84" s="383"/>
      <c r="AP84" s="322"/>
      <c r="AQ84" s="383"/>
      <c r="AR84" s="322"/>
      <c r="AS84" s="383"/>
      <c r="AT84" s="322"/>
      <c r="AU84" s="383"/>
      <c r="AV84" s="322"/>
      <c r="AW84" s="383"/>
      <c r="AX84" s="383"/>
      <c r="AY84" s="383"/>
      <c r="AZ84" s="322"/>
      <c r="BA84" s="383"/>
      <c r="BB84" s="383"/>
      <c r="BC84" s="383"/>
      <c r="BD84" s="322"/>
      <c r="BE84" s="383"/>
      <c r="BF84" s="383"/>
      <c r="BG84" s="383"/>
      <c r="BH84" s="383"/>
      <c r="BI84" s="383"/>
      <c r="BJ84" s="383"/>
      <c r="BK84" s="383"/>
      <c r="BL84" s="383"/>
      <c r="BM84" s="383"/>
      <c r="BN84" s="383"/>
      <c r="BO84" s="383"/>
      <c r="BP84" s="383"/>
      <c r="BQ84" s="383"/>
      <c r="BR84" s="322"/>
      <c r="BS84" s="383"/>
      <c r="BT84" s="383"/>
      <c r="BU84" s="383"/>
      <c r="BV84" s="322"/>
      <c r="BW84" s="383"/>
      <c r="BX84" s="383"/>
      <c r="BY84" s="383"/>
      <c r="BZ84" s="383"/>
      <c r="CA84" s="383"/>
      <c r="CB84" s="322"/>
      <c r="CC84" s="383"/>
      <c r="CD84" s="480"/>
      <c r="CE84" s="21"/>
      <c r="CF84" s="21"/>
      <c r="CG84" s="21"/>
      <c r="CH84" s="21"/>
      <c r="CI84" s="1"/>
      <c r="CJ84" s="1"/>
    </row>
    <row r="85" ht="13.5" customHeight="1">
      <c r="A85" s="1"/>
      <c r="B85" s="708">
        <v>45156.0</v>
      </c>
      <c r="C85" s="99">
        <f t="shared" si="10"/>
        <v>1205670</v>
      </c>
      <c r="D85" s="260">
        <f t="shared" si="11"/>
        <v>1650</v>
      </c>
      <c r="E85" s="321" t="s">
        <v>640</v>
      </c>
      <c r="F85" s="363">
        <v>1100.0</v>
      </c>
      <c r="G85" s="322" t="s">
        <v>501</v>
      </c>
      <c r="H85" s="363">
        <v>550.0</v>
      </c>
      <c r="I85" s="322"/>
      <c r="J85" s="322"/>
      <c r="K85" s="322"/>
      <c r="L85" s="480"/>
      <c r="M85" s="577">
        <f t="shared" si="12"/>
        <v>1200000</v>
      </c>
      <c r="N85" s="321" t="s">
        <v>1686</v>
      </c>
      <c r="O85" s="363">
        <v>1200000.0</v>
      </c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  <c r="AA85" s="322"/>
      <c r="AB85" s="322"/>
      <c r="AC85" s="480"/>
      <c r="AD85" s="260">
        <f t="shared" si="13"/>
        <v>4020</v>
      </c>
      <c r="AE85" s="407" t="s">
        <v>1687</v>
      </c>
      <c r="AF85" s="363">
        <v>4020.0</v>
      </c>
      <c r="AG85" s="383"/>
      <c r="AH85" s="322"/>
      <c r="AI85" s="383"/>
      <c r="AJ85" s="322"/>
      <c r="AK85" s="383"/>
      <c r="AL85" s="322"/>
      <c r="AM85" s="383"/>
      <c r="AN85" s="322"/>
      <c r="AO85" s="383"/>
      <c r="AP85" s="322"/>
      <c r="AQ85" s="383"/>
      <c r="AR85" s="322"/>
      <c r="AS85" s="383"/>
      <c r="AT85" s="322"/>
      <c r="AU85" s="383"/>
      <c r="AV85" s="322"/>
      <c r="AW85" s="383"/>
      <c r="AX85" s="383"/>
      <c r="AY85" s="383"/>
      <c r="AZ85" s="322"/>
      <c r="BA85" s="383"/>
      <c r="BB85" s="383"/>
      <c r="BC85" s="383"/>
      <c r="BD85" s="322"/>
      <c r="BE85" s="383"/>
      <c r="BF85" s="383"/>
      <c r="BG85" s="383"/>
      <c r="BH85" s="383"/>
      <c r="BI85" s="383"/>
      <c r="BJ85" s="383"/>
      <c r="BK85" s="383"/>
      <c r="BL85" s="383"/>
      <c r="BM85" s="383"/>
      <c r="BN85" s="383"/>
      <c r="BO85" s="383"/>
      <c r="BP85" s="383"/>
      <c r="BQ85" s="383"/>
      <c r="BR85" s="322"/>
      <c r="BS85" s="383"/>
      <c r="BT85" s="383"/>
      <c r="BU85" s="383"/>
      <c r="BV85" s="322"/>
      <c r="BW85" s="383"/>
      <c r="BX85" s="383"/>
      <c r="BY85" s="383"/>
      <c r="BZ85" s="383"/>
      <c r="CA85" s="383"/>
      <c r="CB85" s="322"/>
      <c r="CC85" s="383"/>
      <c r="CD85" s="480"/>
      <c r="CE85" s="21"/>
      <c r="CF85" s="21"/>
      <c r="CG85" s="21"/>
      <c r="CH85" s="21"/>
      <c r="CI85" s="1"/>
      <c r="CJ85" s="1"/>
    </row>
    <row r="86" ht="13.5" customHeight="1">
      <c r="A86" s="201"/>
      <c r="B86" s="718">
        <v>45157.0</v>
      </c>
      <c r="C86" s="356">
        <f t="shared" si="10"/>
        <v>0</v>
      </c>
      <c r="D86" s="592">
        <f t="shared" si="11"/>
        <v>0</v>
      </c>
      <c r="E86" s="614"/>
      <c r="F86" s="409"/>
      <c r="G86" s="409"/>
      <c r="H86" s="409"/>
      <c r="I86" s="409"/>
      <c r="J86" s="409"/>
      <c r="K86" s="409"/>
      <c r="L86" s="493"/>
      <c r="M86" s="613">
        <f t="shared" si="12"/>
        <v>0</v>
      </c>
      <c r="N86" s="614"/>
      <c r="O86" s="409"/>
      <c r="P86" s="409"/>
      <c r="Q86" s="409"/>
      <c r="R86" s="409"/>
      <c r="S86" s="409"/>
      <c r="T86" s="409"/>
      <c r="U86" s="409"/>
      <c r="V86" s="409"/>
      <c r="W86" s="409"/>
      <c r="X86" s="409"/>
      <c r="Y86" s="409"/>
      <c r="Z86" s="409"/>
      <c r="AA86" s="409"/>
      <c r="AB86" s="409"/>
      <c r="AC86" s="493"/>
      <c r="AD86" s="592">
        <f t="shared" si="13"/>
        <v>0</v>
      </c>
      <c r="AE86" s="712"/>
      <c r="AF86" s="409"/>
      <c r="AG86" s="408"/>
      <c r="AH86" s="409"/>
      <c r="AI86" s="408"/>
      <c r="AJ86" s="409"/>
      <c r="AK86" s="408"/>
      <c r="AL86" s="409"/>
      <c r="AM86" s="408"/>
      <c r="AN86" s="409"/>
      <c r="AO86" s="408"/>
      <c r="AP86" s="409"/>
      <c r="AQ86" s="408"/>
      <c r="AR86" s="409"/>
      <c r="AS86" s="408"/>
      <c r="AT86" s="409"/>
      <c r="AU86" s="408"/>
      <c r="AV86" s="409"/>
      <c r="AW86" s="408"/>
      <c r="AX86" s="408"/>
      <c r="AY86" s="408"/>
      <c r="AZ86" s="409"/>
      <c r="BA86" s="408"/>
      <c r="BB86" s="408"/>
      <c r="BC86" s="408"/>
      <c r="BD86" s="409"/>
      <c r="BE86" s="408"/>
      <c r="BF86" s="408"/>
      <c r="BG86" s="408"/>
      <c r="BH86" s="408"/>
      <c r="BI86" s="408"/>
      <c r="BJ86" s="408"/>
      <c r="BK86" s="408"/>
      <c r="BL86" s="408"/>
      <c r="BM86" s="408"/>
      <c r="BN86" s="408"/>
      <c r="BO86" s="408"/>
      <c r="BP86" s="408"/>
      <c r="BQ86" s="408"/>
      <c r="BR86" s="409"/>
      <c r="BS86" s="408"/>
      <c r="BT86" s="408"/>
      <c r="BU86" s="408"/>
      <c r="BV86" s="409"/>
      <c r="BW86" s="408"/>
      <c r="BX86" s="408"/>
      <c r="BY86" s="408"/>
      <c r="BZ86" s="408"/>
      <c r="CA86" s="408"/>
      <c r="CB86" s="409"/>
      <c r="CC86" s="408"/>
      <c r="CD86" s="493"/>
      <c r="CE86" s="201"/>
      <c r="CF86" s="201"/>
      <c r="CG86" s="201"/>
      <c r="CH86" s="201"/>
      <c r="CI86" s="201"/>
      <c r="CJ86" s="201"/>
    </row>
    <row r="87" ht="13.5" customHeight="1">
      <c r="A87" s="21"/>
      <c r="B87" s="709">
        <v>45158.0</v>
      </c>
      <c r="C87" s="99">
        <f t="shared" si="10"/>
        <v>0</v>
      </c>
      <c r="D87" s="260">
        <f t="shared" si="11"/>
        <v>0</v>
      </c>
      <c r="E87" s="321"/>
      <c r="F87" s="322"/>
      <c r="G87" s="322"/>
      <c r="H87" s="322"/>
      <c r="I87" s="322"/>
      <c r="J87" s="322"/>
      <c r="K87" s="322"/>
      <c r="L87" s="480"/>
      <c r="M87" s="577">
        <f t="shared" si="12"/>
        <v>0</v>
      </c>
      <c r="N87" s="321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  <c r="AA87" s="322"/>
      <c r="AB87" s="322"/>
      <c r="AC87" s="480"/>
      <c r="AD87" s="260">
        <f t="shared" si="13"/>
        <v>0</v>
      </c>
      <c r="AE87" s="407"/>
      <c r="AF87" s="322"/>
      <c r="AG87" s="322"/>
      <c r="AH87" s="322"/>
      <c r="AI87" s="383"/>
      <c r="AJ87" s="322"/>
      <c r="AK87" s="383"/>
      <c r="AL87" s="322"/>
      <c r="AM87" s="383"/>
      <c r="AN87" s="322"/>
      <c r="AO87" s="383"/>
      <c r="AP87" s="322"/>
      <c r="AQ87" s="383"/>
      <c r="AR87" s="322"/>
      <c r="AS87" s="383"/>
      <c r="AT87" s="322"/>
      <c r="AU87" s="383"/>
      <c r="AV87" s="322"/>
      <c r="AW87" s="383"/>
      <c r="AX87" s="383"/>
      <c r="AY87" s="383"/>
      <c r="AZ87" s="322"/>
      <c r="BA87" s="383"/>
      <c r="BB87" s="383"/>
      <c r="BC87" s="383"/>
      <c r="BD87" s="322"/>
      <c r="BE87" s="383"/>
      <c r="BF87" s="383"/>
      <c r="BG87" s="383"/>
      <c r="BH87" s="383"/>
      <c r="BI87" s="383"/>
      <c r="BJ87" s="383"/>
      <c r="BK87" s="383"/>
      <c r="BL87" s="383"/>
      <c r="BM87" s="383"/>
      <c r="BN87" s="383"/>
      <c r="BO87" s="383"/>
      <c r="BP87" s="383"/>
      <c r="BQ87" s="383"/>
      <c r="BR87" s="322"/>
      <c r="BS87" s="383"/>
      <c r="BT87" s="383"/>
      <c r="BU87" s="383"/>
      <c r="BV87" s="322"/>
      <c r="BW87" s="383"/>
      <c r="BX87" s="383"/>
      <c r="BY87" s="383"/>
      <c r="BZ87" s="383"/>
      <c r="CA87" s="383"/>
      <c r="CB87" s="322"/>
      <c r="CC87" s="383"/>
      <c r="CD87" s="480"/>
      <c r="CE87" s="21"/>
      <c r="CF87" s="21"/>
      <c r="CG87" s="21"/>
      <c r="CH87" s="21"/>
      <c r="CI87" s="21"/>
      <c r="CJ87" s="21"/>
    </row>
    <row r="88" ht="13.5" customHeight="1">
      <c r="A88" s="1"/>
      <c r="B88" s="708">
        <v>45159.0</v>
      </c>
      <c r="C88" s="99">
        <f t="shared" si="10"/>
        <v>523557</v>
      </c>
      <c r="D88" s="260">
        <f t="shared" si="11"/>
        <v>0</v>
      </c>
      <c r="E88" s="321"/>
      <c r="F88" s="322"/>
      <c r="G88" s="322"/>
      <c r="H88" s="322"/>
      <c r="I88" s="322"/>
      <c r="J88" s="322"/>
      <c r="K88" s="322"/>
      <c r="L88" s="480"/>
      <c r="M88" s="577">
        <f t="shared" si="12"/>
        <v>500000</v>
      </c>
      <c r="N88" s="321" t="s">
        <v>1688</v>
      </c>
      <c r="O88" s="363">
        <v>500000.0</v>
      </c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  <c r="AA88" s="322"/>
      <c r="AB88" s="322"/>
      <c r="AC88" s="480"/>
      <c r="AD88" s="260">
        <f t="shared" si="13"/>
        <v>23557</v>
      </c>
      <c r="AE88" s="407" t="s">
        <v>983</v>
      </c>
      <c r="AF88" s="363">
        <v>4841.0</v>
      </c>
      <c r="AG88" s="383" t="s">
        <v>983</v>
      </c>
      <c r="AH88" s="363">
        <v>18716.0</v>
      </c>
      <c r="AI88" s="383"/>
      <c r="AJ88" s="322"/>
      <c r="AK88" s="383"/>
      <c r="AL88" s="322"/>
      <c r="AM88" s="383"/>
      <c r="AN88" s="322"/>
      <c r="AO88" s="383"/>
      <c r="AP88" s="322"/>
      <c r="AQ88" s="383"/>
      <c r="AR88" s="322"/>
      <c r="AS88" s="383"/>
      <c r="AT88" s="322"/>
      <c r="AU88" s="383"/>
      <c r="AV88" s="322"/>
      <c r="AW88" s="383"/>
      <c r="AX88" s="383"/>
      <c r="AY88" s="383"/>
      <c r="AZ88" s="322"/>
      <c r="BA88" s="383"/>
      <c r="BB88" s="383"/>
      <c r="BC88" s="383"/>
      <c r="BD88" s="322"/>
      <c r="BE88" s="383"/>
      <c r="BF88" s="383"/>
      <c r="BG88" s="383"/>
      <c r="BH88" s="383"/>
      <c r="BI88" s="383"/>
      <c r="BJ88" s="383"/>
      <c r="BK88" s="383"/>
      <c r="BL88" s="383"/>
      <c r="BM88" s="383"/>
      <c r="BN88" s="383"/>
      <c r="BO88" s="383"/>
      <c r="BP88" s="383"/>
      <c r="BQ88" s="383"/>
      <c r="BR88" s="322"/>
      <c r="BS88" s="383"/>
      <c r="BT88" s="383"/>
      <c r="BU88" s="383"/>
      <c r="BV88" s="322"/>
      <c r="BW88" s="383"/>
      <c r="BX88" s="383"/>
      <c r="BY88" s="383"/>
      <c r="BZ88" s="383"/>
      <c r="CA88" s="383"/>
      <c r="CB88" s="322"/>
      <c r="CC88" s="383"/>
      <c r="CD88" s="480"/>
      <c r="CE88" s="21"/>
      <c r="CF88" s="21"/>
      <c r="CG88" s="21"/>
      <c r="CH88" s="21"/>
      <c r="CI88" s="1"/>
      <c r="CJ88" s="1"/>
    </row>
    <row r="89" ht="15.0" customHeight="1">
      <c r="A89" s="1"/>
      <c r="B89" s="708">
        <v>45160.0</v>
      </c>
      <c r="C89" s="99">
        <f t="shared" si="10"/>
        <v>6607733</v>
      </c>
      <c r="D89" s="260">
        <f t="shared" si="11"/>
        <v>0</v>
      </c>
      <c r="E89" s="582"/>
      <c r="F89" s="583"/>
      <c r="G89" s="583"/>
      <c r="H89" s="583"/>
      <c r="I89" s="583"/>
      <c r="J89" s="583"/>
      <c r="K89" s="583"/>
      <c r="L89" s="584"/>
      <c r="M89" s="577">
        <f t="shared" si="12"/>
        <v>6599619</v>
      </c>
      <c r="N89" s="321" t="s">
        <v>1689</v>
      </c>
      <c r="O89" s="363">
        <v>6537232.0</v>
      </c>
      <c r="P89" s="322" t="s">
        <v>1690</v>
      </c>
      <c r="Q89" s="363">
        <v>62387.0</v>
      </c>
      <c r="R89" s="583"/>
      <c r="S89" s="583"/>
      <c r="T89" s="583"/>
      <c r="U89" s="583"/>
      <c r="V89" s="583"/>
      <c r="W89" s="583"/>
      <c r="X89" s="583"/>
      <c r="Y89" s="583"/>
      <c r="Z89" s="583"/>
      <c r="AA89" s="583"/>
      <c r="AB89" s="583"/>
      <c r="AC89" s="584"/>
      <c r="AD89" s="260">
        <f t="shared" si="13"/>
        <v>8114</v>
      </c>
      <c r="AE89" s="407" t="s">
        <v>417</v>
      </c>
      <c r="AF89" s="363">
        <v>8114.0</v>
      </c>
      <c r="AG89" s="383"/>
      <c r="AH89" s="322"/>
      <c r="AI89" s="383"/>
      <c r="AJ89" s="322"/>
      <c r="AK89" s="383"/>
      <c r="AL89" s="322"/>
      <c r="AM89" s="383"/>
      <c r="AN89" s="322"/>
      <c r="AO89" s="383"/>
      <c r="AP89" s="322"/>
      <c r="AQ89" s="383"/>
      <c r="AR89" s="322"/>
      <c r="AS89" s="383"/>
      <c r="AT89" s="322"/>
      <c r="AU89" s="383"/>
      <c r="AV89" s="322"/>
      <c r="AW89" s="383"/>
      <c r="AX89" s="383"/>
      <c r="AY89" s="383"/>
      <c r="AZ89" s="322"/>
      <c r="BA89" s="383"/>
      <c r="BB89" s="383"/>
      <c r="BC89" s="383"/>
      <c r="BD89" s="322"/>
      <c r="BE89" s="383"/>
      <c r="BF89" s="383"/>
      <c r="BG89" s="383"/>
      <c r="BH89" s="383"/>
      <c r="BI89" s="383"/>
      <c r="BJ89" s="383"/>
      <c r="BK89" s="383"/>
      <c r="BL89" s="383"/>
      <c r="BM89" s="383"/>
      <c r="BN89" s="383"/>
      <c r="BO89" s="383"/>
      <c r="BP89" s="383"/>
      <c r="BQ89" s="383"/>
      <c r="BR89" s="322"/>
      <c r="BS89" s="383"/>
      <c r="BT89" s="383"/>
      <c r="BU89" s="383"/>
      <c r="BV89" s="322"/>
      <c r="BW89" s="383"/>
      <c r="BX89" s="383"/>
      <c r="BY89" s="383"/>
      <c r="BZ89" s="383"/>
      <c r="CA89" s="383"/>
      <c r="CB89" s="322"/>
      <c r="CC89" s="383"/>
      <c r="CD89" s="480"/>
      <c r="CE89" s="21"/>
      <c r="CF89" s="21"/>
      <c r="CG89" s="21"/>
      <c r="CH89" s="21"/>
      <c r="CI89" s="1"/>
      <c r="CJ89" s="1"/>
    </row>
    <row r="90" ht="12.75" customHeight="1">
      <c r="A90" s="1"/>
      <c r="B90" s="708">
        <v>45161.0</v>
      </c>
      <c r="C90" s="99">
        <f t="shared" si="10"/>
        <v>11601</v>
      </c>
      <c r="D90" s="260">
        <f t="shared" si="11"/>
        <v>0</v>
      </c>
      <c r="E90" s="582"/>
      <c r="F90" s="583"/>
      <c r="G90" s="583"/>
      <c r="H90" s="583"/>
      <c r="I90" s="583"/>
      <c r="J90" s="583"/>
      <c r="K90" s="583"/>
      <c r="L90" s="584"/>
      <c r="M90" s="577">
        <f t="shared" si="12"/>
        <v>0</v>
      </c>
      <c r="N90" s="582"/>
      <c r="O90" s="583"/>
      <c r="P90" s="583"/>
      <c r="Q90" s="583"/>
      <c r="R90" s="583"/>
      <c r="S90" s="583"/>
      <c r="T90" s="583"/>
      <c r="U90" s="583"/>
      <c r="V90" s="583"/>
      <c r="W90" s="583"/>
      <c r="X90" s="583"/>
      <c r="Y90" s="583"/>
      <c r="Z90" s="583"/>
      <c r="AA90" s="583"/>
      <c r="AB90" s="583"/>
      <c r="AC90" s="584"/>
      <c r="AD90" s="260">
        <f t="shared" si="13"/>
        <v>11601</v>
      </c>
      <c r="AE90" s="407" t="s">
        <v>1691</v>
      </c>
      <c r="AF90" s="363">
        <v>11601.0</v>
      </c>
      <c r="AG90" s="383"/>
      <c r="AH90" s="322"/>
      <c r="AI90" s="383"/>
      <c r="AJ90" s="322"/>
      <c r="AK90" s="383"/>
      <c r="AL90" s="322"/>
      <c r="AM90" s="383"/>
      <c r="AN90" s="322"/>
      <c r="AO90" s="383"/>
      <c r="AP90" s="322"/>
      <c r="AQ90" s="383"/>
      <c r="AR90" s="322"/>
      <c r="AS90" s="383"/>
      <c r="AT90" s="322"/>
      <c r="AU90" s="383"/>
      <c r="AV90" s="322"/>
      <c r="AW90" s="383"/>
      <c r="AX90" s="383"/>
      <c r="AY90" s="383"/>
      <c r="AZ90" s="322"/>
      <c r="BA90" s="383"/>
      <c r="BB90" s="383"/>
      <c r="BC90" s="383"/>
      <c r="BD90" s="322"/>
      <c r="BE90" s="383"/>
      <c r="BF90" s="383"/>
      <c r="BG90" s="383"/>
      <c r="BH90" s="383"/>
      <c r="BI90" s="383"/>
      <c r="BJ90" s="383"/>
      <c r="BK90" s="383"/>
      <c r="BL90" s="383"/>
      <c r="BM90" s="383"/>
      <c r="BN90" s="383"/>
      <c r="BO90" s="383"/>
      <c r="BP90" s="383"/>
      <c r="BQ90" s="383"/>
      <c r="BR90" s="322"/>
      <c r="BS90" s="383"/>
      <c r="BT90" s="383"/>
      <c r="BU90" s="383"/>
      <c r="BV90" s="322"/>
      <c r="BW90" s="383"/>
      <c r="BX90" s="383"/>
      <c r="BY90" s="383"/>
      <c r="BZ90" s="383"/>
      <c r="CA90" s="383"/>
      <c r="CB90" s="322"/>
      <c r="CC90" s="383"/>
      <c r="CD90" s="480"/>
      <c r="CE90" s="21"/>
      <c r="CF90" s="21"/>
      <c r="CG90" s="21"/>
      <c r="CH90" s="21"/>
      <c r="CI90" s="1"/>
      <c r="CJ90" s="1"/>
    </row>
    <row r="91" ht="13.5" customHeight="1">
      <c r="A91" s="1"/>
      <c r="B91" s="708">
        <v>45162.0</v>
      </c>
      <c r="C91" s="99">
        <f t="shared" si="10"/>
        <v>1425680</v>
      </c>
      <c r="D91" s="260">
        <f t="shared" si="11"/>
        <v>300000</v>
      </c>
      <c r="E91" s="321" t="s">
        <v>967</v>
      </c>
      <c r="F91" s="363">
        <v>300000.0</v>
      </c>
      <c r="G91" s="322"/>
      <c r="H91" s="322"/>
      <c r="I91" s="322"/>
      <c r="J91" s="322"/>
      <c r="K91" s="322"/>
      <c r="L91" s="480"/>
      <c r="M91" s="577">
        <f t="shared" si="12"/>
        <v>1000000</v>
      </c>
      <c r="N91" s="321" t="s">
        <v>1692</v>
      </c>
      <c r="O91" s="363">
        <v>1000000.0</v>
      </c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  <c r="AA91" s="322"/>
      <c r="AB91" s="322"/>
      <c r="AC91" s="480"/>
      <c r="AD91" s="260">
        <f t="shared" si="13"/>
        <v>125680</v>
      </c>
      <c r="AE91" s="407" t="s">
        <v>403</v>
      </c>
      <c r="AF91" s="363">
        <v>25680.0</v>
      </c>
      <c r="AG91" s="383" t="s">
        <v>1693</v>
      </c>
      <c r="AH91" s="363">
        <v>100000.0</v>
      </c>
      <c r="AI91" s="383"/>
      <c r="AJ91" s="322"/>
      <c r="AK91" s="383"/>
      <c r="AL91" s="322"/>
      <c r="AM91" s="383"/>
      <c r="AN91" s="322"/>
      <c r="AO91" s="383"/>
      <c r="AP91" s="322"/>
      <c r="AQ91" s="383"/>
      <c r="AR91" s="322"/>
      <c r="AS91" s="383"/>
      <c r="AT91" s="322"/>
      <c r="AU91" s="383"/>
      <c r="AV91" s="322"/>
      <c r="AW91" s="383"/>
      <c r="AX91" s="383"/>
      <c r="AY91" s="383"/>
      <c r="AZ91" s="322"/>
      <c r="BA91" s="383"/>
      <c r="BB91" s="383"/>
      <c r="BC91" s="383"/>
      <c r="BD91" s="322"/>
      <c r="BE91" s="383"/>
      <c r="BF91" s="383"/>
      <c r="BG91" s="383"/>
      <c r="BH91" s="383"/>
      <c r="BI91" s="383"/>
      <c r="BJ91" s="383"/>
      <c r="BK91" s="383"/>
      <c r="BL91" s="383"/>
      <c r="BM91" s="383"/>
      <c r="BN91" s="383"/>
      <c r="BO91" s="383"/>
      <c r="BP91" s="383"/>
      <c r="BQ91" s="383"/>
      <c r="BR91" s="322"/>
      <c r="BS91" s="383"/>
      <c r="BT91" s="383"/>
      <c r="BU91" s="383"/>
      <c r="BV91" s="322"/>
      <c r="BW91" s="383"/>
      <c r="BX91" s="383"/>
      <c r="BY91" s="383"/>
      <c r="BZ91" s="383"/>
      <c r="CA91" s="383"/>
      <c r="CB91" s="322"/>
      <c r="CC91" s="383"/>
      <c r="CD91" s="480"/>
      <c r="CE91" s="21"/>
      <c r="CF91" s="21"/>
      <c r="CG91" s="21"/>
      <c r="CH91" s="21"/>
      <c r="CI91" s="1"/>
      <c r="CJ91" s="1"/>
    </row>
    <row r="92" ht="13.5" customHeight="1">
      <c r="A92" s="1"/>
      <c r="B92" s="708">
        <v>45163.0</v>
      </c>
      <c r="C92" s="99">
        <f t="shared" si="10"/>
        <v>0</v>
      </c>
      <c r="D92" s="260">
        <f t="shared" si="11"/>
        <v>0</v>
      </c>
      <c r="E92" s="321"/>
      <c r="F92" s="322"/>
      <c r="G92" s="322"/>
      <c r="H92" s="322"/>
      <c r="I92" s="322"/>
      <c r="J92" s="322"/>
      <c r="K92" s="322"/>
      <c r="L92" s="480"/>
      <c r="M92" s="577">
        <f t="shared" si="12"/>
        <v>0</v>
      </c>
      <c r="N92" s="321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  <c r="AA92" s="322"/>
      <c r="AB92" s="322"/>
      <c r="AC92" s="480"/>
      <c r="AD92" s="260">
        <f t="shared" si="13"/>
        <v>0</v>
      </c>
      <c r="AE92" s="407"/>
      <c r="AF92" s="322"/>
      <c r="AG92" s="383"/>
      <c r="AH92" s="322"/>
      <c r="AI92" s="383"/>
      <c r="AJ92" s="322"/>
      <c r="AK92" s="383"/>
      <c r="AL92" s="322"/>
      <c r="AM92" s="383"/>
      <c r="AN92" s="322"/>
      <c r="AO92" s="383"/>
      <c r="AP92" s="322"/>
      <c r="AQ92" s="383"/>
      <c r="AR92" s="322"/>
      <c r="AS92" s="383"/>
      <c r="AT92" s="322"/>
      <c r="AU92" s="383"/>
      <c r="AV92" s="322"/>
      <c r="AW92" s="383"/>
      <c r="AX92" s="383"/>
      <c r="AY92" s="383"/>
      <c r="AZ92" s="322"/>
      <c r="BA92" s="383"/>
      <c r="BB92" s="383"/>
      <c r="BC92" s="383"/>
      <c r="BD92" s="322"/>
      <c r="BE92" s="383"/>
      <c r="BF92" s="383"/>
      <c r="BG92" s="383"/>
      <c r="BH92" s="383"/>
      <c r="BI92" s="383"/>
      <c r="BJ92" s="383"/>
      <c r="BK92" s="383"/>
      <c r="BL92" s="383"/>
      <c r="BM92" s="383"/>
      <c r="BN92" s="383"/>
      <c r="BO92" s="383"/>
      <c r="BP92" s="383"/>
      <c r="BQ92" s="383"/>
      <c r="BR92" s="322"/>
      <c r="BS92" s="383"/>
      <c r="BT92" s="383"/>
      <c r="BU92" s="383"/>
      <c r="BV92" s="322"/>
      <c r="BW92" s="383"/>
      <c r="BX92" s="383"/>
      <c r="BY92" s="383"/>
      <c r="BZ92" s="383"/>
      <c r="CA92" s="383"/>
      <c r="CB92" s="322"/>
      <c r="CC92" s="383"/>
      <c r="CD92" s="480"/>
      <c r="CE92" s="21"/>
      <c r="CF92" s="21"/>
      <c r="CG92" s="21"/>
      <c r="CH92" s="21"/>
      <c r="CI92" s="1"/>
      <c r="CJ92" s="1"/>
    </row>
    <row r="93" ht="13.5" customHeight="1">
      <c r="A93" s="21"/>
      <c r="B93" s="709">
        <v>45164.0</v>
      </c>
      <c r="C93" s="99">
        <f t="shared" si="10"/>
        <v>0</v>
      </c>
      <c r="D93" s="260">
        <f t="shared" si="11"/>
        <v>0</v>
      </c>
      <c r="E93" s="321"/>
      <c r="F93" s="322"/>
      <c r="G93" s="322"/>
      <c r="H93" s="322"/>
      <c r="I93" s="322"/>
      <c r="J93" s="322"/>
      <c r="K93" s="322"/>
      <c r="L93" s="480"/>
      <c r="M93" s="577">
        <f t="shared" si="12"/>
        <v>0</v>
      </c>
      <c r="N93" s="321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  <c r="AA93" s="322"/>
      <c r="AB93" s="322"/>
      <c r="AC93" s="480"/>
      <c r="AD93" s="260">
        <f t="shared" si="13"/>
        <v>0</v>
      </c>
      <c r="AE93" s="407"/>
      <c r="AF93" s="322"/>
      <c r="AG93" s="383"/>
      <c r="AH93" s="322"/>
      <c r="AI93" s="322"/>
      <c r="AJ93" s="322"/>
      <c r="AK93" s="383"/>
      <c r="AL93" s="322"/>
      <c r="AM93" s="322"/>
      <c r="AN93" s="322"/>
      <c r="AO93" s="322"/>
      <c r="AP93" s="322"/>
      <c r="AQ93" s="322"/>
      <c r="AR93" s="322"/>
      <c r="AS93" s="383"/>
      <c r="AT93" s="322"/>
      <c r="AU93" s="383"/>
      <c r="AV93" s="322"/>
      <c r="AW93" s="383"/>
      <c r="AX93" s="383"/>
      <c r="AY93" s="383"/>
      <c r="AZ93" s="322"/>
      <c r="BA93" s="383"/>
      <c r="BB93" s="383"/>
      <c r="BC93" s="383"/>
      <c r="BD93" s="322"/>
      <c r="BE93" s="383"/>
      <c r="BF93" s="383"/>
      <c r="BG93" s="383"/>
      <c r="BH93" s="383"/>
      <c r="BI93" s="383"/>
      <c r="BJ93" s="383"/>
      <c r="BK93" s="383"/>
      <c r="BL93" s="383"/>
      <c r="BM93" s="383"/>
      <c r="BN93" s="383"/>
      <c r="BO93" s="383"/>
      <c r="BP93" s="383"/>
      <c r="BQ93" s="383"/>
      <c r="BR93" s="322"/>
      <c r="BS93" s="383"/>
      <c r="BT93" s="383"/>
      <c r="BU93" s="383"/>
      <c r="BV93" s="322"/>
      <c r="BW93" s="383"/>
      <c r="BX93" s="383"/>
      <c r="BY93" s="383"/>
      <c r="BZ93" s="383"/>
      <c r="CA93" s="383"/>
      <c r="CB93" s="322"/>
      <c r="CC93" s="383"/>
      <c r="CD93" s="480"/>
      <c r="CE93" s="21"/>
      <c r="CF93" s="21"/>
      <c r="CG93" s="21"/>
      <c r="CH93" s="21"/>
      <c r="CI93" s="21"/>
      <c r="CJ93" s="21"/>
    </row>
    <row r="94" ht="13.5" customHeight="1">
      <c r="A94" s="21"/>
      <c r="B94" s="709">
        <v>45165.0</v>
      </c>
      <c r="C94" s="99">
        <f t="shared" si="10"/>
        <v>0</v>
      </c>
      <c r="D94" s="260">
        <f t="shared" si="11"/>
        <v>0</v>
      </c>
      <c r="E94" s="321"/>
      <c r="F94" s="322"/>
      <c r="G94" s="322"/>
      <c r="H94" s="322"/>
      <c r="I94" s="322"/>
      <c r="J94" s="322"/>
      <c r="K94" s="322"/>
      <c r="L94" s="480"/>
      <c r="M94" s="577">
        <f t="shared" si="12"/>
        <v>0</v>
      </c>
      <c r="N94" s="321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  <c r="AA94" s="322"/>
      <c r="AB94" s="322"/>
      <c r="AC94" s="480"/>
      <c r="AD94" s="260">
        <f t="shared" si="13"/>
        <v>0</v>
      </c>
      <c r="AE94" s="407"/>
      <c r="AF94" s="322"/>
      <c r="AG94" s="383"/>
      <c r="AH94" s="322"/>
      <c r="AI94" s="383"/>
      <c r="AJ94" s="322"/>
      <c r="AK94" s="383"/>
      <c r="AL94" s="322"/>
      <c r="AM94" s="383"/>
      <c r="AN94" s="322"/>
      <c r="AO94" s="322"/>
      <c r="AP94" s="322"/>
      <c r="AQ94" s="383"/>
      <c r="AR94" s="322"/>
      <c r="AS94" s="383"/>
      <c r="AT94" s="322"/>
      <c r="AU94" s="383"/>
      <c r="AV94" s="322"/>
      <c r="AW94" s="383"/>
      <c r="AX94" s="322"/>
      <c r="AY94" s="383"/>
      <c r="AZ94" s="322"/>
      <c r="BA94" s="383"/>
      <c r="BB94" s="322"/>
      <c r="BC94" s="383"/>
      <c r="BD94" s="322"/>
      <c r="BE94" s="383"/>
      <c r="BF94" s="383"/>
      <c r="BG94" s="383"/>
      <c r="BH94" s="383"/>
      <c r="BI94" s="383"/>
      <c r="BJ94" s="383"/>
      <c r="BK94" s="383"/>
      <c r="BL94" s="383"/>
      <c r="BM94" s="383"/>
      <c r="BN94" s="383"/>
      <c r="BO94" s="383"/>
      <c r="BP94" s="383"/>
      <c r="BQ94" s="383"/>
      <c r="BR94" s="322"/>
      <c r="BS94" s="383"/>
      <c r="BT94" s="383"/>
      <c r="BU94" s="383"/>
      <c r="BV94" s="322"/>
      <c r="BW94" s="383"/>
      <c r="BX94" s="383"/>
      <c r="BY94" s="383"/>
      <c r="BZ94" s="383"/>
      <c r="CA94" s="383"/>
      <c r="CB94" s="322"/>
      <c r="CC94" s="383"/>
      <c r="CD94" s="480"/>
      <c r="CE94" s="21"/>
      <c r="CF94" s="21"/>
      <c r="CG94" s="21"/>
      <c r="CH94" s="21"/>
      <c r="CI94" s="21"/>
      <c r="CJ94" s="21"/>
    </row>
    <row r="95" ht="13.5" customHeight="1">
      <c r="A95" s="1"/>
      <c r="B95" s="708">
        <v>45166.0</v>
      </c>
      <c r="C95" s="99">
        <f t="shared" si="10"/>
        <v>535381</v>
      </c>
      <c r="D95" s="260">
        <f t="shared" si="11"/>
        <v>0</v>
      </c>
      <c r="E95" s="321"/>
      <c r="F95" s="322"/>
      <c r="G95" s="322"/>
      <c r="H95" s="322"/>
      <c r="I95" s="322"/>
      <c r="J95" s="322"/>
      <c r="K95" s="322"/>
      <c r="L95" s="480"/>
      <c r="M95" s="577">
        <f t="shared" si="12"/>
        <v>0</v>
      </c>
      <c r="N95" s="321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  <c r="AA95" s="322"/>
      <c r="AB95" s="322"/>
      <c r="AC95" s="480"/>
      <c r="AD95" s="260">
        <f t="shared" si="13"/>
        <v>535381</v>
      </c>
      <c r="AE95" s="407" t="s">
        <v>1621</v>
      </c>
      <c r="AF95" s="363">
        <v>58201.0</v>
      </c>
      <c r="AG95" s="322" t="s">
        <v>1619</v>
      </c>
      <c r="AH95" s="363">
        <v>24840.0</v>
      </c>
      <c r="AI95" s="322" t="s">
        <v>1656</v>
      </c>
      <c r="AJ95" s="363">
        <v>43320.0</v>
      </c>
      <c r="AK95" s="383" t="s">
        <v>1613</v>
      </c>
      <c r="AL95" s="363">
        <v>84678.0</v>
      </c>
      <c r="AM95" s="383" t="s">
        <v>764</v>
      </c>
      <c r="AN95" s="363">
        <v>27230.0</v>
      </c>
      <c r="AO95" s="544" t="s">
        <v>1694</v>
      </c>
      <c r="AP95" s="363">
        <v>28800.0</v>
      </c>
      <c r="AQ95" s="383" t="s">
        <v>1659</v>
      </c>
      <c r="AR95" s="363">
        <v>31930.0</v>
      </c>
      <c r="AS95" s="383" t="s">
        <v>426</v>
      </c>
      <c r="AT95" s="363">
        <v>49940.0</v>
      </c>
      <c r="AU95" s="383" t="s">
        <v>1660</v>
      </c>
      <c r="AV95" s="363">
        <v>67440.0</v>
      </c>
      <c r="AW95" s="322" t="s">
        <v>1695</v>
      </c>
      <c r="AX95" s="363">
        <v>36165.0</v>
      </c>
      <c r="AY95" s="383" t="s">
        <v>1614</v>
      </c>
      <c r="AZ95" s="363">
        <v>15180.0</v>
      </c>
      <c r="BA95" s="412" t="s">
        <v>1696</v>
      </c>
      <c r="BB95" s="367">
        <v>3402.0</v>
      </c>
      <c r="BC95" s="412" t="s">
        <v>1631</v>
      </c>
      <c r="BD95" s="367">
        <v>3900.0</v>
      </c>
      <c r="BE95" s="413" t="s">
        <v>1697</v>
      </c>
      <c r="BF95" s="367">
        <v>4400.0</v>
      </c>
      <c r="BG95" s="412" t="s">
        <v>1698</v>
      </c>
      <c r="BH95" s="367">
        <v>6015.0</v>
      </c>
      <c r="BI95" s="383"/>
      <c r="BJ95" s="322"/>
      <c r="BK95" s="383"/>
      <c r="BL95" s="322"/>
      <c r="BM95" s="383"/>
      <c r="BN95" s="322"/>
      <c r="BO95" s="383"/>
      <c r="BP95" s="322"/>
      <c r="BQ95" s="383"/>
      <c r="BR95" s="322"/>
      <c r="BS95" s="383"/>
      <c r="BT95" s="383"/>
      <c r="BU95" s="383"/>
      <c r="BV95" s="322"/>
      <c r="BW95" s="383"/>
      <c r="BX95" s="383"/>
      <c r="BY95" s="383"/>
      <c r="BZ95" s="383"/>
      <c r="CA95" s="383"/>
      <c r="CB95" s="322"/>
      <c r="CC95" s="383"/>
      <c r="CD95" s="480"/>
      <c r="CE95" s="21"/>
      <c r="CF95" s="21"/>
      <c r="CG95" s="21"/>
      <c r="CH95" s="21"/>
      <c r="CI95" s="1"/>
      <c r="CJ95" s="1"/>
    </row>
    <row r="96" ht="13.5" customHeight="1">
      <c r="A96" s="1"/>
      <c r="B96" s="708">
        <v>45167.0</v>
      </c>
      <c r="C96" s="99">
        <f t="shared" si="10"/>
        <v>35580</v>
      </c>
      <c r="D96" s="260">
        <f t="shared" si="11"/>
        <v>0</v>
      </c>
      <c r="E96" s="582"/>
      <c r="F96" s="583"/>
      <c r="G96" s="583"/>
      <c r="H96" s="583"/>
      <c r="I96" s="583"/>
      <c r="J96" s="583"/>
      <c r="K96" s="583"/>
      <c r="L96" s="584"/>
      <c r="M96" s="577">
        <f t="shared" si="12"/>
        <v>0</v>
      </c>
      <c r="N96" s="582"/>
      <c r="O96" s="583"/>
      <c r="P96" s="583"/>
      <c r="Q96" s="583"/>
      <c r="R96" s="583"/>
      <c r="S96" s="583"/>
      <c r="T96" s="583"/>
      <c r="U96" s="583"/>
      <c r="V96" s="583"/>
      <c r="W96" s="583"/>
      <c r="X96" s="583"/>
      <c r="Y96" s="583"/>
      <c r="Z96" s="583"/>
      <c r="AA96" s="583"/>
      <c r="AB96" s="583"/>
      <c r="AC96" s="584"/>
      <c r="AD96" s="260">
        <f>AF96+AH96+AJ96+AL96+AN96+AR97+AR96+AT96+AT96+AV96+AX96+AZ96+BB96+BD96+BF96+BH96+BJ96+BL96+BN96+BP96+BR96+BT96+BV96+BX96+BZ96+CB96</f>
        <v>35580</v>
      </c>
      <c r="AE96" s="407" t="s">
        <v>1608</v>
      </c>
      <c r="AF96" s="363">
        <v>35580.0</v>
      </c>
      <c r="AG96" s="383"/>
      <c r="AH96" s="322"/>
      <c r="AI96" s="322"/>
      <c r="AJ96" s="322"/>
      <c r="AK96" s="383"/>
      <c r="AL96" s="322"/>
      <c r="AM96" s="322"/>
      <c r="AN96" s="322"/>
      <c r="AO96" s="322"/>
      <c r="AP96" s="322"/>
      <c r="AQ96" s="383"/>
      <c r="AR96" s="322"/>
      <c r="AS96" s="383"/>
      <c r="AT96" s="322"/>
      <c r="AU96" s="383"/>
      <c r="AV96" s="322"/>
      <c r="AW96" s="383"/>
      <c r="AX96" s="322"/>
      <c r="AY96" s="383"/>
      <c r="AZ96" s="322"/>
      <c r="BA96" s="383"/>
      <c r="BB96" s="322"/>
      <c r="BC96" s="383"/>
      <c r="BD96" s="322"/>
      <c r="BE96" s="383"/>
      <c r="BF96" s="322"/>
      <c r="BG96" s="322"/>
      <c r="BH96" s="322"/>
      <c r="BI96" s="322"/>
      <c r="BJ96" s="322"/>
      <c r="BK96" s="383"/>
      <c r="BL96" s="322"/>
      <c r="BM96" s="322"/>
      <c r="BN96" s="322"/>
      <c r="BO96" s="383"/>
      <c r="BP96" s="322"/>
      <c r="BQ96" s="383"/>
      <c r="BR96" s="322"/>
      <c r="BS96" s="383"/>
      <c r="BT96" s="322"/>
      <c r="BU96" s="383"/>
      <c r="BV96" s="322"/>
      <c r="BW96" s="322"/>
      <c r="BX96" s="322"/>
      <c r="BY96" s="383"/>
      <c r="BZ96" s="322"/>
      <c r="CA96" s="383"/>
      <c r="CB96" s="322"/>
      <c r="CC96" s="383"/>
      <c r="CD96" s="480"/>
      <c r="CE96" s="21"/>
      <c r="CF96" s="21"/>
      <c r="CG96" s="21"/>
      <c r="CH96" s="21"/>
      <c r="CI96" s="1"/>
      <c r="CJ96" s="1"/>
    </row>
    <row r="97" ht="13.5" customHeight="1">
      <c r="A97" s="1"/>
      <c r="B97" s="708">
        <v>45168.0</v>
      </c>
      <c r="C97" s="271">
        <f t="shared" si="10"/>
        <v>0</v>
      </c>
      <c r="D97" s="260">
        <f t="shared" si="11"/>
        <v>0</v>
      </c>
      <c r="E97" s="478"/>
      <c r="F97" s="322"/>
      <c r="G97" s="719"/>
      <c r="H97" s="583"/>
      <c r="I97" s="583"/>
      <c r="J97" s="583"/>
      <c r="K97" s="583"/>
      <c r="L97" s="584"/>
      <c r="M97" s="577">
        <f t="shared" si="12"/>
        <v>0</v>
      </c>
      <c r="N97" s="582"/>
      <c r="O97" s="583"/>
      <c r="P97" s="583"/>
      <c r="Q97" s="583"/>
      <c r="R97" s="583"/>
      <c r="S97" s="583"/>
      <c r="T97" s="583"/>
      <c r="U97" s="583"/>
      <c r="V97" s="583"/>
      <c r="W97" s="583"/>
      <c r="X97" s="583"/>
      <c r="Y97" s="583"/>
      <c r="Z97" s="583"/>
      <c r="AA97" s="583"/>
      <c r="AB97" s="583"/>
      <c r="AC97" s="584"/>
      <c r="AD97" s="260">
        <v>0.0</v>
      </c>
      <c r="AE97" s="484"/>
      <c r="AF97" s="322"/>
      <c r="AG97" s="383"/>
      <c r="AH97" s="322"/>
      <c r="AI97" s="383"/>
      <c r="AJ97" s="322"/>
      <c r="AK97" s="383"/>
      <c r="AL97" s="322"/>
      <c r="AM97" s="322"/>
      <c r="AN97" s="322"/>
      <c r="AO97" s="383"/>
      <c r="AP97" s="322"/>
      <c r="AQ97" s="322"/>
      <c r="AR97" s="322"/>
      <c r="AS97" s="322"/>
      <c r="AT97" s="322"/>
      <c r="AU97" s="322"/>
      <c r="AV97" s="322"/>
      <c r="AW97" s="322"/>
      <c r="AX97" s="322"/>
      <c r="AY97" s="322"/>
      <c r="AZ97" s="322"/>
      <c r="BA97" s="322"/>
      <c r="BB97" s="322"/>
      <c r="BC97" s="383"/>
      <c r="BD97" s="322"/>
      <c r="BE97" s="322"/>
      <c r="BF97" s="322"/>
      <c r="BG97" s="383"/>
      <c r="BH97" s="322"/>
      <c r="BI97" s="383"/>
      <c r="BJ97" s="322"/>
      <c r="BK97" s="383"/>
      <c r="BL97" s="322"/>
      <c r="BM97" s="383"/>
      <c r="BN97" s="322"/>
      <c r="BO97" s="322"/>
      <c r="BP97" s="322"/>
      <c r="BQ97" s="383"/>
      <c r="BR97" s="322"/>
      <c r="BS97" s="383"/>
      <c r="BT97" s="322"/>
      <c r="BU97" s="383"/>
      <c r="BV97" s="383"/>
      <c r="BW97" s="383"/>
      <c r="BX97" s="322"/>
      <c r="BY97" s="383"/>
      <c r="BZ97" s="383"/>
      <c r="CA97" s="383"/>
      <c r="CB97" s="322"/>
      <c r="CC97" s="383"/>
      <c r="CD97" s="480"/>
      <c r="CE97" s="21"/>
      <c r="CF97" s="21"/>
      <c r="CG97" s="21"/>
      <c r="CH97" s="21"/>
      <c r="CI97" s="1"/>
      <c r="CJ97" s="1"/>
    </row>
    <row r="98" ht="13.5" customHeight="1">
      <c r="A98" s="1"/>
      <c r="B98" s="714">
        <v>45169.0</v>
      </c>
      <c r="C98" s="271">
        <f t="shared" si="10"/>
        <v>40906217</v>
      </c>
      <c r="D98" s="272">
        <f t="shared" si="11"/>
        <v>35600318</v>
      </c>
      <c r="E98" s="597" t="s">
        <v>783</v>
      </c>
      <c r="F98" s="412">
        <v>3.0E7</v>
      </c>
      <c r="G98" s="412" t="s">
        <v>1626</v>
      </c>
      <c r="H98" s="367">
        <v>4950741.0</v>
      </c>
      <c r="I98" s="412" t="s">
        <v>1627</v>
      </c>
      <c r="J98" s="367">
        <v>649577.0</v>
      </c>
      <c r="K98" s="478"/>
      <c r="L98" s="552"/>
      <c r="M98" s="577">
        <f t="shared" si="12"/>
        <v>1938174</v>
      </c>
      <c r="N98" s="597" t="s">
        <v>452</v>
      </c>
      <c r="O98" s="412">
        <v>1863099.0</v>
      </c>
      <c r="P98" s="322" t="s">
        <v>1273</v>
      </c>
      <c r="Q98" s="363">
        <v>75075.0</v>
      </c>
      <c r="R98" s="322"/>
      <c r="S98" s="322"/>
      <c r="T98" s="600"/>
      <c r="U98" s="600"/>
      <c r="V98" s="601"/>
      <c r="W98" s="601"/>
      <c r="X98" s="601"/>
      <c r="Y98" s="601"/>
      <c r="Z98" s="601"/>
      <c r="AA98" s="601"/>
      <c r="AB98" s="601"/>
      <c r="AC98" s="602"/>
      <c r="AD98" s="260">
        <f>AF98+AH98+AJ98+AL98+AN98+AP98+AR98+AT98+AT98+AV98+AX98+AZ98+BB98+BD98+BF98+BH98+BJ98+BL98+BN98+BP98+BR98+BT98+BV98+BX98+BZ98+CB98</f>
        <v>3367725</v>
      </c>
      <c r="AE98" s="494" t="s">
        <v>999</v>
      </c>
      <c r="AF98" s="367">
        <v>337414.0</v>
      </c>
      <c r="AG98" s="413" t="s">
        <v>1665</v>
      </c>
      <c r="AH98" s="412">
        <v>1279656.0</v>
      </c>
      <c r="AI98" s="412" t="s">
        <v>88</v>
      </c>
      <c r="AJ98" s="367">
        <v>160000.0</v>
      </c>
      <c r="AK98" s="412" t="s">
        <v>87</v>
      </c>
      <c r="AL98" s="367">
        <v>165000.0</v>
      </c>
      <c r="AM98" s="412" t="s">
        <v>454</v>
      </c>
      <c r="AN98" s="367">
        <v>65000.0</v>
      </c>
      <c r="AO98" s="412" t="s">
        <v>403</v>
      </c>
      <c r="AP98" s="367">
        <v>106185.0</v>
      </c>
      <c r="AQ98" s="412" t="s">
        <v>1632</v>
      </c>
      <c r="AR98" s="367">
        <v>1026110.0</v>
      </c>
      <c r="AS98" s="413" t="s">
        <v>398</v>
      </c>
      <c r="AT98" s="367">
        <v>1100.0</v>
      </c>
      <c r="AU98" s="412" t="s">
        <v>1699</v>
      </c>
      <c r="AV98" s="412">
        <v>226160.0</v>
      </c>
      <c r="AW98" s="413"/>
      <c r="AX98" s="412"/>
      <c r="AY98" s="412"/>
      <c r="AZ98" s="412"/>
      <c r="BA98" s="412"/>
      <c r="BB98" s="412"/>
      <c r="BC98" s="412"/>
      <c r="BD98" s="412"/>
      <c r="BE98" s="412"/>
      <c r="BF98" s="412"/>
      <c r="BG98" s="412"/>
      <c r="BH98" s="412"/>
      <c r="BI98" s="413"/>
      <c r="BJ98" s="412"/>
      <c r="BK98" s="413"/>
      <c r="BL98" s="412"/>
      <c r="BM98" s="413"/>
      <c r="BN98" s="412"/>
      <c r="BO98" s="413"/>
      <c r="BP98" s="412"/>
      <c r="BQ98" s="413"/>
      <c r="BR98" s="412"/>
      <c r="BS98" s="412"/>
      <c r="BT98" s="412"/>
      <c r="BU98" s="412"/>
      <c r="BV98" s="412"/>
      <c r="BW98" s="412"/>
      <c r="BX98" s="412"/>
      <c r="BY98" s="412"/>
      <c r="BZ98" s="412"/>
      <c r="CA98" s="412"/>
      <c r="CB98" s="412"/>
      <c r="CC98" s="413"/>
      <c r="CD98" s="500"/>
      <c r="CE98" s="21"/>
      <c r="CF98" s="21"/>
      <c r="CG98" s="21"/>
      <c r="CH98" s="21"/>
      <c r="CI98" s="1"/>
      <c r="CJ98" s="1"/>
    </row>
    <row r="99" ht="13.5" customHeight="1">
      <c r="A99" s="1"/>
      <c r="B99" s="100" t="s">
        <v>33</v>
      </c>
      <c r="C99" s="105">
        <f t="shared" ref="C99:D99" si="14">SUM(C68:C98)</f>
        <v>91621607</v>
      </c>
      <c r="D99" s="278">
        <f t="shared" si="14"/>
        <v>37640567</v>
      </c>
      <c r="E99" s="573"/>
      <c r="F99" s="251"/>
      <c r="G99" s="251"/>
      <c r="H99" s="251"/>
      <c r="I99" s="251"/>
      <c r="J99" s="251"/>
      <c r="K99" s="251"/>
      <c r="L99" s="574"/>
      <c r="M99" s="575">
        <f>SUM(M68:M98)</f>
        <v>38641496</v>
      </c>
      <c r="N99" s="573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  <c r="Z99" s="251"/>
      <c r="AA99" s="251"/>
      <c r="AB99" s="251"/>
      <c r="AC99" s="574"/>
      <c r="AD99" s="278">
        <f>SUM(AD68:AD98)</f>
        <v>15339544</v>
      </c>
      <c r="AE99" s="507"/>
      <c r="AF99" s="251"/>
      <c r="AG99" s="250"/>
      <c r="AH99" s="251"/>
      <c r="AI99" s="250"/>
      <c r="AJ99" s="251"/>
      <c r="AK99" s="251"/>
      <c r="AL99" s="251"/>
      <c r="AM99" s="251"/>
      <c r="AN99" s="251"/>
      <c r="AO99" s="251"/>
      <c r="AP99" s="251"/>
      <c r="AQ99" s="251"/>
      <c r="AR99" s="251"/>
      <c r="AS99" s="250"/>
      <c r="AT99" s="251"/>
      <c r="AU99" s="251"/>
      <c r="AV99" s="251"/>
      <c r="AW99" s="251"/>
      <c r="AX99" s="251"/>
      <c r="AY99" s="251"/>
      <c r="AZ99" s="251"/>
      <c r="BA99" s="251"/>
      <c r="BB99" s="251"/>
      <c r="BC99" s="251"/>
      <c r="BD99" s="251"/>
      <c r="BE99" s="251"/>
      <c r="BF99" s="251"/>
      <c r="BG99" s="250"/>
      <c r="BH99" s="251"/>
      <c r="BI99" s="251"/>
      <c r="BJ99" s="251"/>
      <c r="BK99" s="250"/>
      <c r="BL99" s="251"/>
      <c r="BM99" s="250"/>
      <c r="BN99" s="251"/>
      <c r="BO99" s="250"/>
      <c r="BP99" s="251"/>
      <c r="BQ99" s="250"/>
      <c r="BR99" s="251"/>
      <c r="BS99" s="250"/>
      <c r="BT99" s="251"/>
      <c r="BU99" s="250"/>
      <c r="BV99" s="251"/>
      <c r="BW99" s="250"/>
      <c r="BX99" s="251"/>
      <c r="BY99" s="250"/>
      <c r="BZ99" s="251"/>
      <c r="CA99" s="250"/>
      <c r="CB99" s="251"/>
      <c r="CC99" s="251"/>
      <c r="CD99" s="574"/>
      <c r="CE99" s="21"/>
      <c r="CF99" s="21"/>
      <c r="CG99" s="21"/>
      <c r="CH99" s="21"/>
      <c r="CI99" s="1"/>
      <c r="CJ99" s="1"/>
    </row>
    <row r="100" ht="13.5" customHeight="1">
      <c r="A100" s="1"/>
      <c r="B100" s="288" t="s">
        <v>31</v>
      </c>
      <c r="C100" s="289"/>
      <c r="D100" s="290"/>
      <c r="E100" s="616"/>
      <c r="F100" s="419"/>
      <c r="G100" s="419"/>
      <c r="H100" s="419"/>
      <c r="I100" s="419"/>
      <c r="J100" s="419"/>
      <c r="K100" s="419"/>
      <c r="L100" s="565"/>
      <c r="M100" s="327"/>
      <c r="N100" s="616"/>
      <c r="O100" s="419"/>
      <c r="P100" s="419"/>
      <c r="Q100" s="419"/>
      <c r="R100" s="419"/>
      <c r="S100" s="419"/>
      <c r="T100" s="419"/>
      <c r="U100" s="419"/>
      <c r="V100" s="419"/>
      <c r="W100" s="419"/>
      <c r="X100" s="419"/>
      <c r="Y100" s="419"/>
      <c r="Z100" s="419"/>
      <c r="AA100" s="419"/>
      <c r="AB100" s="419"/>
      <c r="AC100" s="565"/>
      <c r="AD100" s="290"/>
      <c r="AE100" s="617"/>
      <c r="AF100" s="419"/>
      <c r="AG100" s="419"/>
      <c r="AH100" s="419"/>
      <c r="AI100" s="418"/>
      <c r="AJ100" s="419"/>
      <c r="AK100" s="418"/>
      <c r="AL100" s="419"/>
      <c r="AM100" s="418"/>
      <c r="AN100" s="419"/>
      <c r="AO100" s="418"/>
      <c r="AP100" s="419"/>
      <c r="AQ100" s="418"/>
      <c r="AR100" s="419"/>
      <c r="AS100" s="418"/>
      <c r="AT100" s="419"/>
      <c r="AU100" s="418"/>
      <c r="AV100" s="419"/>
      <c r="AW100" s="418"/>
      <c r="AX100" s="418"/>
      <c r="AY100" s="418"/>
      <c r="AZ100" s="419"/>
      <c r="BA100" s="418"/>
      <c r="BB100" s="418"/>
      <c r="BC100" s="418"/>
      <c r="BD100" s="419"/>
      <c r="BE100" s="418"/>
      <c r="BF100" s="418"/>
      <c r="BG100" s="418"/>
      <c r="BH100" s="418"/>
      <c r="BI100" s="418"/>
      <c r="BJ100" s="418"/>
      <c r="BK100" s="418"/>
      <c r="BL100" s="418"/>
      <c r="BM100" s="418"/>
      <c r="BN100" s="418"/>
      <c r="BO100" s="418"/>
      <c r="BP100" s="418"/>
      <c r="BQ100" s="418"/>
      <c r="BR100" s="419"/>
      <c r="BS100" s="418"/>
      <c r="BT100" s="418"/>
      <c r="BU100" s="418"/>
      <c r="BV100" s="419"/>
      <c r="BW100" s="418"/>
      <c r="BX100" s="418"/>
      <c r="BY100" s="418"/>
      <c r="BZ100" s="418"/>
      <c r="CA100" s="418"/>
      <c r="CB100" s="419"/>
      <c r="CC100" s="418"/>
      <c r="CD100" s="565"/>
      <c r="CE100" s="21"/>
      <c r="CF100" s="21"/>
      <c r="CG100" s="21"/>
      <c r="CH100" s="21"/>
      <c r="CI100" s="1"/>
      <c r="CJ100" s="1"/>
    </row>
    <row r="101" ht="13.5" customHeight="1">
      <c r="A101" s="219"/>
      <c r="B101" s="443">
        <v>44440.0</v>
      </c>
      <c r="C101" s="98">
        <f t="shared" ref="C101:C130" si="15">D101+M101+AD101</f>
        <v>0</v>
      </c>
      <c r="D101" s="253">
        <f t="shared" ref="D101:D130" si="16">F101+H101+J101+L101</f>
        <v>0</v>
      </c>
      <c r="E101" s="576"/>
      <c r="F101" s="414"/>
      <c r="G101" s="414"/>
      <c r="H101" s="414"/>
      <c r="I101" s="414"/>
      <c r="J101" s="414"/>
      <c r="K101" s="414"/>
      <c r="L101" s="514"/>
      <c r="M101" s="577">
        <f t="shared" ref="M101:M130" si="17">O101+Q101+S101+U101</f>
        <v>0</v>
      </c>
      <c r="N101" s="578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  <c r="AC101" s="473"/>
      <c r="AD101" s="579">
        <f t="shared" ref="AD101:AD130" si="18">AF101+AH101+AJ101+AL101+AN101+AP101+AR101+AT101+AV101+AX101+AZ101+BB101+BD101+BF101+BH101+BJ101+BL101+BN101+BP101+BR101+BT101+BV101+BX101+BZ101+CB101+CD101</f>
        <v>0</v>
      </c>
      <c r="AE101" s="618"/>
      <c r="AF101" s="406"/>
      <c r="AG101" s="406"/>
      <c r="AH101" s="406"/>
      <c r="AI101" s="406"/>
      <c r="AJ101" s="406"/>
      <c r="AK101" s="405"/>
      <c r="AL101" s="406"/>
      <c r="AM101" s="405"/>
      <c r="AN101" s="406"/>
      <c r="AO101" s="405"/>
      <c r="AP101" s="406"/>
      <c r="AQ101" s="405"/>
      <c r="AR101" s="406"/>
      <c r="AS101" s="405"/>
      <c r="AT101" s="406"/>
      <c r="AU101" s="405"/>
      <c r="AV101" s="406"/>
      <c r="AW101" s="405"/>
      <c r="AX101" s="405"/>
      <c r="AY101" s="405"/>
      <c r="AZ101" s="406"/>
      <c r="BA101" s="405"/>
      <c r="BB101" s="405"/>
      <c r="BC101" s="405"/>
      <c r="BD101" s="406"/>
      <c r="BE101" s="405"/>
      <c r="BF101" s="405"/>
      <c r="BG101" s="405"/>
      <c r="BH101" s="405"/>
      <c r="BI101" s="405"/>
      <c r="BJ101" s="405"/>
      <c r="BK101" s="405"/>
      <c r="BL101" s="405"/>
      <c r="BM101" s="405"/>
      <c r="BN101" s="405"/>
      <c r="BO101" s="405"/>
      <c r="BP101" s="405"/>
      <c r="BQ101" s="405"/>
      <c r="BR101" s="406"/>
      <c r="BS101" s="405"/>
      <c r="BT101" s="405"/>
      <c r="BU101" s="405"/>
      <c r="BV101" s="406"/>
      <c r="BW101" s="405"/>
      <c r="BX101" s="405"/>
      <c r="BY101" s="405"/>
      <c r="BZ101" s="405"/>
      <c r="CA101" s="405"/>
      <c r="CB101" s="406"/>
      <c r="CC101" s="405"/>
      <c r="CD101" s="473"/>
      <c r="CE101" s="619"/>
      <c r="CF101" s="619"/>
      <c r="CG101" s="619"/>
      <c r="CH101" s="619"/>
      <c r="CI101" s="219"/>
      <c r="CJ101" s="219"/>
    </row>
    <row r="102" ht="13.5" customHeight="1">
      <c r="A102" s="222"/>
      <c r="B102" s="439">
        <v>44441.0</v>
      </c>
      <c r="C102" s="99">
        <f t="shared" si="15"/>
        <v>0</v>
      </c>
      <c r="D102" s="260">
        <f t="shared" si="16"/>
        <v>0</v>
      </c>
      <c r="E102" s="321"/>
      <c r="F102" s="322"/>
      <c r="G102" s="322"/>
      <c r="H102" s="322"/>
      <c r="I102" s="322"/>
      <c r="J102" s="322"/>
      <c r="K102" s="322"/>
      <c r="L102" s="480"/>
      <c r="M102" s="577">
        <f t="shared" si="17"/>
        <v>0</v>
      </c>
      <c r="N102" s="544"/>
      <c r="O102" s="322"/>
      <c r="P102" s="383"/>
      <c r="Q102" s="322"/>
      <c r="R102" s="383"/>
      <c r="S102" s="580"/>
      <c r="T102" s="322"/>
      <c r="U102" s="322"/>
      <c r="V102" s="322"/>
      <c r="W102" s="322"/>
      <c r="X102" s="322"/>
      <c r="Y102" s="322"/>
      <c r="Z102" s="322"/>
      <c r="AA102" s="322"/>
      <c r="AB102" s="322"/>
      <c r="AC102" s="480"/>
      <c r="AD102" s="260">
        <f t="shared" si="18"/>
        <v>0</v>
      </c>
      <c r="AE102" s="581"/>
      <c r="AF102" s="596"/>
      <c r="AG102" s="383"/>
      <c r="AH102" s="322"/>
      <c r="AI102" s="383"/>
      <c r="AJ102" s="322"/>
      <c r="AK102" s="383"/>
      <c r="AL102" s="322"/>
      <c r="AM102" s="383"/>
      <c r="AN102" s="322"/>
      <c r="AO102" s="383"/>
      <c r="AP102" s="322"/>
      <c r="AQ102" s="383"/>
      <c r="AR102" s="322"/>
      <c r="AS102" s="383"/>
      <c r="AT102" s="322"/>
      <c r="AU102" s="383"/>
      <c r="AV102" s="322"/>
      <c r="AW102" s="383"/>
      <c r="AX102" s="383"/>
      <c r="AY102" s="383"/>
      <c r="AZ102" s="322"/>
      <c r="BA102" s="383"/>
      <c r="BB102" s="383"/>
      <c r="BC102" s="383"/>
      <c r="BD102" s="322"/>
      <c r="BE102" s="383"/>
      <c r="BF102" s="383"/>
      <c r="BG102" s="383"/>
      <c r="BH102" s="383"/>
      <c r="BI102" s="383"/>
      <c r="BJ102" s="383"/>
      <c r="BK102" s="383"/>
      <c r="BL102" s="383"/>
      <c r="BM102" s="383"/>
      <c r="BN102" s="383"/>
      <c r="BO102" s="383"/>
      <c r="BP102" s="383"/>
      <c r="BQ102" s="383"/>
      <c r="BR102" s="322"/>
      <c r="BS102" s="383"/>
      <c r="BT102" s="383"/>
      <c r="BU102" s="383"/>
      <c r="BV102" s="322"/>
      <c r="BW102" s="383"/>
      <c r="BX102" s="383"/>
      <c r="BY102" s="383"/>
      <c r="BZ102" s="383"/>
      <c r="CA102" s="383"/>
      <c r="CB102" s="322"/>
      <c r="CC102" s="383"/>
      <c r="CD102" s="480"/>
      <c r="CE102" s="623"/>
      <c r="CF102" s="623"/>
      <c r="CG102" s="623"/>
      <c r="CH102" s="623"/>
      <c r="CI102" s="222"/>
      <c r="CJ102" s="222"/>
    </row>
    <row r="103" ht="13.5" customHeight="1">
      <c r="A103" s="222"/>
      <c r="B103" s="439">
        <v>44442.0</v>
      </c>
      <c r="C103" s="99">
        <f t="shared" si="15"/>
        <v>0</v>
      </c>
      <c r="D103" s="260">
        <f t="shared" si="16"/>
        <v>0</v>
      </c>
      <c r="E103" s="582"/>
      <c r="F103" s="583"/>
      <c r="G103" s="583"/>
      <c r="H103" s="583"/>
      <c r="I103" s="583"/>
      <c r="J103" s="583"/>
      <c r="K103" s="583"/>
      <c r="L103" s="584"/>
      <c r="M103" s="577">
        <f t="shared" si="17"/>
        <v>0</v>
      </c>
      <c r="N103" s="582"/>
      <c r="O103" s="583"/>
      <c r="P103" s="583"/>
      <c r="Q103" s="583"/>
      <c r="R103" s="583"/>
      <c r="S103" s="583"/>
      <c r="T103" s="583"/>
      <c r="U103" s="583"/>
      <c r="V103" s="583"/>
      <c r="W103" s="583"/>
      <c r="X103" s="583"/>
      <c r="Y103" s="583"/>
      <c r="Z103" s="583"/>
      <c r="AA103" s="583"/>
      <c r="AB103" s="583"/>
      <c r="AC103" s="584"/>
      <c r="AD103" s="260">
        <f t="shared" si="18"/>
        <v>0</v>
      </c>
      <c r="AE103" s="407"/>
      <c r="AF103" s="322"/>
      <c r="AG103" s="383"/>
      <c r="AH103" s="322"/>
      <c r="AI103" s="383"/>
      <c r="AJ103" s="322"/>
      <c r="AK103" s="383"/>
      <c r="AL103" s="322"/>
      <c r="AM103" s="383"/>
      <c r="AN103" s="322"/>
      <c r="AO103" s="383"/>
      <c r="AP103" s="322"/>
      <c r="AQ103" s="383"/>
      <c r="AR103" s="322"/>
      <c r="AS103" s="383"/>
      <c r="AT103" s="322"/>
      <c r="AU103" s="383"/>
      <c r="AV103" s="322"/>
      <c r="AW103" s="383"/>
      <c r="AX103" s="383"/>
      <c r="AY103" s="383"/>
      <c r="AZ103" s="322"/>
      <c r="BA103" s="383"/>
      <c r="BB103" s="383"/>
      <c r="BC103" s="383"/>
      <c r="BD103" s="322"/>
      <c r="BE103" s="383"/>
      <c r="BF103" s="383"/>
      <c r="BG103" s="383"/>
      <c r="BH103" s="383"/>
      <c r="BI103" s="383"/>
      <c r="BJ103" s="383"/>
      <c r="BK103" s="383"/>
      <c r="BL103" s="383"/>
      <c r="BM103" s="383"/>
      <c r="BN103" s="383"/>
      <c r="BO103" s="383"/>
      <c r="BP103" s="383"/>
      <c r="BQ103" s="383"/>
      <c r="BR103" s="322"/>
      <c r="BS103" s="383"/>
      <c r="BT103" s="383"/>
      <c r="BU103" s="383"/>
      <c r="BV103" s="322"/>
      <c r="BW103" s="383"/>
      <c r="BX103" s="383"/>
      <c r="BY103" s="383"/>
      <c r="BZ103" s="383"/>
      <c r="CA103" s="383"/>
      <c r="CB103" s="322"/>
      <c r="CC103" s="383"/>
      <c r="CD103" s="480"/>
      <c r="CE103" s="623"/>
      <c r="CF103" s="623"/>
      <c r="CG103" s="623"/>
      <c r="CH103" s="623"/>
      <c r="CI103" s="222"/>
      <c r="CJ103" s="222"/>
    </row>
    <row r="104" ht="13.5" customHeight="1">
      <c r="A104" s="222"/>
      <c r="B104" s="440">
        <v>44443.0</v>
      </c>
      <c r="C104" s="99">
        <f t="shared" si="15"/>
        <v>1064202</v>
      </c>
      <c r="D104" s="260">
        <f t="shared" si="16"/>
        <v>0</v>
      </c>
      <c r="E104" s="582"/>
      <c r="F104" s="583"/>
      <c r="G104" s="583"/>
      <c r="H104" s="583"/>
      <c r="I104" s="583"/>
      <c r="J104" s="583"/>
      <c r="K104" s="583"/>
      <c r="L104" s="584"/>
      <c r="M104" s="577">
        <f t="shared" si="17"/>
        <v>0</v>
      </c>
      <c r="N104" s="582"/>
      <c r="O104" s="583"/>
      <c r="P104" s="583"/>
      <c r="Q104" s="583"/>
      <c r="R104" s="583"/>
      <c r="S104" s="583"/>
      <c r="T104" s="583"/>
      <c r="U104" s="583"/>
      <c r="V104" s="583"/>
      <c r="W104" s="583"/>
      <c r="X104" s="583"/>
      <c r="Y104" s="583"/>
      <c r="Z104" s="583"/>
      <c r="AA104" s="583"/>
      <c r="AB104" s="583"/>
      <c r="AC104" s="584"/>
      <c r="AD104" s="260">
        <f t="shared" si="18"/>
        <v>1064202</v>
      </c>
      <c r="AE104" s="407" t="s">
        <v>1016</v>
      </c>
      <c r="AF104" s="363">
        <v>95904.0</v>
      </c>
      <c r="AG104" s="383" t="s">
        <v>1667</v>
      </c>
      <c r="AH104" s="363">
        <v>91417.0</v>
      </c>
      <c r="AI104" s="383" t="s">
        <v>1037</v>
      </c>
      <c r="AJ104" s="363">
        <v>600000.0</v>
      </c>
      <c r="AK104" s="383" t="s">
        <v>1700</v>
      </c>
      <c r="AL104" s="363">
        <v>151584.0</v>
      </c>
      <c r="AM104" s="383" t="s">
        <v>537</v>
      </c>
      <c r="AN104" s="363">
        <v>58197.0</v>
      </c>
      <c r="AO104" s="407" t="s">
        <v>402</v>
      </c>
      <c r="AP104" s="363">
        <v>53240.0</v>
      </c>
      <c r="AQ104" s="383" t="s">
        <v>1638</v>
      </c>
      <c r="AR104" s="363">
        <v>13860.0</v>
      </c>
      <c r="AS104" s="383"/>
      <c r="AT104" s="322"/>
      <c r="AU104" s="383"/>
      <c r="AV104" s="322"/>
      <c r="AW104" s="383"/>
      <c r="AX104" s="383"/>
      <c r="AY104" s="383"/>
      <c r="AZ104" s="322"/>
      <c r="BA104" s="383"/>
      <c r="BB104" s="383"/>
      <c r="BC104" s="383"/>
      <c r="BD104" s="322"/>
      <c r="BE104" s="383"/>
      <c r="BF104" s="383"/>
      <c r="BG104" s="383"/>
      <c r="BH104" s="383"/>
      <c r="BI104" s="383"/>
      <c r="BJ104" s="383"/>
      <c r="BK104" s="383"/>
      <c r="BL104" s="383"/>
      <c r="BM104" s="383"/>
      <c r="BN104" s="383"/>
      <c r="BO104" s="383"/>
      <c r="BP104" s="383"/>
      <c r="BQ104" s="383"/>
      <c r="BR104" s="322"/>
      <c r="BS104" s="383"/>
      <c r="BT104" s="383"/>
      <c r="BU104" s="383"/>
      <c r="BV104" s="322"/>
      <c r="BW104" s="383"/>
      <c r="BX104" s="383"/>
      <c r="BY104" s="383"/>
      <c r="BZ104" s="383"/>
      <c r="CA104" s="383"/>
      <c r="CB104" s="322"/>
      <c r="CC104" s="383"/>
      <c r="CD104" s="480"/>
      <c r="CE104" s="623"/>
      <c r="CF104" s="623"/>
      <c r="CG104" s="623"/>
      <c r="CH104" s="623"/>
      <c r="CI104" s="222"/>
      <c r="CJ104" s="222"/>
    </row>
    <row r="105" ht="13.5" customHeight="1">
      <c r="A105" s="222"/>
      <c r="B105" s="440">
        <v>44444.0</v>
      </c>
      <c r="C105" s="99">
        <f t="shared" si="15"/>
        <v>213010</v>
      </c>
      <c r="D105" s="260">
        <f t="shared" si="16"/>
        <v>143230</v>
      </c>
      <c r="E105" s="321" t="s">
        <v>1640</v>
      </c>
      <c r="F105" s="363">
        <v>143230.0</v>
      </c>
      <c r="G105" s="322"/>
      <c r="H105" s="322"/>
      <c r="I105" s="322"/>
      <c r="J105" s="322"/>
      <c r="K105" s="322"/>
      <c r="L105" s="480"/>
      <c r="M105" s="577">
        <f t="shared" si="17"/>
        <v>0</v>
      </c>
      <c r="N105" s="321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  <c r="AA105" s="322"/>
      <c r="AB105" s="322"/>
      <c r="AC105" s="480"/>
      <c r="AD105" s="260">
        <f t="shared" si="18"/>
        <v>69780</v>
      </c>
      <c r="AE105" s="407" t="s">
        <v>1701</v>
      </c>
      <c r="AF105" s="363">
        <v>69780.0</v>
      </c>
      <c r="AG105" s="383"/>
      <c r="AH105" s="322"/>
      <c r="AI105" s="383"/>
      <c r="AJ105" s="322"/>
      <c r="AK105" s="383"/>
      <c r="AL105" s="322"/>
      <c r="AM105" s="383"/>
      <c r="AN105" s="322"/>
      <c r="AO105" s="383"/>
      <c r="AP105" s="322"/>
      <c r="AQ105" s="383"/>
      <c r="AR105" s="322"/>
      <c r="AS105" s="383"/>
      <c r="AT105" s="322"/>
      <c r="AU105" s="383"/>
      <c r="AV105" s="383"/>
      <c r="AW105" s="383"/>
      <c r="AX105" s="322"/>
      <c r="AY105" s="383"/>
      <c r="AZ105" s="383"/>
      <c r="BA105" s="383"/>
      <c r="BB105" s="322"/>
      <c r="BC105" s="383"/>
      <c r="BD105" s="383"/>
      <c r="BE105" s="383"/>
      <c r="BF105" s="383"/>
      <c r="BG105" s="383"/>
      <c r="BH105" s="383"/>
      <c r="BI105" s="383"/>
      <c r="BJ105" s="383"/>
      <c r="BK105" s="383"/>
      <c r="BL105" s="383"/>
      <c r="BM105" s="383"/>
      <c r="BN105" s="383"/>
      <c r="BO105" s="383"/>
      <c r="BP105" s="322"/>
      <c r="BQ105" s="383"/>
      <c r="BR105" s="383"/>
      <c r="BS105" s="383"/>
      <c r="BT105" s="322"/>
      <c r="BU105" s="383"/>
      <c r="BV105" s="383"/>
      <c r="BW105" s="383"/>
      <c r="BX105" s="383"/>
      <c r="BY105" s="383"/>
      <c r="BZ105" s="322"/>
      <c r="CA105" s="383"/>
      <c r="CB105" s="322"/>
      <c r="CC105" s="383"/>
      <c r="CD105" s="585"/>
      <c r="CE105" s="623"/>
      <c r="CF105" s="623"/>
      <c r="CG105" s="623"/>
      <c r="CH105" s="623"/>
      <c r="CI105" s="222"/>
      <c r="CJ105" s="222"/>
    </row>
    <row r="106" ht="12.75" customHeight="1">
      <c r="A106" s="222"/>
      <c r="B106" s="440">
        <v>44445.0</v>
      </c>
      <c r="C106" s="99">
        <f t="shared" si="15"/>
        <v>144925</v>
      </c>
      <c r="D106" s="260">
        <f t="shared" si="16"/>
        <v>0</v>
      </c>
      <c r="E106" s="544"/>
      <c r="F106" s="322"/>
      <c r="G106" s="322"/>
      <c r="H106" s="322"/>
      <c r="I106" s="322"/>
      <c r="J106" s="322"/>
      <c r="K106" s="322"/>
      <c r="L106" s="480"/>
      <c r="M106" s="577">
        <f t="shared" si="17"/>
        <v>0</v>
      </c>
      <c r="N106" s="321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  <c r="AA106" s="322"/>
      <c r="AB106" s="322"/>
      <c r="AC106" s="480"/>
      <c r="AD106" s="260">
        <f t="shared" si="18"/>
        <v>144925</v>
      </c>
      <c r="AE106" s="407" t="s">
        <v>1702</v>
      </c>
      <c r="AF106" s="363">
        <v>144925.0</v>
      </c>
      <c r="AG106" s="383"/>
      <c r="AH106" s="322"/>
      <c r="AI106" s="383"/>
      <c r="AJ106" s="322"/>
      <c r="AK106" s="383"/>
      <c r="AL106" s="322"/>
      <c r="AM106" s="383"/>
      <c r="AN106" s="322"/>
      <c r="AO106" s="383"/>
      <c r="AP106" s="322"/>
      <c r="AQ106" s="383"/>
      <c r="AR106" s="322"/>
      <c r="AS106" s="383"/>
      <c r="AT106" s="322"/>
      <c r="AU106" s="383"/>
      <c r="AV106" s="322"/>
      <c r="AW106" s="383"/>
      <c r="AX106" s="383"/>
      <c r="AY106" s="383"/>
      <c r="AZ106" s="322"/>
      <c r="BA106" s="383"/>
      <c r="BB106" s="383"/>
      <c r="BC106" s="383"/>
      <c r="BD106" s="322"/>
      <c r="BE106" s="383"/>
      <c r="BF106" s="383"/>
      <c r="BG106" s="383"/>
      <c r="BH106" s="383"/>
      <c r="BI106" s="383"/>
      <c r="BJ106" s="383"/>
      <c r="BK106" s="383"/>
      <c r="BL106" s="383"/>
      <c r="BM106" s="383"/>
      <c r="BN106" s="383"/>
      <c r="BO106" s="383"/>
      <c r="BP106" s="383"/>
      <c r="BQ106" s="383"/>
      <c r="BR106" s="322"/>
      <c r="BS106" s="383"/>
      <c r="BT106" s="383"/>
      <c r="BU106" s="383"/>
      <c r="BV106" s="322"/>
      <c r="BW106" s="383"/>
      <c r="BX106" s="383"/>
      <c r="BY106" s="383"/>
      <c r="BZ106" s="383"/>
      <c r="CA106" s="383"/>
      <c r="CB106" s="322"/>
      <c r="CC106" s="383"/>
      <c r="CD106" s="480"/>
      <c r="CE106" s="623"/>
      <c r="CF106" s="623"/>
      <c r="CG106" s="623"/>
      <c r="CH106" s="623"/>
      <c r="CI106" s="222"/>
      <c r="CJ106" s="222"/>
    </row>
    <row r="107" ht="13.5" customHeight="1">
      <c r="A107" s="222"/>
      <c r="B107" s="440">
        <v>44446.0</v>
      </c>
      <c r="C107" s="99">
        <f t="shared" si="15"/>
        <v>4469555</v>
      </c>
      <c r="D107" s="260">
        <f t="shared" si="16"/>
        <v>1210</v>
      </c>
      <c r="E107" s="321" t="s">
        <v>707</v>
      </c>
      <c r="F107" s="363">
        <v>1210.0</v>
      </c>
      <c r="G107" s="322"/>
      <c r="H107" s="322"/>
      <c r="I107" s="322"/>
      <c r="J107" s="322"/>
      <c r="K107" s="322"/>
      <c r="L107" s="480"/>
      <c r="M107" s="577">
        <f t="shared" si="17"/>
        <v>4416570</v>
      </c>
      <c r="N107" s="321" t="s">
        <v>1703</v>
      </c>
      <c r="O107" s="363">
        <v>4416570.0</v>
      </c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  <c r="AA107" s="322"/>
      <c r="AB107" s="322"/>
      <c r="AC107" s="480"/>
      <c r="AD107" s="260">
        <f t="shared" si="18"/>
        <v>51775</v>
      </c>
      <c r="AE107" s="407" t="s">
        <v>403</v>
      </c>
      <c r="AF107" s="363">
        <v>47745.0</v>
      </c>
      <c r="AG107" s="383" t="s">
        <v>1704</v>
      </c>
      <c r="AH107" s="363">
        <v>4030.0</v>
      </c>
      <c r="AI107" s="383"/>
      <c r="AJ107" s="322"/>
      <c r="AK107" s="383"/>
      <c r="AL107" s="322"/>
      <c r="AM107" s="383"/>
      <c r="AN107" s="322"/>
      <c r="AO107" s="383"/>
      <c r="AP107" s="322"/>
      <c r="AQ107" s="383"/>
      <c r="AR107" s="322"/>
      <c r="AS107" s="383"/>
      <c r="AT107" s="322"/>
      <c r="AU107" s="383"/>
      <c r="AV107" s="322"/>
      <c r="AW107" s="383"/>
      <c r="AX107" s="383"/>
      <c r="AY107" s="383"/>
      <c r="AZ107" s="322"/>
      <c r="BA107" s="383"/>
      <c r="BB107" s="383"/>
      <c r="BC107" s="383"/>
      <c r="BD107" s="322"/>
      <c r="BE107" s="383"/>
      <c r="BF107" s="383"/>
      <c r="BG107" s="383"/>
      <c r="BH107" s="383"/>
      <c r="BI107" s="383"/>
      <c r="BJ107" s="383"/>
      <c r="BK107" s="383"/>
      <c r="BL107" s="383"/>
      <c r="BM107" s="383"/>
      <c r="BN107" s="383"/>
      <c r="BO107" s="383"/>
      <c r="BP107" s="383"/>
      <c r="BQ107" s="383"/>
      <c r="BR107" s="322"/>
      <c r="BS107" s="383"/>
      <c r="BT107" s="383"/>
      <c r="BU107" s="383"/>
      <c r="BV107" s="322"/>
      <c r="BW107" s="383"/>
      <c r="BX107" s="383"/>
      <c r="BY107" s="383"/>
      <c r="BZ107" s="383"/>
      <c r="CA107" s="383"/>
      <c r="CB107" s="322"/>
      <c r="CC107" s="383"/>
      <c r="CD107" s="480"/>
      <c r="CE107" s="623"/>
      <c r="CF107" s="623"/>
      <c r="CG107" s="623"/>
      <c r="CH107" s="623"/>
      <c r="CI107" s="222"/>
      <c r="CJ107" s="222"/>
    </row>
    <row r="108" ht="12.75" customHeight="1">
      <c r="A108" s="222"/>
      <c r="B108" s="440">
        <v>44447.0</v>
      </c>
      <c r="C108" s="99">
        <f t="shared" si="15"/>
        <v>7820</v>
      </c>
      <c r="D108" s="260">
        <f t="shared" si="16"/>
        <v>0</v>
      </c>
      <c r="E108" s="321"/>
      <c r="F108" s="322"/>
      <c r="G108" s="322"/>
      <c r="H108" s="322"/>
      <c r="I108" s="322"/>
      <c r="J108" s="322"/>
      <c r="K108" s="322"/>
      <c r="L108" s="480"/>
      <c r="M108" s="577">
        <f t="shared" si="17"/>
        <v>0</v>
      </c>
      <c r="N108" s="321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  <c r="AA108" s="322"/>
      <c r="AB108" s="322"/>
      <c r="AC108" s="480"/>
      <c r="AD108" s="260">
        <f t="shared" si="18"/>
        <v>7820</v>
      </c>
      <c r="AE108" s="484" t="s">
        <v>1705</v>
      </c>
      <c r="AF108" s="363">
        <v>3910.0</v>
      </c>
      <c r="AG108" s="383" t="s">
        <v>1706</v>
      </c>
      <c r="AH108" s="363">
        <v>3910.0</v>
      </c>
      <c r="AI108" s="322"/>
      <c r="AJ108" s="322"/>
      <c r="AK108" s="383"/>
      <c r="AL108" s="322"/>
      <c r="AM108" s="383"/>
      <c r="AN108" s="322"/>
      <c r="AO108" s="383"/>
      <c r="AP108" s="322"/>
      <c r="AQ108" s="383"/>
      <c r="AR108" s="322"/>
      <c r="AS108" s="383"/>
      <c r="AT108" s="322"/>
      <c r="AU108" s="383"/>
      <c r="AV108" s="322"/>
      <c r="AW108" s="383"/>
      <c r="AX108" s="383"/>
      <c r="AY108" s="383"/>
      <c r="AZ108" s="322"/>
      <c r="BA108" s="383"/>
      <c r="BB108" s="383"/>
      <c r="BC108" s="383"/>
      <c r="BD108" s="322"/>
      <c r="BE108" s="383"/>
      <c r="BF108" s="383"/>
      <c r="BG108" s="383"/>
      <c r="BH108" s="383"/>
      <c r="BI108" s="383"/>
      <c r="BJ108" s="383"/>
      <c r="BK108" s="383"/>
      <c r="BL108" s="383"/>
      <c r="BM108" s="383"/>
      <c r="BN108" s="383"/>
      <c r="BO108" s="383"/>
      <c r="BP108" s="383"/>
      <c r="BQ108" s="383"/>
      <c r="BR108" s="322"/>
      <c r="BS108" s="383"/>
      <c r="BT108" s="383"/>
      <c r="BU108" s="383"/>
      <c r="BV108" s="322"/>
      <c r="BW108" s="383"/>
      <c r="BX108" s="383"/>
      <c r="BY108" s="383"/>
      <c r="BZ108" s="383"/>
      <c r="CA108" s="383"/>
      <c r="CB108" s="322"/>
      <c r="CC108" s="383"/>
      <c r="CD108" s="480"/>
      <c r="CE108" s="623"/>
      <c r="CF108" s="623"/>
      <c r="CG108" s="623"/>
      <c r="CH108" s="623"/>
      <c r="CI108" s="222"/>
      <c r="CJ108" s="222"/>
    </row>
    <row r="109" ht="13.5" customHeight="1">
      <c r="A109" s="222"/>
      <c r="B109" s="439">
        <v>44448.0</v>
      </c>
      <c r="C109" s="99">
        <f t="shared" si="15"/>
        <v>0</v>
      </c>
      <c r="D109" s="260">
        <f t="shared" si="16"/>
        <v>0</v>
      </c>
      <c r="E109" s="321"/>
      <c r="F109" s="322"/>
      <c r="G109" s="322"/>
      <c r="H109" s="322"/>
      <c r="I109" s="322"/>
      <c r="J109" s="322"/>
      <c r="K109" s="322"/>
      <c r="L109" s="480"/>
      <c r="M109" s="577">
        <f t="shared" si="17"/>
        <v>0</v>
      </c>
      <c r="N109" s="321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  <c r="AA109" s="322"/>
      <c r="AB109" s="322"/>
      <c r="AC109" s="480"/>
      <c r="AD109" s="260">
        <f t="shared" si="18"/>
        <v>0</v>
      </c>
      <c r="AE109" s="407"/>
      <c r="AF109" s="322"/>
      <c r="AG109" s="322"/>
      <c r="AH109" s="322"/>
      <c r="AI109" s="383"/>
      <c r="AJ109" s="322"/>
      <c r="AK109" s="383"/>
      <c r="AL109" s="322"/>
      <c r="AM109" s="383"/>
      <c r="AN109" s="322"/>
      <c r="AO109" s="383"/>
      <c r="AP109" s="322"/>
      <c r="AQ109" s="383"/>
      <c r="AR109" s="322"/>
      <c r="AS109" s="383"/>
      <c r="AT109" s="322"/>
      <c r="AU109" s="383"/>
      <c r="AV109" s="322"/>
      <c r="AW109" s="383"/>
      <c r="AX109" s="383"/>
      <c r="AY109" s="383"/>
      <c r="AZ109" s="322"/>
      <c r="BA109" s="383"/>
      <c r="BB109" s="383"/>
      <c r="BC109" s="383"/>
      <c r="BD109" s="322"/>
      <c r="BE109" s="383"/>
      <c r="BF109" s="383"/>
      <c r="BG109" s="383"/>
      <c r="BH109" s="383"/>
      <c r="BI109" s="383"/>
      <c r="BJ109" s="383"/>
      <c r="BK109" s="383"/>
      <c r="BL109" s="383"/>
      <c r="BM109" s="383"/>
      <c r="BN109" s="383"/>
      <c r="BO109" s="383"/>
      <c r="BP109" s="383"/>
      <c r="BQ109" s="383"/>
      <c r="BR109" s="322"/>
      <c r="BS109" s="383"/>
      <c r="BT109" s="383"/>
      <c r="BU109" s="383"/>
      <c r="BV109" s="322"/>
      <c r="BW109" s="383"/>
      <c r="BX109" s="383"/>
      <c r="BY109" s="383"/>
      <c r="BZ109" s="383"/>
      <c r="CA109" s="383"/>
      <c r="CB109" s="322"/>
      <c r="CC109" s="383"/>
      <c r="CD109" s="480"/>
      <c r="CE109" s="623"/>
      <c r="CF109" s="623"/>
      <c r="CG109" s="623"/>
      <c r="CH109" s="623"/>
      <c r="CI109" s="222"/>
      <c r="CJ109" s="222"/>
    </row>
    <row r="110" ht="13.5" customHeight="1">
      <c r="A110" s="222"/>
      <c r="B110" s="439">
        <v>44449.0</v>
      </c>
      <c r="C110" s="99">
        <f t="shared" si="15"/>
        <v>0</v>
      </c>
      <c r="D110" s="260">
        <f t="shared" si="16"/>
        <v>0</v>
      </c>
      <c r="E110" s="582"/>
      <c r="F110" s="583"/>
      <c r="G110" s="583"/>
      <c r="H110" s="583"/>
      <c r="I110" s="583"/>
      <c r="J110" s="583"/>
      <c r="K110" s="583"/>
      <c r="L110" s="584"/>
      <c r="M110" s="577">
        <f t="shared" si="17"/>
        <v>0</v>
      </c>
      <c r="N110" s="582"/>
      <c r="O110" s="583"/>
      <c r="P110" s="583"/>
      <c r="Q110" s="583"/>
      <c r="R110" s="583"/>
      <c r="S110" s="583"/>
      <c r="T110" s="583"/>
      <c r="U110" s="583"/>
      <c r="V110" s="583"/>
      <c r="W110" s="583"/>
      <c r="X110" s="583"/>
      <c r="Y110" s="583"/>
      <c r="Z110" s="583"/>
      <c r="AA110" s="583"/>
      <c r="AB110" s="583"/>
      <c r="AC110" s="584"/>
      <c r="AD110" s="260">
        <f t="shared" si="18"/>
        <v>0</v>
      </c>
      <c r="AE110" s="407"/>
      <c r="AF110" s="322"/>
      <c r="AG110" s="383"/>
      <c r="AH110" s="322"/>
      <c r="AI110" s="322"/>
      <c r="AJ110" s="322"/>
      <c r="AK110" s="322"/>
      <c r="AL110" s="322"/>
      <c r="AM110" s="322"/>
      <c r="AN110" s="322"/>
      <c r="AO110" s="322"/>
      <c r="AP110" s="322"/>
      <c r="AQ110" s="383"/>
      <c r="AR110" s="322"/>
      <c r="AS110" s="322"/>
      <c r="AT110" s="322"/>
      <c r="AU110" s="322"/>
      <c r="AV110" s="322"/>
      <c r="AW110" s="383"/>
      <c r="AX110" s="322"/>
      <c r="AY110" s="383"/>
      <c r="AZ110" s="322"/>
      <c r="BA110" s="383"/>
      <c r="BB110" s="322"/>
      <c r="BC110" s="383"/>
      <c r="BD110" s="322"/>
      <c r="BE110" s="383"/>
      <c r="BF110" s="322"/>
      <c r="BG110" s="383"/>
      <c r="BH110" s="322"/>
      <c r="BI110" s="383"/>
      <c r="BJ110" s="322"/>
      <c r="BK110" s="383"/>
      <c r="BL110" s="322"/>
      <c r="BM110" s="383"/>
      <c r="BN110" s="322"/>
      <c r="BO110" s="383"/>
      <c r="BP110" s="322"/>
      <c r="BQ110" s="322"/>
      <c r="BR110" s="322"/>
      <c r="BS110" s="383"/>
      <c r="BT110" s="322"/>
      <c r="BU110" s="383"/>
      <c r="BV110" s="322"/>
      <c r="BW110" s="383"/>
      <c r="BX110" s="322"/>
      <c r="BY110" s="383"/>
      <c r="BZ110" s="322"/>
      <c r="CA110" s="383"/>
      <c r="CB110" s="322"/>
      <c r="CC110" s="322"/>
      <c r="CD110" s="480"/>
      <c r="CE110" s="623"/>
      <c r="CF110" s="623"/>
      <c r="CG110" s="623"/>
      <c r="CH110" s="623"/>
      <c r="CI110" s="222"/>
      <c r="CJ110" s="222"/>
    </row>
    <row r="111" ht="13.5" customHeight="1">
      <c r="A111" s="222"/>
      <c r="B111" s="440">
        <v>44450.0</v>
      </c>
      <c r="C111" s="99">
        <f t="shared" si="15"/>
        <v>5209183</v>
      </c>
      <c r="D111" s="260">
        <f t="shared" si="16"/>
        <v>1033660</v>
      </c>
      <c r="E111" s="321" t="s">
        <v>1599</v>
      </c>
      <c r="F111" s="363">
        <v>1000000.0</v>
      </c>
      <c r="G111" s="322" t="s">
        <v>1707</v>
      </c>
      <c r="H111" s="363">
        <v>33660.0</v>
      </c>
      <c r="I111" s="583"/>
      <c r="J111" s="583"/>
      <c r="K111" s="583"/>
      <c r="L111" s="584"/>
      <c r="M111" s="577">
        <f t="shared" si="17"/>
        <v>0</v>
      </c>
      <c r="N111" s="582"/>
      <c r="O111" s="583"/>
      <c r="P111" s="583"/>
      <c r="Q111" s="583"/>
      <c r="R111" s="583"/>
      <c r="S111" s="583"/>
      <c r="T111" s="583"/>
      <c r="U111" s="583"/>
      <c r="V111" s="583"/>
      <c r="W111" s="583"/>
      <c r="X111" s="583"/>
      <c r="Y111" s="583"/>
      <c r="Z111" s="583"/>
      <c r="AA111" s="583"/>
      <c r="AB111" s="583"/>
      <c r="AC111" s="584"/>
      <c r="AD111" s="260">
        <f t="shared" si="18"/>
        <v>4175523</v>
      </c>
      <c r="AE111" s="407" t="s">
        <v>55</v>
      </c>
      <c r="AF111" s="363">
        <v>2346536.0</v>
      </c>
      <c r="AG111" s="383" t="s">
        <v>1708</v>
      </c>
      <c r="AH111" s="363">
        <v>11840.0</v>
      </c>
      <c r="AI111" s="383" t="s">
        <v>975</v>
      </c>
      <c r="AJ111" s="363">
        <v>200000.0</v>
      </c>
      <c r="AK111" s="383" t="s">
        <v>56</v>
      </c>
      <c r="AL111" s="363">
        <v>778441.0</v>
      </c>
      <c r="AM111" s="383" t="s">
        <v>415</v>
      </c>
      <c r="AN111" s="363">
        <v>170000.0</v>
      </c>
      <c r="AO111" s="383" t="s">
        <v>974</v>
      </c>
      <c r="AP111" s="363">
        <v>668706.0</v>
      </c>
      <c r="AQ111" s="383"/>
      <c r="AR111" s="322"/>
      <c r="AS111" s="322"/>
      <c r="AT111" s="322"/>
      <c r="AU111" s="322"/>
      <c r="AV111" s="322"/>
      <c r="AW111" s="383"/>
      <c r="AX111" s="322"/>
      <c r="AY111" s="383"/>
      <c r="AZ111" s="322"/>
      <c r="BA111" s="383"/>
      <c r="BB111" s="322"/>
      <c r="BC111" s="383"/>
      <c r="BD111" s="322"/>
      <c r="BE111" s="383"/>
      <c r="BF111" s="322"/>
      <c r="BG111" s="383"/>
      <c r="BH111" s="322"/>
      <c r="BI111" s="322"/>
      <c r="BJ111" s="322"/>
      <c r="BK111" s="383"/>
      <c r="BL111" s="322"/>
      <c r="BM111" s="383"/>
      <c r="BN111" s="322"/>
      <c r="BO111" s="383"/>
      <c r="BP111" s="322"/>
      <c r="BQ111" s="383"/>
      <c r="BR111" s="322"/>
      <c r="BS111" s="383"/>
      <c r="BT111" s="322"/>
      <c r="BU111" s="383"/>
      <c r="BV111" s="322"/>
      <c r="BW111" s="383"/>
      <c r="BX111" s="322"/>
      <c r="BY111" s="383"/>
      <c r="BZ111" s="322"/>
      <c r="CA111" s="383"/>
      <c r="CB111" s="322"/>
      <c r="CC111" s="322"/>
      <c r="CD111" s="480"/>
      <c r="CE111" s="623"/>
      <c r="CF111" s="623"/>
      <c r="CG111" s="623"/>
      <c r="CH111" s="623"/>
      <c r="CI111" s="222"/>
      <c r="CJ111" s="222"/>
    </row>
    <row r="112" ht="13.5" customHeight="1">
      <c r="A112" s="222"/>
      <c r="B112" s="440">
        <v>44451.0</v>
      </c>
      <c r="C112" s="99">
        <f t="shared" si="15"/>
        <v>0</v>
      </c>
      <c r="D112" s="260">
        <f t="shared" si="16"/>
        <v>0</v>
      </c>
      <c r="E112" s="544"/>
      <c r="F112" s="322"/>
      <c r="G112" s="322"/>
      <c r="H112" s="322"/>
      <c r="I112" s="322"/>
      <c r="J112" s="322"/>
      <c r="K112" s="322"/>
      <c r="L112" s="480"/>
      <c r="M112" s="577">
        <f t="shared" si="17"/>
        <v>0</v>
      </c>
      <c r="N112" s="544"/>
      <c r="O112" s="322"/>
      <c r="P112" s="383"/>
      <c r="Q112" s="322"/>
      <c r="R112" s="383"/>
      <c r="S112" s="580"/>
      <c r="T112" s="580"/>
      <c r="U112" s="580"/>
      <c r="V112" s="580"/>
      <c r="W112" s="580"/>
      <c r="X112" s="580"/>
      <c r="Y112" s="580"/>
      <c r="Z112" s="580"/>
      <c r="AA112" s="580"/>
      <c r="AB112" s="580"/>
      <c r="AC112" s="586"/>
      <c r="AD112" s="260">
        <f t="shared" si="18"/>
        <v>0</v>
      </c>
      <c r="AE112" s="407"/>
      <c r="AF112" s="322"/>
      <c r="AG112" s="383"/>
      <c r="AH112" s="383"/>
      <c r="AI112" s="383"/>
      <c r="AJ112" s="322"/>
      <c r="AK112" s="383"/>
      <c r="AL112" s="322"/>
      <c r="AM112" s="383"/>
      <c r="AN112" s="322"/>
      <c r="AO112" s="383"/>
      <c r="AP112" s="322"/>
      <c r="AQ112" s="383"/>
      <c r="AR112" s="322"/>
      <c r="AS112" s="383"/>
      <c r="AT112" s="322"/>
      <c r="AU112" s="322"/>
      <c r="AV112" s="322"/>
      <c r="AW112" s="322"/>
      <c r="AX112" s="322"/>
      <c r="AY112" s="322"/>
      <c r="AZ112" s="322"/>
      <c r="BA112" s="322"/>
      <c r="BB112" s="322"/>
      <c r="BC112" s="383"/>
      <c r="BD112" s="322"/>
      <c r="BE112" s="322"/>
      <c r="BF112" s="322"/>
      <c r="BG112" s="322"/>
      <c r="BH112" s="322"/>
      <c r="BI112" s="322"/>
      <c r="BJ112" s="322"/>
      <c r="BK112" s="322"/>
      <c r="BL112" s="322"/>
      <c r="BM112" s="322"/>
      <c r="BN112" s="322"/>
      <c r="BO112" s="383"/>
      <c r="BP112" s="383"/>
      <c r="BQ112" s="383"/>
      <c r="BR112" s="322"/>
      <c r="BS112" s="383"/>
      <c r="BT112" s="383"/>
      <c r="BU112" s="383"/>
      <c r="BV112" s="383"/>
      <c r="BW112" s="383"/>
      <c r="BX112" s="322"/>
      <c r="BY112" s="383"/>
      <c r="BZ112" s="322"/>
      <c r="CA112" s="383"/>
      <c r="CB112" s="383"/>
      <c r="CC112" s="417"/>
      <c r="CD112" s="587"/>
      <c r="CE112" s="623"/>
      <c r="CF112" s="623"/>
      <c r="CG112" s="623"/>
      <c r="CH112" s="623"/>
      <c r="CI112" s="222"/>
      <c r="CJ112" s="222"/>
    </row>
    <row r="113" ht="13.5" customHeight="1">
      <c r="A113" s="222"/>
      <c r="B113" s="440">
        <v>44452.0</v>
      </c>
      <c r="C113" s="99">
        <f t="shared" si="15"/>
        <v>0</v>
      </c>
      <c r="D113" s="260">
        <f t="shared" si="16"/>
        <v>0</v>
      </c>
      <c r="E113" s="321"/>
      <c r="F113" s="322"/>
      <c r="G113" s="322"/>
      <c r="H113" s="322"/>
      <c r="I113" s="322"/>
      <c r="J113" s="322"/>
      <c r="K113" s="322"/>
      <c r="L113" s="480"/>
      <c r="M113" s="577">
        <f t="shared" si="17"/>
        <v>0</v>
      </c>
      <c r="N113" s="588"/>
      <c r="O113" s="580"/>
      <c r="P113" s="580"/>
      <c r="Q113" s="589"/>
      <c r="R113" s="580"/>
      <c r="S113" s="580"/>
      <c r="T113" s="580"/>
      <c r="U113" s="580"/>
      <c r="V113" s="580"/>
      <c r="W113" s="580"/>
      <c r="X113" s="580"/>
      <c r="Y113" s="580"/>
      <c r="Z113" s="580"/>
      <c r="AA113" s="580"/>
      <c r="AB113" s="580"/>
      <c r="AC113" s="586"/>
      <c r="AD113" s="260">
        <f t="shared" si="18"/>
        <v>0</v>
      </c>
      <c r="AE113" s="581"/>
      <c r="AF113" s="596"/>
      <c r="AG113" s="383"/>
      <c r="AH113" s="322"/>
      <c r="AI113" s="383"/>
      <c r="AJ113" s="322"/>
      <c r="AK113" s="383"/>
      <c r="AL113" s="322"/>
      <c r="AM113" s="383"/>
      <c r="AN113" s="322"/>
      <c r="AO113" s="383"/>
      <c r="AP113" s="322"/>
      <c r="AQ113" s="383"/>
      <c r="AR113" s="322"/>
      <c r="AS113" s="383"/>
      <c r="AT113" s="322"/>
      <c r="AU113" s="383"/>
      <c r="AV113" s="322"/>
      <c r="AW113" s="383"/>
      <c r="AX113" s="383"/>
      <c r="AY113" s="383"/>
      <c r="AZ113" s="322"/>
      <c r="BA113" s="383"/>
      <c r="BB113" s="383"/>
      <c r="BC113" s="383"/>
      <c r="BD113" s="322"/>
      <c r="BE113" s="383"/>
      <c r="BF113" s="383"/>
      <c r="BG113" s="383"/>
      <c r="BH113" s="383"/>
      <c r="BI113" s="383"/>
      <c r="BJ113" s="383"/>
      <c r="BK113" s="383"/>
      <c r="BL113" s="383"/>
      <c r="BM113" s="383"/>
      <c r="BN113" s="383"/>
      <c r="BO113" s="383"/>
      <c r="BP113" s="383"/>
      <c r="BQ113" s="383"/>
      <c r="BR113" s="322"/>
      <c r="BS113" s="383"/>
      <c r="BT113" s="383"/>
      <c r="BU113" s="383"/>
      <c r="BV113" s="322"/>
      <c r="BW113" s="383"/>
      <c r="BX113" s="383"/>
      <c r="BY113" s="383"/>
      <c r="BZ113" s="383"/>
      <c r="CA113" s="383"/>
      <c r="CB113" s="322"/>
      <c r="CC113" s="383"/>
      <c r="CD113" s="480"/>
      <c r="CE113" s="623"/>
      <c r="CF113" s="623"/>
      <c r="CG113" s="623"/>
      <c r="CH113" s="623"/>
      <c r="CI113" s="222"/>
      <c r="CJ113" s="222"/>
    </row>
    <row r="114" ht="13.5" customHeight="1">
      <c r="A114" s="222"/>
      <c r="B114" s="440">
        <v>44453.0</v>
      </c>
      <c r="C114" s="99">
        <f t="shared" si="15"/>
        <v>258933</v>
      </c>
      <c r="D114" s="260">
        <f t="shared" si="16"/>
        <v>0</v>
      </c>
      <c r="E114" s="321"/>
      <c r="F114" s="322"/>
      <c r="G114" s="322"/>
      <c r="H114" s="322"/>
      <c r="I114" s="322"/>
      <c r="J114" s="322"/>
      <c r="K114" s="322"/>
      <c r="L114" s="480"/>
      <c r="M114" s="577">
        <f t="shared" si="17"/>
        <v>0</v>
      </c>
      <c r="N114" s="321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  <c r="AA114" s="322"/>
      <c r="AB114" s="322"/>
      <c r="AC114" s="480"/>
      <c r="AD114" s="260">
        <f t="shared" si="18"/>
        <v>258933</v>
      </c>
      <c r="AE114" s="407" t="s">
        <v>403</v>
      </c>
      <c r="AF114" s="363">
        <v>31830.0</v>
      </c>
      <c r="AG114" s="484" t="s">
        <v>417</v>
      </c>
      <c r="AH114" s="363">
        <v>7103.0</v>
      </c>
      <c r="AI114" s="383" t="s">
        <v>1709</v>
      </c>
      <c r="AJ114" s="363">
        <v>220000.0</v>
      </c>
      <c r="AK114" s="383"/>
      <c r="AL114" s="322"/>
      <c r="AM114" s="383"/>
      <c r="AN114" s="322"/>
      <c r="AO114" s="383"/>
      <c r="AP114" s="322"/>
      <c r="AQ114" s="383"/>
      <c r="AR114" s="322"/>
      <c r="AS114" s="383"/>
      <c r="AT114" s="322"/>
      <c r="AU114" s="383"/>
      <c r="AV114" s="322"/>
      <c r="AW114" s="383"/>
      <c r="AX114" s="383"/>
      <c r="AY114" s="383"/>
      <c r="AZ114" s="322"/>
      <c r="BA114" s="383"/>
      <c r="BB114" s="322"/>
      <c r="BC114" s="383"/>
      <c r="BD114" s="322"/>
      <c r="BE114" s="383"/>
      <c r="BF114" s="383"/>
      <c r="BG114" s="383"/>
      <c r="BH114" s="383"/>
      <c r="BI114" s="383"/>
      <c r="BJ114" s="383"/>
      <c r="BK114" s="383"/>
      <c r="BL114" s="383"/>
      <c r="BM114" s="383"/>
      <c r="BN114" s="383"/>
      <c r="BO114" s="383"/>
      <c r="BP114" s="383"/>
      <c r="BQ114" s="383"/>
      <c r="BR114" s="322"/>
      <c r="BS114" s="383"/>
      <c r="BT114" s="383"/>
      <c r="BU114" s="383"/>
      <c r="BV114" s="322"/>
      <c r="BW114" s="383"/>
      <c r="BX114" s="383"/>
      <c r="BY114" s="383"/>
      <c r="BZ114" s="383"/>
      <c r="CA114" s="383"/>
      <c r="CB114" s="322"/>
      <c r="CC114" s="383"/>
      <c r="CD114" s="480"/>
      <c r="CE114" s="623"/>
      <c r="CF114" s="623"/>
      <c r="CG114" s="623"/>
      <c r="CH114" s="623"/>
      <c r="CI114" s="222"/>
      <c r="CJ114" s="222"/>
    </row>
    <row r="115" ht="13.5" customHeight="1">
      <c r="A115" s="222"/>
      <c r="B115" s="440">
        <v>44454.0</v>
      </c>
      <c r="C115" s="99">
        <f t="shared" si="15"/>
        <v>200110</v>
      </c>
      <c r="D115" s="260">
        <f t="shared" si="16"/>
        <v>200110</v>
      </c>
      <c r="E115" s="590" t="s">
        <v>1710</v>
      </c>
      <c r="F115" s="363">
        <v>200000.0</v>
      </c>
      <c r="G115" s="322" t="s">
        <v>507</v>
      </c>
      <c r="H115" s="363">
        <v>110.0</v>
      </c>
      <c r="I115" s="322"/>
      <c r="J115" s="322"/>
      <c r="K115" s="322"/>
      <c r="L115" s="480"/>
      <c r="M115" s="577">
        <f t="shared" si="17"/>
        <v>0</v>
      </c>
      <c r="N115" s="321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  <c r="AA115" s="322"/>
      <c r="AB115" s="322"/>
      <c r="AC115" s="480"/>
      <c r="AD115" s="260">
        <f t="shared" si="18"/>
        <v>0</v>
      </c>
      <c r="AE115" s="484"/>
      <c r="AF115" s="322"/>
      <c r="AG115" s="383"/>
      <c r="AH115" s="322"/>
      <c r="AI115" s="383"/>
      <c r="AJ115" s="322"/>
      <c r="AK115" s="383"/>
      <c r="AL115" s="322"/>
      <c r="AM115" s="383"/>
      <c r="AN115" s="322"/>
      <c r="AO115" s="383"/>
      <c r="AP115" s="322"/>
      <c r="AQ115" s="383"/>
      <c r="AR115" s="322"/>
      <c r="AS115" s="383"/>
      <c r="AT115" s="383"/>
      <c r="AU115" s="383"/>
      <c r="AV115" s="322"/>
      <c r="AW115" s="383"/>
      <c r="AX115" s="383"/>
      <c r="AY115" s="383"/>
      <c r="AZ115" s="322"/>
      <c r="BA115" s="383"/>
      <c r="BB115" s="383"/>
      <c r="BC115" s="383"/>
      <c r="BD115" s="383"/>
      <c r="BE115" s="383"/>
      <c r="BF115" s="383"/>
      <c r="BG115" s="383"/>
      <c r="BH115" s="383"/>
      <c r="BI115" s="383"/>
      <c r="BJ115" s="383"/>
      <c r="BK115" s="383"/>
      <c r="BL115" s="383"/>
      <c r="BM115" s="383"/>
      <c r="BN115" s="322"/>
      <c r="BO115" s="383"/>
      <c r="BP115" s="383"/>
      <c r="BQ115" s="383"/>
      <c r="BR115" s="322"/>
      <c r="BS115" s="383"/>
      <c r="BT115" s="383"/>
      <c r="BU115" s="383"/>
      <c r="BV115" s="383"/>
      <c r="BW115" s="383"/>
      <c r="BX115" s="322"/>
      <c r="BY115" s="383"/>
      <c r="BZ115" s="322"/>
      <c r="CA115" s="383"/>
      <c r="CB115" s="383"/>
      <c r="CC115" s="383"/>
      <c r="CD115" s="480"/>
      <c r="CE115" s="623"/>
      <c r="CF115" s="623"/>
      <c r="CG115" s="623"/>
      <c r="CH115" s="623"/>
      <c r="CI115" s="222"/>
      <c r="CJ115" s="222"/>
    </row>
    <row r="116" ht="13.5" customHeight="1">
      <c r="A116" s="222"/>
      <c r="B116" s="439">
        <v>44455.0</v>
      </c>
      <c r="C116" s="99">
        <f t="shared" si="15"/>
        <v>0</v>
      </c>
      <c r="D116" s="260">
        <f t="shared" si="16"/>
        <v>0</v>
      </c>
      <c r="E116" s="321"/>
      <c r="F116" s="322"/>
      <c r="G116" s="322"/>
      <c r="H116" s="322"/>
      <c r="I116" s="322"/>
      <c r="J116" s="322"/>
      <c r="K116" s="322"/>
      <c r="L116" s="480"/>
      <c r="M116" s="577">
        <f t="shared" si="17"/>
        <v>0</v>
      </c>
      <c r="N116" s="544"/>
      <c r="O116" s="322"/>
      <c r="P116" s="383"/>
      <c r="Q116" s="322"/>
      <c r="R116" s="383"/>
      <c r="S116" s="580"/>
      <c r="T116" s="322"/>
      <c r="U116" s="322"/>
      <c r="V116" s="322"/>
      <c r="W116" s="322"/>
      <c r="X116" s="322"/>
      <c r="Y116" s="322"/>
      <c r="Z116" s="322"/>
      <c r="AA116" s="322"/>
      <c r="AB116" s="322"/>
      <c r="AC116" s="480"/>
      <c r="AD116" s="260">
        <f t="shared" si="18"/>
        <v>0</v>
      </c>
      <c r="AE116" s="407"/>
      <c r="AF116" s="322"/>
      <c r="AG116" s="383"/>
      <c r="AH116" s="322"/>
      <c r="AI116" s="383"/>
      <c r="AJ116" s="322"/>
      <c r="AK116" s="383"/>
      <c r="AL116" s="322"/>
      <c r="AM116" s="383"/>
      <c r="AN116" s="322"/>
      <c r="AO116" s="383"/>
      <c r="AP116" s="322"/>
      <c r="AQ116" s="383"/>
      <c r="AR116" s="322"/>
      <c r="AS116" s="383"/>
      <c r="AT116" s="322"/>
      <c r="AU116" s="383"/>
      <c r="AV116" s="322"/>
      <c r="AW116" s="383"/>
      <c r="AX116" s="383"/>
      <c r="AY116" s="383"/>
      <c r="AZ116" s="322"/>
      <c r="BA116" s="383"/>
      <c r="BB116" s="383"/>
      <c r="BC116" s="383"/>
      <c r="BD116" s="322"/>
      <c r="BE116" s="383"/>
      <c r="BF116" s="383"/>
      <c r="BG116" s="383"/>
      <c r="BH116" s="383"/>
      <c r="BI116" s="383"/>
      <c r="BJ116" s="383"/>
      <c r="BK116" s="383"/>
      <c r="BL116" s="383"/>
      <c r="BM116" s="383"/>
      <c r="BN116" s="383"/>
      <c r="BO116" s="383"/>
      <c r="BP116" s="383"/>
      <c r="BQ116" s="383"/>
      <c r="BR116" s="322"/>
      <c r="BS116" s="383"/>
      <c r="BT116" s="383"/>
      <c r="BU116" s="383"/>
      <c r="BV116" s="322"/>
      <c r="BW116" s="383"/>
      <c r="BX116" s="383"/>
      <c r="BY116" s="383"/>
      <c r="BZ116" s="383"/>
      <c r="CA116" s="383"/>
      <c r="CB116" s="322"/>
      <c r="CC116" s="383"/>
      <c r="CD116" s="480"/>
      <c r="CE116" s="623"/>
      <c r="CF116" s="623"/>
      <c r="CG116" s="623"/>
      <c r="CH116" s="623"/>
      <c r="CI116" s="222"/>
      <c r="CJ116" s="222"/>
    </row>
    <row r="117" ht="13.5" customHeight="1">
      <c r="A117" s="222"/>
      <c r="B117" s="439">
        <v>44456.0</v>
      </c>
      <c r="C117" s="99">
        <f t="shared" si="15"/>
        <v>0</v>
      </c>
      <c r="D117" s="260">
        <f t="shared" si="16"/>
        <v>0</v>
      </c>
      <c r="E117" s="582"/>
      <c r="F117" s="583"/>
      <c r="G117" s="583"/>
      <c r="H117" s="583"/>
      <c r="I117" s="583"/>
      <c r="J117" s="583"/>
      <c r="K117" s="583"/>
      <c r="L117" s="584"/>
      <c r="M117" s="577">
        <f t="shared" si="17"/>
        <v>0</v>
      </c>
      <c r="N117" s="582"/>
      <c r="O117" s="583"/>
      <c r="P117" s="583"/>
      <c r="Q117" s="583"/>
      <c r="R117" s="583"/>
      <c r="S117" s="583"/>
      <c r="T117" s="583"/>
      <c r="U117" s="583"/>
      <c r="V117" s="583"/>
      <c r="W117" s="583"/>
      <c r="X117" s="583"/>
      <c r="Y117" s="583"/>
      <c r="Z117" s="583"/>
      <c r="AA117" s="583"/>
      <c r="AB117" s="583"/>
      <c r="AC117" s="584"/>
      <c r="AD117" s="260">
        <f t="shared" si="18"/>
        <v>0</v>
      </c>
      <c r="AE117" s="407"/>
      <c r="AF117" s="322"/>
      <c r="AG117" s="383"/>
      <c r="AH117" s="322"/>
      <c r="AI117" s="322"/>
      <c r="AJ117" s="322"/>
      <c r="AK117" s="383"/>
      <c r="AL117" s="322"/>
      <c r="AM117" s="383"/>
      <c r="AN117" s="322"/>
      <c r="AO117" s="383"/>
      <c r="AP117" s="322"/>
      <c r="AQ117" s="383"/>
      <c r="AR117" s="322"/>
      <c r="AS117" s="383"/>
      <c r="AT117" s="322"/>
      <c r="AU117" s="383"/>
      <c r="AV117" s="322"/>
      <c r="AW117" s="383"/>
      <c r="AX117" s="383"/>
      <c r="AY117" s="383"/>
      <c r="AZ117" s="322"/>
      <c r="BA117" s="383"/>
      <c r="BB117" s="383"/>
      <c r="BC117" s="383"/>
      <c r="BD117" s="322"/>
      <c r="BE117" s="383"/>
      <c r="BF117" s="383"/>
      <c r="BG117" s="383"/>
      <c r="BH117" s="383"/>
      <c r="BI117" s="383"/>
      <c r="BJ117" s="383"/>
      <c r="BK117" s="383"/>
      <c r="BL117" s="383"/>
      <c r="BM117" s="383"/>
      <c r="BN117" s="383"/>
      <c r="BO117" s="383"/>
      <c r="BP117" s="383"/>
      <c r="BQ117" s="383"/>
      <c r="BR117" s="322"/>
      <c r="BS117" s="383"/>
      <c r="BT117" s="383"/>
      <c r="BU117" s="383"/>
      <c r="BV117" s="322"/>
      <c r="BW117" s="383"/>
      <c r="BX117" s="383"/>
      <c r="BY117" s="383"/>
      <c r="BZ117" s="383"/>
      <c r="CA117" s="383"/>
      <c r="CB117" s="322"/>
      <c r="CC117" s="383"/>
      <c r="CD117" s="480"/>
      <c r="CE117" s="623"/>
      <c r="CF117" s="623"/>
      <c r="CG117" s="623"/>
      <c r="CH117" s="623"/>
      <c r="CI117" s="222"/>
      <c r="CJ117" s="222"/>
    </row>
    <row r="118" ht="13.5" customHeight="1">
      <c r="A118" s="222"/>
      <c r="B118" s="439">
        <v>44457.0</v>
      </c>
      <c r="C118" s="99">
        <f t="shared" si="15"/>
        <v>0</v>
      </c>
      <c r="D118" s="260">
        <f t="shared" si="16"/>
        <v>0</v>
      </c>
      <c r="E118" s="582"/>
      <c r="F118" s="583"/>
      <c r="G118" s="583"/>
      <c r="H118" s="583"/>
      <c r="I118" s="583"/>
      <c r="J118" s="583"/>
      <c r="K118" s="583"/>
      <c r="L118" s="584"/>
      <c r="M118" s="577">
        <f t="shared" si="17"/>
        <v>0</v>
      </c>
      <c r="N118" s="582"/>
      <c r="O118" s="583"/>
      <c r="P118" s="583"/>
      <c r="Q118" s="583"/>
      <c r="R118" s="583"/>
      <c r="S118" s="583"/>
      <c r="T118" s="583"/>
      <c r="U118" s="583"/>
      <c r="V118" s="583"/>
      <c r="W118" s="583"/>
      <c r="X118" s="583"/>
      <c r="Y118" s="583"/>
      <c r="Z118" s="583"/>
      <c r="AA118" s="583"/>
      <c r="AB118" s="583"/>
      <c r="AC118" s="584"/>
      <c r="AD118" s="260">
        <f t="shared" si="18"/>
        <v>0</v>
      </c>
      <c r="AE118" s="407"/>
      <c r="AF118" s="322"/>
      <c r="AG118" s="383"/>
      <c r="AH118" s="322"/>
      <c r="AI118" s="383"/>
      <c r="AJ118" s="322"/>
      <c r="AK118" s="383"/>
      <c r="AL118" s="322"/>
      <c r="AM118" s="383"/>
      <c r="AN118" s="322"/>
      <c r="AO118" s="383"/>
      <c r="AP118" s="322"/>
      <c r="AQ118" s="383"/>
      <c r="AR118" s="322"/>
      <c r="AS118" s="383"/>
      <c r="AT118" s="322"/>
      <c r="AU118" s="383"/>
      <c r="AV118" s="322"/>
      <c r="AW118" s="383"/>
      <c r="AX118" s="383"/>
      <c r="AY118" s="383"/>
      <c r="AZ118" s="322"/>
      <c r="BA118" s="383"/>
      <c r="BB118" s="383"/>
      <c r="BC118" s="383"/>
      <c r="BD118" s="322"/>
      <c r="BE118" s="383"/>
      <c r="BF118" s="383"/>
      <c r="BG118" s="383"/>
      <c r="BH118" s="383"/>
      <c r="BI118" s="383"/>
      <c r="BJ118" s="383"/>
      <c r="BK118" s="383"/>
      <c r="BL118" s="383"/>
      <c r="BM118" s="383"/>
      <c r="BN118" s="383"/>
      <c r="BO118" s="383"/>
      <c r="BP118" s="383"/>
      <c r="BQ118" s="383"/>
      <c r="BR118" s="322"/>
      <c r="BS118" s="383"/>
      <c r="BT118" s="383"/>
      <c r="BU118" s="383"/>
      <c r="BV118" s="322"/>
      <c r="BW118" s="383"/>
      <c r="BX118" s="383"/>
      <c r="BY118" s="383"/>
      <c r="BZ118" s="383"/>
      <c r="CA118" s="383"/>
      <c r="CB118" s="322"/>
      <c r="CC118" s="383"/>
      <c r="CD118" s="480"/>
      <c r="CE118" s="623"/>
      <c r="CF118" s="623"/>
      <c r="CG118" s="623"/>
      <c r="CH118" s="623"/>
      <c r="CI118" s="222"/>
      <c r="CJ118" s="222"/>
    </row>
    <row r="119" ht="13.5" customHeight="1">
      <c r="A119" s="222"/>
      <c r="B119" s="440">
        <v>44458.0</v>
      </c>
      <c r="C119" s="99">
        <f t="shared" si="15"/>
        <v>35700</v>
      </c>
      <c r="D119" s="260">
        <f t="shared" si="16"/>
        <v>1100</v>
      </c>
      <c r="E119" s="544" t="s">
        <v>1711</v>
      </c>
      <c r="F119" s="363">
        <v>1100.0</v>
      </c>
      <c r="G119" s="322"/>
      <c r="H119" s="322"/>
      <c r="I119" s="322"/>
      <c r="J119" s="322"/>
      <c r="K119" s="322"/>
      <c r="L119" s="480"/>
      <c r="M119" s="577">
        <f t="shared" si="17"/>
        <v>34600</v>
      </c>
      <c r="N119" s="321" t="s">
        <v>1070</v>
      </c>
      <c r="O119" s="363">
        <v>34600.0</v>
      </c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  <c r="AA119" s="322"/>
      <c r="AB119" s="322"/>
      <c r="AC119" s="480"/>
      <c r="AD119" s="260">
        <f t="shared" si="18"/>
        <v>0</v>
      </c>
      <c r="AE119" s="407"/>
      <c r="AF119" s="322"/>
      <c r="AG119" s="383"/>
      <c r="AH119" s="322"/>
      <c r="AI119" s="383"/>
      <c r="AJ119" s="322"/>
      <c r="AK119" s="383"/>
      <c r="AL119" s="322"/>
      <c r="AM119" s="383"/>
      <c r="AN119" s="322"/>
      <c r="AO119" s="383"/>
      <c r="AP119" s="322"/>
      <c r="AQ119" s="383"/>
      <c r="AR119" s="322"/>
      <c r="AS119" s="383"/>
      <c r="AT119" s="322"/>
      <c r="AU119" s="383"/>
      <c r="AV119" s="383"/>
      <c r="AW119" s="383"/>
      <c r="AX119" s="322"/>
      <c r="AY119" s="383"/>
      <c r="AZ119" s="383"/>
      <c r="BA119" s="383"/>
      <c r="BB119" s="322"/>
      <c r="BC119" s="383"/>
      <c r="BD119" s="383"/>
      <c r="BE119" s="383"/>
      <c r="BF119" s="383"/>
      <c r="BG119" s="383"/>
      <c r="BH119" s="383"/>
      <c r="BI119" s="383"/>
      <c r="BJ119" s="383"/>
      <c r="BK119" s="383"/>
      <c r="BL119" s="383"/>
      <c r="BM119" s="383"/>
      <c r="BN119" s="383"/>
      <c r="BO119" s="383"/>
      <c r="BP119" s="322"/>
      <c r="BQ119" s="383"/>
      <c r="BR119" s="383"/>
      <c r="BS119" s="383"/>
      <c r="BT119" s="322"/>
      <c r="BU119" s="383"/>
      <c r="BV119" s="383"/>
      <c r="BW119" s="383"/>
      <c r="BX119" s="383"/>
      <c r="BY119" s="383"/>
      <c r="BZ119" s="322"/>
      <c r="CA119" s="383"/>
      <c r="CB119" s="322"/>
      <c r="CC119" s="383"/>
      <c r="CD119" s="585"/>
      <c r="CE119" s="623"/>
      <c r="CF119" s="623"/>
      <c r="CG119" s="623"/>
      <c r="CH119" s="623"/>
      <c r="CI119" s="222"/>
      <c r="CJ119" s="222"/>
    </row>
    <row r="120" ht="13.5" customHeight="1">
      <c r="A120" s="222"/>
      <c r="B120" s="440">
        <v>44459.0</v>
      </c>
      <c r="C120" s="99">
        <f t="shared" si="15"/>
        <v>0</v>
      </c>
      <c r="D120" s="260">
        <f t="shared" si="16"/>
        <v>0</v>
      </c>
      <c r="E120" s="576"/>
      <c r="F120" s="414"/>
      <c r="G120" s="414"/>
      <c r="H120" s="414"/>
      <c r="I120" s="414"/>
      <c r="J120" s="414"/>
      <c r="K120" s="414"/>
      <c r="L120" s="514"/>
      <c r="M120" s="577">
        <f t="shared" si="17"/>
        <v>0</v>
      </c>
      <c r="N120" s="321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  <c r="AA120" s="322"/>
      <c r="AB120" s="322"/>
      <c r="AC120" s="480"/>
      <c r="AD120" s="260">
        <f t="shared" si="18"/>
        <v>0</v>
      </c>
      <c r="AE120" s="550"/>
      <c r="AF120" s="414"/>
      <c r="AG120" s="383"/>
      <c r="AH120" s="322"/>
      <c r="AI120" s="383"/>
      <c r="AJ120" s="322"/>
      <c r="AK120" s="383"/>
      <c r="AL120" s="322"/>
      <c r="AM120" s="383"/>
      <c r="AN120" s="322"/>
      <c r="AO120" s="383"/>
      <c r="AP120" s="322"/>
      <c r="AQ120" s="383"/>
      <c r="AR120" s="322"/>
      <c r="AS120" s="383"/>
      <c r="AT120" s="322"/>
      <c r="AU120" s="383"/>
      <c r="AV120" s="322"/>
      <c r="AW120" s="383"/>
      <c r="AX120" s="383"/>
      <c r="AY120" s="383"/>
      <c r="AZ120" s="322"/>
      <c r="BA120" s="383"/>
      <c r="BB120" s="383"/>
      <c r="BC120" s="383"/>
      <c r="BD120" s="322"/>
      <c r="BE120" s="383"/>
      <c r="BF120" s="383"/>
      <c r="BG120" s="383"/>
      <c r="BH120" s="383"/>
      <c r="BI120" s="383"/>
      <c r="BJ120" s="383"/>
      <c r="BK120" s="383"/>
      <c r="BL120" s="383"/>
      <c r="BM120" s="383"/>
      <c r="BN120" s="383"/>
      <c r="BO120" s="383"/>
      <c r="BP120" s="383"/>
      <c r="BQ120" s="383"/>
      <c r="BR120" s="322"/>
      <c r="BS120" s="383"/>
      <c r="BT120" s="383"/>
      <c r="BU120" s="383"/>
      <c r="BV120" s="322"/>
      <c r="BW120" s="383"/>
      <c r="BX120" s="383"/>
      <c r="BY120" s="383"/>
      <c r="BZ120" s="383"/>
      <c r="CA120" s="383"/>
      <c r="CB120" s="322"/>
      <c r="CC120" s="383"/>
      <c r="CD120" s="480"/>
      <c r="CE120" s="623"/>
      <c r="CF120" s="623"/>
      <c r="CG120" s="623"/>
      <c r="CH120" s="623"/>
      <c r="CI120" s="222"/>
      <c r="CJ120" s="222"/>
    </row>
    <row r="121" ht="13.5" customHeight="1">
      <c r="A121" s="222"/>
      <c r="B121" s="440">
        <v>44460.0</v>
      </c>
      <c r="C121" s="99">
        <f t="shared" si="15"/>
        <v>85490</v>
      </c>
      <c r="D121" s="260">
        <f t="shared" si="16"/>
        <v>0</v>
      </c>
      <c r="E121" s="321"/>
      <c r="F121" s="322"/>
      <c r="G121" s="322"/>
      <c r="H121" s="322"/>
      <c r="I121" s="322"/>
      <c r="J121" s="322"/>
      <c r="K121" s="322"/>
      <c r="L121" s="480"/>
      <c r="M121" s="577">
        <f t="shared" si="17"/>
        <v>0</v>
      </c>
      <c r="N121" s="321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  <c r="AA121" s="322"/>
      <c r="AB121" s="322"/>
      <c r="AC121" s="480"/>
      <c r="AD121" s="260">
        <f t="shared" si="18"/>
        <v>85490</v>
      </c>
      <c r="AE121" s="407" t="s">
        <v>403</v>
      </c>
      <c r="AF121" s="363">
        <v>85490.0</v>
      </c>
      <c r="AG121" s="383"/>
      <c r="AH121" s="322"/>
      <c r="AI121" s="383"/>
      <c r="AJ121" s="322"/>
      <c r="AK121" s="383"/>
      <c r="AL121" s="322"/>
      <c r="AM121" s="383"/>
      <c r="AN121" s="322"/>
      <c r="AO121" s="383"/>
      <c r="AP121" s="322"/>
      <c r="AQ121" s="322"/>
      <c r="AR121" s="322"/>
      <c r="AS121" s="383"/>
      <c r="AT121" s="322"/>
      <c r="AU121" s="383"/>
      <c r="AV121" s="322"/>
      <c r="AW121" s="383"/>
      <c r="AX121" s="383"/>
      <c r="AY121" s="383"/>
      <c r="AZ121" s="322"/>
      <c r="BA121" s="383"/>
      <c r="BB121" s="383"/>
      <c r="BC121" s="383"/>
      <c r="BD121" s="322"/>
      <c r="BE121" s="383"/>
      <c r="BF121" s="383"/>
      <c r="BG121" s="383"/>
      <c r="BH121" s="383"/>
      <c r="BI121" s="383"/>
      <c r="BJ121" s="383"/>
      <c r="BK121" s="383"/>
      <c r="BL121" s="383"/>
      <c r="BM121" s="383"/>
      <c r="BN121" s="383"/>
      <c r="BO121" s="383"/>
      <c r="BP121" s="383"/>
      <c r="BQ121" s="383"/>
      <c r="BR121" s="322"/>
      <c r="BS121" s="383"/>
      <c r="BT121" s="383"/>
      <c r="BU121" s="383"/>
      <c r="BV121" s="322"/>
      <c r="BW121" s="383"/>
      <c r="BX121" s="383"/>
      <c r="BY121" s="383"/>
      <c r="BZ121" s="383"/>
      <c r="CA121" s="383"/>
      <c r="CB121" s="322"/>
      <c r="CC121" s="383"/>
      <c r="CD121" s="480"/>
      <c r="CE121" s="623"/>
      <c r="CF121" s="623"/>
      <c r="CG121" s="623"/>
      <c r="CH121" s="623"/>
      <c r="CI121" s="222"/>
      <c r="CJ121" s="222"/>
    </row>
    <row r="122" ht="13.5" customHeight="1">
      <c r="A122" s="222"/>
      <c r="B122" s="440">
        <v>44461.0</v>
      </c>
      <c r="C122" s="99">
        <f t="shared" si="15"/>
        <v>626910</v>
      </c>
      <c r="D122" s="260">
        <f t="shared" si="16"/>
        <v>0</v>
      </c>
      <c r="E122" s="321"/>
      <c r="F122" s="322"/>
      <c r="G122" s="322"/>
      <c r="H122" s="322"/>
      <c r="I122" s="322"/>
      <c r="J122" s="322"/>
      <c r="K122" s="322"/>
      <c r="L122" s="480"/>
      <c r="M122" s="577">
        <f t="shared" si="17"/>
        <v>0</v>
      </c>
      <c r="N122" s="321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  <c r="AA122" s="322"/>
      <c r="AB122" s="322"/>
      <c r="AC122" s="480"/>
      <c r="AD122" s="260">
        <f t="shared" si="18"/>
        <v>626910</v>
      </c>
      <c r="AE122" s="407" t="s">
        <v>1712</v>
      </c>
      <c r="AF122" s="363">
        <v>3910.0</v>
      </c>
      <c r="AG122" s="383" t="s">
        <v>1652</v>
      </c>
      <c r="AH122" s="363">
        <v>623000.0</v>
      </c>
      <c r="AI122" s="383"/>
      <c r="AJ122" s="322"/>
      <c r="AK122" s="383"/>
      <c r="AL122" s="322"/>
      <c r="AM122" s="383"/>
      <c r="AN122" s="322"/>
      <c r="AO122" s="383"/>
      <c r="AP122" s="322"/>
      <c r="AQ122" s="383"/>
      <c r="AR122" s="322"/>
      <c r="AS122" s="383"/>
      <c r="AT122" s="322"/>
      <c r="AU122" s="383"/>
      <c r="AV122" s="322"/>
      <c r="AW122" s="383"/>
      <c r="AX122" s="383"/>
      <c r="AY122" s="383"/>
      <c r="AZ122" s="322"/>
      <c r="BA122" s="383"/>
      <c r="BB122" s="383"/>
      <c r="BC122" s="383"/>
      <c r="BD122" s="322"/>
      <c r="BE122" s="383"/>
      <c r="BF122" s="383"/>
      <c r="BG122" s="383"/>
      <c r="BH122" s="383"/>
      <c r="BI122" s="383"/>
      <c r="BJ122" s="383"/>
      <c r="BK122" s="383"/>
      <c r="BL122" s="383"/>
      <c r="BM122" s="383"/>
      <c r="BN122" s="383"/>
      <c r="BO122" s="383"/>
      <c r="BP122" s="383"/>
      <c r="BQ122" s="383"/>
      <c r="BR122" s="322"/>
      <c r="BS122" s="383"/>
      <c r="BT122" s="383"/>
      <c r="BU122" s="383"/>
      <c r="BV122" s="322"/>
      <c r="BW122" s="383"/>
      <c r="BX122" s="383"/>
      <c r="BY122" s="383"/>
      <c r="BZ122" s="383"/>
      <c r="CA122" s="383"/>
      <c r="CB122" s="322"/>
      <c r="CC122" s="383"/>
      <c r="CD122" s="480"/>
      <c r="CE122" s="623"/>
      <c r="CF122" s="623"/>
      <c r="CG122" s="623"/>
      <c r="CH122" s="623"/>
      <c r="CI122" s="222"/>
      <c r="CJ122" s="222"/>
    </row>
    <row r="123" ht="13.5" customHeight="1">
      <c r="A123" s="222"/>
      <c r="B123" s="439">
        <v>44462.0</v>
      </c>
      <c r="C123" s="99">
        <f t="shared" si="15"/>
        <v>0</v>
      </c>
      <c r="D123" s="260">
        <f t="shared" si="16"/>
        <v>0</v>
      </c>
      <c r="E123" s="321"/>
      <c r="F123" s="322"/>
      <c r="G123" s="322"/>
      <c r="H123" s="322"/>
      <c r="I123" s="322"/>
      <c r="J123" s="322"/>
      <c r="K123" s="322"/>
      <c r="L123" s="480"/>
      <c r="M123" s="577">
        <f t="shared" si="17"/>
        <v>0</v>
      </c>
      <c r="N123" s="544"/>
      <c r="O123" s="322"/>
      <c r="P123" s="383"/>
      <c r="Q123" s="322"/>
      <c r="R123" s="383"/>
      <c r="S123" s="580"/>
      <c r="T123" s="322"/>
      <c r="U123" s="322"/>
      <c r="V123" s="322"/>
      <c r="W123" s="322"/>
      <c r="X123" s="322"/>
      <c r="Y123" s="322"/>
      <c r="Z123" s="322"/>
      <c r="AA123" s="322"/>
      <c r="AB123" s="322"/>
      <c r="AC123" s="480"/>
      <c r="AD123" s="260">
        <f t="shared" si="18"/>
        <v>0</v>
      </c>
      <c r="AE123" s="407"/>
      <c r="AF123" s="322"/>
      <c r="AG123" s="383"/>
      <c r="AH123" s="322"/>
      <c r="AI123" s="383"/>
      <c r="AJ123" s="322"/>
      <c r="AK123" s="383"/>
      <c r="AL123" s="322"/>
      <c r="AM123" s="322"/>
      <c r="AN123" s="322"/>
      <c r="AO123" s="383"/>
      <c r="AP123" s="322"/>
      <c r="AQ123" s="383"/>
      <c r="AR123" s="322"/>
      <c r="AS123" s="383"/>
      <c r="AT123" s="322"/>
      <c r="AU123" s="383"/>
      <c r="AV123" s="383"/>
      <c r="AW123" s="383"/>
      <c r="AX123" s="322"/>
      <c r="AY123" s="383"/>
      <c r="AZ123" s="383"/>
      <c r="BA123" s="383"/>
      <c r="BB123" s="322"/>
      <c r="BC123" s="383"/>
      <c r="BD123" s="383"/>
      <c r="BE123" s="383"/>
      <c r="BF123" s="383"/>
      <c r="BG123" s="383"/>
      <c r="BH123" s="322"/>
      <c r="BI123" s="383"/>
      <c r="BJ123" s="383"/>
      <c r="BK123" s="383"/>
      <c r="BL123" s="383"/>
      <c r="BM123" s="383"/>
      <c r="BN123" s="383"/>
      <c r="BO123" s="383"/>
      <c r="BP123" s="322"/>
      <c r="BQ123" s="383"/>
      <c r="BR123" s="383"/>
      <c r="BS123" s="383"/>
      <c r="BT123" s="322"/>
      <c r="BU123" s="383"/>
      <c r="BV123" s="383"/>
      <c r="BW123" s="383"/>
      <c r="BX123" s="383"/>
      <c r="BY123" s="383"/>
      <c r="BZ123" s="322"/>
      <c r="CA123" s="383"/>
      <c r="CB123" s="322"/>
      <c r="CC123" s="383"/>
      <c r="CD123" s="585"/>
      <c r="CE123" s="623"/>
      <c r="CF123" s="623"/>
      <c r="CG123" s="623"/>
      <c r="CH123" s="623"/>
      <c r="CI123" s="222"/>
      <c r="CJ123" s="222"/>
    </row>
    <row r="124" ht="13.5" customHeight="1">
      <c r="A124" s="222"/>
      <c r="B124" s="439">
        <v>44463.0</v>
      </c>
      <c r="C124" s="99">
        <f t="shared" si="15"/>
        <v>0</v>
      </c>
      <c r="D124" s="260">
        <f t="shared" si="16"/>
        <v>0</v>
      </c>
      <c r="E124" s="582"/>
      <c r="F124" s="583"/>
      <c r="G124" s="583"/>
      <c r="H124" s="583"/>
      <c r="I124" s="583"/>
      <c r="J124" s="583"/>
      <c r="K124" s="583"/>
      <c r="L124" s="584"/>
      <c r="M124" s="577">
        <f t="shared" si="17"/>
        <v>0</v>
      </c>
      <c r="N124" s="582"/>
      <c r="O124" s="583"/>
      <c r="P124" s="583"/>
      <c r="Q124" s="583"/>
      <c r="R124" s="583"/>
      <c r="S124" s="583"/>
      <c r="T124" s="583"/>
      <c r="U124" s="583"/>
      <c r="V124" s="583"/>
      <c r="W124" s="583"/>
      <c r="X124" s="583"/>
      <c r="Y124" s="583"/>
      <c r="Z124" s="583"/>
      <c r="AA124" s="583"/>
      <c r="AB124" s="583"/>
      <c r="AC124" s="584"/>
      <c r="AD124" s="260">
        <f t="shared" si="18"/>
        <v>0</v>
      </c>
      <c r="AE124" s="407"/>
      <c r="AF124" s="322"/>
      <c r="AG124" s="383"/>
      <c r="AH124" s="322"/>
      <c r="AI124" s="383"/>
      <c r="AJ124" s="322"/>
      <c r="AK124" s="383"/>
      <c r="AL124" s="322"/>
      <c r="AM124" s="383"/>
      <c r="AN124" s="322"/>
      <c r="AO124" s="383"/>
      <c r="AP124" s="322"/>
      <c r="AQ124" s="383"/>
      <c r="AR124" s="322"/>
      <c r="AS124" s="383"/>
      <c r="AT124" s="322"/>
      <c r="AU124" s="383"/>
      <c r="AV124" s="322"/>
      <c r="AW124" s="383"/>
      <c r="AX124" s="383"/>
      <c r="AY124" s="383"/>
      <c r="AZ124" s="322"/>
      <c r="BA124" s="383"/>
      <c r="BB124" s="383"/>
      <c r="BC124" s="383"/>
      <c r="BD124" s="322"/>
      <c r="BE124" s="383"/>
      <c r="BF124" s="383"/>
      <c r="BG124" s="383"/>
      <c r="BH124" s="383"/>
      <c r="BI124" s="383"/>
      <c r="BJ124" s="383"/>
      <c r="BK124" s="383"/>
      <c r="BL124" s="383"/>
      <c r="BM124" s="383"/>
      <c r="BN124" s="383"/>
      <c r="BO124" s="383"/>
      <c r="BP124" s="383"/>
      <c r="BQ124" s="383"/>
      <c r="BR124" s="322"/>
      <c r="BS124" s="383"/>
      <c r="BT124" s="383"/>
      <c r="BU124" s="383"/>
      <c r="BV124" s="322"/>
      <c r="BW124" s="383"/>
      <c r="BX124" s="383"/>
      <c r="BY124" s="383"/>
      <c r="BZ124" s="383"/>
      <c r="CA124" s="383"/>
      <c r="CB124" s="322"/>
      <c r="CC124" s="383"/>
      <c r="CD124" s="480"/>
      <c r="CE124" s="623"/>
      <c r="CF124" s="623"/>
      <c r="CG124" s="623"/>
      <c r="CH124" s="623"/>
      <c r="CI124" s="222"/>
      <c r="CJ124" s="222"/>
    </row>
    <row r="125" ht="13.5" customHeight="1">
      <c r="A125" s="222"/>
      <c r="B125" s="440">
        <v>44464.0</v>
      </c>
      <c r="C125" s="99">
        <f t="shared" si="15"/>
        <v>12414</v>
      </c>
      <c r="D125" s="260">
        <f t="shared" si="16"/>
        <v>0</v>
      </c>
      <c r="E125" s="321"/>
      <c r="F125" s="322"/>
      <c r="G125" s="583"/>
      <c r="H125" s="583"/>
      <c r="I125" s="583"/>
      <c r="J125" s="583"/>
      <c r="K125" s="583"/>
      <c r="L125" s="584"/>
      <c r="M125" s="577">
        <f t="shared" si="17"/>
        <v>0</v>
      </c>
      <c r="N125" s="582"/>
      <c r="O125" s="583"/>
      <c r="P125" s="583"/>
      <c r="Q125" s="583"/>
      <c r="R125" s="583"/>
      <c r="S125" s="583"/>
      <c r="T125" s="583"/>
      <c r="U125" s="583"/>
      <c r="V125" s="583"/>
      <c r="W125" s="583"/>
      <c r="X125" s="583"/>
      <c r="Y125" s="583"/>
      <c r="Z125" s="583"/>
      <c r="AA125" s="583"/>
      <c r="AB125" s="583"/>
      <c r="AC125" s="584"/>
      <c r="AD125" s="260">
        <f t="shared" si="18"/>
        <v>12414</v>
      </c>
      <c r="AE125" s="407" t="s">
        <v>1654</v>
      </c>
      <c r="AF125" s="363">
        <v>12414.0</v>
      </c>
      <c r="AG125" s="383"/>
      <c r="AH125" s="322"/>
      <c r="AI125" s="383"/>
      <c r="AJ125" s="322"/>
      <c r="AK125" s="383"/>
      <c r="AL125" s="322"/>
      <c r="AM125" s="383"/>
      <c r="AN125" s="322"/>
      <c r="AO125" s="383"/>
      <c r="AP125" s="322"/>
      <c r="AQ125" s="383"/>
      <c r="AR125" s="322"/>
      <c r="AS125" s="383"/>
      <c r="AT125" s="322"/>
      <c r="AU125" s="383"/>
      <c r="AV125" s="322"/>
      <c r="AW125" s="383"/>
      <c r="AX125" s="383"/>
      <c r="AY125" s="383"/>
      <c r="AZ125" s="322"/>
      <c r="BA125" s="383"/>
      <c r="BB125" s="383"/>
      <c r="BC125" s="383"/>
      <c r="BD125" s="322"/>
      <c r="BE125" s="383"/>
      <c r="BF125" s="383"/>
      <c r="BG125" s="383"/>
      <c r="BH125" s="383"/>
      <c r="BI125" s="383"/>
      <c r="BJ125" s="383"/>
      <c r="BK125" s="383"/>
      <c r="BL125" s="383"/>
      <c r="BM125" s="383"/>
      <c r="BN125" s="383"/>
      <c r="BO125" s="383"/>
      <c r="BP125" s="383"/>
      <c r="BQ125" s="383"/>
      <c r="BR125" s="322"/>
      <c r="BS125" s="383"/>
      <c r="BT125" s="383"/>
      <c r="BU125" s="383"/>
      <c r="BV125" s="322"/>
      <c r="BW125" s="383"/>
      <c r="BX125" s="383"/>
      <c r="BY125" s="383"/>
      <c r="BZ125" s="383"/>
      <c r="CA125" s="383"/>
      <c r="CB125" s="322"/>
      <c r="CC125" s="383"/>
      <c r="CD125" s="480"/>
      <c r="CE125" s="623"/>
      <c r="CF125" s="623"/>
      <c r="CG125" s="623"/>
      <c r="CH125" s="623"/>
      <c r="CI125" s="222"/>
      <c r="CJ125" s="222"/>
    </row>
    <row r="126" ht="13.5" customHeight="1">
      <c r="A126" s="222"/>
      <c r="B126" s="440">
        <v>44465.0</v>
      </c>
      <c r="C126" s="99">
        <f t="shared" si="15"/>
        <v>198494</v>
      </c>
      <c r="D126" s="260">
        <f t="shared" si="16"/>
        <v>0</v>
      </c>
      <c r="E126" s="711"/>
      <c r="F126" s="409"/>
      <c r="G126" s="409"/>
      <c r="H126" s="409"/>
      <c r="I126" s="409"/>
      <c r="J126" s="409"/>
      <c r="K126" s="409"/>
      <c r="L126" s="493"/>
      <c r="M126" s="577">
        <f t="shared" si="17"/>
        <v>41400</v>
      </c>
      <c r="N126" s="321" t="s">
        <v>1713</v>
      </c>
      <c r="O126" s="363">
        <v>41400.0</v>
      </c>
      <c r="P126" s="409"/>
      <c r="Q126" s="409"/>
      <c r="R126" s="409"/>
      <c r="S126" s="409"/>
      <c r="T126" s="409"/>
      <c r="U126" s="409"/>
      <c r="V126" s="409"/>
      <c r="W126" s="409"/>
      <c r="X126" s="409"/>
      <c r="Y126" s="409"/>
      <c r="Z126" s="409"/>
      <c r="AA126" s="409"/>
      <c r="AB126" s="409"/>
      <c r="AC126" s="493"/>
      <c r="AD126" s="260">
        <f t="shared" si="18"/>
        <v>157094</v>
      </c>
      <c r="AE126" s="407" t="s">
        <v>991</v>
      </c>
      <c r="AF126" s="363">
        <v>2002.0</v>
      </c>
      <c r="AG126" s="322" t="s">
        <v>426</v>
      </c>
      <c r="AH126" s="363">
        <v>44900.0</v>
      </c>
      <c r="AI126" s="383" t="s">
        <v>1714</v>
      </c>
      <c r="AJ126" s="363">
        <v>54810.0</v>
      </c>
      <c r="AK126" s="322" t="s">
        <v>1655</v>
      </c>
      <c r="AL126" s="363">
        <v>1542.0</v>
      </c>
      <c r="AM126" s="322" t="s">
        <v>1610</v>
      </c>
      <c r="AN126" s="363">
        <v>3900.0</v>
      </c>
      <c r="AO126" s="383" t="s">
        <v>426</v>
      </c>
      <c r="AP126" s="363">
        <v>49940.0</v>
      </c>
      <c r="AQ126" s="383"/>
      <c r="AR126" s="322"/>
      <c r="AS126" s="383"/>
      <c r="AT126" s="322"/>
      <c r="AU126" s="383"/>
      <c r="AV126" s="322"/>
      <c r="AW126" s="383"/>
      <c r="AX126" s="383"/>
      <c r="AY126" s="383"/>
      <c r="AZ126" s="322"/>
      <c r="BA126" s="383"/>
      <c r="BB126" s="383"/>
      <c r="BC126" s="383"/>
      <c r="BD126" s="322"/>
      <c r="BE126" s="408"/>
      <c r="BF126" s="408"/>
      <c r="BG126" s="408"/>
      <c r="BH126" s="408"/>
      <c r="BI126" s="408"/>
      <c r="BJ126" s="408"/>
      <c r="BK126" s="408"/>
      <c r="BL126" s="408"/>
      <c r="BM126" s="408"/>
      <c r="BN126" s="408"/>
      <c r="BO126" s="408"/>
      <c r="BP126" s="409"/>
      <c r="BQ126" s="408"/>
      <c r="BR126" s="408"/>
      <c r="BS126" s="408"/>
      <c r="BT126" s="409"/>
      <c r="BU126" s="408"/>
      <c r="BV126" s="408"/>
      <c r="BW126" s="408"/>
      <c r="BX126" s="408"/>
      <c r="BY126" s="408"/>
      <c r="BZ126" s="409"/>
      <c r="CA126" s="408"/>
      <c r="CB126" s="409"/>
      <c r="CC126" s="408"/>
      <c r="CD126" s="593"/>
      <c r="CE126" s="623"/>
      <c r="CF126" s="623"/>
      <c r="CG126" s="623"/>
      <c r="CH126" s="623"/>
      <c r="CI126" s="222"/>
      <c r="CJ126" s="222"/>
    </row>
    <row r="127" ht="13.5" customHeight="1">
      <c r="A127" s="222"/>
      <c r="B127" s="440">
        <v>44466.0</v>
      </c>
      <c r="C127" s="99">
        <f t="shared" si="15"/>
        <v>328264</v>
      </c>
      <c r="D127" s="260">
        <f t="shared" si="16"/>
        <v>0</v>
      </c>
      <c r="E127" s="594"/>
      <c r="F127" s="596"/>
      <c r="G127" s="322"/>
      <c r="H127" s="322"/>
      <c r="I127" s="322"/>
      <c r="J127" s="322"/>
      <c r="K127" s="322"/>
      <c r="L127" s="480"/>
      <c r="M127" s="577">
        <f t="shared" si="17"/>
        <v>0</v>
      </c>
      <c r="N127" s="321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  <c r="AA127" s="322"/>
      <c r="AB127" s="322"/>
      <c r="AC127" s="480"/>
      <c r="AD127" s="260">
        <f t="shared" si="18"/>
        <v>328264</v>
      </c>
      <c r="AE127" s="407" t="s">
        <v>1608</v>
      </c>
      <c r="AF127" s="363">
        <v>35580.0</v>
      </c>
      <c r="AG127" s="383" t="s">
        <v>1613</v>
      </c>
      <c r="AH127" s="363">
        <v>84678.0</v>
      </c>
      <c r="AI127" s="383" t="s">
        <v>1614</v>
      </c>
      <c r="AJ127" s="363">
        <v>15180.0</v>
      </c>
      <c r="AK127" s="383" t="s">
        <v>1618</v>
      </c>
      <c r="AL127" s="363">
        <v>6015.0</v>
      </c>
      <c r="AM127" s="322" t="s">
        <v>1658</v>
      </c>
      <c r="AN127" s="363">
        <v>24840.0</v>
      </c>
      <c r="AO127" s="383" t="s">
        <v>1659</v>
      </c>
      <c r="AP127" s="363">
        <v>31930.0</v>
      </c>
      <c r="AQ127" s="383" t="s">
        <v>1660</v>
      </c>
      <c r="AR127" s="363">
        <v>67440.0</v>
      </c>
      <c r="AS127" s="322" t="s">
        <v>1715</v>
      </c>
      <c r="AT127" s="363">
        <v>58201.0</v>
      </c>
      <c r="AU127" s="383" t="s">
        <v>1716</v>
      </c>
      <c r="AV127" s="363">
        <v>4400.0</v>
      </c>
      <c r="AW127" s="383"/>
      <c r="AX127" s="322"/>
      <c r="AY127" s="322"/>
      <c r="AZ127" s="322"/>
      <c r="BA127" s="383"/>
      <c r="BB127" s="322"/>
      <c r="BC127" s="383"/>
      <c r="BD127" s="322"/>
      <c r="BE127" s="322"/>
      <c r="BF127" s="322"/>
      <c r="BG127" s="322"/>
      <c r="BH127" s="322"/>
      <c r="BI127" s="383"/>
      <c r="BJ127" s="322"/>
      <c r="BK127" s="322"/>
      <c r="BL127" s="322"/>
      <c r="BM127" s="322"/>
      <c r="BN127" s="322"/>
      <c r="BO127" s="322"/>
      <c r="BP127" s="322"/>
      <c r="BQ127" s="322"/>
      <c r="BR127" s="322"/>
      <c r="BS127" s="322"/>
      <c r="BT127" s="322"/>
      <c r="BU127" s="322"/>
      <c r="BV127" s="322"/>
      <c r="BW127" s="322"/>
      <c r="BX127" s="322"/>
      <c r="BY127" s="383"/>
      <c r="BZ127" s="322"/>
      <c r="CA127" s="383"/>
      <c r="CB127" s="322"/>
      <c r="CC127" s="383"/>
      <c r="CD127" s="480"/>
      <c r="CE127" s="623"/>
      <c r="CF127" s="623"/>
      <c r="CG127" s="623"/>
      <c r="CH127" s="623"/>
      <c r="CI127" s="222"/>
      <c r="CJ127" s="222"/>
    </row>
    <row r="128" ht="13.5" customHeight="1">
      <c r="A128" s="222"/>
      <c r="B128" s="440">
        <v>44467.0</v>
      </c>
      <c r="C128" s="99">
        <f t="shared" si="15"/>
        <v>95910</v>
      </c>
      <c r="D128" s="260">
        <f t="shared" si="16"/>
        <v>0</v>
      </c>
      <c r="E128" s="321"/>
      <c r="F128" s="322"/>
      <c r="G128" s="322"/>
      <c r="H128" s="322"/>
      <c r="I128" s="322"/>
      <c r="J128" s="322"/>
      <c r="K128" s="322"/>
      <c r="L128" s="480"/>
      <c r="M128" s="577">
        <f t="shared" si="17"/>
        <v>0</v>
      </c>
      <c r="N128" s="321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  <c r="AA128" s="322"/>
      <c r="AB128" s="322"/>
      <c r="AC128" s="480"/>
      <c r="AD128" s="260">
        <f t="shared" si="18"/>
        <v>95910</v>
      </c>
      <c r="AE128" s="407" t="s">
        <v>403</v>
      </c>
      <c r="AF128" s="363">
        <v>95910.0</v>
      </c>
      <c r="AG128" s="383"/>
      <c r="AH128" s="322"/>
      <c r="AI128" s="322"/>
      <c r="AJ128" s="322"/>
      <c r="AK128" s="383"/>
      <c r="AL128" s="322"/>
      <c r="AM128" s="383"/>
      <c r="AN128" s="322"/>
      <c r="AO128" s="383"/>
      <c r="AP128" s="322"/>
      <c r="AQ128" s="322"/>
      <c r="AR128" s="322"/>
      <c r="AS128" s="322"/>
      <c r="AT128" s="322"/>
      <c r="AU128" s="322"/>
      <c r="AV128" s="322"/>
      <c r="AW128" s="322"/>
      <c r="AX128" s="322"/>
      <c r="AY128" s="383"/>
      <c r="AZ128" s="322"/>
      <c r="BA128" s="383"/>
      <c r="BB128" s="322"/>
      <c r="BC128" s="322"/>
      <c r="BD128" s="322"/>
      <c r="BE128" s="322"/>
      <c r="BF128" s="322"/>
      <c r="BG128" s="322"/>
      <c r="BH128" s="322"/>
      <c r="BI128" s="383"/>
      <c r="BJ128" s="322"/>
      <c r="BK128" s="383"/>
      <c r="BL128" s="322"/>
      <c r="BM128" s="383"/>
      <c r="BN128" s="322"/>
      <c r="BO128" s="383"/>
      <c r="BP128" s="383"/>
      <c r="BQ128" s="383"/>
      <c r="BR128" s="322"/>
      <c r="BS128" s="383"/>
      <c r="BT128" s="383"/>
      <c r="BU128" s="383"/>
      <c r="BV128" s="322"/>
      <c r="BW128" s="383"/>
      <c r="BX128" s="383"/>
      <c r="BY128" s="383"/>
      <c r="BZ128" s="383"/>
      <c r="CA128" s="383"/>
      <c r="CB128" s="322"/>
      <c r="CC128" s="383"/>
      <c r="CD128" s="480"/>
      <c r="CE128" s="623"/>
      <c r="CF128" s="623"/>
      <c r="CG128" s="623"/>
      <c r="CH128" s="623"/>
      <c r="CI128" s="222"/>
      <c r="CJ128" s="222"/>
    </row>
    <row r="129" ht="13.5" customHeight="1">
      <c r="A129" s="222"/>
      <c r="B129" s="440">
        <v>44468.0</v>
      </c>
      <c r="C129" s="99">
        <f t="shared" si="15"/>
        <v>39196471</v>
      </c>
      <c r="D129" s="260">
        <f t="shared" si="16"/>
        <v>30905494</v>
      </c>
      <c r="E129" s="597" t="s">
        <v>783</v>
      </c>
      <c r="F129" s="412">
        <v>3.0E7</v>
      </c>
      <c r="G129" s="322" t="s">
        <v>1628</v>
      </c>
      <c r="H129" s="380">
        <v>60493.0</v>
      </c>
      <c r="I129" s="322" t="s">
        <v>1717</v>
      </c>
      <c r="J129" s="363">
        <v>314376.0</v>
      </c>
      <c r="K129" s="484" t="s">
        <v>1006</v>
      </c>
      <c r="L129" s="385">
        <v>530625.0</v>
      </c>
      <c r="M129" s="577">
        <f t="shared" si="17"/>
        <v>7475563</v>
      </c>
      <c r="N129" s="544"/>
      <c r="O129" s="322"/>
      <c r="P129" s="383" t="s">
        <v>1718</v>
      </c>
      <c r="Q129" s="363">
        <v>5000000.0</v>
      </c>
      <c r="R129" s="626" t="s">
        <v>1719</v>
      </c>
      <c r="S129" s="720">
        <v>403696.0</v>
      </c>
      <c r="T129" s="322" t="s">
        <v>1720</v>
      </c>
      <c r="U129" s="363">
        <v>2071867.0</v>
      </c>
      <c r="V129" s="363"/>
      <c r="W129" s="363"/>
      <c r="X129" s="363"/>
      <c r="Y129" s="363"/>
      <c r="Z129" s="363"/>
      <c r="AA129" s="363"/>
      <c r="AB129" s="363"/>
      <c r="AC129" s="385"/>
      <c r="AD129" s="260">
        <f t="shared" si="18"/>
        <v>815414</v>
      </c>
      <c r="AE129" s="494" t="s">
        <v>999</v>
      </c>
      <c r="AF129" s="367">
        <v>337414.0</v>
      </c>
      <c r="AG129" s="413" t="s">
        <v>401</v>
      </c>
      <c r="AH129" s="367">
        <v>88000.0</v>
      </c>
      <c r="AI129" s="412" t="s">
        <v>88</v>
      </c>
      <c r="AJ129" s="367">
        <v>160000.0</v>
      </c>
      <c r="AK129" s="412" t="s">
        <v>87</v>
      </c>
      <c r="AL129" s="367">
        <v>165000.0</v>
      </c>
      <c r="AM129" s="412" t="s">
        <v>454</v>
      </c>
      <c r="AN129" s="367">
        <v>65000.0</v>
      </c>
      <c r="AO129" s="413"/>
      <c r="AP129" s="412"/>
      <c r="AQ129" s="413"/>
      <c r="AR129" s="412"/>
      <c r="AS129" s="413"/>
      <c r="AT129" s="412"/>
      <c r="AU129" s="412"/>
      <c r="AV129" s="412"/>
      <c r="AW129" s="412"/>
      <c r="AX129" s="412"/>
      <c r="AY129" s="412"/>
      <c r="AZ129" s="412"/>
      <c r="BA129" s="322"/>
      <c r="BB129" s="322"/>
      <c r="BC129" s="383"/>
      <c r="BD129" s="322"/>
      <c r="BE129" s="383"/>
      <c r="BF129" s="322"/>
      <c r="BG129" s="412"/>
      <c r="BH129" s="412"/>
      <c r="BI129" s="413"/>
      <c r="BJ129" s="412"/>
      <c r="BK129" s="383"/>
      <c r="BL129" s="322"/>
      <c r="BM129" s="383"/>
      <c r="BN129" s="322"/>
      <c r="BO129" s="383"/>
      <c r="BP129" s="322"/>
      <c r="BQ129" s="322"/>
      <c r="BR129" s="322"/>
      <c r="BS129" s="383"/>
      <c r="BT129" s="322"/>
      <c r="BU129" s="383"/>
      <c r="BV129" s="322"/>
      <c r="BW129" s="383"/>
      <c r="BX129" s="322"/>
      <c r="BY129" s="383"/>
      <c r="BZ129" s="322"/>
      <c r="CA129" s="322"/>
      <c r="CB129" s="322"/>
      <c r="CC129" s="322"/>
      <c r="CD129" s="480"/>
      <c r="CE129" s="623"/>
      <c r="CF129" s="623"/>
      <c r="CG129" s="623"/>
      <c r="CH129" s="623"/>
      <c r="CI129" s="222"/>
      <c r="CJ129" s="222"/>
    </row>
    <row r="130" ht="13.5" customHeight="1">
      <c r="A130" s="222"/>
      <c r="B130" s="687">
        <v>44469.0</v>
      </c>
      <c r="C130" s="271">
        <f t="shared" si="15"/>
        <v>8683552</v>
      </c>
      <c r="D130" s="272">
        <f t="shared" si="16"/>
        <v>0</v>
      </c>
      <c r="E130" s="321"/>
      <c r="F130" s="322"/>
      <c r="G130" s="412"/>
      <c r="H130" s="412"/>
      <c r="I130" s="412"/>
      <c r="J130" s="412"/>
      <c r="K130" s="478"/>
      <c r="L130" s="598"/>
      <c r="M130" s="577">
        <f t="shared" si="17"/>
        <v>8677022</v>
      </c>
      <c r="N130" s="321" t="s">
        <v>1721</v>
      </c>
      <c r="O130" s="363">
        <v>6600.0</v>
      </c>
      <c r="P130" s="322" t="s">
        <v>1722</v>
      </c>
      <c r="Q130" s="363">
        <v>7500000.0</v>
      </c>
      <c r="R130" s="322" t="s">
        <v>1723</v>
      </c>
      <c r="S130" s="363">
        <v>835472.0</v>
      </c>
      <c r="T130" s="322" t="s">
        <v>1724</v>
      </c>
      <c r="U130" s="363">
        <v>334950.0</v>
      </c>
      <c r="V130" s="363"/>
      <c r="W130" s="363"/>
      <c r="X130" s="363"/>
      <c r="Y130" s="363"/>
      <c r="Z130" s="363"/>
      <c r="AA130" s="363"/>
      <c r="AB130" s="363"/>
      <c r="AC130" s="385"/>
      <c r="AD130" s="260">
        <f t="shared" si="18"/>
        <v>6530</v>
      </c>
      <c r="AE130" s="494" t="s">
        <v>831</v>
      </c>
      <c r="AF130" s="412">
        <v>6530.0</v>
      </c>
      <c r="AG130" s="413"/>
      <c r="AH130" s="412"/>
      <c r="AI130" s="412"/>
      <c r="AJ130" s="412"/>
      <c r="AK130" s="412"/>
      <c r="AL130" s="412"/>
      <c r="AM130" s="412"/>
      <c r="AN130" s="412"/>
      <c r="AO130" s="412"/>
      <c r="AP130" s="412"/>
      <c r="AQ130" s="413"/>
      <c r="AR130" s="412"/>
      <c r="AS130" s="413"/>
      <c r="AT130" s="412"/>
      <c r="AU130" s="412"/>
      <c r="AV130" s="412"/>
      <c r="AW130" s="603"/>
      <c r="AX130" s="412"/>
      <c r="AY130" s="412"/>
      <c r="AZ130" s="412"/>
      <c r="BA130" s="413"/>
      <c r="BB130" s="412"/>
      <c r="BC130" s="413"/>
      <c r="BD130" s="412"/>
      <c r="BE130" s="413"/>
      <c r="BF130" s="412"/>
      <c r="BG130" s="412"/>
      <c r="BH130" s="412"/>
      <c r="BI130" s="603"/>
      <c r="BJ130" s="412"/>
      <c r="BK130" s="412"/>
      <c r="BL130" s="412"/>
      <c r="BM130" s="413"/>
      <c r="BN130" s="412"/>
      <c r="BO130" s="413"/>
      <c r="BP130" s="412"/>
      <c r="BQ130" s="413"/>
      <c r="BR130" s="412"/>
      <c r="BS130" s="412"/>
      <c r="BT130" s="412"/>
      <c r="BU130" s="412"/>
      <c r="BV130" s="412"/>
      <c r="BW130" s="412"/>
      <c r="BX130" s="412"/>
      <c r="BY130" s="412"/>
      <c r="BZ130" s="412"/>
      <c r="CA130" s="412"/>
      <c r="CB130" s="412"/>
      <c r="CC130" s="413"/>
      <c r="CD130" s="500"/>
      <c r="CE130" s="623"/>
      <c r="CF130" s="623"/>
      <c r="CG130" s="623"/>
      <c r="CH130" s="623"/>
      <c r="CI130" s="222"/>
      <c r="CJ130" s="222"/>
    </row>
    <row r="131" ht="13.5" customHeight="1">
      <c r="A131" s="1"/>
      <c r="B131" s="100" t="s">
        <v>15</v>
      </c>
      <c r="C131" s="105">
        <f t="shared" ref="C131:D131" si="19">SUM(C100:C130)</f>
        <v>60830943</v>
      </c>
      <c r="D131" s="278">
        <f t="shared" si="19"/>
        <v>32284804</v>
      </c>
      <c r="E131" s="573"/>
      <c r="F131" s="251"/>
      <c r="G131" s="251"/>
      <c r="H131" s="251"/>
      <c r="I131" s="251"/>
      <c r="J131" s="251"/>
      <c r="K131" s="251"/>
      <c r="L131" s="574"/>
      <c r="M131" s="575">
        <f>SUM(M100:M130)</f>
        <v>20645155</v>
      </c>
      <c r="N131" s="573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  <c r="Z131" s="251"/>
      <c r="AA131" s="251"/>
      <c r="AB131" s="251"/>
      <c r="AC131" s="574"/>
      <c r="AD131" s="278">
        <f>SUM(AD100:AD130)</f>
        <v>7900984</v>
      </c>
      <c r="AE131" s="507"/>
      <c r="AF131" s="251"/>
      <c r="AG131" s="250"/>
      <c r="AH131" s="251"/>
      <c r="AI131" s="250"/>
      <c r="AJ131" s="251"/>
      <c r="AK131" s="251"/>
      <c r="AL131" s="251"/>
      <c r="AM131" s="251"/>
      <c r="AN131" s="251"/>
      <c r="AO131" s="251"/>
      <c r="AP131" s="251"/>
      <c r="AQ131" s="251"/>
      <c r="AR131" s="251"/>
      <c r="AS131" s="250"/>
      <c r="AT131" s="251"/>
      <c r="AU131" s="251"/>
      <c r="AV131" s="251"/>
      <c r="AW131" s="251"/>
      <c r="AX131" s="251"/>
      <c r="AY131" s="251"/>
      <c r="AZ131" s="251"/>
      <c r="BA131" s="251"/>
      <c r="BB131" s="251"/>
      <c r="BC131" s="251"/>
      <c r="BD131" s="251"/>
      <c r="BE131" s="251"/>
      <c r="BF131" s="251"/>
      <c r="BG131" s="250"/>
      <c r="BH131" s="251"/>
      <c r="BI131" s="251"/>
      <c r="BJ131" s="251"/>
      <c r="BK131" s="250"/>
      <c r="BL131" s="251"/>
      <c r="BM131" s="250"/>
      <c r="BN131" s="251"/>
      <c r="BO131" s="250"/>
      <c r="BP131" s="251"/>
      <c r="BQ131" s="250"/>
      <c r="BR131" s="251"/>
      <c r="BS131" s="250"/>
      <c r="BT131" s="251"/>
      <c r="BU131" s="250"/>
      <c r="BV131" s="251"/>
      <c r="BW131" s="250"/>
      <c r="BX131" s="251"/>
      <c r="BY131" s="250"/>
      <c r="BZ131" s="251"/>
      <c r="CA131" s="250"/>
      <c r="CB131" s="251"/>
      <c r="CC131" s="251"/>
      <c r="CD131" s="574"/>
      <c r="CE131" s="623"/>
      <c r="CF131" s="623"/>
      <c r="CG131" s="623"/>
      <c r="CH131" s="623"/>
      <c r="CI131" s="222"/>
      <c r="CJ131" s="222"/>
    </row>
    <row r="132" ht="13.5" customHeight="1">
      <c r="A132" s="1"/>
      <c r="B132" s="100" t="s">
        <v>31</v>
      </c>
      <c r="C132" s="289"/>
      <c r="D132" s="290"/>
      <c r="E132" s="616"/>
      <c r="F132" s="419"/>
      <c r="G132" s="419"/>
      <c r="H132" s="419"/>
      <c r="I132" s="419"/>
      <c r="J132" s="419"/>
      <c r="K132" s="419"/>
      <c r="L132" s="565"/>
      <c r="M132" s="327"/>
      <c r="N132" s="616"/>
      <c r="O132" s="419"/>
      <c r="P132" s="419"/>
      <c r="Q132" s="419"/>
      <c r="R132" s="419"/>
      <c r="S132" s="419"/>
      <c r="T132" s="419"/>
      <c r="U132" s="419"/>
      <c r="V132" s="419"/>
      <c r="W132" s="419"/>
      <c r="X132" s="419"/>
      <c r="Y132" s="419"/>
      <c r="Z132" s="419"/>
      <c r="AA132" s="419"/>
      <c r="AB132" s="419"/>
      <c r="AC132" s="565"/>
      <c r="AD132" s="290"/>
      <c r="AE132" s="617" t="s">
        <v>1725</v>
      </c>
      <c r="AF132" s="419">
        <v>7000000.0</v>
      </c>
      <c r="AG132" s="419"/>
      <c r="AH132" s="419"/>
      <c r="AI132" s="418"/>
      <c r="AJ132" s="419"/>
      <c r="AK132" s="418"/>
      <c r="AL132" s="419"/>
      <c r="AM132" s="418"/>
      <c r="AN132" s="419"/>
      <c r="AO132" s="418"/>
      <c r="AP132" s="419"/>
      <c r="AQ132" s="418"/>
      <c r="AR132" s="419"/>
      <c r="AS132" s="418"/>
      <c r="AT132" s="419"/>
      <c r="AU132" s="418"/>
      <c r="AV132" s="419"/>
      <c r="AW132" s="418"/>
      <c r="AX132" s="418"/>
      <c r="AY132" s="418"/>
      <c r="AZ132" s="419"/>
      <c r="BA132" s="418"/>
      <c r="BB132" s="418"/>
      <c r="BC132" s="418"/>
      <c r="BD132" s="419"/>
      <c r="BE132" s="418"/>
      <c r="BF132" s="418"/>
      <c r="BG132" s="418"/>
      <c r="BH132" s="418"/>
      <c r="BI132" s="418"/>
      <c r="BJ132" s="418"/>
      <c r="BK132" s="418"/>
      <c r="BL132" s="418"/>
      <c r="BM132" s="418"/>
      <c r="BN132" s="418"/>
      <c r="BO132" s="418"/>
      <c r="BP132" s="418"/>
      <c r="BQ132" s="418"/>
      <c r="BR132" s="419"/>
      <c r="BS132" s="418"/>
      <c r="BT132" s="418"/>
      <c r="BU132" s="418"/>
      <c r="BV132" s="419"/>
      <c r="BW132" s="418"/>
      <c r="BX132" s="418"/>
      <c r="BY132" s="418"/>
      <c r="BZ132" s="418"/>
      <c r="CA132" s="418"/>
      <c r="CB132" s="419"/>
      <c r="CC132" s="418"/>
      <c r="CD132" s="565"/>
      <c r="CE132" s="623"/>
      <c r="CF132" s="623"/>
      <c r="CG132" s="623"/>
      <c r="CH132" s="623"/>
      <c r="CI132" s="222"/>
      <c r="CJ132" s="222"/>
    </row>
    <row r="133" ht="13.5" customHeight="1">
      <c r="A133" s="222"/>
      <c r="B133" s="438">
        <v>44835.0</v>
      </c>
      <c r="C133" s="98">
        <f t="shared" ref="C133:C163" si="20">D133+M133+AD133</f>
        <v>0</v>
      </c>
      <c r="D133" s="253">
        <f t="shared" ref="D133:D163" si="21">F133+H133+J133+L133</f>
        <v>0</v>
      </c>
      <c r="E133" s="321"/>
      <c r="F133" s="322"/>
      <c r="G133" s="322"/>
      <c r="H133" s="322"/>
      <c r="I133" s="322"/>
      <c r="J133" s="322"/>
      <c r="K133" s="322"/>
      <c r="L133" s="480"/>
      <c r="M133" s="577">
        <f t="shared" ref="M133:M163" si="22">O133+Q133+S133+U133</f>
        <v>0</v>
      </c>
      <c r="N133" s="321"/>
      <c r="O133" s="322"/>
      <c r="P133" s="322"/>
      <c r="Q133" s="322"/>
      <c r="R133" s="322"/>
      <c r="S133" s="322"/>
      <c r="T133" s="322"/>
      <c r="U133" s="322"/>
      <c r="V133" s="414"/>
      <c r="W133" s="414"/>
      <c r="X133" s="414"/>
      <c r="Y133" s="414"/>
      <c r="Z133" s="414"/>
      <c r="AA133" s="414"/>
      <c r="AB133" s="414"/>
      <c r="AC133" s="514"/>
      <c r="AD133" s="579">
        <f t="shared" ref="AD133:AD163" si="23">AF133+AH133+AJ133+AL133+AN133+AP133+AR133+AT133+AV133+AX133+AZ133+BB133+BD133+BF133+BH133+BJ133+BL133+BN133+BP133+BR133+BT133+BV133+BX133+BZ133+CB133+CD133</f>
        <v>0</v>
      </c>
      <c r="AE133" s="407"/>
      <c r="AF133" s="322"/>
      <c r="AG133" s="383"/>
      <c r="AH133" s="322"/>
      <c r="AI133" s="383"/>
      <c r="AJ133" s="322"/>
      <c r="AK133" s="383"/>
      <c r="AL133" s="322"/>
      <c r="AM133" s="383"/>
      <c r="AN133" s="322"/>
      <c r="AO133" s="383"/>
      <c r="AP133" s="322"/>
      <c r="AQ133" s="383"/>
      <c r="AR133" s="322"/>
      <c r="AS133" s="383"/>
      <c r="AT133" s="322"/>
      <c r="AU133" s="383"/>
      <c r="AV133" s="322"/>
      <c r="AW133" s="383"/>
      <c r="AX133" s="383"/>
      <c r="AY133" s="383"/>
      <c r="AZ133" s="322"/>
      <c r="BA133" s="383"/>
      <c r="BB133" s="383"/>
      <c r="BC133" s="383"/>
      <c r="BD133" s="322"/>
      <c r="BE133" s="383"/>
      <c r="BF133" s="383"/>
      <c r="BG133" s="383"/>
      <c r="BH133" s="383"/>
      <c r="BI133" s="383"/>
      <c r="BJ133" s="383"/>
      <c r="BK133" s="383"/>
      <c r="BL133" s="383"/>
      <c r="BM133" s="383"/>
      <c r="BN133" s="383"/>
      <c r="BO133" s="383"/>
      <c r="BP133" s="383"/>
      <c r="BQ133" s="383"/>
      <c r="BR133" s="322"/>
      <c r="BS133" s="383"/>
      <c r="BT133" s="383"/>
      <c r="BU133" s="383"/>
      <c r="BV133" s="322"/>
      <c r="BW133" s="383"/>
      <c r="BX133" s="383"/>
      <c r="BY133" s="383"/>
      <c r="BZ133" s="383"/>
      <c r="CA133" s="383"/>
      <c r="CB133" s="322"/>
      <c r="CC133" s="383"/>
      <c r="CD133" s="480"/>
      <c r="CE133" s="623"/>
      <c r="CF133" s="623"/>
      <c r="CG133" s="623"/>
      <c r="CH133" s="623"/>
      <c r="CI133" s="222"/>
      <c r="CJ133" s="222"/>
    </row>
    <row r="134" ht="13.5" customHeight="1">
      <c r="A134" s="222"/>
      <c r="B134" s="440">
        <v>44836.0</v>
      </c>
      <c r="C134" s="99">
        <f t="shared" si="20"/>
        <v>8037960</v>
      </c>
      <c r="D134" s="260">
        <f t="shared" si="21"/>
        <v>5328610</v>
      </c>
      <c r="E134" s="412" t="s">
        <v>1626</v>
      </c>
      <c r="F134" s="367">
        <v>4440000.0</v>
      </c>
      <c r="G134" s="412" t="s">
        <v>1627</v>
      </c>
      <c r="H134" s="367">
        <v>887290.0</v>
      </c>
      <c r="I134" s="322" t="s">
        <v>1061</v>
      </c>
      <c r="J134" s="363">
        <v>1320.0</v>
      </c>
      <c r="K134" s="322"/>
      <c r="L134" s="480"/>
      <c r="M134" s="577">
        <f t="shared" si="22"/>
        <v>1060375</v>
      </c>
      <c r="N134" s="544" t="s">
        <v>1665</v>
      </c>
      <c r="O134" s="363">
        <v>1060375.0</v>
      </c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  <c r="AA134" s="322"/>
      <c r="AB134" s="322"/>
      <c r="AC134" s="480"/>
      <c r="AD134" s="260">
        <f t="shared" si="23"/>
        <v>1648975</v>
      </c>
      <c r="AE134" s="407" t="s">
        <v>1667</v>
      </c>
      <c r="AF134" s="363">
        <v>82857.0</v>
      </c>
      <c r="AG134" s="383" t="s">
        <v>1726</v>
      </c>
      <c r="AH134" s="363">
        <v>123970.0</v>
      </c>
      <c r="AI134" s="413" t="s">
        <v>1665</v>
      </c>
      <c r="AJ134" s="367">
        <v>410998.0</v>
      </c>
      <c r="AK134" s="412" t="s">
        <v>831</v>
      </c>
      <c r="AL134" s="412">
        <v>3940.0</v>
      </c>
      <c r="AM134" s="413" t="s">
        <v>1630</v>
      </c>
      <c r="AN134" s="367">
        <v>1100.0</v>
      </c>
      <c r="AO134" s="412" t="s">
        <v>1632</v>
      </c>
      <c r="AP134" s="367">
        <v>1026110.0</v>
      </c>
      <c r="AQ134" s="383"/>
      <c r="AR134" s="322"/>
      <c r="AS134" s="383"/>
      <c r="AT134" s="322"/>
      <c r="AU134" s="383"/>
      <c r="AV134" s="322"/>
      <c r="AW134" s="383"/>
      <c r="AX134" s="383"/>
      <c r="AY134" s="383"/>
      <c r="AZ134" s="322"/>
      <c r="BA134" s="383"/>
      <c r="BB134" s="383"/>
      <c r="BC134" s="383"/>
      <c r="BD134" s="322"/>
      <c r="BE134" s="383"/>
      <c r="BF134" s="383"/>
      <c r="BG134" s="383"/>
      <c r="BH134" s="383"/>
      <c r="BI134" s="383"/>
      <c r="BJ134" s="383"/>
      <c r="BK134" s="383"/>
      <c r="BL134" s="383"/>
      <c r="BM134" s="383"/>
      <c r="BN134" s="383"/>
      <c r="BO134" s="383"/>
      <c r="BP134" s="383"/>
      <c r="BQ134" s="383"/>
      <c r="BR134" s="322"/>
      <c r="BS134" s="383"/>
      <c r="BT134" s="383"/>
      <c r="BU134" s="383"/>
      <c r="BV134" s="322"/>
      <c r="BW134" s="383"/>
      <c r="BX134" s="383"/>
      <c r="BY134" s="383"/>
      <c r="BZ134" s="383"/>
      <c r="CA134" s="383"/>
      <c r="CB134" s="322"/>
      <c r="CC134" s="383"/>
      <c r="CD134" s="480"/>
      <c r="CE134" s="623"/>
      <c r="CF134" s="623"/>
      <c r="CG134" s="623"/>
      <c r="CH134" s="623"/>
      <c r="CI134" s="222"/>
      <c r="CJ134" s="222"/>
    </row>
    <row r="135" ht="13.5" customHeight="1">
      <c r="A135" s="222"/>
      <c r="B135" s="440">
        <v>44837.0</v>
      </c>
      <c r="C135" s="99">
        <f t="shared" si="20"/>
        <v>966771</v>
      </c>
      <c r="D135" s="260">
        <f t="shared" si="21"/>
        <v>0</v>
      </c>
      <c r="E135" s="321"/>
      <c r="F135" s="322"/>
      <c r="G135" s="322"/>
      <c r="H135" s="322"/>
      <c r="I135" s="322"/>
      <c r="J135" s="322"/>
      <c r="K135" s="322"/>
      <c r="L135" s="480"/>
      <c r="M135" s="577">
        <f t="shared" si="22"/>
        <v>258547</v>
      </c>
      <c r="N135" s="321" t="s">
        <v>1727</v>
      </c>
      <c r="O135" s="363">
        <v>258547.0</v>
      </c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  <c r="AA135" s="322"/>
      <c r="AB135" s="322"/>
      <c r="AC135" s="480"/>
      <c r="AD135" s="260">
        <f t="shared" si="23"/>
        <v>708224</v>
      </c>
      <c r="AE135" s="407" t="s">
        <v>1016</v>
      </c>
      <c r="AF135" s="363">
        <v>95904.0</v>
      </c>
      <c r="AG135" s="412" t="s">
        <v>984</v>
      </c>
      <c r="AH135" s="367">
        <v>600000.0</v>
      </c>
      <c r="AI135" s="383" t="s">
        <v>1728</v>
      </c>
      <c r="AJ135" s="363">
        <v>12320.0</v>
      </c>
      <c r="AK135" s="383"/>
      <c r="AL135" s="322"/>
      <c r="AM135" s="383"/>
      <c r="AN135" s="322"/>
      <c r="AO135" s="383"/>
      <c r="AP135" s="322"/>
      <c r="AQ135" s="383"/>
      <c r="AR135" s="322"/>
      <c r="AS135" s="383"/>
      <c r="AT135" s="322"/>
      <c r="AU135" s="383"/>
      <c r="AV135" s="322"/>
      <c r="AW135" s="383"/>
      <c r="AX135" s="383"/>
      <c r="AY135" s="383"/>
      <c r="AZ135" s="322"/>
      <c r="BA135" s="383"/>
      <c r="BB135" s="383"/>
      <c r="BC135" s="383"/>
      <c r="BD135" s="322"/>
      <c r="BE135" s="383"/>
      <c r="BF135" s="383"/>
      <c r="BG135" s="383"/>
      <c r="BH135" s="383"/>
      <c r="BI135" s="383"/>
      <c r="BJ135" s="383"/>
      <c r="BK135" s="383"/>
      <c r="BL135" s="383"/>
      <c r="BM135" s="383"/>
      <c r="BN135" s="383"/>
      <c r="BO135" s="383"/>
      <c r="BP135" s="383"/>
      <c r="BQ135" s="383"/>
      <c r="BR135" s="322"/>
      <c r="BS135" s="383"/>
      <c r="BT135" s="383"/>
      <c r="BU135" s="383"/>
      <c r="BV135" s="322"/>
      <c r="BW135" s="383"/>
      <c r="BX135" s="383"/>
      <c r="BY135" s="383"/>
      <c r="BZ135" s="383"/>
      <c r="CA135" s="383"/>
      <c r="CB135" s="322"/>
      <c r="CC135" s="383"/>
      <c r="CD135" s="480"/>
      <c r="CE135" s="623"/>
      <c r="CF135" s="623"/>
      <c r="CG135" s="623"/>
      <c r="CH135" s="623"/>
      <c r="CI135" s="222"/>
      <c r="CJ135" s="222"/>
    </row>
    <row r="136" ht="13.5" customHeight="1">
      <c r="A136" s="222"/>
      <c r="B136" s="440">
        <v>44838.0</v>
      </c>
      <c r="C136" s="99">
        <f t="shared" si="20"/>
        <v>1667100</v>
      </c>
      <c r="D136" s="260">
        <f t="shared" si="21"/>
        <v>0</v>
      </c>
      <c r="E136" s="321"/>
      <c r="F136" s="322"/>
      <c r="G136" s="322"/>
      <c r="H136" s="322"/>
      <c r="I136" s="322"/>
      <c r="J136" s="322"/>
      <c r="K136" s="322"/>
      <c r="L136" s="480"/>
      <c r="M136" s="577">
        <f t="shared" si="22"/>
        <v>0</v>
      </c>
      <c r="N136" s="321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  <c r="AA136" s="322"/>
      <c r="AB136" s="322"/>
      <c r="AC136" s="480"/>
      <c r="AD136" s="260">
        <f t="shared" si="23"/>
        <v>1667100</v>
      </c>
      <c r="AE136" s="407" t="s">
        <v>402</v>
      </c>
      <c r="AF136" s="363">
        <v>67100.0</v>
      </c>
      <c r="AG136" s="412" t="s">
        <v>1729</v>
      </c>
      <c r="AH136" s="367">
        <v>1600000.0</v>
      </c>
      <c r="AI136" s="383"/>
      <c r="AJ136" s="322"/>
      <c r="AK136" s="412"/>
      <c r="AL136" s="412"/>
      <c r="AM136" s="383"/>
      <c r="AN136" s="322"/>
      <c r="AO136" s="383"/>
      <c r="AP136" s="322"/>
      <c r="AQ136" s="383"/>
      <c r="AR136" s="322"/>
      <c r="AS136" s="383"/>
      <c r="AT136" s="322"/>
      <c r="AU136" s="383"/>
      <c r="AV136" s="322"/>
      <c r="AW136" s="383"/>
      <c r="AX136" s="383"/>
      <c r="AY136" s="383"/>
      <c r="AZ136" s="322"/>
      <c r="BA136" s="383"/>
      <c r="BB136" s="383"/>
      <c r="BC136" s="383"/>
      <c r="BD136" s="322"/>
      <c r="BE136" s="383"/>
      <c r="BF136" s="383"/>
      <c r="BG136" s="383"/>
      <c r="BH136" s="383"/>
      <c r="BI136" s="383"/>
      <c r="BJ136" s="383"/>
      <c r="BK136" s="383"/>
      <c r="BL136" s="383"/>
      <c r="BM136" s="383"/>
      <c r="BN136" s="383"/>
      <c r="BO136" s="383"/>
      <c r="BP136" s="383"/>
      <c r="BQ136" s="383"/>
      <c r="BR136" s="322"/>
      <c r="BS136" s="383"/>
      <c r="BT136" s="383"/>
      <c r="BU136" s="383"/>
      <c r="BV136" s="322"/>
      <c r="BW136" s="383"/>
      <c r="BX136" s="383"/>
      <c r="BY136" s="383"/>
      <c r="BZ136" s="383"/>
      <c r="CA136" s="383"/>
      <c r="CB136" s="322"/>
      <c r="CC136" s="383"/>
      <c r="CD136" s="480"/>
      <c r="CE136" s="623"/>
      <c r="CF136" s="623"/>
      <c r="CG136" s="623"/>
      <c r="CH136" s="623"/>
      <c r="CI136" s="222"/>
      <c r="CJ136" s="222"/>
    </row>
    <row r="137" ht="13.5" customHeight="1">
      <c r="A137" s="222"/>
      <c r="B137" s="440">
        <v>44839.0</v>
      </c>
      <c r="C137" s="99">
        <f t="shared" si="20"/>
        <v>70620</v>
      </c>
      <c r="D137" s="260">
        <f t="shared" si="21"/>
        <v>0</v>
      </c>
      <c r="E137" s="321"/>
      <c r="F137" s="322"/>
      <c r="G137" s="322"/>
      <c r="H137" s="322"/>
      <c r="I137" s="322"/>
      <c r="J137" s="322"/>
      <c r="K137" s="322"/>
      <c r="L137" s="480"/>
      <c r="M137" s="577">
        <f t="shared" si="22"/>
        <v>0</v>
      </c>
      <c r="N137" s="321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  <c r="AA137" s="322"/>
      <c r="AB137" s="322"/>
      <c r="AC137" s="480"/>
      <c r="AD137" s="260">
        <f t="shared" si="23"/>
        <v>70620</v>
      </c>
      <c r="AE137" s="407" t="s">
        <v>1730</v>
      </c>
      <c r="AF137" s="363">
        <v>60825.0</v>
      </c>
      <c r="AG137" s="383" t="s">
        <v>1731</v>
      </c>
      <c r="AH137" s="363">
        <v>9795.0</v>
      </c>
      <c r="AI137" s="383"/>
      <c r="AJ137" s="322"/>
      <c r="AK137" s="383"/>
      <c r="AL137" s="322"/>
      <c r="AM137" s="383"/>
      <c r="AN137" s="322"/>
      <c r="AO137" s="383"/>
      <c r="AP137" s="322"/>
      <c r="AQ137" s="383"/>
      <c r="AR137" s="322"/>
      <c r="AS137" s="383"/>
      <c r="AT137" s="322"/>
      <c r="AU137" s="383"/>
      <c r="AV137" s="322"/>
      <c r="AW137" s="383"/>
      <c r="AX137" s="383"/>
      <c r="AY137" s="383"/>
      <c r="AZ137" s="322"/>
      <c r="BA137" s="383"/>
      <c r="BB137" s="383"/>
      <c r="BC137" s="383"/>
      <c r="BD137" s="322"/>
      <c r="BE137" s="383"/>
      <c r="BF137" s="383"/>
      <c r="BG137" s="383"/>
      <c r="BH137" s="383"/>
      <c r="BI137" s="383"/>
      <c r="BJ137" s="383"/>
      <c r="BK137" s="383"/>
      <c r="BL137" s="383"/>
      <c r="BM137" s="383"/>
      <c r="BN137" s="383"/>
      <c r="BO137" s="383"/>
      <c r="BP137" s="383"/>
      <c r="BQ137" s="383"/>
      <c r="BR137" s="322"/>
      <c r="BS137" s="383"/>
      <c r="BT137" s="383"/>
      <c r="BU137" s="383"/>
      <c r="BV137" s="322"/>
      <c r="BW137" s="383"/>
      <c r="BX137" s="383"/>
      <c r="BY137" s="383"/>
      <c r="BZ137" s="383"/>
      <c r="CA137" s="383"/>
      <c r="CB137" s="322"/>
      <c r="CC137" s="383"/>
      <c r="CD137" s="480"/>
      <c r="CE137" s="623"/>
      <c r="CF137" s="623"/>
      <c r="CG137" s="623"/>
      <c r="CH137" s="623"/>
      <c r="CI137" s="222"/>
      <c r="CJ137" s="222"/>
    </row>
    <row r="138" ht="13.5" customHeight="1">
      <c r="A138" s="222"/>
      <c r="B138" s="440">
        <v>44840.0</v>
      </c>
      <c r="C138" s="99">
        <f t="shared" si="20"/>
        <v>1463980</v>
      </c>
      <c r="D138" s="260">
        <f t="shared" si="21"/>
        <v>200110</v>
      </c>
      <c r="E138" s="321" t="s">
        <v>1732</v>
      </c>
      <c r="F138" s="363">
        <v>200000.0</v>
      </c>
      <c r="G138" s="322" t="s">
        <v>1733</v>
      </c>
      <c r="H138" s="363">
        <v>110.0</v>
      </c>
      <c r="I138" s="322"/>
      <c r="J138" s="322"/>
      <c r="K138" s="322"/>
      <c r="L138" s="480"/>
      <c r="M138" s="577">
        <f t="shared" si="22"/>
        <v>0</v>
      </c>
      <c r="N138" s="321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  <c r="AA138" s="322"/>
      <c r="AB138" s="322"/>
      <c r="AC138" s="480"/>
      <c r="AD138" s="260">
        <f t="shared" si="23"/>
        <v>1263870</v>
      </c>
      <c r="AE138" s="407" t="s">
        <v>1734</v>
      </c>
      <c r="AF138" s="363">
        <v>1000000.0</v>
      </c>
      <c r="AG138" s="383" t="s">
        <v>1735</v>
      </c>
      <c r="AH138" s="363">
        <v>3910.0</v>
      </c>
      <c r="AI138" s="322" t="s">
        <v>1736</v>
      </c>
      <c r="AJ138" s="363">
        <v>4020.0</v>
      </c>
      <c r="AK138" s="383" t="s">
        <v>1737</v>
      </c>
      <c r="AL138" s="363">
        <v>255940.0</v>
      </c>
      <c r="AM138" s="383"/>
      <c r="AN138" s="322"/>
      <c r="AO138" s="322"/>
      <c r="AP138" s="322"/>
      <c r="AQ138" s="383"/>
      <c r="AR138" s="322"/>
      <c r="AS138" s="383"/>
      <c r="AT138" s="322"/>
      <c r="AU138" s="383"/>
      <c r="AV138" s="322"/>
      <c r="AW138" s="383"/>
      <c r="AX138" s="322"/>
      <c r="AY138" s="383"/>
      <c r="AZ138" s="322"/>
      <c r="BA138" s="383"/>
      <c r="BB138" s="383"/>
      <c r="BC138" s="383"/>
      <c r="BD138" s="322"/>
      <c r="BE138" s="383"/>
      <c r="BF138" s="383"/>
      <c r="BG138" s="383"/>
      <c r="BH138" s="383"/>
      <c r="BI138" s="383"/>
      <c r="BJ138" s="383"/>
      <c r="BK138" s="383"/>
      <c r="BL138" s="383"/>
      <c r="BM138" s="383"/>
      <c r="BN138" s="383"/>
      <c r="BO138" s="383"/>
      <c r="BP138" s="383"/>
      <c r="BQ138" s="383"/>
      <c r="BR138" s="322"/>
      <c r="BS138" s="383"/>
      <c r="BT138" s="383"/>
      <c r="BU138" s="383"/>
      <c r="BV138" s="322"/>
      <c r="BW138" s="383"/>
      <c r="BX138" s="383"/>
      <c r="BY138" s="383"/>
      <c r="BZ138" s="383"/>
      <c r="CA138" s="383"/>
      <c r="CB138" s="322"/>
      <c r="CC138" s="383"/>
      <c r="CD138" s="480"/>
      <c r="CE138" s="623"/>
      <c r="CF138" s="623"/>
      <c r="CG138" s="623"/>
      <c r="CH138" s="623"/>
      <c r="CI138" s="222"/>
      <c r="CJ138" s="222"/>
    </row>
    <row r="139" ht="13.5" customHeight="1">
      <c r="A139" s="222"/>
      <c r="B139" s="439">
        <v>44841.0</v>
      </c>
      <c r="C139" s="99">
        <f t="shared" si="20"/>
        <v>0</v>
      </c>
      <c r="D139" s="260">
        <f t="shared" si="21"/>
        <v>0</v>
      </c>
      <c r="E139" s="321"/>
      <c r="F139" s="322"/>
      <c r="G139" s="322"/>
      <c r="H139" s="322"/>
      <c r="I139" s="322"/>
      <c r="J139" s="322"/>
      <c r="K139" s="322"/>
      <c r="L139" s="480"/>
      <c r="M139" s="577">
        <f t="shared" si="22"/>
        <v>0</v>
      </c>
      <c r="N139" s="321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  <c r="AA139" s="322"/>
      <c r="AB139" s="322"/>
      <c r="AC139" s="480"/>
      <c r="AD139" s="260">
        <f t="shared" si="23"/>
        <v>0</v>
      </c>
      <c r="AE139" s="407"/>
      <c r="AF139" s="322"/>
      <c r="AG139" s="383"/>
      <c r="AH139" s="322"/>
      <c r="AI139" s="383"/>
      <c r="AJ139" s="322"/>
      <c r="AK139" s="383"/>
      <c r="AL139" s="322"/>
      <c r="AM139" s="383"/>
      <c r="AN139" s="322"/>
      <c r="AO139" s="383"/>
      <c r="AP139" s="322"/>
      <c r="AQ139" s="383"/>
      <c r="AR139" s="322"/>
      <c r="AS139" s="383"/>
      <c r="AT139" s="322"/>
      <c r="AU139" s="383"/>
      <c r="AV139" s="322"/>
      <c r="AW139" s="383"/>
      <c r="AX139" s="383"/>
      <c r="AY139" s="383"/>
      <c r="AZ139" s="322"/>
      <c r="BA139" s="383"/>
      <c r="BB139" s="383"/>
      <c r="BC139" s="383"/>
      <c r="BD139" s="322"/>
      <c r="BE139" s="383"/>
      <c r="BF139" s="383"/>
      <c r="BG139" s="383"/>
      <c r="BH139" s="383"/>
      <c r="BI139" s="383"/>
      <c r="BJ139" s="383"/>
      <c r="BK139" s="383"/>
      <c r="BL139" s="383"/>
      <c r="BM139" s="383"/>
      <c r="BN139" s="383"/>
      <c r="BO139" s="383"/>
      <c r="BP139" s="383"/>
      <c r="BQ139" s="383"/>
      <c r="BR139" s="322"/>
      <c r="BS139" s="383"/>
      <c r="BT139" s="383"/>
      <c r="BU139" s="383"/>
      <c r="BV139" s="322"/>
      <c r="BW139" s="383"/>
      <c r="BX139" s="383"/>
      <c r="BY139" s="383"/>
      <c r="BZ139" s="383"/>
      <c r="CA139" s="383"/>
      <c r="CB139" s="322"/>
      <c r="CC139" s="383"/>
      <c r="CD139" s="480"/>
      <c r="CE139" s="623"/>
      <c r="CF139" s="623"/>
      <c r="CG139" s="623"/>
      <c r="CH139" s="623"/>
      <c r="CI139" s="222"/>
      <c r="CJ139" s="222"/>
    </row>
    <row r="140" ht="13.5" customHeight="1">
      <c r="A140" s="222"/>
      <c r="B140" s="439">
        <v>44842.0</v>
      </c>
      <c r="C140" s="99">
        <f t="shared" si="20"/>
        <v>0</v>
      </c>
      <c r="D140" s="260">
        <f t="shared" si="21"/>
        <v>0</v>
      </c>
      <c r="E140" s="321"/>
      <c r="F140" s="322"/>
      <c r="G140" s="322"/>
      <c r="H140" s="322"/>
      <c r="I140" s="322"/>
      <c r="J140" s="322"/>
      <c r="K140" s="322"/>
      <c r="L140" s="480"/>
      <c r="M140" s="577">
        <f t="shared" si="22"/>
        <v>0</v>
      </c>
      <c r="N140" s="321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  <c r="AA140" s="322"/>
      <c r="AB140" s="322"/>
      <c r="AC140" s="480"/>
      <c r="AD140" s="260">
        <f t="shared" si="23"/>
        <v>0</v>
      </c>
      <c r="AE140" s="407"/>
      <c r="AF140" s="322"/>
      <c r="AG140" s="383"/>
      <c r="AH140" s="322"/>
      <c r="AI140" s="322"/>
      <c r="AJ140" s="322"/>
      <c r="AK140" s="383"/>
      <c r="AL140" s="322"/>
      <c r="AM140" s="383"/>
      <c r="AN140" s="322"/>
      <c r="AO140" s="383"/>
      <c r="AP140" s="322"/>
      <c r="AQ140" s="383"/>
      <c r="AR140" s="322"/>
      <c r="AS140" s="383"/>
      <c r="AT140" s="322"/>
      <c r="AU140" s="383"/>
      <c r="AV140" s="322"/>
      <c r="AW140" s="383"/>
      <c r="AX140" s="383"/>
      <c r="AY140" s="383"/>
      <c r="AZ140" s="322"/>
      <c r="BA140" s="383"/>
      <c r="BB140" s="383"/>
      <c r="BC140" s="383"/>
      <c r="BD140" s="322"/>
      <c r="BE140" s="383"/>
      <c r="BF140" s="383"/>
      <c r="BG140" s="383"/>
      <c r="BH140" s="383"/>
      <c r="BI140" s="383"/>
      <c r="BJ140" s="383"/>
      <c r="BK140" s="383"/>
      <c r="BL140" s="383"/>
      <c r="BM140" s="383"/>
      <c r="BN140" s="383"/>
      <c r="BO140" s="383"/>
      <c r="BP140" s="383"/>
      <c r="BQ140" s="383"/>
      <c r="BR140" s="322"/>
      <c r="BS140" s="383"/>
      <c r="BT140" s="383"/>
      <c r="BU140" s="383"/>
      <c r="BV140" s="322"/>
      <c r="BW140" s="383"/>
      <c r="BX140" s="383"/>
      <c r="BY140" s="383"/>
      <c r="BZ140" s="383"/>
      <c r="CA140" s="383"/>
      <c r="CB140" s="322"/>
      <c r="CC140" s="383"/>
      <c r="CD140" s="480"/>
      <c r="CE140" s="623"/>
      <c r="CF140" s="623"/>
      <c r="CG140" s="623"/>
      <c r="CH140" s="623"/>
      <c r="CI140" s="222"/>
      <c r="CJ140" s="222"/>
    </row>
    <row r="141" ht="12.75" customHeight="1">
      <c r="A141" s="222"/>
      <c r="B141" s="439">
        <v>44843.0</v>
      </c>
      <c r="C141" s="99">
        <f t="shared" si="20"/>
        <v>0</v>
      </c>
      <c r="D141" s="260">
        <f t="shared" si="21"/>
        <v>0</v>
      </c>
      <c r="E141" s="321"/>
      <c r="F141" s="322"/>
      <c r="G141" s="322"/>
      <c r="H141" s="322"/>
      <c r="I141" s="322"/>
      <c r="J141" s="322"/>
      <c r="K141" s="322"/>
      <c r="L141" s="480"/>
      <c r="M141" s="577">
        <f t="shared" si="22"/>
        <v>0</v>
      </c>
      <c r="N141" s="321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  <c r="AB141" s="322"/>
      <c r="AC141" s="480"/>
      <c r="AD141" s="260">
        <f t="shared" si="23"/>
        <v>0</v>
      </c>
      <c r="AE141" s="407"/>
      <c r="AF141" s="322"/>
      <c r="AG141" s="383"/>
      <c r="AH141" s="322"/>
      <c r="AI141" s="383"/>
      <c r="AJ141" s="322"/>
      <c r="AK141" s="383"/>
      <c r="AL141" s="322"/>
      <c r="AM141" s="383"/>
      <c r="AN141" s="322"/>
      <c r="AO141" s="383"/>
      <c r="AP141" s="322"/>
      <c r="AQ141" s="383"/>
      <c r="AR141" s="322"/>
      <c r="AS141" s="383"/>
      <c r="AT141" s="322"/>
      <c r="AU141" s="383"/>
      <c r="AV141" s="322"/>
      <c r="AW141" s="383"/>
      <c r="AX141" s="383"/>
      <c r="AY141" s="383"/>
      <c r="AZ141" s="322"/>
      <c r="BA141" s="383"/>
      <c r="BB141" s="383"/>
      <c r="BC141" s="383"/>
      <c r="BD141" s="322"/>
      <c r="BE141" s="383"/>
      <c r="BF141" s="383"/>
      <c r="BG141" s="383"/>
      <c r="BH141" s="383"/>
      <c r="BI141" s="383"/>
      <c r="BJ141" s="383"/>
      <c r="BK141" s="383"/>
      <c r="BL141" s="383"/>
      <c r="BM141" s="383"/>
      <c r="BN141" s="383"/>
      <c r="BO141" s="383"/>
      <c r="BP141" s="383"/>
      <c r="BQ141" s="383"/>
      <c r="BR141" s="322"/>
      <c r="BS141" s="383"/>
      <c r="BT141" s="383"/>
      <c r="BU141" s="383"/>
      <c r="BV141" s="322"/>
      <c r="BW141" s="383"/>
      <c r="BX141" s="383"/>
      <c r="BY141" s="383"/>
      <c r="BZ141" s="383"/>
      <c r="CA141" s="383"/>
      <c r="CB141" s="322"/>
      <c r="CC141" s="383"/>
      <c r="CD141" s="480"/>
      <c r="CE141" s="623"/>
      <c r="CF141" s="623"/>
      <c r="CG141" s="623"/>
      <c r="CH141" s="623"/>
      <c r="CI141" s="222"/>
      <c r="CJ141" s="222"/>
    </row>
    <row r="142" ht="13.5" customHeight="1">
      <c r="A142" s="222"/>
      <c r="B142" s="440">
        <v>44844.0</v>
      </c>
      <c r="C142" s="99">
        <f t="shared" si="20"/>
        <v>3585094</v>
      </c>
      <c r="D142" s="260">
        <f t="shared" si="21"/>
        <v>0</v>
      </c>
      <c r="E142" s="321"/>
      <c r="F142" s="322"/>
      <c r="G142" s="322"/>
      <c r="H142" s="322"/>
      <c r="I142" s="322"/>
      <c r="J142" s="322"/>
      <c r="K142" s="322"/>
      <c r="L142" s="480"/>
      <c r="M142" s="577">
        <f t="shared" si="22"/>
        <v>0</v>
      </c>
      <c r="N142" s="321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  <c r="AA142" s="322"/>
      <c r="AB142" s="322"/>
      <c r="AC142" s="480"/>
      <c r="AD142" s="260">
        <f t="shared" si="23"/>
        <v>3585094</v>
      </c>
      <c r="AE142" s="407" t="s">
        <v>55</v>
      </c>
      <c r="AF142" s="363">
        <v>1666046.0</v>
      </c>
      <c r="AG142" s="383" t="s">
        <v>1646</v>
      </c>
      <c r="AH142" s="363">
        <v>11048.0</v>
      </c>
      <c r="AI142" s="383" t="s">
        <v>975</v>
      </c>
      <c r="AJ142" s="363">
        <v>200000.0</v>
      </c>
      <c r="AK142" s="383" t="s">
        <v>56</v>
      </c>
      <c r="AL142" s="363">
        <v>951141.0</v>
      </c>
      <c r="AM142" s="383" t="s">
        <v>415</v>
      </c>
      <c r="AN142" s="363">
        <v>170000.0</v>
      </c>
      <c r="AO142" s="383" t="s">
        <v>974</v>
      </c>
      <c r="AP142" s="363">
        <v>575129.0</v>
      </c>
      <c r="AQ142" s="383" t="s">
        <v>1738</v>
      </c>
      <c r="AR142" s="363">
        <v>11730.0</v>
      </c>
      <c r="AS142" s="383"/>
      <c r="AT142" s="322"/>
      <c r="AU142" s="383"/>
      <c r="AV142" s="322"/>
      <c r="AW142" s="322"/>
      <c r="AX142" s="322"/>
      <c r="AY142" s="322"/>
      <c r="AZ142" s="322"/>
      <c r="BA142" s="322"/>
      <c r="BB142" s="322"/>
      <c r="BC142" s="322"/>
      <c r="BD142" s="322"/>
      <c r="BE142" s="383"/>
      <c r="BF142" s="322"/>
      <c r="BG142" s="322"/>
      <c r="BH142" s="322"/>
      <c r="BI142" s="322"/>
      <c r="BJ142" s="322"/>
      <c r="BK142" s="383"/>
      <c r="BL142" s="322"/>
      <c r="BM142" s="383"/>
      <c r="BN142" s="322"/>
      <c r="BO142" s="383"/>
      <c r="BP142" s="322"/>
      <c r="BQ142" s="383"/>
      <c r="BR142" s="322"/>
      <c r="BS142" s="383"/>
      <c r="BT142" s="383"/>
      <c r="BU142" s="383"/>
      <c r="BV142" s="322"/>
      <c r="BW142" s="383"/>
      <c r="BX142" s="383"/>
      <c r="BY142" s="383"/>
      <c r="BZ142" s="383"/>
      <c r="CA142" s="383"/>
      <c r="CB142" s="322"/>
      <c r="CC142" s="383"/>
      <c r="CD142" s="480"/>
      <c r="CE142" s="623"/>
      <c r="CF142" s="623"/>
      <c r="CG142" s="623"/>
      <c r="CH142" s="623"/>
      <c r="CI142" s="222"/>
      <c r="CJ142" s="222"/>
    </row>
    <row r="143" ht="13.5" customHeight="1">
      <c r="A143" s="222"/>
      <c r="B143" s="440">
        <v>44845.0</v>
      </c>
      <c r="C143" s="99">
        <f t="shared" si="20"/>
        <v>1404826</v>
      </c>
      <c r="D143" s="260">
        <f t="shared" si="21"/>
        <v>1000000</v>
      </c>
      <c r="E143" s="321" t="s">
        <v>1599</v>
      </c>
      <c r="F143" s="363">
        <v>1000000.0</v>
      </c>
      <c r="G143" s="322"/>
      <c r="H143" s="322"/>
      <c r="I143" s="322"/>
      <c r="J143" s="322"/>
      <c r="K143" s="322"/>
      <c r="L143" s="480"/>
      <c r="M143" s="577">
        <f t="shared" si="22"/>
        <v>0</v>
      </c>
      <c r="N143" s="321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  <c r="AA143" s="322"/>
      <c r="AB143" s="322"/>
      <c r="AC143" s="480"/>
      <c r="AD143" s="260">
        <f t="shared" si="23"/>
        <v>404826</v>
      </c>
      <c r="AE143" s="407" t="s">
        <v>55</v>
      </c>
      <c r="AF143" s="363">
        <v>404826.0</v>
      </c>
      <c r="AG143" s="383"/>
      <c r="AH143" s="322"/>
      <c r="AI143" s="322"/>
      <c r="AJ143" s="322"/>
      <c r="AK143" s="322"/>
      <c r="AL143" s="322"/>
      <c r="AM143" s="322"/>
      <c r="AN143" s="322"/>
      <c r="AO143" s="383"/>
      <c r="AP143" s="322"/>
      <c r="AQ143" s="322"/>
      <c r="AR143" s="322"/>
      <c r="AS143" s="322"/>
      <c r="AT143" s="322"/>
      <c r="AU143" s="383"/>
      <c r="AV143" s="322"/>
      <c r="AW143" s="383"/>
      <c r="AX143" s="322"/>
      <c r="AY143" s="383"/>
      <c r="AZ143" s="322"/>
      <c r="BA143" s="383"/>
      <c r="BB143" s="322"/>
      <c r="BC143" s="383"/>
      <c r="BD143" s="322"/>
      <c r="BE143" s="383"/>
      <c r="BF143" s="322"/>
      <c r="BG143" s="383"/>
      <c r="BH143" s="322"/>
      <c r="BI143" s="383"/>
      <c r="BJ143" s="322"/>
      <c r="BK143" s="383"/>
      <c r="BL143" s="322"/>
      <c r="BM143" s="383"/>
      <c r="BN143" s="322"/>
      <c r="BO143" s="383"/>
      <c r="BP143" s="322"/>
      <c r="BQ143" s="322"/>
      <c r="BR143" s="322"/>
      <c r="BS143" s="383"/>
      <c r="BT143" s="322"/>
      <c r="BU143" s="383"/>
      <c r="BV143" s="322"/>
      <c r="BW143" s="383"/>
      <c r="BX143" s="322"/>
      <c r="BY143" s="383"/>
      <c r="BZ143" s="322"/>
      <c r="CA143" s="383"/>
      <c r="CB143" s="322"/>
      <c r="CC143" s="383"/>
      <c r="CD143" s="480"/>
      <c r="CE143" s="623"/>
      <c r="CF143" s="623"/>
      <c r="CG143" s="623"/>
      <c r="CH143" s="623"/>
      <c r="CI143" s="222"/>
      <c r="CJ143" s="222"/>
    </row>
    <row r="144" ht="13.5" customHeight="1">
      <c r="A144" s="222"/>
      <c r="B144" s="440">
        <v>44846.0</v>
      </c>
      <c r="C144" s="99">
        <f t="shared" si="20"/>
        <v>78268</v>
      </c>
      <c r="D144" s="260">
        <f t="shared" si="21"/>
        <v>0</v>
      </c>
      <c r="E144" s="321"/>
      <c r="F144" s="322"/>
      <c r="G144" s="322"/>
      <c r="H144" s="322"/>
      <c r="I144" s="322"/>
      <c r="J144" s="322"/>
      <c r="K144" s="322"/>
      <c r="L144" s="480"/>
      <c r="M144" s="577">
        <f t="shared" si="22"/>
        <v>22858</v>
      </c>
      <c r="N144" s="321" t="s">
        <v>831</v>
      </c>
      <c r="O144" s="322">
        <v>22858.0</v>
      </c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  <c r="AA144" s="322"/>
      <c r="AB144" s="322"/>
      <c r="AC144" s="480"/>
      <c r="AD144" s="260">
        <f t="shared" si="23"/>
        <v>55410</v>
      </c>
      <c r="AE144" s="407" t="s">
        <v>1730</v>
      </c>
      <c r="AF144" s="363">
        <v>39495.0</v>
      </c>
      <c r="AG144" s="383" t="s">
        <v>1731</v>
      </c>
      <c r="AH144" s="363">
        <v>15915.0</v>
      </c>
      <c r="AI144" s="383"/>
      <c r="AJ144" s="322"/>
      <c r="AK144" s="383"/>
      <c r="AL144" s="322"/>
      <c r="AM144" s="383"/>
      <c r="AN144" s="322"/>
      <c r="AO144" s="383"/>
      <c r="AP144" s="322"/>
      <c r="AQ144" s="383"/>
      <c r="AR144" s="322"/>
      <c r="AS144" s="383"/>
      <c r="AT144" s="322"/>
      <c r="AU144" s="383"/>
      <c r="AV144" s="322"/>
      <c r="AW144" s="383"/>
      <c r="AX144" s="383"/>
      <c r="AY144" s="383"/>
      <c r="AZ144" s="322"/>
      <c r="BA144" s="383"/>
      <c r="BB144" s="383"/>
      <c r="BC144" s="383"/>
      <c r="BD144" s="322"/>
      <c r="BE144" s="383"/>
      <c r="BF144" s="383"/>
      <c r="BG144" s="383"/>
      <c r="BH144" s="322"/>
      <c r="BI144" s="383"/>
      <c r="BJ144" s="322"/>
      <c r="BK144" s="383"/>
      <c r="BL144" s="383"/>
      <c r="BM144" s="383"/>
      <c r="BN144" s="383"/>
      <c r="BO144" s="383"/>
      <c r="BP144" s="383"/>
      <c r="BQ144" s="383"/>
      <c r="BR144" s="322"/>
      <c r="BS144" s="383"/>
      <c r="BT144" s="383"/>
      <c r="BU144" s="383"/>
      <c r="BV144" s="322"/>
      <c r="BW144" s="383"/>
      <c r="BX144" s="383"/>
      <c r="BY144" s="383"/>
      <c r="BZ144" s="383"/>
      <c r="CA144" s="383"/>
      <c r="CB144" s="322"/>
      <c r="CC144" s="383"/>
      <c r="CD144" s="480"/>
      <c r="CE144" s="623"/>
      <c r="CF144" s="623"/>
      <c r="CG144" s="623"/>
      <c r="CH144" s="623"/>
      <c r="CI144" s="222"/>
      <c r="CJ144" s="222"/>
    </row>
    <row r="145" ht="13.5" customHeight="1">
      <c r="A145" s="222"/>
      <c r="B145" s="440">
        <v>44847.0</v>
      </c>
      <c r="C145" s="99">
        <f t="shared" si="20"/>
        <v>4510</v>
      </c>
      <c r="D145" s="260">
        <f t="shared" si="21"/>
        <v>0</v>
      </c>
      <c r="E145" s="321"/>
      <c r="F145" s="322"/>
      <c r="G145" s="322"/>
      <c r="H145" s="322"/>
      <c r="I145" s="322"/>
      <c r="J145" s="322"/>
      <c r="K145" s="322"/>
      <c r="L145" s="480"/>
      <c r="M145" s="577">
        <f t="shared" si="22"/>
        <v>0</v>
      </c>
      <c r="N145" s="321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  <c r="AA145" s="322"/>
      <c r="AB145" s="322"/>
      <c r="AC145" s="480"/>
      <c r="AD145" s="260">
        <f t="shared" si="23"/>
        <v>4510</v>
      </c>
      <c r="AE145" s="407" t="s">
        <v>1739</v>
      </c>
      <c r="AF145" s="363">
        <v>4510.0</v>
      </c>
      <c r="AG145" s="383"/>
      <c r="AH145" s="322"/>
      <c r="AI145" s="322"/>
      <c r="AJ145" s="322"/>
      <c r="AK145" s="322"/>
      <c r="AL145" s="322"/>
      <c r="AM145" s="322"/>
      <c r="AN145" s="322"/>
      <c r="AO145" s="322"/>
      <c r="AP145" s="322"/>
      <c r="AQ145" s="383"/>
      <c r="AR145" s="322"/>
      <c r="AS145" s="322"/>
      <c r="AT145" s="322"/>
      <c r="AU145" s="322"/>
      <c r="AV145" s="322"/>
      <c r="AW145" s="383"/>
      <c r="AX145" s="322"/>
      <c r="AY145" s="383"/>
      <c r="AZ145" s="322"/>
      <c r="BA145" s="383"/>
      <c r="BB145" s="322"/>
      <c r="BC145" s="383"/>
      <c r="BD145" s="322"/>
      <c r="BE145" s="383"/>
      <c r="BF145" s="322"/>
      <c r="BG145" s="383"/>
      <c r="BH145" s="322"/>
      <c r="BI145" s="383"/>
      <c r="BJ145" s="322"/>
      <c r="BK145" s="383"/>
      <c r="BL145" s="322"/>
      <c r="BM145" s="383"/>
      <c r="BN145" s="322"/>
      <c r="BO145" s="383"/>
      <c r="BP145" s="322"/>
      <c r="BQ145" s="383"/>
      <c r="BR145" s="322"/>
      <c r="BS145" s="383"/>
      <c r="BT145" s="383"/>
      <c r="BU145" s="383"/>
      <c r="BV145" s="322"/>
      <c r="BW145" s="383"/>
      <c r="BX145" s="383"/>
      <c r="BY145" s="383"/>
      <c r="BZ145" s="383"/>
      <c r="CA145" s="383"/>
      <c r="CB145" s="322"/>
      <c r="CC145" s="383"/>
      <c r="CD145" s="480"/>
      <c r="CE145" s="623"/>
      <c r="CF145" s="623"/>
      <c r="CG145" s="623"/>
      <c r="CH145" s="623"/>
      <c r="CI145" s="222"/>
      <c r="CJ145" s="222"/>
    </row>
    <row r="146" ht="13.5" customHeight="1">
      <c r="A146" s="222"/>
      <c r="B146" s="439">
        <v>44848.0</v>
      </c>
      <c r="C146" s="99">
        <f t="shared" si="20"/>
        <v>0</v>
      </c>
      <c r="D146" s="260">
        <f t="shared" si="21"/>
        <v>0</v>
      </c>
      <c r="E146" s="321"/>
      <c r="F146" s="322"/>
      <c r="G146" s="322"/>
      <c r="H146" s="322"/>
      <c r="I146" s="322"/>
      <c r="J146" s="322"/>
      <c r="K146" s="322"/>
      <c r="L146" s="480"/>
      <c r="M146" s="577">
        <f t="shared" si="22"/>
        <v>0</v>
      </c>
      <c r="N146" s="321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  <c r="AA146" s="322"/>
      <c r="AB146" s="322"/>
      <c r="AC146" s="480"/>
      <c r="AD146" s="260">
        <f t="shared" si="23"/>
        <v>0</v>
      </c>
      <c r="AE146" s="407"/>
      <c r="AF146" s="322"/>
      <c r="AG146" s="383"/>
      <c r="AH146" s="322"/>
      <c r="AI146" s="383"/>
      <c r="AJ146" s="322"/>
      <c r="AK146" s="383"/>
      <c r="AL146" s="322"/>
      <c r="AM146" s="383"/>
      <c r="AN146" s="322"/>
      <c r="AO146" s="383"/>
      <c r="AP146" s="322"/>
      <c r="AQ146" s="383"/>
      <c r="AR146" s="322"/>
      <c r="AS146" s="383"/>
      <c r="AT146" s="322"/>
      <c r="AU146" s="383"/>
      <c r="AV146" s="322"/>
      <c r="AW146" s="383"/>
      <c r="AX146" s="383"/>
      <c r="AY146" s="383"/>
      <c r="AZ146" s="322"/>
      <c r="BA146" s="383"/>
      <c r="BB146" s="383"/>
      <c r="BC146" s="383"/>
      <c r="BD146" s="322"/>
      <c r="BE146" s="383"/>
      <c r="BF146" s="383"/>
      <c r="BG146" s="383"/>
      <c r="BH146" s="383"/>
      <c r="BI146" s="383"/>
      <c r="BJ146" s="383"/>
      <c r="BK146" s="383"/>
      <c r="BL146" s="383"/>
      <c r="BM146" s="383"/>
      <c r="BN146" s="383"/>
      <c r="BO146" s="383"/>
      <c r="BP146" s="383"/>
      <c r="BQ146" s="383"/>
      <c r="BR146" s="322"/>
      <c r="BS146" s="383"/>
      <c r="BT146" s="383"/>
      <c r="BU146" s="383"/>
      <c r="BV146" s="322"/>
      <c r="BW146" s="383"/>
      <c r="BX146" s="383"/>
      <c r="BY146" s="383"/>
      <c r="BZ146" s="383"/>
      <c r="CA146" s="383"/>
      <c r="CB146" s="322"/>
      <c r="CC146" s="383"/>
      <c r="CD146" s="480"/>
      <c r="CE146" s="623"/>
      <c r="CF146" s="623"/>
      <c r="CG146" s="623"/>
      <c r="CH146" s="623"/>
      <c r="CI146" s="222"/>
      <c r="CJ146" s="222"/>
    </row>
    <row r="147" ht="13.5" customHeight="1">
      <c r="A147" s="222"/>
      <c r="B147" s="439">
        <v>44849.0</v>
      </c>
      <c r="C147" s="99">
        <f t="shared" si="20"/>
        <v>0</v>
      </c>
      <c r="D147" s="260">
        <f t="shared" si="21"/>
        <v>0</v>
      </c>
      <c r="E147" s="321"/>
      <c r="F147" s="322"/>
      <c r="G147" s="322"/>
      <c r="H147" s="322"/>
      <c r="I147" s="322"/>
      <c r="J147" s="322"/>
      <c r="K147" s="322"/>
      <c r="L147" s="480"/>
      <c r="M147" s="577">
        <f t="shared" si="22"/>
        <v>0</v>
      </c>
      <c r="N147" s="321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  <c r="AA147" s="322"/>
      <c r="AB147" s="322"/>
      <c r="AC147" s="480"/>
      <c r="AD147" s="260">
        <f t="shared" si="23"/>
        <v>0</v>
      </c>
      <c r="AE147" s="407"/>
      <c r="AF147" s="322"/>
      <c r="AG147" s="383"/>
      <c r="AH147" s="322"/>
      <c r="AI147" s="383"/>
      <c r="AJ147" s="322"/>
      <c r="AK147" s="383"/>
      <c r="AL147" s="322"/>
      <c r="AM147" s="383"/>
      <c r="AN147" s="322"/>
      <c r="AO147" s="383"/>
      <c r="AP147" s="322"/>
      <c r="AQ147" s="383"/>
      <c r="AR147" s="322"/>
      <c r="AS147" s="383"/>
      <c r="AT147" s="322"/>
      <c r="AU147" s="383"/>
      <c r="AV147" s="322"/>
      <c r="AW147" s="383"/>
      <c r="AX147" s="383"/>
      <c r="AY147" s="383"/>
      <c r="AZ147" s="322"/>
      <c r="BA147" s="383"/>
      <c r="BB147" s="383"/>
      <c r="BC147" s="383"/>
      <c r="BD147" s="322"/>
      <c r="BE147" s="383"/>
      <c r="BF147" s="383"/>
      <c r="BG147" s="383"/>
      <c r="BH147" s="383"/>
      <c r="BI147" s="383"/>
      <c r="BJ147" s="383"/>
      <c r="BK147" s="383"/>
      <c r="BL147" s="383"/>
      <c r="BM147" s="383"/>
      <c r="BN147" s="383"/>
      <c r="BO147" s="383"/>
      <c r="BP147" s="383"/>
      <c r="BQ147" s="383"/>
      <c r="BR147" s="322"/>
      <c r="BS147" s="383"/>
      <c r="BT147" s="383"/>
      <c r="BU147" s="383"/>
      <c r="BV147" s="322"/>
      <c r="BW147" s="383"/>
      <c r="BX147" s="383"/>
      <c r="BY147" s="383"/>
      <c r="BZ147" s="383"/>
      <c r="CA147" s="383"/>
      <c r="CB147" s="322"/>
      <c r="CC147" s="383"/>
      <c r="CD147" s="480"/>
      <c r="CE147" s="623"/>
      <c r="CF147" s="623"/>
      <c r="CG147" s="623"/>
      <c r="CH147" s="623"/>
      <c r="CI147" s="222"/>
      <c r="CJ147" s="222"/>
    </row>
    <row r="148" ht="13.5" customHeight="1">
      <c r="A148" s="222"/>
      <c r="B148" s="440">
        <v>44850.0</v>
      </c>
      <c r="C148" s="99">
        <f t="shared" si="20"/>
        <v>9019</v>
      </c>
      <c r="D148" s="260">
        <f t="shared" si="21"/>
        <v>0</v>
      </c>
      <c r="E148" s="321"/>
      <c r="F148" s="322"/>
      <c r="G148" s="322"/>
      <c r="H148" s="322"/>
      <c r="I148" s="322"/>
      <c r="J148" s="322"/>
      <c r="K148" s="322"/>
      <c r="L148" s="480"/>
      <c r="M148" s="577">
        <f t="shared" si="22"/>
        <v>0</v>
      </c>
      <c r="N148" s="321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  <c r="AA148" s="322"/>
      <c r="AB148" s="322"/>
      <c r="AC148" s="480"/>
      <c r="AD148" s="260">
        <f t="shared" si="23"/>
        <v>9019</v>
      </c>
      <c r="AE148" s="407" t="s">
        <v>417</v>
      </c>
      <c r="AF148" s="363">
        <v>9019.0</v>
      </c>
      <c r="AG148" s="383"/>
      <c r="AH148" s="322"/>
      <c r="AI148" s="383"/>
      <c r="AJ148" s="322"/>
      <c r="AK148" s="383"/>
      <c r="AL148" s="322"/>
      <c r="AM148" s="383"/>
      <c r="AN148" s="322"/>
      <c r="AO148" s="383"/>
      <c r="AP148" s="322"/>
      <c r="AQ148" s="383"/>
      <c r="AR148" s="322"/>
      <c r="AS148" s="383"/>
      <c r="AT148" s="322"/>
      <c r="AU148" s="383"/>
      <c r="AV148" s="322"/>
      <c r="AW148" s="383"/>
      <c r="AX148" s="383"/>
      <c r="AY148" s="383"/>
      <c r="AZ148" s="322"/>
      <c r="BA148" s="383"/>
      <c r="BB148" s="383"/>
      <c r="BC148" s="383"/>
      <c r="BD148" s="322"/>
      <c r="BE148" s="383"/>
      <c r="BF148" s="383"/>
      <c r="BG148" s="383"/>
      <c r="BH148" s="383"/>
      <c r="BI148" s="383"/>
      <c r="BJ148" s="383"/>
      <c r="BK148" s="383"/>
      <c r="BL148" s="383"/>
      <c r="BM148" s="383"/>
      <c r="BN148" s="383"/>
      <c r="BO148" s="383"/>
      <c r="BP148" s="383"/>
      <c r="BQ148" s="383"/>
      <c r="BR148" s="322"/>
      <c r="BS148" s="383"/>
      <c r="BT148" s="383"/>
      <c r="BU148" s="383"/>
      <c r="BV148" s="322"/>
      <c r="BW148" s="383"/>
      <c r="BX148" s="383"/>
      <c r="BY148" s="383"/>
      <c r="BZ148" s="383"/>
      <c r="CA148" s="383"/>
      <c r="CB148" s="322"/>
      <c r="CC148" s="383"/>
      <c r="CD148" s="480"/>
      <c r="CE148" s="623"/>
      <c r="CF148" s="623"/>
      <c r="CG148" s="623"/>
      <c r="CH148" s="623"/>
      <c r="CI148" s="222"/>
      <c r="CJ148" s="222"/>
    </row>
    <row r="149" ht="13.5" customHeight="1">
      <c r="A149" s="222"/>
      <c r="B149" s="440">
        <v>44851.0</v>
      </c>
      <c r="C149" s="99">
        <f t="shared" si="20"/>
        <v>157930</v>
      </c>
      <c r="D149" s="260">
        <f t="shared" si="21"/>
        <v>0</v>
      </c>
      <c r="E149" s="321"/>
      <c r="F149" s="322"/>
      <c r="G149" s="322"/>
      <c r="H149" s="322"/>
      <c r="I149" s="322"/>
      <c r="J149" s="322"/>
      <c r="K149" s="322"/>
      <c r="L149" s="480"/>
      <c r="M149" s="577">
        <f t="shared" si="22"/>
        <v>0</v>
      </c>
      <c r="N149" s="321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  <c r="AA149" s="322"/>
      <c r="AB149" s="322"/>
      <c r="AC149" s="480"/>
      <c r="AD149" s="260">
        <f t="shared" si="23"/>
        <v>157930</v>
      </c>
      <c r="AE149" s="407" t="s">
        <v>1740</v>
      </c>
      <c r="AF149" s="363">
        <v>150000.0</v>
      </c>
      <c r="AG149" s="383" t="s">
        <v>1741</v>
      </c>
      <c r="AH149" s="363">
        <v>7930.0</v>
      </c>
      <c r="AI149" s="383"/>
      <c r="AJ149" s="322"/>
      <c r="AK149" s="383"/>
      <c r="AL149" s="322"/>
      <c r="AM149" s="383"/>
      <c r="AN149" s="322"/>
      <c r="AO149" s="383"/>
      <c r="AP149" s="322"/>
      <c r="AQ149" s="383"/>
      <c r="AR149" s="322"/>
      <c r="AS149" s="383"/>
      <c r="AT149" s="322"/>
      <c r="AU149" s="383"/>
      <c r="AV149" s="322"/>
      <c r="AW149" s="383"/>
      <c r="AX149" s="383"/>
      <c r="AY149" s="383"/>
      <c r="AZ149" s="322"/>
      <c r="BA149" s="383"/>
      <c r="BB149" s="383"/>
      <c r="BC149" s="383"/>
      <c r="BD149" s="322"/>
      <c r="BE149" s="383"/>
      <c r="BF149" s="383"/>
      <c r="BG149" s="383"/>
      <c r="BH149" s="383"/>
      <c r="BI149" s="383"/>
      <c r="BJ149" s="383"/>
      <c r="BK149" s="383"/>
      <c r="BL149" s="383"/>
      <c r="BM149" s="383"/>
      <c r="BN149" s="383"/>
      <c r="BO149" s="383"/>
      <c r="BP149" s="383"/>
      <c r="BQ149" s="383"/>
      <c r="BR149" s="322"/>
      <c r="BS149" s="383"/>
      <c r="BT149" s="383"/>
      <c r="BU149" s="383"/>
      <c r="BV149" s="322"/>
      <c r="BW149" s="383"/>
      <c r="BX149" s="383"/>
      <c r="BY149" s="383"/>
      <c r="BZ149" s="383"/>
      <c r="CA149" s="383"/>
      <c r="CB149" s="322"/>
      <c r="CC149" s="383"/>
      <c r="CD149" s="480"/>
      <c r="CE149" s="623"/>
      <c r="CF149" s="623"/>
      <c r="CG149" s="623"/>
      <c r="CH149" s="623"/>
      <c r="CI149" s="222"/>
      <c r="CJ149" s="222"/>
    </row>
    <row r="150" ht="13.5" customHeight="1">
      <c r="A150" s="222"/>
      <c r="B150" s="440">
        <v>44852.0</v>
      </c>
      <c r="C150" s="99">
        <f t="shared" si="20"/>
        <v>1100</v>
      </c>
      <c r="D150" s="260">
        <f t="shared" si="21"/>
        <v>1100</v>
      </c>
      <c r="E150" s="321" t="s">
        <v>640</v>
      </c>
      <c r="F150" s="363">
        <v>1100.0</v>
      </c>
      <c r="G150" s="322"/>
      <c r="H150" s="322"/>
      <c r="I150" s="322"/>
      <c r="J150" s="322"/>
      <c r="K150" s="322"/>
      <c r="L150" s="480"/>
      <c r="M150" s="577">
        <f t="shared" si="22"/>
        <v>0</v>
      </c>
      <c r="N150" s="321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  <c r="AA150" s="322"/>
      <c r="AB150" s="322"/>
      <c r="AC150" s="480"/>
      <c r="AD150" s="260">
        <f t="shared" si="23"/>
        <v>0</v>
      </c>
      <c r="AE150" s="407"/>
      <c r="AF150" s="322"/>
      <c r="AG150" s="383"/>
      <c r="AH150" s="322"/>
      <c r="AI150" s="383"/>
      <c r="AJ150" s="322"/>
      <c r="AK150" s="383"/>
      <c r="AL150" s="322"/>
      <c r="AM150" s="383"/>
      <c r="AN150" s="322"/>
      <c r="AO150" s="383"/>
      <c r="AP150" s="322"/>
      <c r="AQ150" s="383"/>
      <c r="AR150" s="322"/>
      <c r="AS150" s="383"/>
      <c r="AT150" s="322"/>
      <c r="AU150" s="383"/>
      <c r="AV150" s="322"/>
      <c r="AW150" s="383"/>
      <c r="AX150" s="383"/>
      <c r="AY150" s="383"/>
      <c r="AZ150" s="322"/>
      <c r="BA150" s="383"/>
      <c r="BB150" s="383"/>
      <c r="BC150" s="383"/>
      <c r="BD150" s="322"/>
      <c r="BE150" s="383"/>
      <c r="BF150" s="383"/>
      <c r="BG150" s="383"/>
      <c r="BH150" s="383"/>
      <c r="BI150" s="383"/>
      <c r="BJ150" s="383"/>
      <c r="BK150" s="383"/>
      <c r="BL150" s="383"/>
      <c r="BM150" s="383"/>
      <c r="BN150" s="383"/>
      <c r="BO150" s="383"/>
      <c r="BP150" s="383"/>
      <c r="BQ150" s="383"/>
      <c r="BR150" s="322"/>
      <c r="BS150" s="383"/>
      <c r="BT150" s="383"/>
      <c r="BU150" s="383"/>
      <c r="BV150" s="322"/>
      <c r="BW150" s="383"/>
      <c r="BX150" s="383"/>
      <c r="BY150" s="383"/>
      <c r="BZ150" s="383"/>
      <c r="CA150" s="383"/>
      <c r="CB150" s="322"/>
      <c r="CC150" s="383"/>
      <c r="CD150" s="480"/>
      <c r="CE150" s="623"/>
      <c r="CF150" s="623"/>
      <c r="CG150" s="623"/>
      <c r="CH150" s="623"/>
      <c r="CI150" s="222"/>
      <c r="CJ150" s="222"/>
    </row>
    <row r="151" ht="13.5" customHeight="1">
      <c r="A151" s="222"/>
      <c r="B151" s="440">
        <v>44853.0</v>
      </c>
      <c r="C151" s="99">
        <f t="shared" si="20"/>
        <v>4400</v>
      </c>
      <c r="D151" s="260">
        <f t="shared" si="21"/>
        <v>0</v>
      </c>
      <c r="E151" s="321"/>
      <c r="F151" s="322"/>
      <c r="G151" s="322"/>
      <c r="H151" s="322"/>
      <c r="I151" s="322"/>
      <c r="J151" s="322"/>
      <c r="K151" s="322"/>
      <c r="L151" s="480"/>
      <c r="M151" s="577">
        <f t="shared" si="22"/>
        <v>0</v>
      </c>
      <c r="N151" s="321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  <c r="AA151" s="322"/>
      <c r="AB151" s="322"/>
      <c r="AC151" s="480"/>
      <c r="AD151" s="260">
        <f t="shared" si="23"/>
        <v>4400</v>
      </c>
      <c r="AE151" s="407" t="s">
        <v>403</v>
      </c>
      <c r="AF151" s="322">
        <v>0.0</v>
      </c>
      <c r="AG151" s="383" t="s">
        <v>1742</v>
      </c>
      <c r="AH151" s="363">
        <v>4400.0</v>
      </c>
      <c r="AI151" s="383"/>
      <c r="AJ151" s="322"/>
      <c r="AK151" s="383"/>
      <c r="AL151" s="322"/>
      <c r="AM151" s="383"/>
      <c r="AN151" s="322"/>
      <c r="AO151" s="383"/>
      <c r="AP151" s="322"/>
      <c r="AQ151" s="383"/>
      <c r="AR151" s="322"/>
      <c r="AS151" s="383"/>
      <c r="AT151" s="322"/>
      <c r="AU151" s="383"/>
      <c r="AV151" s="322"/>
      <c r="AW151" s="383"/>
      <c r="AX151" s="383"/>
      <c r="AY151" s="383"/>
      <c r="AZ151" s="322"/>
      <c r="BA151" s="383"/>
      <c r="BB151" s="383"/>
      <c r="BC151" s="383"/>
      <c r="BD151" s="322"/>
      <c r="BE151" s="383"/>
      <c r="BF151" s="383"/>
      <c r="BG151" s="383"/>
      <c r="BH151" s="383"/>
      <c r="BI151" s="383"/>
      <c r="BJ151" s="383"/>
      <c r="BK151" s="383"/>
      <c r="BL151" s="383"/>
      <c r="BM151" s="383"/>
      <c r="BN151" s="383"/>
      <c r="BO151" s="383"/>
      <c r="BP151" s="383"/>
      <c r="BQ151" s="383"/>
      <c r="BR151" s="322"/>
      <c r="BS151" s="383"/>
      <c r="BT151" s="383"/>
      <c r="BU151" s="383"/>
      <c r="BV151" s="322"/>
      <c r="BW151" s="383"/>
      <c r="BX151" s="383"/>
      <c r="BY151" s="383"/>
      <c r="BZ151" s="383"/>
      <c r="CA151" s="383"/>
      <c r="CB151" s="322"/>
      <c r="CC151" s="383"/>
      <c r="CD151" s="480"/>
      <c r="CE151" s="623"/>
      <c r="CF151" s="623"/>
      <c r="CG151" s="623"/>
      <c r="CH151" s="623"/>
      <c r="CI151" s="222"/>
      <c r="CJ151" s="222"/>
    </row>
    <row r="152" ht="13.5" customHeight="1">
      <c r="A152" s="222"/>
      <c r="B152" s="440">
        <v>44854.0</v>
      </c>
      <c r="C152" s="99">
        <f t="shared" si="20"/>
        <v>1883760</v>
      </c>
      <c r="D152" s="260">
        <f t="shared" si="21"/>
        <v>0</v>
      </c>
      <c r="E152" s="321"/>
      <c r="F152" s="322"/>
      <c r="G152" s="322"/>
      <c r="H152" s="322"/>
      <c r="I152" s="322"/>
      <c r="J152" s="322"/>
      <c r="K152" s="322"/>
      <c r="L152" s="480"/>
      <c r="M152" s="577">
        <f t="shared" si="22"/>
        <v>1200000</v>
      </c>
      <c r="N152" s="321" t="s">
        <v>1743</v>
      </c>
      <c r="O152" s="363">
        <v>1200000.0</v>
      </c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  <c r="AA152" s="322"/>
      <c r="AB152" s="322"/>
      <c r="AC152" s="480"/>
      <c r="AD152" s="260">
        <f t="shared" si="23"/>
        <v>683760</v>
      </c>
      <c r="AE152" s="407" t="s">
        <v>967</v>
      </c>
      <c r="AF152" s="363">
        <v>600000.0</v>
      </c>
      <c r="AG152" s="322" t="s">
        <v>1744</v>
      </c>
      <c r="AH152" s="363">
        <v>55532.0</v>
      </c>
      <c r="AI152" s="383" t="s">
        <v>1745</v>
      </c>
      <c r="AJ152" s="363">
        <v>4150.0</v>
      </c>
      <c r="AK152" s="383" t="s">
        <v>1746</v>
      </c>
      <c r="AL152" s="363">
        <v>3894.0</v>
      </c>
      <c r="AM152" s="383" t="s">
        <v>1746</v>
      </c>
      <c r="AN152" s="363">
        <v>20184.0</v>
      </c>
      <c r="AO152" s="383"/>
      <c r="AP152" s="322"/>
      <c r="AQ152" s="383"/>
      <c r="AR152" s="322"/>
      <c r="AS152" s="383"/>
      <c r="AT152" s="322"/>
      <c r="AU152" s="383"/>
      <c r="AV152" s="322"/>
      <c r="AW152" s="383"/>
      <c r="AX152" s="383"/>
      <c r="AY152" s="383"/>
      <c r="AZ152" s="322"/>
      <c r="BA152" s="383"/>
      <c r="BB152" s="383"/>
      <c r="BC152" s="383"/>
      <c r="BD152" s="322"/>
      <c r="BE152" s="383"/>
      <c r="BF152" s="383"/>
      <c r="BG152" s="383"/>
      <c r="BH152" s="383"/>
      <c r="BI152" s="383"/>
      <c r="BJ152" s="383"/>
      <c r="BK152" s="383"/>
      <c r="BL152" s="383"/>
      <c r="BM152" s="383"/>
      <c r="BN152" s="383"/>
      <c r="BO152" s="383"/>
      <c r="BP152" s="383"/>
      <c r="BQ152" s="383"/>
      <c r="BR152" s="322"/>
      <c r="BS152" s="383"/>
      <c r="BT152" s="383"/>
      <c r="BU152" s="383"/>
      <c r="BV152" s="322"/>
      <c r="BW152" s="383"/>
      <c r="BX152" s="383"/>
      <c r="BY152" s="383"/>
      <c r="BZ152" s="383"/>
      <c r="CA152" s="383"/>
      <c r="CB152" s="322"/>
      <c r="CC152" s="383"/>
      <c r="CD152" s="480"/>
      <c r="CE152" s="623"/>
      <c r="CF152" s="623"/>
      <c r="CG152" s="623"/>
      <c r="CH152" s="623"/>
      <c r="CI152" s="222"/>
      <c r="CJ152" s="222"/>
    </row>
    <row r="153" ht="13.5" customHeight="1">
      <c r="A153" s="222"/>
      <c r="B153" s="439">
        <v>44855.0</v>
      </c>
      <c r="C153" s="99">
        <f t="shared" si="20"/>
        <v>0</v>
      </c>
      <c r="D153" s="260">
        <f t="shared" si="21"/>
        <v>0</v>
      </c>
      <c r="E153" s="321"/>
      <c r="F153" s="322"/>
      <c r="G153" s="322"/>
      <c r="H153" s="322"/>
      <c r="I153" s="322"/>
      <c r="J153" s="322"/>
      <c r="K153" s="322"/>
      <c r="L153" s="480"/>
      <c r="M153" s="577">
        <f t="shared" si="22"/>
        <v>0</v>
      </c>
      <c r="N153" s="321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  <c r="AA153" s="322"/>
      <c r="AB153" s="322"/>
      <c r="AC153" s="480"/>
      <c r="AD153" s="260">
        <f t="shared" si="23"/>
        <v>0</v>
      </c>
      <c r="AE153" s="407"/>
      <c r="AF153" s="322"/>
      <c r="AG153" s="383"/>
      <c r="AH153" s="322"/>
      <c r="AI153" s="383"/>
      <c r="AJ153" s="322"/>
      <c r="AK153" s="383"/>
      <c r="AL153" s="322"/>
      <c r="AM153" s="383"/>
      <c r="AN153" s="322"/>
      <c r="AO153" s="383"/>
      <c r="AP153" s="322"/>
      <c r="AQ153" s="383"/>
      <c r="AR153" s="322"/>
      <c r="AS153" s="383"/>
      <c r="AT153" s="322"/>
      <c r="AU153" s="383"/>
      <c r="AV153" s="322"/>
      <c r="AW153" s="383"/>
      <c r="AX153" s="383"/>
      <c r="AY153" s="383"/>
      <c r="AZ153" s="322"/>
      <c r="BA153" s="383"/>
      <c r="BB153" s="383"/>
      <c r="BC153" s="383"/>
      <c r="BD153" s="322"/>
      <c r="BE153" s="383"/>
      <c r="BF153" s="383"/>
      <c r="BG153" s="383"/>
      <c r="BH153" s="383"/>
      <c r="BI153" s="383"/>
      <c r="BJ153" s="383"/>
      <c r="BK153" s="383"/>
      <c r="BL153" s="383"/>
      <c r="BM153" s="383"/>
      <c r="BN153" s="383"/>
      <c r="BO153" s="383"/>
      <c r="BP153" s="383"/>
      <c r="BQ153" s="383"/>
      <c r="BR153" s="322"/>
      <c r="BS153" s="383"/>
      <c r="BT153" s="383"/>
      <c r="BU153" s="383"/>
      <c r="BV153" s="322"/>
      <c r="BW153" s="383"/>
      <c r="BX153" s="383"/>
      <c r="BY153" s="383"/>
      <c r="BZ153" s="383"/>
      <c r="CA153" s="383"/>
      <c r="CB153" s="322"/>
      <c r="CC153" s="383"/>
      <c r="CD153" s="480"/>
      <c r="CE153" s="623"/>
      <c r="CF153" s="623"/>
      <c r="CG153" s="623"/>
      <c r="CH153" s="623"/>
      <c r="CI153" s="222"/>
      <c r="CJ153" s="222"/>
    </row>
    <row r="154" ht="13.5" customHeight="1">
      <c r="A154" s="222"/>
      <c r="B154" s="439">
        <v>44856.0</v>
      </c>
      <c r="C154" s="99">
        <f t="shared" si="20"/>
        <v>0</v>
      </c>
      <c r="D154" s="260">
        <f t="shared" si="21"/>
        <v>0</v>
      </c>
      <c r="E154" s="321"/>
      <c r="F154" s="322"/>
      <c r="G154" s="322"/>
      <c r="H154" s="322"/>
      <c r="I154" s="322"/>
      <c r="J154" s="322"/>
      <c r="K154" s="322"/>
      <c r="L154" s="480"/>
      <c r="M154" s="577">
        <f t="shared" si="22"/>
        <v>0</v>
      </c>
      <c r="N154" s="321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  <c r="AA154" s="322"/>
      <c r="AB154" s="322"/>
      <c r="AC154" s="480"/>
      <c r="AD154" s="260">
        <f t="shared" si="23"/>
        <v>0</v>
      </c>
      <c r="AE154" s="407"/>
      <c r="AF154" s="322"/>
      <c r="AG154" s="383"/>
      <c r="AH154" s="322"/>
      <c r="AI154" s="383"/>
      <c r="AJ154" s="322"/>
      <c r="AK154" s="383"/>
      <c r="AL154" s="322"/>
      <c r="AM154" s="383"/>
      <c r="AN154" s="322"/>
      <c r="AO154" s="383"/>
      <c r="AP154" s="322"/>
      <c r="AQ154" s="383"/>
      <c r="AR154" s="322"/>
      <c r="AS154" s="383"/>
      <c r="AT154" s="322"/>
      <c r="AU154" s="383"/>
      <c r="AV154" s="322"/>
      <c r="AW154" s="383"/>
      <c r="AX154" s="383"/>
      <c r="AY154" s="383"/>
      <c r="AZ154" s="322"/>
      <c r="BA154" s="383"/>
      <c r="BB154" s="383"/>
      <c r="BC154" s="383"/>
      <c r="BD154" s="322"/>
      <c r="BE154" s="383"/>
      <c r="BF154" s="383"/>
      <c r="BG154" s="383"/>
      <c r="BH154" s="383"/>
      <c r="BI154" s="383"/>
      <c r="BJ154" s="383"/>
      <c r="BK154" s="383"/>
      <c r="BL154" s="383"/>
      <c r="BM154" s="383"/>
      <c r="BN154" s="383"/>
      <c r="BO154" s="383"/>
      <c r="BP154" s="383"/>
      <c r="BQ154" s="383"/>
      <c r="BR154" s="322"/>
      <c r="BS154" s="383"/>
      <c r="BT154" s="383"/>
      <c r="BU154" s="383"/>
      <c r="BV154" s="322"/>
      <c r="BW154" s="383"/>
      <c r="BX154" s="383"/>
      <c r="BY154" s="383"/>
      <c r="BZ154" s="383"/>
      <c r="CA154" s="383"/>
      <c r="CB154" s="322"/>
      <c r="CC154" s="383"/>
      <c r="CD154" s="480"/>
      <c r="CE154" s="623"/>
      <c r="CF154" s="623"/>
      <c r="CG154" s="623"/>
      <c r="CH154" s="623"/>
      <c r="CI154" s="222"/>
      <c r="CJ154" s="222"/>
    </row>
    <row r="155" ht="13.5" customHeight="1">
      <c r="A155" s="222"/>
      <c r="B155" s="440">
        <v>44857.0</v>
      </c>
      <c r="C155" s="99">
        <f t="shared" si="20"/>
        <v>10770</v>
      </c>
      <c r="D155" s="260">
        <f t="shared" si="21"/>
        <v>0</v>
      </c>
      <c r="E155" s="321"/>
      <c r="F155" s="322"/>
      <c r="G155" s="322"/>
      <c r="H155" s="322"/>
      <c r="I155" s="322"/>
      <c r="J155" s="322"/>
      <c r="K155" s="322"/>
      <c r="L155" s="480"/>
      <c r="M155" s="577">
        <f t="shared" si="22"/>
        <v>0</v>
      </c>
      <c r="N155" s="321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  <c r="AA155" s="322"/>
      <c r="AB155" s="322"/>
      <c r="AC155" s="480"/>
      <c r="AD155" s="260">
        <f t="shared" si="23"/>
        <v>10770</v>
      </c>
      <c r="AE155" s="407" t="s">
        <v>1747</v>
      </c>
      <c r="AF155" s="363">
        <v>10770.0</v>
      </c>
      <c r="AG155" s="383"/>
      <c r="AH155" s="322"/>
      <c r="AI155" s="383"/>
      <c r="AJ155" s="322"/>
      <c r="AK155" s="383"/>
      <c r="AL155" s="322"/>
      <c r="AM155" s="383"/>
      <c r="AN155" s="322"/>
      <c r="AO155" s="383"/>
      <c r="AP155" s="322"/>
      <c r="AQ155" s="383"/>
      <c r="AR155" s="322"/>
      <c r="AS155" s="383"/>
      <c r="AT155" s="322"/>
      <c r="AU155" s="383"/>
      <c r="AV155" s="322"/>
      <c r="AW155" s="383"/>
      <c r="AX155" s="383"/>
      <c r="AY155" s="383"/>
      <c r="AZ155" s="322"/>
      <c r="BA155" s="383"/>
      <c r="BB155" s="383"/>
      <c r="BC155" s="383"/>
      <c r="BD155" s="322"/>
      <c r="BE155" s="383"/>
      <c r="BF155" s="383"/>
      <c r="BG155" s="383"/>
      <c r="BH155" s="383"/>
      <c r="BI155" s="383"/>
      <c r="BJ155" s="383"/>
      <c r="BK155" s="383"/>
      <c r="BL155" s="383"/>
      <c r="BM155" s="383"/>
      <c r="BN155" s="383"/>
      <c r="BO155" s="383"/>
      <c r="BP155" s="383"/>
      <c r="BQ155" s="383"/>
      <c r="BR155" s="322"/>
      <c r="BS155" s="383"/>
      <c r="BT155" s="383"/>
      <c r="BU155" s="383"/>
      <c r="BV155" s="322"/>
      <c r="BW155" s="383"/>
      <c r="BX155" s="383"/>
      <c r="BY155" s="383"/>
      <c r="BZ155" s="383"/>
      <c r="CA155" s="383"/>
      <c r="CB155" s="322"/>
      <c r="CC155" s="383"/>
      <c r="CD155" s="480"/>
      <c r="CE155" s="623"/>
      <c r="CF155" s="623"/>
      <c r="CG155" s="623"/>
      <c r="CH155" s="623"/>
      <c r="CI155" s="222"/>
      <c r="CJ155" s="222"/>
    </row>
    <row r="156" ht="13.5" customHeight="1">
      <c r="A156" s="222"/>
      <c r="B156" s="440">
        <v>44858.0</v>
      </c>
      <c r="C156" s="99">
        <f t="shared" si="20"/>
        <v>55560</v>
      </c>
      <c r="D156" s="260">
        <f t="shared" si="21"/>
        <v>0</v>
      </c>
      <c r="E156" s="321"/>
      <c r="F156" s="322"/>
      <c r="G156" s="322"/>
      <c r="H156" s="322"/>
      <c r="I156" s="322"/>
      <c r="J156" s="322"/>
      <c r="K156" s="322"/>
      <c r="L156" s="480"/>
      <c r="M156" s="577">
        <f t="shared" si="22"/>
        <v>0</v>
      </c>
      <c r="N156" s="321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  <c r="AA156" s="322"/>
      <c r="AB156" s="322"/>
      <c r="AC156" s="480"/>
      <c r="AD156" s="260">
        <f t="shared" si="23"/>
        <v>55560</v>
      </c>
      <c r="AE156" s="407" t="s">
        <v>1608</v>
      </c>
      <c r="AF156" s="363">
        <v>55560.0</v>
      </c>
      <c r="AG156" s="383"/>
      <c r="AH156" s="322"/>
      <c r="AI156" s="383"/>
      <c r="AJ156" s="322"/>
      <c r="AK156" s="383"/>
      <c r="AL156" s="322"/>
      <c r="AM156" s="383"/>
      <c r="AN156" s="322"/>
      <c r="AO156" s="383"/>
      <c r="AP156" s="322"/>
      <c r="AQ156" s="383"/>
      <c r="AR156" s="322"/>
      <c r="AS156" s="383"/>
      <c r="AT156" s="322"/>
      <c r="AU156" s="383"/>
      <c r="AV156" s="322"/>
      <c r="AW156" s="383"/>
      <c r="AX156" s="383"/>
      <c r="AY156" s="383"/>
      <c r="AZ156" s="322"/>
      <c r="BA156" s="383"/>
      <c r="BB156" s="383"/>
      <c r="BC156" s="383"/>
      <c r="BD156" s="322"/>
      <c r="BE156" s="383"/>
      <c r="BF156" s="383"/>
      <c r="BG156" s="383"/>
      <c r="BH156" s="383"/>
      <c r="BI156" s="383"/>
      <c r="BJ156" s="383"/>
      <c r="BK156" s="383"/>
      <c r="BL156" s="383"/>
      <c r="BM156" s="383"/>
      <c r="BN156" s="383"/>
      <c r="BO156" s="383"/>
      <c r="BP156" s="383"/>
      <c r="BQ156" s="383"/>
      <c r="BR156" s="322"/>
      <c r="BS156" s="383"/>
      <c r="BT156" s="383"/>
      <c r="BU156" s="383"/>
      <c r="BV156" s="322"/>
      <c r="BW156" s="383"/>
      <c r="BX156" s="383"/>
      <c r="BY156" s="383"/>
      <c r="BZ156" s="383"/>
      <c r="CA156" s="383"/>
      <c r="CB156" s="322"/>
      <c r="CC156" s="383"/>
      <c r="CD156" s="480"/>
      <c r="CE156" s="623"/>
      <c r="CF156" s="623"/>
      <c r="CG156" s="623"/>
      <c r="CH156" s="623"/>
      <c r="CI156" s="222"/>
      <c r="CJ156" s="222"/>
    </row>
    <row r="157" ht="13.5" customHeight="1">
      <c r="A157" s="222"/>
      <c r="B157" s="440">
        <v>44859.0</v>
      </c>
      <c r="C157" s="99">
        <f t="shared" si="20"/>
        <v>29200</v>
      </c>
      <c r="D157" s="260">
        <f t="shared" si="21"/>
        <v>0</v>
      </c>
      <c r="E157" s="321"/>
      <c r="F157" s="322"/>
      <c r="G157" s="322"/>
      <c r="H157" s="322"/>
      <c r="I157" s="322"/>
      <c r="J157" s="322"/>
      <c r="K157" s="322"/>
      <c r="L157" s="480"/>
      <c r="M157" s="577">
        <f t="shared" si="22"/>
        <v>0</v>
      </c>
      <c r="N157" s="321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  <c r="AA157" s="322"/>
      <c r="AB157" s="322"/>
      <c r="AC157" s="480"/>
      <c r="AD157" s="260">
        <f t="shared" si="23"/>
        <v>29200</v>
      </c>
      <c r="AE157" s="407" t="s">
        <v>54</v>
      </c>
      <c r="AF157" s="363">
        <v>29200.0</v>
      </c>
      <c r="AG157" s="383"/>
      <c r="AH157" s="322"/>
      <c r="AI157" s="383"/>
      <c r="AJ157" s="322"/>
      <c r="AK157" s="322"/>
      <c r="AL157" s="322"/>
      <c r="AM157" s="383"/>
      <c r="AN157" s="322"/>
      <c r="AO157" s="383"/>
      <c r="AP157" s="322"/>
      <c r="AQ157" s="383"/>
      <c r="AR157" s="322"/>
      <c r="AS157" s="383"/>
      <c r="AT157" s="322"/>
      <c r="AU157" s="383"/>
      <c r="AV157" s="322"/>
      <c r="AW157" s="383"/>
      <c r="AX157" s="383"/>
      <c r="AY157" s="383"/>
      <c r="AZ157" s="322"/>
      <c r="BA157" s="383"/>
      <c r="BB157" s="383"/>
      <c r="BC157" s="383"/>
      <c r="BD157" s="322"/>
      <c r="BE157" s="383"/>
      <c r="BF157" s="383"/>
      <c r="BG157" s="383"/>
      <c r="BH157" s="383"/>
      <c r="BI157" s="383"/>
      <c r="BJ157" s="383"/>
      <c r="BK157" s="383"/>
      <c r="BL157" s="383"/>
      <c r="BM157" s="383"/>
      <c r="BN157" s="383"/>
      <c r="BO157" s="383"/>
      <c r="BP157" s="383"/>
      <c r="BQ157" s="383"/>
      <c r="BR157" s="322"/>
      <c r="BS157" s="383"/>
      <c r="BT157" s="383"/>
      <c r="BU157" s="383"/>
      <c r="BV157" s="322"/>
      <c r="BW157" s="383"/>
      <c r="BX157" s="383"/>
      <c r="BY157" s="383"/>
      <c r="BZ157" s="383"/>
      <c r="CA157" s="383"/>
      <c r="CB157" s="322"/>
      <c r="CC157" s="383"/>
      <c r="CD157" s="480"/>
      <c r="CE157" s="623"/>
      <c r="CF157" s="623"/>
      <c r="CG157" s="623"/>
      <c r="CH157" s="623"/>
      <c r="CI157" s="222"/>
      <c r="CJ157" s="222"/>
    </row>
    <row r="158" ht="13.5" customHeight="1">
      <c r="A158" s="222"/>
      <c r="B158" s="440">
        <v>44860.0</v>
      </c>
      <c r="C158" s="99">
        <f t="shared" si="20"/>
        <v>259766</v>
      </c>
      <c r="D158" s="260">
        <f t="shared" si="21"/>
        <v>0</v>
      </c>
      <c r="E158" s="321"/>
      <c r="F158" s="322"/>
      <c r="G158" s="322"/>
      <c r="H158" s="322"/>
      <c r="I158" s="322"/>
      <c r="J158" s="322"/>
      <c r="K158" s="322"/>
      <c r="L158" s="480"/>
      <c r="M158" s="577">
        <f t="shared" si="22"/>
        <v>0</v>
      </c>
      <c r="N158" s="321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322"/>
      <c r="AB158" s="322"/>
      <c r="AC158" s="480"/>
      <c r="AD158" s="260">
        <f t="shared" si="23"/>
        <v>259766</v>
      </c>
      <c r="AE158" s="407" t="s">
        <v>403</v>
      </c>
      <c r="AF158" s="363">
        <v>60825.0</v>
      </c>
      <c r="AG158" s="383" t="s">
        <v>1748</v>
      </c>
      <c r="AH158" s="363">
        <v>41029.0</v>
      </c>
      <c r="AI158" s="383" t="s">
        <v>1749</v>
      </c>
      <c r="AJ158" s="363">
        <v>4140.0</v>
      </c>
      <c r="AK158" s="383" t="s">
        <v>991</v>
      </c>
      <c r="AL158" s="380">
        <v>3520.0</v>
      </c>
      <c r="AM158" s="474" t="s">
        <v>1106</v>
      </c>
      <c r="AN158" s="362">
        <v>87380.0</v>
      </c>
      <c r="AO158" s="383" t="s">
        <v>426</v>
      </c>
      <c r="AP158" s="363">
        <v>49940.0</v>
      </c>
      <c r="AQ158" s="383" t="s">
        <v>1610</v>
      </c>
      <c r="AR158" s="363">
        <v>3900.0</v>
      </c>
      <c r="AS158" s="383" t="s">
        <v>1750</v>
      </c>
      <c r="AT158" s="363">
        <v>4400.0</v>
      </c>
      <c r="AU158" s="322" t="s">
        <v>1751</v>
      </c>
      <c r="AV158" s="363">
        <v>4632.0</v>
      </c>
      <c r="AW158" s="383"/>
      <c r="AX158" s="322"/>
      <c r="AY158" s="383"/>
      <c r="AZ158" s="322"/>
      <c r="BA158" s="383"/>
      <c r="BB158" s="383"/>
      <c r="BC158" s="383"/>
      <c r="BD158" s="322"/>
      <c r="BE158" s="383"/>
      <c r="BF158" s="383"/>
      <c r="BG158" s="383"/>
      <c r="BH158" s="383"/>
      <c r="BI158" s="383"/>
      <c r="BJ158" s="383"/>
      <c r="BK158" s="383"/>
      <c r="BL158" s="383"/>
      <c r="BM158" s="383"/>
      <c r="BN158" s="383"/>
      <c r="BO158" s="383"/>
      <c r="BP158" s="383"/>
      <c r="BQ158" s="383"/>
      <c r="BR158" s="322"/>
      <c r="BS158" s="383"/>
      <c r="BT158" s="383"/>
      <c r="BU158" s="383"/>
      <c r="BV158" s="322"/>
      <c r="BW158" s="383"/>
      <c r="BX158" s="383"/>
      <c r="BY158" s="383"/>
      <c r="BZ158" s="383"/>
      <c r="CA158" s="383"/>
      <c r="CB158" s="322"/>
      <c r="CC158" s="383"/>
      <c r="CD158" s="480"/>
      <c r="CE158" s="623"/>
      <c r="CF158" s="623"/>
      <c r="CG158" s="623"/>
      <c r="CH158" s="623"/>
      <c r="CI158" s="222"/>
      <c r="CJ158" s="222"/>
    </row>
    <row r="159" ht="13.5" customHeight="1">
      <c r="A159" s="222"/>
      <c r="B159" s="440">
        <v>44861.0</v>
      </c>
      <c r="C159" s="99">
        <f t="shared" si="20"/>
        <v>406784</v>
      </c>
      <c r="D159" s="260">
        <f t="shared" si="21"/>
        <v>0</v>
      </c>
      <c r="E159" s="321"/>
      <c r="F159" s="322"/>
      <c r="G159" s="322"/>
      <c r="H159" s="322"/>
      <c r="I159" s="322"/>
      <c r="J159" s="322"/>
      <c r="K159" s="322"/>
      <c r="L159" s="480"/>
      <c r="M159" s="577">
        <f t="shared" si="22"/>
        <v>0</v>
      </c>
      <c r="N159" s="321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  <c r="AA159" s="322"/>
      <c r="AB159" s="322"/>
      <c r="AC159" s="480"/>
      <c r="AD159" s="260">
        <f t="shared" si="23"/>
        <v>406784</v>
      </c>
      <c r="AE159" s="407" t="s">
        <v>1613</v>
      </c>
      <c r="AF159" s="363">
        <v>84678.0</v>
      </c>
      <c r="AG159" s="383" t="s">
        <v>1614</v>
      </c>
      <c r="AH159" s="363">
        <v>15180.0</v>
      </c>
      <c r="AI159" s="383" t="s">
        <v>1752</v>
      </c>
      <c r="AJ159" s="363">
        <v>4100.0</v>
      </c>
      <c r="AK159" s="383" t="s">
        <v>1621</v>
      </c>
      <c r="AL159" s="363">
        <v>58201.0</v>
      </c>
      <c r="AM159" s="383" t="s">
        <v>1657</v>
      </c>
      <c r="AN159" s="363">
        <v>4400.0</v>
      </c>
      <c r="AO159" s="383" t="s">
        <v>1618</v>
      </c>
      <c r="AP159" s="363">
        <v>6015.0</v>
      </c>
      <c r="AQ159" s="322" t="s">
        <v>1658</v>
      </c>
      <c r="AR159" s="363">
        <v>24840.0</v>
      </c>
      <c r="AS159" s="383" t="s">
        <v>1659</v>
      </c>
      <c r="AT159" s="363">
        <v>31930.0</v>
      </c>
      <c r="AU159" s="383" t="s">
        <v>1660</v>
      </c>
      <c r="AV159" s="363">
        <v>67440.0</v>
      </c>
      <c r="AW159" s="322" t="s">
        <v>994</v>
      </c>
      <c r="AX159" s="363">
        <v>110000.0</v>
      </c>
      <c r="AY159" s="322"/>
      <c r="AZ159" s="322"/>
      <c r="BA159" s="383"/>
      <c r="BB159" s="322"/>
      <c r="BC159" s="383"/>
      <c r="BD159" s="322"/>
      <c r="BE159" s="322"/>
      <c r="BF159" s="322"/>
      <c r="BG159" s="383"/>
      <c r="BH159" s="322"/>
      <c r="BI159" s="383"/>
      <c r="BJ159" s="322"/>
      <c r="BK159" s="322"/>
      <c r="BL159" s="322"/>
      <c r="BM159" s="322"/>
      <c r="BN159" s="322"/>
      <c r="BO159" s="383"/>
      <c r="BP159" s="322"/>
      <c r="BQ159" s="383"/>
      <c r="BR159" s="322"/>
      <c r="BS159" s="383"/>
      <c r="BT159" s="383"/>
      <c r="BU159" s="383"/>
      <c r="BV159" s="322"/>
      <c r="BW159" s="383"/>
      <c r="BX159" s="383"/>
      <c r="BY159" s="383"/>
      <c r="BZ159" s="383"/>
      <c r="CA159" s="383"/>
      <c r="CB159" s="322"/>
      <c r="CC159" s="383"/>
      <c r="CD159" s="480"/>
      <c r="CE159" s="623"/>
      <c r="CF159" s="623"/>
      <c r="CG159" s="623"/>
      <c r="CH159" s="623"/>
      <c r="CI159" s="222"/>
      <c r="CJ159" s="222"/>
    </row>
    <row r="160" ht="13.5" customHeight="1">
      <c r="A160" s="222"/>
      <c r="B160" s="439">
        <v>44862.0</v>
      </c>
      <c r="C160" s="99">
        <f t="shared" si="20"/>
        <v>0</v>
      </c>
      <c r="D160" s="260">
        <f t="shared" si="21"/>
        <v>0</v>
      </c>
      <c r="E160" s="321"/>
      <c r="F160" s="322"/>
      <c r="G160" s="322"/>
      <c r="H160" s="322"/>
      <c r="I160" s="322"/>
      <c r="J160" s="322"/>
      <c r="K160" s="322"/>
      <c r="L160" s="480"/>
      <c r="M160" s="577">
        <f t="shared" si="22"/>
        <v>0</v>
      </c>
      <c r="N160" s="321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  <c r="AA160" s="322"/>
      <c r="AB160" s="322"/>
      <c r="AC160" s="480"/>
      <c r="AD160" s="260">
        <f t="shared" si="23"/>
        <v>0</v>
      </c>
      <c r="AE160" s="407"/>
      <c r="AF160" s="322"/>
      <c r="AG160" s="322"/>
      <c r="AH160" s="322"/>
      <c r="AI160" s="383"/>
      <c r="AJ160" s="322"/>
      <c r="AK160" s="322"/>
      <c r="AL160" s="322"/>
      <c r="AM160" s="322"/>
      <c r="AN160" s="322"/>
      <c r="AO160" s="322"/>
      <c r="AP160" s="322"/>
      <c r="AQ160" s="383"/>
      <c r="AR160" s="322"/>
      <c r="AS160" s="383"/>
      <c r="AT160" s="322"/>
      <c r="AU160" s="383"/>
      <c r="AV160" s="322"/>
      <c r="AW160" s="383"/>
      <c r="AX160" s="383"/>
      <c r="AY160" s="383"/>
      <c r="AZ160" s="322"/>
      <c r="BA160" s="383"/>
      <c r="BB160" s="322"/>
      <c r="BC160" s="322"/>
      <c r="BD160" s="322"/>
      <c r="BE160" s="322"/>
      <c r="BF160" s="322"/>
      <c r="BG160" s="322"/>
      <c r="BH160" s="322"/>
      <c r="BI160" s="383"/>
      <c r="BJ160" s="322"/>
      <c r="BK160" s="383"/>
      <c r="BL160" s="322"/>
      <c r="BM160" s="383"/>
      <c r="BN160" s="322"/>
      <c r="BO160" s="322"/>
      <c r="BP160" s="322"/>
      <c r="BQ160" s="383"/>
      <c r="BR160" s="322"/>
      <c r="BS160" s="383"/>
      <c r="BT160" s="322"/>
      <c r="BU160" s="322"/>
      <c r="BV160" s="322"/>
      <c r="BW160" s="383"/>
      <c r="BX160" s="322"/>
      <c r="BY160" s="322"/>
      <c r="BZ160" s="322"/>
      <c r="CA160" s="322"/>
      <c r="CB160" s="322"/>
      <c r="CC160" s="383"/>
      <c r="CD160" s="480"/>
      <c r="CE160" s="623"/>
      <c r="CF160" s="623"/>
      <c r="CG160" s="623"/>
      <c r="CH160" s="623"/>
      <c r="CI160" s="222"/>
      <c r="CJ160" s="222"/>
    </row>
    <row r="161" ht="13.5" customHeight="1">
      <c r="A161" s="222"/>
      <c r="B161" s="439">
        <v>44863.0</v>
      </c>
      <c r="C161" s="99">
        <f t="shared" si="20"/>
        <v>0</v>
      </c>
      <c r="D161" s="260">
        <f t="shared" si="21"/>
        <v>0</v>
      </c>
      <c r="E161" s="321"/>
      <c r="F161" s="322"/>
      <c r="G161" s="322"/>
      <c r="H161" s="322"/>
      <c r="I161" s="322"/>
      <c r="J161" s="322"/>
      <c r="K161" s="322"/>
      <c r="L161" s="480"/>
      <c r="M161" s="577">
        <f t="shared" si="22"/>
        <v>0</v>
      </c>
      <c r="N161" s="321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  <c r="AA161" s="322"/>
      <c r="AB161" s="322"/>
      <c r="AC161" s="480"/>
      <c r="AD161" s="260">
        <f t="shared" si="23"/>
        <v>0</v>
      </c>
      <c r="AE161" s="407"/>
      <c r="AF161" s="322"/>
      <c r="AG161" s="383"/>
      <c r="AH161" s="322"/>
      <c r="AI161" s="383"/>
      <c r="AJ161" s="322"/>
      <c r="AK161" s="322"/>
      <c r="AL161" s="322"/>
      <c r="AM161" s="322"/>
      <c r="AN161" s="322"/>
      <c r="AO161" s="383"/>
      <c r="AP161" s="322"/>
      <c r="AQ161" s="383"/>
      <c r="AR161" s="322"/>
      <c r="AS161" s="322"/>
      <c r="AT161" s="322"/>
      <c r="AU161" s="383"/>
      <c r="AV161" s="322"/>
      <c r="AW161" s="383"/>
      <c r="AX161" s="322"/>
      <c r="AY161" s="322"/>
      <c r="AZ161" s="322"/>
      <c r="BA161" s="383"/>
      <c r="BB161" s="322"/>
      <c r="BC161" s="322"/>
      <c r="BD161" s="322"/>
      <c r="BE161" s="322"/>
      <c r="BF161" s="322"/>
      <c r="BG161" s="322"/>
      <c r="BH161" s="322"/>
      <c r="BI161" s="383"/>
      <c r="BJ161" s="322"/>
      <c r="BK161" s="383"/>
      <c r="BL161" s="322"/>
      <c r="BM161" s="383"/>
      <c r="BN161" s="322"/>
      <c r="BO161" s="383"/>
      <c r="BP161" s="383"/>
      <c r="BQ161" s="383"/>
      <c r="BR161" s="322"/>
      <c r="BS161" s="383"/>
      <c r="BT161" s="383"/>
      <c r="BU161" s="383"/>
      <c r="BV161" s="322"/>
      <c r="BW161" s="383"/>
      <c r="BX161" s="383"/>
      <c r="BY161" s="383"/>
      <c r="BZ161" s="383"/>
      <c r="CA161" s="383"/>
      <c r="CB161" s="322"/>
      <c r="CC161" s="383"/>
      <c r="CD161" s="480"/>
      <c r="CE161" s="623"/>
      <c r="CF161" s="623"/>
      <c r="CG161" s="623"/>
      <c r="CH161" s="623"/>
      <c r="CI161" s="222"/>
      <c r="CJ161" s="222"/>
    </row>
    <row r="162" ht="13.5" customHeight="1">
      <c r="A162" s="222"/>
      <c r="B162" s="440">
        <v>44864.0</v>
      </c>
      <c r="C162" s="271">
        <f t="shared" si="20"/>
        <v>4161863</v>
      </c>
      <c r="D162" s="272">
        <f t="shared" si="21"/>
        <v>10653</v>
      </c>
      <c r="E162" s="322" t="s">
        <v>1753</v>
      </c>
      <c r="F162" s="363">
        <v>6000.0</v>
      </c>
      <c r="G162" s="322" t="s">
        <v>1754</v>
      </c>
      <c r="H162" s="322">
        <v>4653.0</v>
      </c>
      <c r="I162" s="322"/>
      <c r="J162" s="322"/>
      <c r="K162" s="322"/>
      <c r="L162" s="480"/>
      <c r="M162" s="577">
        <f t="shared" si="22"/>
        <v>0</v>
      </c>
      <c r="N162" s="321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  <c r="AB162" s="322"/>
      <c r="AC162" s="480"/>
      <c r="AD162" s="260">
        <f t="shared" si="23"/>
        <v>4151210</v>
      </c>
      <c r="AE162" s="484" t="s">
        <v>1037</v>
      </c>
      <c r="AF162" s="363">
        <v>3547300.0</v>
      </c>
      <c r="AG162" s="322" t="s">
        <v>1755</v>
      </c>
      <c r="AH162" s="363">
        <v>600000.0</v>
      </c>
      <c r="AI162" s="322" t="s">
        <v>1756</v>
      </c>
      <c r="AJ162" s="363">
        <v>3910.0</v>
      </c>
      <c r="AK162" s="383"/>
      <c r="AL162" s="322"/>
      <c r="AM162" s="383"/>
      <c r="AN162" s="322"/>
      <c r="AO162" s="383"/>
      <c r="AP162" s="322"/>
      <c r="AQ162" s="322"/>
      <c r="AR162" s="322"/>
      <c r="AS162" s="322"/>
      <c r="AT162" s="322"/>
      <c r="AU162" s="322"/>
      <c r="AV162" s="322"/>
      <c r="AW162" s="322"/>
      <c r="AX162" s="322"/>
      <c r="AY162" s="383"/>
      <c r="AZ162" s="322"/>
      <c r="BA162" s="383"/>
      <c r="BB162" s="322"/>
      <c r="BC162" s="322"/>
      <c r="BD162" s="322"/>
      <c r="BE162" s="322"/>
      <c r="BF162" s="322"/>
      <c r="BG162" s="322"/>
      <c r="BH162" s="322"/>
      <c r="BI162" s="383"/>
      <c r="BJ162" s="322"/>
      <c r="BK162" s="383"/>
      <c r="BL162" s="322"/>
      <c r="BM162" s="383"/>
      <c r="BN162" s="322"/>
      <c r="BO162" s="383"/>
      <c r="BP162" s="383"/>
      <c r="BQ162" s="383"/>
      <c r="BR162" s="322"/>
      <c r="BS162" s="383"/>
      <c r="BT162" s="383"/>
      <c r="BU162" s="383"/>
      <c r="BV162" s="322"/>
      <c r="BW162" s="383"/>
      <c r="BX162" s="383"/>
      <c r="BY162" s="383"/>
      <c r="BZ162" s="383"/>
      <c r="CA162" s="383"/>
      <c r="CB162" s="322"/>
      <c r="CC162" s="383"/>
      <c r="CD162" s="480"/>
      <c r="CE162" s="623"/>
      <c r="CF162" s="623"/>
      <c r="CG162" s="623"/>
      <c r="CH162" s="623"/>
      <c r="CI162" s="222"/>
      <c r="CJ162" s="222"/>
    </row>
    <row r="163" ht="13.5" customHeight="1">
      <c r="A163" s="222"/>
      <c r="B163" s="444">
        <v>44865.0</v>
      </c>
      <c r="C163" s="271">
        <f t="shared" si="20"/>
        <v>42970831</v>
      </c>
      <c r="D163" s="272">
        <f t="shared" si="21"/>
        <v>35330248</v>
      </c>
      <c r="E163" s="597" t="s">
        <v>783</v>
      </c>
      <c r="F163" s="412">
        <v>3.0E7</v>
      </c>
      <c r="G163" s="412" t="s">
        <v>1626</v>
      </c>
      <c r="H163" s="412">
        <v>4297000.0</v>
      </c>
      <c r="I163" s="412" t="s">
        <v>1627</v>
      </c>
      <c r="J163" s="412">
        <v>972227.0</v>
      </c>
      <c r="K163" s="478" t="s">
        <v>1628</v>
      </c>
      <c r="L163" s="552">
        <v>61021.0</v>
      </c>
      <c r="M163" s="577">
        <f t="shared" si="22"/>
        <v>2457590</v>
      </c>
      <c r="N163" s="597" t="s">
        <v>452</v>
      </c>
      <c r="O163" s="412">
        <v>2457590.0</v>
      </c>
      <c r="P163" s="412"/>
      <c r="Q163" s="412"/>
      <c r="R163" s="412"/>
      <c r="S163" s="412"/>
      <c r="T163" s="412"/>
      <c r="U163" s="412"/>
      <c r="V163" s="412"/>
      <c r="W163" s="412"/>
      <c r="X163" s="412"/>
      <c r="Y163" s="412"/>
      <c r="Z163" s="412"/>
      <c r="AA163" s="412"/>
      <c r="AB163" s="412"/>
      <c r="AC163" s="500"/>
      <c r="AD163" s="260">
        <f t="shared" si="23"/>
        <v>5182993</v>
      </c>
      <c r="AE163" s="721" t="s">
        <v>1757</v>
      </c>
      <c r="AF163" s="411">
        <v>2315530.0</v>
      </c>
      <c r="AG163" s="413" t="s">
        <v>1665</v>
      </c>
      <c r="AH163" s="412">
        <v>1110077.0</v>
      </c>
      <c r="AI163" s="412" t="s">
        <v>88</v>
      </c>
      <c r="AJ163" s="367">
        <v>160000.0</v>
      </c>
      <c r="AK163" s="412" t="s">
        <v>87</v>
      </c>
      <c r="AL163" s="367">
        <v>165000.0</v>
      </c>
      <c r="AM163" s="412" t="s">
        <v>454</v>
      </c>
      <c r="AN163" s="367">
        <v>65000.0</v>
      </c>
      <c r="AO163" s="412" t="s">
        <v>1632</v>
      </c>
      <c r="AP163" s="367">
        <v>1029642.0</v>
      </c>
      <c r="AQ163" s="412" t="s">
        <v>1758</v>
      </c>
      <c r="AR163" s="367">
        <v>337744.0</v>
      </c>
      <c r="AS163" s="413"/>
      <c r="AT163" s="412"/>
      <c r="AU163" s="412"/>
      <c r="AV163" s="412"/>
      <c r="AW163" s="412"/>
      <c r="AX163" s="412"/>
      <c r="AY163" s="422"/>
      <c r="AZ163" s="422"/>
      <c r="BA163" s="422"/>
      <c r="BB163" s="422"/>
      <c r="BC163" s="422"/>
      <c r="BD163" s="422"/>
      <c r="BE163" s="422"/>
      <c r="BF163" s="422"/>
      <c r="BG163" s="416"/>
      <c r="BH163" s="422"/>
      <c r="BI163" s="422"/>
      <c r="BJ163" s="422"/>
      <c r="BK163" s="416"/>
      <c r="BL163" s="422"/>
      <c r="BM163" s="416"/>
      <c r="BN163" s="422"/>
      <c r="BO163" s="416"/>
      <c r="BP163" s="422"/>
      <c r="BQ163" s="416"/>
      <c r="BR163" s="422"/>
      <c r="BS163" s="416"/>
      <c r="BT163" s="422"/>
      <c r="BU163" s="416"/>
      <c r="BV163" s="422"/>
      <c r="BW163" s="416"/>
      <c r="BX163" s="422"/>
      <c r="BY163" s="416"/>
      <c r="BZ163" s="422"/>
      <c r="CA163" s="416"/>
      <c r="CB163" s="422"/>
      <c r="CC163" s="422"/>
      <c r="CD163" s="552"/>
      <c r="CE163" s="623"/>
      <c r="CF163" s="623"/>
      <c r="CG163" s="623"/>
      <c r="CH163" s="623"/>
      <c r="CI163" s="222"/>
      <c r="CJ163" s="222"/>
    </row>
    <row r="164" ht="13.5" customHeight="1">
      <c r="A164" s="1"/>
      <c r="B164" s="100" t="s">
        <v>16</v>
      </c>
      <c r="C164" s="105">
        <f t="shared" ref="C164:D164" si="24">SUM(C133:C163)</f>
        <v>67230112</v>
      </c>
      <c r="D164" s="278">
        <f t="shared" si="24"/>
        <v>41870721</v>
      </c>
      <c r="E164" s="573"/>
      <c r="F164" s="251"/>
      <c r="G164" s="251"/>
      <c r="H164" s="251"/>
      <c r="I164" s="251"/>
      <c r="J164" s="251"/>
      <c r="K164" s="251"/>
      <c r="L164" s="574"/>
      <c r="M164" s="575">
        <f>SUM(M133:M163)</f>
        <v>4999370</v>
      </c>
      <c r="N164" s="573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251"/>
      <c r="AB164" s="251"/>
      <c r="AC164" s="574"/>
      <c r="AD164" s="278">
        <f>SUM(AD133:AD163)</f>
        <v>20360021</v>
      </c>
      <c r="AE164" s="507"/>
      <c r="AF164" s="251"/>
      <c r="AG164" s="250"/>
      <c r="AH164" s="251"/>
      <c r="AI164" s="250"/>
      <c r="AJ164" s="251"/>
      <c r="AK164" s="251"/>
      <c r="AL164" s="251"/>
      <c r="AM164" s="251"/>
      <c r="AN164" s="251"/>
      <c r="AO164" s="251"/>
      <c r="AP164" s="251"/>
      <c r="AQ164" s="251"/>
      <c r="AR164" s="251"/>
      <c r="AS164" s="250"/>
      <c r="AT164" s="251"/>
      <c r="AU164" s="251"/>
      <c r="AV164" s="251"/>
      <c r="AW164" s="251"/>
      <c r="AX164" s="251"/>
      <c r="AY164" s="251"/>
      <c r="AZ164" s="251"/>
      <c r="BA164" s="251"/>
      <c r="BB164" s="251"/>
      <c r="BC164" s="251"/>
      <c r="BD164" s="251"/>
      <c r="BE164" s="251"/>
      <c r="BF164" s="251"/>
      <c r="BG164" s="250"/>
      <c r="BH164" s="251"/>
      <c r="BI164" s="251"/>
      <c r="BJ164" s="251"/>
      <c r="BK164" s="250"/>
      <c r="BL164" s="251"/>
      <c r="BM164" s="250"/>
      <c r="BN164" s="251"/>
      <c r="BO164" s="250"/>
      <c r="BP164" s="251"/>
      <c r="BQ164" s="250"/>
      <c r="BR164" s="251"/>
      <c r="BS164" s="250"/>
      <c r="BT164" s="251"/>
      <c r="BU164" s="250"/>
      <c r="BV164" s="251"/>
      <c r="BW164" s="250"/>
      <c r="BX164" s="251"/>
      <c r="BY164" s="250"/>
      <c r="BZ164" s="251"/>
      <c r="CA164" s="250"/>
      <c r="CB164" s="251"/>
      <c r="CC164" s="251"/>
      <c r="CD164" s="574"/>
      <c r="CE164" s="623"/>
      <c r="CF164" s="623"/>
      <c r="CG164" s="623"/>
      <c r="CH164" s="623"/>
      <c r="CI164" s="222"/>
      <c r="CJ164" s="222"/>
    </row>
    <row r="165" ht="13.5" customHeight="1">
      <c r="A165" s="222"/>
      <c r="B165" s="443">
        <v>44501.0</v>
      </c>
      <c r="C165" s="98">
        <f t="shared" ref="C165:C384" si="25">D165+M165+AD165</f>
        <v>0</v>
      </c>
      <c r="D165" s="253">
        <f t="shared" ref="D165:D194" si="26">F165+H165+J165+L165</f>
        <v>0</v>
      </c>
      <c r="E165" s="321"/>
      <c r="F165" s="322"/>
      <c r="G165" s="322"/>
      <c r="H165" s="322"/>
      <c r="I165" s="322"/>
      <c r="J165" s="322"/>
      <c r="K165" s="322"/>
      <c r="L165" s="480"/>
      <c r="M165" s="628">
        <f t="shared" ref="M165:M194" si="27">O165+Q165+S165+U165</f>
        <v>0</v>
      </c>
      <c r="N165" s="321"/>
      <c r="O165" s="322"/>
      <c r="P165" s="322"/>
      <c r="Q165" s="322"/>
      <c r="R165" s="322"/>
      <c r="S165" s="322"/>
      <c r="T165" s="322"/>
      <c r="U165" s="322"/>
      <c r="V165" s="414"/>
      <c r="W165" s="414"/>
      <c r="X165" s="414"/>
      <c r="Y165" s="414"/>
      <c r="Z165" s="414"/>
      <c r="AA165" s="414"/>
      <c r="AB165" s="414"/>
      <c r="AC165" s="514"/>
      <c r="AD165" s="579">
        <f t="shared" ref="AD165:AD194" si="28">AF165+AH165+AJ165+AL165+AN165+AP165+AR165+AT165+AV165+AX165+AZ165+BB165+BD165+BF165+BH165+BJ165+BL165+BN165+BP165+BR165+BT165+BV165+BX165+BZ165+CB165+CD165</f>
        <v>0</v>
      </c>
      <c r="AE165" s="484"/>
      <c r="AF165" s="322"/>
      <c r="AG165" s="383"/>
      <c r="AH165" s="322"/>
      <c r="AI165" s="322"/>
      <c r="AJ165" s="322"/>
      <c r="AK165" s="322"/>
      <c r="AL165" s="322"/>
      <c r="AM165" s="322"/>
      <c r="AN165" s="322"/>
      <c r="AO165" s="383"/>
      <c r="AP165" s="322"/>
      <c r="AQ165" s="383"/>
      <c r="AR165" s="322"/>
      <c r="AS165" s="383"/>
      <c r="AT165" s="322"/>
      <c r="AU165" s="322"/>
      <c r="AV165" s="322"/>
      <c r="AW165" s="322"/>
      <c r="AX165" s="322"/>
      <c r="AY165" s="383"/>
      <c r="AZ165" s="322"/>
      <c r="BA165" s="383"/>
      <c r="BB165" s="322"/>
      <c r="BC165" s="322"/>
      <c r="BD165" s="322"/>
      <c r="BE165" s="383"/>
      <c r="BF165" s="322"/>
      <c r="BG165" s="383"/>
      <c r="BH165" s="322"/>
      <c r="BI165" s="322"/>
      <c r="BJ165" s="322"/>
      <c r="BK165" s="383"/>
      <c r="BL165" s="322"/>
      <c r="BM165" s="383"/>
      <c r="BN165" s="322"/>
      <c r="BO165" s="383"/>
      <c r="BP165" s="322"/>
      <c r="BQ165" s="322"/>
      <c r="BR165" s="322"/>
      <c r="BS165" s="322"/>
      <c r="BT165" s="322"/>
      <c r="BU165" s="383"/>
      <c r="BV165" s="322"/>
      <c r="BW165" s="383"/>
      <c r="BX165" s="383"/>
      <c r="BY165" s="383"/>
      <c r="BZ165" s="383"/>
      <c r="CA165" s="383"/>
      <c r="CB165" s="322"/>
      <c r="CC165" s="383"/>
      <c r="CD165" s="480"/>
      <c r="CE165" s="623"/>
      <c r="CF165" s="623"/>
      <c r="CG165" s="623"/>
      <c r="CH165" s="623"/>
      <c r="CI165" s="222"/>
      <c r="CJ165" s="222"/>
    </row>
    <row r="166" ht="13.5" customHeight="1">
      <c r="A166" s="222"/>
      <c r="B166" s="440">
        <v>44502.0</v>
      </c>
      <c r="C166" s="99">
        <f t="shared" si="25"/>
        <v>7324225</v>
      </c>
      <c r="D166" s="260">
        <f t="shared" si="26"/>
        <v>0</v>
      </c>
      <c r="E166" s="321"/>
      <c r="F166" s="322"/>
      <c r="G166" s="322"/>
      <c r="H166" s="322"/>
      <c r="I166" s="322"/>
      <c r="J166" s="322"/>
      <c r="K166" s="322"/>
      <c r="L166" s="480"/>
      <c r="M166" s="577">
        <f t="shared" si="27"/>
        <v>7179334</v>
      </c>
      <c r="N166" s="321" t="s">
        <v>1759</v>
      </c>
      <c r="O166" s="363">
        <v>3700000.0</v>
      </c>
      <c r="P166" s="322" t="s">
        <v>1760</v>
      </c>
      <c r="Q166" s="363">
        <v>3479334.0</v>
      </c>
      <c r="R166" s="322"/>
      <c r="S166" s="322"/>
      <c r="T166" s="322"/>
      <c r="U166" s="322"/>
      <c r="V166" s="322"/>
      <c r="W166" s="322"/>
      <c r="X166" s="322"/>
      <c r="Y166" s="322"/>
      <c r="Z166" s="322"/>
      <c r="AA166" s="322"/>
      <c r="AB166" s="322"/>
      <c r="AC166" s="480"/>
      <c r="AD166" s="260">
        <f t="shared" si="28"/>
        <v>144891</v>
      </c>
      <c r="AE166" s="407" t="s">
        <v>1667</v>
      </c>
      <c r="AF166" s="363">
        <v>106521.0</v>
      </c>
      <c r="AG166" s="383" t="s">
        <v>403</v>
      </c>
      <c r="AH166" s="363">
        <v>38370.0</v>
      </c>
      <c r="AI166" s="383"/>
      <c r="AJ166" s="322"/>
      <c r="AK166" s="383"/>
      <c r="AL166" s="322"/>
      <c r="AM166" s="383"/>
      <c r="AN166" s="322"/>
      <c r="AO166" s="383"/>
      <c r="AP166" s="322"/>
      <c r="AQ166" s="383"/>
      <c r="AR166" s="322"/>
      <c r="AS166" s="383"/>
      <c r="AT166" s="322"/>
      <c r="AU166" s="383"/>
      <c r="AV166" s="322"/>
      <c r="AW166" s="383"/>
      <c r="AX166" s="383"/>
      <c r="AY166" s="383"/>
      <c r="AZ166" s="322"/>
      <c r="BA166" s="383"/>
      <c r="BB166" s="383"/>
      <c r="BC166" s="383"/>
      <c r="BD166" s="322"/>
      <c r="BE166" s="383"/>
      <c r="BF166" s="383"/>
      <c r="BG166" s="383"/>
      <c r="BH166" s="383"/>
      <c r="BI166" s="383"/>
      <c r="BJ166" s="383"/>
      <c r="BK166" s="383"/>
      <c r="BL166" s="383"/>
      <c r="BM166" s="383"/>
      <c r="BN166" s="383"/>
      <c r="BO166" s="383"/>
      <c r="BP166" s="383"/>
      <c r="BQ166" s="383"/>
      <c r="BR166" s="322"/>
      <c r="BS166" s="383"/>
      <c r="BT166" s="383"/>
      <c r="BU166" s="383"/>
      <c r="BV166" s="322"/>
      <c r="BW166" s="383"/>
      <c r="BX166" s="383"/>
      <c r="BY166" s="383"/>
      <c r="BZ166" s="383"/>
      <c r="CA166" s="383"/>
      <c r="CB166" s="322"/>
      <c r="CC166" s="383"/>
      <c r="CD166" s="480"/>
      <c r="CE166" s="623"/>
      <c r="CF166" s="623"/>
      <c r="CG166" s="623"/>
      <c r="CH166" s="623"/>
      <c r="CI166" s="222"/>
      <c r="CJ166" s="222"/>
    </row>
    <row r="167" ht="13.5" customHeight="1">
      <c r="A167" s="222"/>
      <c r="B167" s="439">
        <v>44503.0</v>
      </c>
      <c r="C167" s="99">
        <f t="shared" si="25"/>
        <v>0</v>
      </c>
      <c r="D167" s="260">
        <f t="shared" si="26"/>
        <v>0</v>
      </c>
      <c r="E167" s="321"/>
      <c r="F167" s="322"/>
      <c r="G167" s="322"/>
      <c r="H167" s="322"/>
      <c r="I167" s="322"/>
      <c r="J167" s="322"/>
      <c r="K167" s="322"/>
      <c r="L167" s="480"/>
      <c r="M167" s="577">
        <f t="shared" si="27"/>
        <v>0</v>
      </c>
      <c r="N167" s="321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322"/>
      <c r="AB167" s="322"/>
      <c r="AC167" s="480"/>
      <c r="AD167" s="260">
        <f t="shared" si="28"/>
        <v>0</v>
      </c>
      <c r="AE167" s="407"/>
      <c r="AF167" s="322"/>
      <c r="AG167" s="383"/>
      <c r="AH167" s="322"/>
      <c r="AI167" s="383"/>
      <c r="AJ167" s="322"/>
      <c r="AK167" s="383"/>
      <c r="AL167" s="322"/>
      <c r="AM167" s="383"/>
      <c r="AN167" s="322"/>
      <c r="AO167" s="383"/>
      <c r="AP167" s="322"/>
      <c r="AQ167" s="383"/>
      <c r="AR167" s="322"/>
      <c r="AS167" s="383"/>
      <c r="AT167" s="322"/>
      <c r="AU167" s="383"/>
      <c r="AV167" s="322"/>
      <c r="AW167" s="383"/>
      <c r="AX167" s="383"/>
      <c r="AY167" s="383"/>
      <c r="AZ167" s="322"/>
      <c r="BA167" s="383"/>
      <c r="BB167" s="383"/>
      <c r="BC167" s="383"/>
      <c r="BD167" s="322"/>
      <c r="BE167" s="383"/>
      <c r="BF167" s="383"/>
      <c r="BG167" s="383"/>
      <c r="BH167" s="383"/>
      <c r="BI167" s="383"/>
      <c r="BJ167" s="383"/>
      <c r="BK167" s="383"/>
      <c r="BL167" s="383"/>
      <c r="BM167" s="383"/>
      <c r="BN167" s="383"/>
      <c r="BO167" s="383"/>
      <c r="BP167" s="383"/>
      <c r="BQ167" s="383"/>
      <c r="BR167" s="322"/>
      <c r="BS167" s="383"/>
      <c r="BT167" s="383"/>
      <c r="BU167" s="383"/>
      <c r="BV167" s="322"/>
      <c r="BW167" s="383"/>
      <c r="BX167" s="383"/>
      <c r="BY167" s="383"/>
      <c r="BZ167" s="383"/>
      <c r="CA167" s="383"/>
      <c r="CB167" s="322"/>
      <c r="CC167" s="383"/>
      <c r="CD167" s="480"/>
      <c r="CE167" s="623"/>
      <c r="CF167" s="623"/>
      <c r="CG167" s="623"/>
      <c r="CH167" s="623"/>
      <c r="CI167" s="222"/>
      <c r="CJ167" s="222"/>
    </row>
    <row r="168" ht="13.5" customHeight="1">
      <c r="A168" s="222"/>
      <c r="B168" s="439">
        <v>44504.0</v>
      </c>
      <c r="C168" s="99">
        <f t="shared" si="25"/>
        <v>0</v>
      </c>
      <c r="D168" s="260">
        <f t="shared" si="26"/>
        <v>0</v>
      </c>
      <c r="E168" s="321"/>
      <c r="F168" s="322"/>
      <c r="G168" s="322"/>
      <c r="H168" s="322"/>
      <c r="I168" s="322"/>
      <c r="J168" s="322"/>
      <c r="K168" s="322"/>
      <c r="L168" s="480"/>
      <c r="M168" s="577">
        <f t="shared" si="27"/>
        <v>0</v>
      </c>
      <c r="N168" s="321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  <c r="AA168" s="322"/>
      <c r="AB168" s="322"/>
      <c r="AC168" s="480"/>
      <c r="AD168" s="260">
        <f t="shared" si="28"/>
        <v>0</v>
      </c>
      <c r="AE168" s="407"/>
      <c r="AF168" s="322"/>
      <c r="AG168" s="383"/>
      <c r="AH168" s="322"/>
      <c r="AI168" s="383"/>
      <c r="AJ168" s="322"/>
      <c r="AK168" s="383"/>
      <c r="AL168" s="322"/>
      <c r="AM168" s="383"/>
      <c r="AN168" s="322"/>
      <c r="AO168" s="383"/>
      <c r="AP168" s="322"/>
      <c r="AQ168" s="383"/>
      <c r="AR168" s="322"/>
      <c r="AS168" s="383"/>
      <c r="AT168" s="322"/>
      <c r="AU168" s="383"/>
      <c r="AV168" s="322"/>
      <c r="AW168" s="383"/>
      <c r="AX168" s="383"/>
      <c r="AY168" s="383"/>
      <c r="AZ168" s="322"/>
      <c r="BA168" s="383"/>
      <c r="BB168" s="383"/>
      <c r="BC168" s="383"/>
      <c r="BD168" s="322"/>
      <c r="BE168" s="383"/>
      <c r="BF168" s="383"/>
      <c r="BG168" s="383"/>
      <c r="BH168" s="383"/>
      <c r="BI168" s="383"/>
      <c r="BJ168" s="383"/>
      <c r="BK168" s="383"/>
      <c r="BL168" s="383"/>
      <c r="BM168" s="383"/>
      <c r="BN168" s="383"/>
      <c r="BO168" s="383"/>
      <c r="BP168" s="383"/>
      <c r="BQ168" s="383"/>
      <c r="BR168" s="322"/>
      <c r="BS168" s="383"/>
      <c r="BT168" s="383"/>
      <c r="BU168" s="383"/>
      <c r="BV168" s="322"/>
      <c r="BW168" s="383"/>
      <c r="BX168" s="383"/>
      <c r="BY168" s="383"/>
      <c r="BZ168" s="383"/>
      <c r="CA168" s="383"/>
      <c r="CB168" s="322"/>
      <c r="CC168" s="383"/>
      <c r="CD168" s="480"/>
      <c r="CE168" s="623"/>
      <c r="CF168" s="623"/>
      <c r="CG168" s="623"/>
      <c r="CH168" s="623"/>
      <c r="CI168" s="222"/>
      <c r="CJ168" s="222"/>
    </row>
    <row r="169" ht="13.5" customHeight="1">
      <c r="A169" s="222"/>
      <c r="B169" s="439">
        <v>44505.0</v>
      </c>
      <c r="C169" s="99">
        <f t="shared" si="25"/>
        <v>0</v>
      </c>
      <c r="D169" s="260">
        <f t="shared" si="26"/>
        <v>0</v>
      </c>
      <c r="E169" s="321"/>
      <c r="F169" s="322"/>
      <c r="G169" s="322"/>
      <c r="H169" s="322"/>
      <c r="I169" s="322"/>
      <c r="J169" s="322"/>
      <c r="K169" s="322"/>
      <c r="L169" s="480"/>
      <c r="M169" s="577">
        <f t="shared" si="27"/>
        <v>0</v>
      </c>
      <c r="N169" s="321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  <c r="AA169" s="322"/>
      <c r="AB169" s="322"/>
      <c r="AC169" s="480"/>
      <c r="AD169" s="260">
        <f t="shared" si="28"/>
        <v>0</v>
      </c>
      <c r="AE169" s="407"/>
      <c r="AF169" s="322"/>
      <c r="AG169" s="383"/>
      <c r="AH169" s="322"/>
      <c r="AI169" s="383"/>
      <c r="AJ169" s="322"/>
      <c r="AK169" s="383"/>
      <c r="AL169" s="322"/>
      <c r="AM169" s="383"/>
      <c r="AN169" s="322"/>
      <c r="AO169" s="322"/>
      <c r="AP169" s="322"/>
      <c r="AQ169" s="383"/>
      <c r="AR169" s="322"/>
      <c r="AS169" s="383"/>
      <c r="AT169" s="322"/>
      <c r="AU169" s="383"/>
      <c r="AV169" s="322"/>
      <c r="AW169" s="383"/>
      <c r="AX169" s="383"/>
      <c r="AY169" s="383"/>
      <c r="AZ169" s="322"/>
      <c r="BA169" s="383"/>
      <c r="BB169" s="383"/>
      <c r="BC169" s="383"/>
      <c r="BD169" s="322"/>
      <c r="BE169" s="383"/>
      <c r="BF169" s="383"/>
      <c r="BG169" s="383"/>
      <c r="BH169" s="383"/>
      <c r="BI169" s="383"/>
      <c r="BJ169" s="383"/>
      <c r="BK169" s="383"/>
      <c r="BL169" s="383"/>
      <c r="BM169" s="383"/>
      <c r="BN169" s="383"/>
      <c r="BO169" s="383"/>
      <c r="BP169" s="383"/>
      <c r="BQ169" s="383"/>
      <c r="BR169" s="322"/>
      <c r="BS169" s="383"/>
      <c r="BT169" s="383"/>
      <c r="BU169" s="383"/>
      <c r="BV169" s="322"/>
      <c r="BW169" s="383"/>
      <c r="BX169" s="383"/>
      <c r="BY169" s="383"/>
      <c r="BZ169" s="383"/>
      <c r="CA169" s="383"/>
      <c r="CB169" s="322"/>
      <c r="CC169" s="383"/>
      <c r="CD169" s="480"/>
      <c r="CE169" s="623"/>
      <c r="CF169" s="623"/>
      <c r="CG169" s="623"/>
      <c r="CH169" s="623"/>
      <c r="CI169" s="222"/>
      <c r="CJ169" s="222"/>
    </row>
    <row r="170" ht="13.5" customHeight="1">
      <c r="A170" s="222"/>
      <c r="B170" s="440">
        <v>44506.0</v>
      </c>
      <c r="C170" s="99">
        <f t="shared" si="25"/>
        <v>175504</v>
      </c>
      <c r="D170" s="260">
        <f t="shared" si="26"/>
        <v>660</v>
      </c>
      <c r="E170" s="321" t="s">
        <v>640</v>
      </c>
      <c r="F170" s="363">
        <v>660.0</v>
      </c>
      <c r="G170" s="322"/>
      <c r="H170" s="322"/>
      <c r="I170" s="322"/>
      <c r="J170" s="322"/>
      <c r="K170" s="322"/>
      <c r="L170" s="480"/>
      <c r="M170" s="577">
        <f t="shared" si="27"/>
        <v>0</v>
      </c>
      <c r="N170" s="321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  <c r="AA170" s="322"/>
      <c r="AB170" s="322"/>
      <c r="AC170" s="480"/>
      <c r="AD170" s="260">
        <f t="shared" si="28"/>
        <v>174844</v>
      </c>
      <c r="AE170" s="407" t="s">
        <v>1016</v>
      </c>
      <c r="AF170" s="363">
        <v>95904.0</v>
      </c>
      <c r="AG170" s="383" t="s">
        <v>1669</v>
      </c>
      <c r="AH170" s="363">
        <v>67100.0</v>
      </c>
      <c r="AI170" s="383" t="s">
        <v>1761</v>
      </c>
      <c r="AJ170" s="363">
        <v>3910.0</v>
      </c>
      <c r="AK170" s="322" t="s">
        <v>1762</v>
      </c>
      <c r="AL170" s="380">
        <v>3910.0</v>
      </c>
      <c r="AM170" s="383" t="s">
        <v>1763</v>
      </c>
      <c r="AN170" s="363">
        <v>4020.0</v>
      </c>
      <c r="AO170" s="383"/>
      <c r="AP170" s="322"/>
      <c r="AQ170" s="383"/>
      <c r="AR170" s="322"/>
      <c r="AS170" s="383"/>
      <c r="AT170" s="322"/>
      <c r="AU170" s="383"/>
      <c r="AV170" s="322"/>
      <c r="AW170" s="383"/>
      <c r="AX170" s="383"/>
      <c r="AY170" s="383"/>
      <c r="AZ170" s="322"/>
      <c r="BA170" s="383"/>
      <c r="BB170" s="383"/>
      <c r="BC170" s="383"/>
      <c r="BD170" s="322"/>
      <c r="BE170" s="383"/>
      <c r="BF170" s="383"/>
      <c r="BG170" s="383"/>
      <c r="BH170" s="383"/>
      <c r="BI170" s="383"/>
      <c r="BJ170" s="383"/>
      <c r="BK170" s="383"/>
      <c r="BL170" s="383"/>
      <c r="BM170" s="383"/>
      <c r="BN170" s="383"/>
      <c r="BO170" s="383"/>
      <c r="BP170" s="383"/>
      <c r="BQ170" s="383"/>
      <c r="BR170" s="322"/>
      <c r="BS170" s="383"/>
      <c r="BT170" s="383"/>
      <c r="BU170" s="383"/>
      <c r="BV170" s="322"/>
      <c r="BW170" s="383"/>
      <c r="BX170" s="383"/>
      <c r="BY170" s="383"/>
      <c r="BZ170" s="383"/>
      <c r="CA170" s="383"/>
      <c r="CB170" s="322"/>
      <c r="CC170" s="383"/>
      <c r="CD170" s="480"/>
      <c r="CE170" s="623"/>
      <c r="CF170" s="623"/>
      <c r="CG170" s="623"/>
      <c r="CH170" s="623"/>
      <c r="CI170" s="222"/>
      <c r="CJ170" s="222"/>
    </row>
    <row r="171" ht="13.5" customHeight="1">
      <c r="A171" s="222"/>
      <c r="B171" s="440">
        <v>44507.0</v>
      </c>
      <c r="C171" s="99">
        <f t="shared" si="25"/>
        <v>1210</v>
      </c>
      <c r="D171" s="260">
        <f t="shared" si="26"/>
        <v>1210</v>
      </c>
      <c r="E171" s="321" t="s">
        <v>707</v>
      </c>
      <c r="F171" s="363">
        <v>1210.0</v>
      </c>
      <c r="G171" s="322"/>
      <c r="H171" s="322"/>
      <c r="I171" s="322"/>
      <c r="J171" s="322"/>
      <c r="K171" s="322"/>
      <c r="L171" s="480"/>
      <c r="M171" s="577">
        <f t="shared" si="27"/>
        <v>0</v>
      </c>
      <c r="N171" s="321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  <c r="AA171" s="322"/>
      <c r="AB171" s="322"/>
      <c r="AC171" s="480"/>
      <c r="AD171" s="260">
        <f t="shared" si="28"/>
        <v>0</v>
      </c>
      <c r="AE171" s="407"/>
      <c r="AF171" s="322"/>
      <c r="AG171" s="383"/>
      <c r="AH171" s="322"/>
      <c r="AI171" s="383"/>
      <c r="AJ171" s="322"/>
      <c r="AK171" s="383"/>
      <c r="AL171" s="322"/>
      <c r="AM171" s="383"/>
      <c r="AN171" s="322"/>
      <c r="AO171" s="322"/>
      <c r="AP171" s="322"/>
      <c r="AQ171" s="383"/>
      <c r="AR171" s="322"/>
      <c r="AS171" s="383"/>
      <c r="AT171" s="322"/>
      <c r="AU171" s="383"/>
      <c r="AV171" s="322"/>
      <c r="AW171" s="383"/>
      <c r="AX171" s="322"/>
      <c r="AY171" s="383"/>
      <c r="AZ171" s="322"/>
      <c r="BA171" s="383"/>
      <c r="BB171" s="322"/>
      <c r="BC171" s="383"/>
      <c r="BD171" s="322"/>
      <c r="BE171" s="383"/>
      <c r="BF171" s="383"/>
      <c r="BG171" s="383"/>
      <c r="BH171" s="383"/>
      <c r="BI171" s="383"/>
      <c r="BJ171" s="383"/>
      <c r="BK171" s="383"/>
      <c r="BL171" s="383"/>
      <c r="BM171" s="383"/>
      <c r="BN171" s="383"/>
      <c r="BO171" s="383"/>
      <c r="BP171" s="383"/>
      <c r="BQ171" s="383"/>
      <c r="BR171" s="322"/>
      <c r="BS171" s="383"/>
      <c r="BT171" s="383"/>
      <c r="BU171" s="383"/>
      <c r="BV171" s="322"/>
      <c r="BW171" s="383"/>
      <c r="BX171" s="383"/>
      <c r="BY171" s="383"/>
      <c r="BZ171" s="383"/>
      <c r="CA171" s="383"/>
      <c r="CB171" s="322"/>
      <c r="CC171" s="383"/>
      <c r="CD171" s="480"/>
      <c r="CE171" s="623"/>
      <c r="CF171" s="623"/>
      <c r="CG171" s="623"/>
      <c r="CH171" s="623"/>
      <c r="CI171" s="222"/>
      <c r="CJ171" s="222"/>
    </row>
    <row r="172" ht="13.5" customHeight="1">
      <c r="A172" s="222"/>
      <c r="B172" s="440">
        <v>44508.0</v>
      </c>
      <c r="C172" s="99">
        <f t="shared" si="25"/>
        <v>445210</v>
      </c>
      <c r="D172" s="260">
        <f t="shared" si="26"/>
        <v>0</v>
      </c>
      <c r="E172" s="321"/>
      <c r="F172" s="322"/>
      <c r="G172" s="322"/>
      <c r="H172" s="322"/>
      <c r="I172" s="322"/>
      <c r="J172" s="322"/>
      <c r="K172" s="322"/>
      <c r="L172" s="480"/>
      <c r="M172" s="577">
        <f t="shared" si="27"/>
        <v>0</v>
      </c>
      <c r="N172" s="321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  <c r="AA172" s="322"/>
      <c r="AB172" s="322"/>
      <c r="AC172" s="480"/>
      <c r="AD172" s="260">
        <f t="shared" si="28"/>
        <v>445210</v>
      </c>
      <c r="AE172" s="407" t="s">
        <v>1764</v>
      </c>
      <c r="AF172" s="363">
        <v>200000.0</v>
      </c>
      <c r="AG172" s="383" t="s">
        <v>396</v>
      </c>
      <c r="AH172" s="363">
        <v>245210.0</v>
      </c>
      <c r="AI172" s="383"/>
      <c r="AJ172" s="322"/>
      <c r="AK172" s="383"/>
      <c r="AL172" s="322"/>
      <c r="AM172" s="383"/>
      <c r="AN172" s="322"/>
      <c r="AO172" s="383"/>
      <c r="AP172" s="322"/>
      <c r="AQ172" s="383"/>
      <c r="AR172" s="322"/>
      <c r="AS172" s="383"/>
      <c r="AT172" s="322"/>
      <c r="AU172" s="383"/>
      <c r="AV172" s="322"/>
      <c r="AW172" s="383"/>
      <c r="AX172" s="383"/>
      <c r="AY172" s="383"/>
      <c r="AZ172" s="322"/>
      <c r="BA172" s="383"/>
      <c r="BB172" s="383"/>
      <c r="BC172" s="383"/>
      <c r="BD172" s="322"/>
      <c r="BE172" s="383"/>
      <c r="BF172" s="383"/>
      <c r="BG172" s="383"/>
      <c r="BH172" s="383"/>
      <c r="BI172" s="383"/>
      <c r="BJ172" s="383"/>
      <c r="BK172" s="383"/>
      <c r="BL172" s="383"/>
      <c r="BM172" s="383"/>
      <c r="BN172" s="383"/>
      <c r="BO172" s="383"/>
      <c r="BP172" s="383"/>
      <c r="BQ172" s="383"/>
      <c r="BR172" s="322"/>
      <c r="BS172" s="383"/>
      <c r="BT172" s="383"/>
      <c r="BU172" s="383"/>
      <c r="BV172" s="322"/>
      <c r="BW172" s="383"/>
      <c r="BX172" s="383"/>
      <c r="BY172" s="383"/>
      <c r="BZ172" s="383"/>
      <c r="CA172" s="383"/>
      <c r="CB172" s="322"/>
      <c r="CC172" s="383"/>
      <c r="CD172" s="480"/>
      <c r="CE172" s="623"/>
      <c r="CF172" s="623"/>
      <c r="CG172" s="623"/>
      <c r="CH172" s="623"/>
      <c r="CI172" s="222"/>
      <c r="CJ172" s="222"/>
    </row>
    <row r="173" ht="12.75" customHeight="1">
      <c r="A173" s="222"/>
      <c r="B173" s="440">
        <v>44509.0</v>
      </c>
      <c r="C173" s="99">
        <f t="shared" si="25"/>
        <v>1463025</v>
      </c>
      <c r="D173" s="260">
        <f t="shared" si="26"/>
        <v>1000000</v>
      </c>
      <c r="E173" s="321" t="s">
        <v>1599</v>
      </c>
      <c r="F173" s="380">
        <v>1000000.0</v>
      </c>
      <c r="G173" s="322"/>
      <c r="H173" s="322"/>
      <c r="I173" s="322"/>
      <c r="J173" s="322"/>
      <c r="K173" s="322"/>
      <c r="L173" s="480"/>
      <c r="M173" s="577">
        <f t="shared" si="27"/>
        <v>0</v>
      </c>
      <c r="N173" s="321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  <c r="AA173" s="322"/>
      <c r="AB173" s="322"/>
      <c r="AC173" s="480"/>
      <c r="AD173" s="260">
        <f t="shared" si="28"/>
        <v>463025</v>
      </c>
      <c r="AE173" s="407" t="s">
        <v>403</v>
      </c>
      <c r="AF173" s="363">
        <v>15915.0</v>
      </c>
      <c r="AG173" s="383" t="s">
        <v>1765</v>
      </c>
      <c r="AH173" s="363">
        <v>50000.0</v>
      </c>
      <c r="AI173" s="322" t="s">
        <v>1766</v>
      </c>
      <c r="AJ173" s="363">
        <v>3910.0</v>
      </c>
      <c r="AK173" s="322" t="s">
        <v>1767</v>
      </c>
      <c r="AL173" s="363">
        <v>393200.0</v>
      </c>
      <c r="AM173" s="322"/>
      <c r="AN173" s="322"/>
      <c r="AO173" s="322"/>
      <c r="AP173" s="322"/>
      <c r="AQ173" s="383"/>
      <c r="AR173" s="322"/>
      <c r="AS173" s="322"/>
      <c r="AT173" s="322"/>
      <c r="AU173" s="322"/>
      <c r="AV173" s="322"/>
      <c r="AW173" s="383"/>
      <c r="AX173" s="322"/>
      <c r="AY173" s="383"/>
      <c r="AZ173" s="322"/>
      <c r="BA173" s="383"/>
      <c r="BB173" s="322"/>
      <c r="BC173" s="383"/>
      <c r="BD173" s="322"/>
      <c r="BE173" s="383"/>
      <c r="BF173" s="322"/>
      <c r="BG173" s="383"/>
      <c r="BH173" s="322"/>
      <c r="BI173" s="383"/>
      <c r="BJ173" s="322"/>
      <c r="BK173" s="383"/>
      <c r="BL173" s="322"/>
      <c r="BM173" s="383"/>
      <c r="BN173" s="322"/>
      <c r="BO173" s="383"/>
      <c r="BP173" s="322"/>
      <c r="BQ173" s="383"/>
      <c r="BR173" s="322"/>
      <c r="BS173" s="383"/>
      <c r="BT173" s="383"/>
      <c r="BU173" s="383"/>
      <c r="BV173" s="322"/>
      <c r="BW173" s="383"/>
      <c r="BX173" s="383"/>
      <c r="BY173" s="383"/>
      <c r="BZ173" s="383"/>
      <c r="CA173" s="383"/>
      <c r="CB173" s="322"/>
      <c r="CC173" s="383"/>
      <c r="CD173" s="480"/>
      <c r="CE173" s="623"/>
      <c r="CF173" s="623"/>
      <c r="CG173" s="623"/>
      <c r="CH173" s="623"/>
      <c r="CI173" s="222"/>
      <c r="CJ173" s="222"/>
    </row>
    <row r="174" ht="13.5" customHeight="1">
      <c r="A174" s="222"/>
      <c r="B174" s="440">
        <v>44510.0</v>
      </c>
      <c r="C174" s="99">
        <f t="shared" si="25"/>
        <v>3216477</v>
      </c>
      <c r="D174" s="260">
        <f t="shared" si="26"/>
        <v>27302</v>
      </c>
      <c r="E174" s="322" t="s">
        <v>507</v>
      </c>
      <c r="F174" s="380">
        <v>27302.0</v>
      </c>
      <c r="G174" s="322"/>
      <c r="H174" s="485"/>
      <c r="I174" s="322"/>
      <c r="J174" s="322"/>
      <c r="K174" s="322"/>
      <c r="L174" s="480"/>
      <c r="M174" s="577">
        <f t="shared" si="27"/>
        <v>0</v>
      </c>
      <c r="N174" s="321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  <c r="AA174" s="322"/>
      <c r="AB174" s="322"/>
      <c r="AC174" s="480"/>
      <c r="AD174" s="260">
        <f t="shared" si="28"/>
        <v>3189175</v>
      </c>
      <c r="AE174" s="407" t="s">
        <v>55</v>
      </c>
      <c r="AF174" s="363">
        <v>1729769.0</v>
      </c>
      <c r="AG174" s="383" t="s">
        <v>1646</v>
      </c>
      <c r="AH174" s="363">
        <v>9000.0</v>
      </c>
      <c r="AI174" s="383" t="s">
        <v>975</v>
      </c>
      <c r="AJ174" s="363">
        <v>200000.0</v>
      </c>
      <c r="AK174" s="383" t="s">
        <v>56</v>
      </c>
      <c r="AL174" s="363">
        <v>660226.0</v>
      </c>
      <c r="AM174" s="383" t="s">
        <v>415</v>
      </c>
      <c r="AN174" s="363">
        <v>170000.0</v>
      </c>
      <c r="AO174" s="383" t="s">
        <v>974</v>
      </c>
      <c r="AP174" s="363">
        <v>420180.0</v>
      </c>
      <c r="AQ174" s="383"/>
      <c r="AR174" s="322"/>
      <c r="AS174" s="383"/>
      <c r="AT174" s="322"/>
      <c r="AU174" s="383"/>
      <c r="AV174" s="322"/>
      <c r="AW174" s="322"/>
      <c r="AX174" s="322"/>
      <c r="AY174" s="322"/>
      <c r="AZ174" s="322"/>
      <c r="BA174" s="322"/>
      <c r="BB174" s="322"/>
      <c r="BC174" s="322"/>
      <c r="BD174" s="322"/>
      <c r="BE174" s="383"/>
      <c r="BF174" s="322"/>
      <c r="BG174" s="322"/>
      <c r="BH174" s="322"/>
      <c r="BI174" s="322"/>
      <c r="BJ174" s="322"/>
      <c r="BK174" s="383"/>
      <c r="BL174" s="322"/>
      <c r="BM174" s="383"/>
      <c r="BN174" s="322"/>
      <c r="BO174" s="383"/>
      <c r="BP174" s="322"/>
      <c r="BQ174" s="383"/>
      <c r="BR174" s="322"/>
      <c r="BS174" s="383"/>
      <c r="BT174" s="322"/>
      <c r="BU174" s="383"/>
      <c r="BV174" s="322"/>
      <c r="BW174" s="383"/>
      <c r="BX174" s="423"/>
      <c r="BY174" s="383"/>
      <c r="BZ174" s="322"/>
      <c r="CA174" s="383"/>
      <c r="CB174" s="322"/>
      <c r="CC174" s="383"/>
      <c r="CD174" s="480"/>
      <c r="CE174" s="623"/>
      <c r="CF174" s="623"/>
      <c r="CG174" s="623"/>
      <c r="CH174" s="623"/>
      <c r="CI174" s="222"/>
      <c r="CJ174" s="222"/>
    </row>
    <row r="175" ht="13.5" customHeight="1">
      <c r="A175" s="222"/>
      <c r="B175" s="439">
        <v>44511.0</v>
      </c>
      <c r="C175" s="99">
        <f t="shared" si="25"/>
        <v>2103783</v>
      </c>
      <c r="D175" s="260">
        <f t="shared" si="26"/>
        <v>530000</v>
      </c>
      <c r="E175" s="322" t="s">
        <v>1006</v>
      </c>
      <c r="F175" s="722">
        <v>530000.0</v>
      </c>
      <c r="G175" s="322"/>
      <c r="H175" s="322"/>
      <c r="I175" s="322"/>
      <c r="J175" s="322"/>
      <c r="K175" s="322"/>
      <c r="L175" s="480"/>
      <c r="M175" s="577">
        <f t="shared" si="27"/>
        <v>1573783</v>
      </c>
      <c r="N175" s="321" t="s">
        <v>1008</v>
      </c>
      <c r="O175" s="322">
        <v>248600.0</v>
      </c>
      <c r="P175" s="322" t="s">
        <v>1008</v>
      </c>
      <c r="Q175" s="322">
        <v>111306.0</v>
      </c>
      <c r="R175" s="322" t="s">
        <v>1768</v>
      </c>
      <c r="S175" s="322">
        <v>900000.0</v>
      </c>
      <c r="T175" s="322" t="s">
        <v>1769</v>
      </c>
      <c r="U175" s="322">
        <v>313877.0</v>
      </c>
      <c r="V175" s="322"/>
      <c r="W175" s="322"/>
      <c r="X175" s="322"/>
      <c r="Y175" s="322"/>
      <c r="Z175" s="322"/>
      <c r="AA175" s="322"/>
      <c r="AB175" s="322"/>
      <c r="AC175" s="480"/>
      <c r="AD175" s="260">
        <f t="shared" si="28"/>
        <v>0</v>
      </c>
      <c r="AE175" s="407"/>
      <c r="AF175" s="322"/>
      <c r="AG175" s="383"/>
      <c r="AH175" s="322"/>
      <c r="AI175" s="383"/>
      <c r="AJ175" s="322"/>
      <c r="AK175" s="383"/>
      <c r="AL175" s="322"/>
      <c r="AM175" s="383"/>
      <c r="AN175" s="322"/>
      <c r="AO175" s="383"/>
      <c r="AP175" s="414"/>
      <c r="AQ175" s="383"/>
      <c r="AR175" s="322"/>
      <c r="AS175" s="383"/>
      <c r="AT175" s="322"/>
      <c r="AU175" s="383"/>
      <c r="AV175" s="322"/>
      <c r="AW175" s="383"/>
      <c r="AX175" s="383"/>
      <c r="AY175" s="383"/>
      <c r="AZ175" s="322"/>
      <c r="BA175" s="383"/>
      <c r="BB175" s="383"/>
      <c r="BC175" s="383"/>
      <c r="BD175" s="322"/>
      <c r="BE175" s="383"/>
      <c r="BF175" s="383"/>
      <c r="BG175" s="383"/>
      <c r="BH175" s="383"/>
      <c r="BI175" s="383"/>
      <c r="BJ175" s="383"/>
      <c r="BK175" s="383"/>
      <c r="BL175" s="383"/>
      <c r="BM175" s="383"/>
      <c r="BN175" s="322"/>
      <c r="BO175" s="383"/>
      <c r="BP175" s="383"/>
      <c r="BQ175" s="383"/>
      <c r="BR175" s="322"/>
      <c r="BS175" s="383"/>
      <c r="BT175" s="383"/>
      <c r="BU175" s="383"/>
      <c r="BV175" s="322"/>
      <c r="BW175" s="383"/>
      <c r="BX175" s="383"/>
      <c r="BY175" s="383"/>
      <c r="BZ175" s="383"/>
      <c r="CA175" s="383"/>
      <c r="CB175" s="322"/>
      <c r="CC175" s="383"/>
      <c r="CD175" s="480"/>
      <c r="CE175" s="623"/>
      <c r="CF175" s="623"/>
      <c r="CG175" s="623"/>
      <c r="CH175" s="623"/>
      <c r="CI175" s="222"/>
      <c r="CJ175" s="222"/>
    </row>
    <row r="176" ht="13.5" customHeight="1">
      <c r="A176" s="222"/>
      <c r="B176" s="439">
        <v>44512.0</v>
      </c>
      <c r="C176" s="99">
        <f t="shared" si="25"/>
        <v>23097453</v>
      </c>
      <c r="D176" s="260">
        <f t="shared" si="26"/>
        <v>0</v>
      </c>
      <c r="E176" s="321"/>
      <c r="F176" s="322"/>
      <c r="G176" s="322"/>
      <c r="H176" s="322"/>
      <c r="I176" s="322"/>
      <c r="J176" s="322"/>
      <c r="K176" s="322"/>
      <c r="L176" s="480"/>
      <c r="M176" s="577">
        <f t="shared" si="27"/>
        <v>23097453</v>
      </c>
      <c r="N176" s="321" t="s">
        <v>1770</v>
      </c>
      <c r="O176" s="322">
        <v>1.5976509E7</v>
      </c>
      <c r="P176" s="322" t="s">
        <v>1771</v>
      </c>
      <c r="Q176" s="412">
        <v>86900.0</v>
      </c>
      <c r="R176" s="412" t="s">
        <v>1772</v>
      </c>
      <c r="S176" s="412">
        <v>6000000.0</v>
      </c>
      <c r="T176" s="412" t="s">
        <v>1424</v>
      </c>
      <c r="U176" s="412">
        <v>1034044.0</v>
      </c>
      <c r="V176" s="412"/>
      <c r="W176" s="412"/>
      <c r="X176" s="412"/>
      <c r="Y176" s="412"/>
      <c r="Z176" s="412"/>
      <c r="AA176" s="412"/>
      <c r="AB176" s="412"/>
      <c r="AC176" s="500"/>
      <c r="AD176" s="260">
        <f t="shared" si="28"/>
        <v>0</v>
      </c>
      <c r="AE176" s="407"/>
      <c r="AF176" s="322"/>
      <c r="AG176" s="383"/>
      <c r="AH176" s="322"/>
      <c r="AI176" s="322"/>
      <c r="AJ176" s="322"/>
      <c r="AK176" s="322"/>
      <c r="AL176" s="322"/>
      <c r="AM176" s="322"/>
      <c r="AN176" s="322"/>
      <c r="AO176" s="322"/>
      <c r="AP176" s="322"/>
      <c r="AQ176" s="383"/>
      <c r="AR176" s="322"/>
      <c r="AS176" s="322"/>
      <c r="AT176" s="322"/>
      <c r="AU176" s="322"/>
      <c r="AV176" s="322"/>
      <c r="AW176" s="383"/>
      <c r="AX176" s="322"/>
      <c r="AY176" s="383"/>
      <c r="AZ176" s="322"/>
      <c r="BA176" s="383"/>
      <c r="BB176" s="322"/>
      <c r="BC176" s="383"/>
      <c r="BD176" s="322"/>
      <c r="BE176" s="383"/>
      <c r="BF176" s="322"/>
      <c r="BG176" s="383"/>
      <c r="BH176" s="322"/>
      <c r="BI176" s="383"/>
      <c r="BJ176" s="322"/>
      <c r="BK176" s="383"/>
      <c r="BL176" s="322"/>
      <c r="BM176" s="383"/>
      <c r="BN176" s="322"/>
      <c r="BO176" s="383"/>
      <c r="BP176" s="322"/>
      <c r="BQ176" s="383"/>
      <c r="BR176" s="322"/>
      <c r="BS176" s="383"/>
      <c r="BT176" s="383"/>
      <c r="BU176" s="383"/>
      <c r="BV176" s="322"/>
      <c r="BW176" s="383"/>
      <c r="BX176" s="383"/>
      <c r="BY176" s="383"/>
      <c r="BZ176" s="383"/>
      <c r="CA176" s="383"/>
      <c r="CB176" s="322"/>
      <c r="CC176" s="383"/>
      <c r="CD176" s="480"/>
      <c r="CE176" s="623"/>
      <c r="CF176" s="623"/>
      <c r="CG176" s="623"/>
      <c r="CH176" s="623"/>
      <c r="CI176" s="222"/>
      <c r="CJ176" s="222"/>
    </row>
    <row r="177" ht="13.5" customHeight="1">
      <c r="A177" s="222"/>
      <c r="B177" s="440">
        <v>44513.0</v>
      </c>
      <c r="C177" s="99">
        <f t="shared" si="25"/>
        <v>25269150</v>
      </c>
      <c r="D177" s="260">
        <f t="shared" si="26"/>
        <v>25000550</v>
      </c>
      <c r="E177" s="321" t="s">
        <v>662</v>
      </c>
      <c r="F177" s="363">
        <v>2.5E7</v>
      </c>
      <c r="G177" s="321" t="s">
        <v>1052</v>
      </c>
      <c r="H177" s="363">
        <v>550.0</v>
      </c>
      <c r="I177" s="322"/>
      <c r="J177" s="322"/>
      <c r="K177" s="322"/>
      <c r="L177" s="480"/>
      <c r="M177" s="577">
        <f t="shared" si="27"/>
        <v>0</v>
      </c>
      <c r="N177" s="321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322"/>
      <c r="AB177" s="322"/>
      <c r="AC177" s="480"/>
      <c r="AD177" s="260">
        <f t="shared" si="28"/>
        <v>268600</v>
      </c>
      <c r="AE177" s="407" t="s">
        <v>1773</v>
      </c>
      <c r="AF177" s="363">
        <v>258547.0</v>
      </c>
      <c r="AG177" s="383" t="s">
        <v>417</v>
      </c>
      <c r="AH177" s="363">
        <v>10053.0</v>
      </c>
      <c r="AI177" s="383"/>
      <c r="AJ177" s="322"/>
      <c r="AK177" s="383"/>
      <c r="AL177" s="322"/>
      <c r="AM177" s="383"/>
      <c r="AN177" s="322"/>
      <c r="AO177" s="383"/>
      <c r="AP177" s="322"/>
      <c r="AQ177" s="383"/>
      <c r="AR177" s="322"/>
      <c r="AS177" s="383"/>
      <c r="AT177" s="322"/>
      <c r="AU177" s="383"/>
      <c r="AV177" s="322"/>
      <c r="AW177" s="383"/>
      <c r="AX177" s="383"/>
      <c r="AY177" s="383"/>
      <c r="AZ177" s="322"/>
      <c r="BA177" s="383"/>
      <c r="BB177" s="383"/>
      <c r="BC177" s="383"/>
      <c r="BD177" s="322"/>
      <c r="BE177" s="383"/>
      <c r="BF177" s="383"/>
      <c r="BG177" s="383"/>
      <c r="BH177" s="383"/>
      <c r="BI177" s="383"/>
      <c r="BJ177" s="383"/>
      <c r="BK177" s="383"/>
      <c r="BL177" s="383"/>
      <c r="BM177" s="383"/>
      <c r="BN177" s="383"/>
      <c r="BO177" s="383"/>
      <c r="BP177" s="383"/>
      <c r="BQ177" s="383"/>
      <c r="BR177" s="322"/>
      <c r="BS177" s="383"/>
      <c r="BT177" s="383"/>
      <c r="BU177" s="383"/>
      <c r="BV177" s="322"/>
      <c r="BW177" s="383"/>
      <c r="BX177" s="383"/>
      <c r="BY177" s="383"/>
      <c r="BZ177" s="383"/>
      <c r="CA177" s="383"/>
      <c r="CB177" s="322"/>
      <c r="CC177" s="383"/>
      <c r="CD177" s="480"/>
      <c r="CE177" s="623"/>
      <c r="CF177" s="623"/>
      <c r="CG177" s="623"/>
      <c r="CH177" s="623"/>
      <c r="CI177" s="222"/>
      <c r="CJ177" s="222"/>
    </row>
    <row r="178" ht="13.5" customHeight="1">
      <c r="A178" s="222"/>
      <c r="B178" s="440">
        <v>44514.0</v>
      </c>
      <c r="C178" s="99">
        <f t="shared" si="25"/>
        <v>7820</v>
      </c>
      <c r="D178" s="260">
        <f t="shared" si="26"/>
        <v>0</v>
      </c>
      <c r="E178" s="321"/>
      <c r="F178" s="322"/>
      <c r="G178" s="322"/>
      <c r="H178" s="322"/>
      <c r="I178" s="322"/>
      <c r="J178" s="322"/>
      <c r="K178" s="322"/>
      <c r="L178" s="480"/>
      <c r="M178" s="577">
        <f t="shared" si="27"/>
        <v>0</v>
      </c>
      <c r="N178" s="321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  <c r="AA178" s="322"/>
      <c r="AB178" s="322"/>
      <c r="AC178" s="480"/>
      <c r="AD178" s="260">
        <f t="shared" si="28"/>
        <v>7820</v>
      </c>
      <c r="AE178" s="723" t="s">
        <v>1774</v>
      </c>
      <c r="AF178" s="363">
        <v>3910.0</v>
      </c>
      <c r="AG178" s="383" t="s">
        <v>1775</v>
      </c>
      <c r="AH178" s="363">
        <v>3910.0</v>
      </c>
      <c r="AI178" s="383"/>
      <c r="AJ178" s="322"/>
      <c r="AK178" s="383"/>
      <c r="AL178" s="322"/>
      <c r="AM178" s="383"/>
      <c r="AN178" s="322"/>
      <c r="AO178" s="383"/>
      <c r="AP178" s="322"/>
      <c r="AQ178" s="383"/>
      <c r="AR178" s="322"/>
      <c r="AS178" s="383"/>
      <c r="AT178" s="322"/>
      <c r="AU178" s="383"/>
      <c r="AV178" s="322"/>
      <c r="AW178" s="383"/>
      <c r="AX178" s="383"/>
      <c r="AY178" s="383"/>
      <c r="AZ178" s="322"/>
      <c r="BA178" s="383"/>
      <c r="BB178" s="383"/>
      <c r="BC178" s="383"/>
      <c r="BD178" s="322"/>
      <c r="BE178" s="383"/>
      <c r="BF178" s="383"/>
      <c r="BG178" s="383"/>
      <c r="BH178" s="383"/>
      <c r="BI178" s="383"/>
      <c r="BJ178" s="383"/>
      <c r="BK178" s="383"/>
      <c r="BL178" s="383"/>
      <c r="BM178" s="383"/>
      <c r="BN178" s="383"/>
      <c r="BO178" s="383"/>
      <c r="BP178" s="383"/>
      <c r="BQ178" s="383"/>
      <c r="BR178" s="322"/>
      <c r="BS178" s="383"/>
      <c r="BT178" s="383"/>
      <c r="BU178" s="383"/>
      <c r="BV178" s="322"/>
      <c r="BW178" s="383"/>
      <c r="BX178" s="383"/>
      <c r="BY178" s="383"/>
      <c r="BZ178" s="383"/>
      <c r="CA178" s="383"/>
      <c r="CB178" s="322"/>
      <c r="CC178" s="383"/>
      <c r="CD178" s="480"/>
      <c r="CE178" s="623"/>
      <c r="CF178" s="623"/>
      <c r="CG178" s="623"/>
      <c r="CH178" s="623"/>
      <c r="CI178" s="222"/>
      <c r="CJ178" s="222"/>
    </row>
    <row r="179" ht="13.5" customHeight="1">
      <c r="A179" s="222"/>
      <c r="B179" s="440">
        <v>44515.0</v>
      </c>
      <c r="C179" s="99">
        <f t="shared" si="25"/>
        <v>0</v>
      </c>
      <c r="D179" s="260">
        <f t="shared" si="26"/>
        <v>0</v>
      </c>
      <c r="E179" s="321"/>
      <c r="F179" s="322"/>
      <c r="G179" s="322"/>
      <c r="H179" s="322"/>
      <c r="I179" s="322"/>
      <c r="J179" s="322"/>
      <c r="K179" s="322"/>
      <c r="L179" s="480"/>
      <c r="M179" s="577">
        <f t="shared" si="27"/>
        <v>0</v>
      </c>
      <c r="N179" s="321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  <c r="AA179" s="322"/>
      <c r="AB179" s="322"/>
      <c r="AC179" s="480"/>
      <c r="AD179" s="260">
        <f t="shared" si="28"/>
        <v>0</v>
      </c>
      <c r="AE179" s="407"/>
      <c r="AF179" s="322"/>
      <c r="AG179" s="383"/>
      <c r="AH179" s="322"/>
      <c r="AI179" s="383"/>
      <c r="AJ179" s="322"/>
      <c r="AK179" s="383"/>
      <c r="AL179" s="322"/>
      <c r="AM179" s="383"/>
      <c r="AN179" s="322"/>
      <c r="AO179" s="383"/>
      <c r="AP179" s="322"/>
      <c r="AQ179" s="383"/>
      <c r="AR179" s="322"/>
      <c r="AS179" s="383"/>
      <c r="AT179" s="322"/>
      <c r="AU179" s="383"/>
      <c r="AV179" s="322"/>
      <c r="AW179" s="383"/>
      <c r="AX179" s="383"/>
      <c r="AY179" s="383"/>
      <c r="AZ179" s="322"/>
      <c r="BA179" s="383"/>
      <c r="BB179" s="383"/>
      <c r="BC179" s="383"/>
      <c r="BD179" s="322"/>
      <c r="BE179" s="383"/>
      <c r="BF179" s="383"/>
      <c r="BG179" s="383"/>
      <c r="BH179" s="383"/>
      <c r="BI179" s="383"/>
      <c r="BJ179" s="383"/>
      <c r="BK179" s="383"/>
      <c r="BL179" s="383"/>
      <c r="BM179" s="383"/>
      <c r="BN179" s="383"/>
      <c r="BO179" s="383"/>
      <c r="BP179" s="383"/>
      <c r="BQ179" s="383"/>
      <c r="BR179" s="322"/>
      <c r="BS179" s="383"/>
      <c r="BT179" s="383"/>
      <c r="BU179" s="383"/>
      <c r="BV179" s="322"/>
      <c r="BW179" s="383"/>
      <c r="BX179" s="383"/>
      <c r="BY179" s="383"/>
      <c r="BZ179" s="383"/>
      <c r="CA179" s="383"/>
      <c r="CB179" s="322"/>
      <c r="CC179" s="383"/>
      <c r="CD179" s="480"/>
      <c r="CE179" s="623"/>
      <c r="CF179" s="623"/>
      <c r="CG179" s="623"/>
      <c r="CH179" s="623"/>
      <c r="CI179" s="222"/>
      <c r="CJ179" s="222"/>
    </row>
    <row r="180" ht="13.5" customHeight="1">
      <c r="A180" s="222"/>
      <c r="B180" s="440">
        <v>44516.0</v>
      </c>
      <c r="C180" s="99">
        <f t="shared" si="25"/>
        <v>16305</v>
      </c>
      <c r="D180" s="260">
        <f t="shared" si="26"/>
        <v>0</v>
      </c>
      <c r="E180" s="321"/>
      <c r="F180" s="322"/>
      <c r="G180" s="322"/>
      <c r="H180" s="322"/>
      <c r="I180" s="322"/>
      <c r="J180" s="322"/>
      <c r="K180" s="322"/>
      <c r="L180" s="480"/>
      <c r="M180" s="577">
        <f t="shared" si="27"/>
        <v>0</v>
      </c>
      <c r="N180" s="321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  <c r="AA180" s="322"/>
      <c r="AB180" s="322"/>
      <c r="AC180" s="480"/>
      <c r="AD180" s="260">
        <f t="shared" si="28"/>
        <v>16305</v>
      </c>
      <c r="AE180" s="407" t="s">
        <v>403</v>
      </c>
      <c r="AF180" s="363">
        <v>16305.0</v>
      </c>
      <c r="AG180" s="383"/>
      <c r="AH180" s="322"/>
      <c r="AI180" s="383"/>
      <c r="AJ180" s="322"/>
      <c r="AK180" s="383"/>
      <c r="AL180" s="322"/>
      <c r="AM180" s="383"/>
      <c r="AN180" s="322"/>
      <c r="AO180" s="383"/>
      <c r="AP180" s="322"/>
      <c r="AQ180" s="383"/>
      <c r="AR180" s="322"/>
      <c r="AS180" s="383"/>
      <c r="AT180" s="322"/>
      <c r="AU180" s="383"/>
      <c r="AV180" s="322"/>
      <c r="AW180" s="383"/>
      <c r="AX180" s="383"/>
      <c r="AY180" s="383"/>
      <c r="AZ180" s="322"/>
      <c r="BA180" s="383"/>
      <c r="BB180" s="383"/>
      <c r="BC180" s="383"/>
      <c r="BD180" s="322"/>
      <c r="BE180" s="383"/>
      <c r="BF180" s="383"/>
      <c r="BG180" s="383"/>
      <c r="BH180" s="383"/>
      <c r="BI180" s="383"/>
      <c r="BJ180" s="383"/>
      <c r="BK180" s="383"/>
      <c r="BL180" s="383"/>
      <c r="BM180" s="383"/>
      <c r="BN180" s="383"/>
      <c r="BO180" s="383"/>
      <c r="BP180" s="383"/>
      <c r="BQ180" s="383"/>
      <c r="BR180" s="322"/>
      <c r="BS180" s="383"/>
      <c r="BT180" s="383"/>
      <c r="BU180" s="383"/>
      <c r="BV180" s="322"/>
      <c r="BW180" s="383"/>
      <c r="BX180" s="383"/>
      <c r="BY180" s="383"/>
      <c r="BZ180" s="383"/>
      <c r="CA180" s="383"/>
      <c r="CB180" s="322"/>
      <c r="CC180" s="383"/>
      <c r="CD180" s="480"/>
      <c r="CE180" s="623"/>
      <c r="CF180" s="623"/>
      <c r="CG180" s="623"/>
      <c r="CH180" s="623"/>
      <c r="CI180" s="222"/>
      <c r="CJ180" s="222"/>
    </row>
    <row r="181" ht="13.5" customHeight="1">
      <c r="A181" s="222"/>
      <c r="B181" s="440">
        <v>44517.0</v>
      </c>
      <c r="C181" s="99">
        <f t="shared" si="25"/>
        <v>2190000</v>
      </c>
      <c r="D181" s="260">
        <f t="shared" si="26"/>
        <v>0</v>
      </c>
      <c r="E181" s="321"/>
      <c r="F181" s="322"/>
      <c r="G181" s="322"/>
      <c r="H181" s="322"/>
      <c r="I181" s="322"/>
      <c r="J181" s="322"/>
      <c r="K181" s="322"/>
      <c r="L181" s="480"/>
      <c r="M181" s="577">
        <f t="shared" si="27"/>
        <v>2190000</v>
      </c>
      <c r="N181" s="321" t="s">
        <v>1776</v>
      </c>
      <c r="O181" s="363">
        <v>2190000.0</v>
      </c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  <c r="AA181" s="322"/>
      <c r="AB181" s="322"/>
      <c r="AC181" s="480"/>
      <c r="AD181" s="260">
        <f t="shared" si="28"/>
        <v>0</v>
      </c>
      <c r="AE181" s="407"/>
      <c r="AF181" s="322"/>
      <c r="AG181" s="383"/>
      <c r="AH181" s="322"/>
      <c r="AI181" s="383"/>
      <c r="AJ181" s="322"/>
      <c r="AK181" s="383"/>
      <c r="AL181" s="322"/>
      <c r="AM181" s="383"/>
      <c r="AN181" s="322"/>
      <c r="AO181" s="383"/>
      <c r="AP181" s="322"/>
      <c r="AQ181" s="383"/>
      <c r="AR181" s="322"/>
      <c r="AS181" s="383"/>
      <c r="AT181" s="322"/>
      <c r="AU181" s="383"/>
      <c r="AV181" s="322"/>
      <c r="AW181" s="383"/>
      <c r="AX181" s="383"/>
      <c r="AY181" s="383"/>
      <c r="AZ181" s="322"/>
      <c r="BA181" s="383"/>
      <c r="BB181" s="383"/>
      <c r="BC181" s="383"/>
      <c r="BD181" s="322"/>
      <c r="BE181" s="383"/>
      <c r="BF181" s="383"/>
      <c r="BG181" s="383"/>
      <c r="BH181" s="383"/>
      <c r="BI181" s="383"/>
      <c r="BJ181" s="383"/>
      <c r="BK181" s="383"/>
      <c r="BL181" s="383"/>
      <c r="BM181" s="383"/>
      <c r="BN181" s="383"/>
      <c r="BO181" s="383"/>
      <c r="BP181" s="383"/>
      <c r="BQ181" s="383"/>
      <c r="BR181" s="322"/>
      <c r="BS181" s="383"/>
      <c r="BT181" s="383"/>
      <c r="BU181" s="383"/>
      <c r="BV181" s="322"/>
      <c r="BW181" s="383"/>
      <c r="BX181" s="383"/>
      <c r="BY181" s="383"/>
      <c r="BZ181" s="383"/>
      <c r="CA181" s="383"/>
      <c r="CB181" s="322"/>
      <c r="CC181" s="383"/>
      <c r="CD181" s="480"/>
      <c r="CE181" s="623"/>
      <c r="CF181" s="623"/>
      <c r="CG181" s="623"/>
      <c r="CH181" s="623"/>
      <c r="CI181" s="222"/>
      <c r="CJ181" s="222"/>
    </row>
    <row r="182" ht="13.5" customHeight="1">
      <c r="A182" s="222"/>
      <c r="B182" s="439">
        <v>44518.0</v>
      </c>
      <c r="C182" s="99">
        <f t="shared" si="25"/>
        <v>0</v>
      </c>
      <c r="D182" s="260">
        <f t="shared" si="26"/>
        <v>0</v>
      </c>
      <c r="E182" s="321"/>
      <c r="F182" s="322"/>
      <c r="G182" s="322"/>
      <c r="H182" s="322"/>
      <c r="I182" s="322"/>
      <c r="J182" s="322"/>
      <c r="K182" s="322"/>
      <c r="L182" s="480"/>
      <c r="M182" s="577">
        <f t="shared" si="27"/>
        <v>0</v>
      </c>
      <c r="N182" s="321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  <c r="AA182" s="322"/>
      <c r="AB182" s="322"/>
      <c r="AC182" s="480"/>
      <c r="AD182" s="260">
        <f t="shared" si="28"/>
        <v>0</v>
      </c>
      <c r="AE182" s="407"/>
      <c r="AF182" s="322"/>
      <c r="AG182" s="383"/>
      <c r="AH182" s="322"/>
      <c r="AI182" s="383"/>
      <c r="AJ182" s="322"/>
      <c r="AK182" s="383"/>
      <c r="AL182" s="322"/>
      <c r="AM182" s="383"/>
      <c r="AN182" s="322"/>
      <c r="AO182" s="383"/>
      <c r="AP182" s="322"/>
      <c r="AQ182" s="383"/>
      <c r="AR182" s="322"/>
      <c r="AS182" s="383"/>
      <c r="AT182" s="322"/>
      <c r="AU182" s="383"/>
      <c r="AV182" s="322"/>
      <c r="AW182" s="383"/>
      <c r="AX182" s="383"/>
      <c r="AY182" s="383"/>
      <c r="AZ182" s="322"/>
      <c r="BA182" s="383"/>
      <c r="BB182" s="383"/>
      <c r="BC182" s="383"/>
      <c r="BD182" s="322"/>
      <c r="BE182" s="383"/>
      <c r="BF182" s="383"/>
      <c r="BG182" s="383"/>
      <c r="BH182" s="383"/>
      <c r="BI182" s="383"/>
      <c r="BJ182" s="383"/>
      <c r="BK182" s="383"/>
      <c r="BL182" s="383"/>
      <c r="BM182" s="383"/>
      <c r="BN182" s="383"/>
      <c r="BO182" s="383"/>
      <c r="BP182" s="383"/>
      <c r="BQ182" s="383"/>
      <c r="BR182" s="322"/>
      <c r="BS182" s="383"/>
      <c r="BT182" s="383"/>
      <c r="BU182" s="383"/>
      <c r="BV182" s="322"/>
      <c r="BW182" s="383"/>
      <c r="BX182" s="383"/>
      <c r="BY182" s="383"/>
      <c r="BZ182" s="383"/>
      <c r="CA182" s="383"/>
      <c r="CB182" s="322"/>
      <c r="CC182" s="383"/>
      <c r="CD182" s="480"/>
      <c r="CE182" s="623"/>
      <c r="CF182" s="623"/>
      <c r="CG182" s="623"/>
      <c r="CH182" s="623"/>
      <c r="CI182" s="222"/>
      <c r="CJ182" s="222"/>
    </row>
    <row r="183" ht="13.5" customHeight="1">
      <c r="A183" s="222"/>
      <c r="B183" s="439">
        <v>44519.0</v>
      </c>
      <c r="C183" s="99">
        <f t="shared" si="25"/>
        <v>0</v>
      </c>
      <c r="D183" s="260">
        <f t="shared" si="26"/>
        <v>0</v>
      </c>
      <c r="E183" s="321"/>
      <c r="F183" s="322"/>
      <c r="G183" s="322"/>
      <c r="H183" s="322"/>
      <c r="I183" s="322"/>
      <c r="J183" s="322"/>
      <c r="K183" s="322"/>
      <c r="L183" s="480"/>
      <c r="M183" s="577">
        <f t="shared" si="27"/>
        <v>0</v>
      </c>
      <c r="N183" s="321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  <c r="AA183" s="322"/>
      <c r="AB183" s="322"/>
      <c r="AC183" s="480"/>
      <c r="AD183" s="260">
        <f t="shared" si="28"/>
        <v>0</v>
      </c>
      <c r="AE183" s="407"/>
      <c r="AF183" s="322"/>
      <c r="AG183" s="322"/>
      <c r="AH183" s="322"/>
      <c r="AI183" s="383"/>
      <c r="AJ183" s="322"/>
      <c r="AK183" s="383"/>
      <c r="AL183" s="322"/>
      <c r="AM183" s="383"/>
      <c r="AN183" s="322"/>
      <c r="AO183" s="383"/>
      <c r="AP183" s="322"/>
      <c r="AQ183" s="383"/>
      <c r="AR183" s="322"/>
      <c r="AS183" s="383"/>
      <c r="AT183" s="322"/>
      <c r="AU183" s="383"/>
      <c r="AV183" s="322"/>
      <c r="AW183" s="383"/>
      <c r="AX183" s="383"/>
      <c r="AY183" s="383"/>
      <c r="AZ183" s="322"/>
      <c r="BA183" s="383"/>
      <c r="BB183" s="383"/>
      <c r="BC183" s="383"/>
      <c r="BD183" s="322"/>
      <c r="BE183" s="383"/>
      <c r="BF183" s="383"/>
      <c r="BG183" s="383"/>
      <c r="BH183" s="383"/>
      <c r="BI183" s="383"/>
      <c r="BJ183" s="383"/>
      <c r="BK183" s="383"/>
      <c r="BL183" s="383"/>
      <c r="BM183" s="383"/>
      <c r="BN183" s="383"/>
      <c r="BO183" s="383"/>
      <c r="BP183" s="383"/>
      <c r="BQ183" s="383"/>
      <c r="BR183" s="322"/>
      <c r="BS183" s="383"/>
      <c r="BT183" s="383"/>
      <c r="BU183" s="383"/>
      <c r="BV183" s="322"/>
      <c r="BW183" s="383"/>
      <c r="BX183" s="383"/>
      <c r="BY183" s="383"/>
      <c r="BZ183" s="383"/>
      <c r="CA183" s="383"/>
      <c r="CB183" s="322"/>
      <c r="CC183" s="383"/>
      <c r="CD183" s="480"/>
      <c r="CE183" s="623"/>
      <c r="CF183" s="623"/>
      <c r="CG183" s="623"/>
      <c r="CH183" s="623"/>
      <c r="CI183" s="222"/>
      <c r="CJ183" s="222"/>
    </row>
    <row r="184" ht="13.5" customHeight="1">
      <c r="A184" s="222"/>
      <c r="B184" s="440">
        <v>44520.0</v>
      </c>
      <c r="C184" s="99">
        <f t="shared" si="25"/>
        <v>5120</v>
      </c>
      <c r="D184" s="260">
        <f t="shared" si="26"/>
        <v>1100</v>
      </c>
      <c r="E184" s="321" t="s">
        <v>640</v>
      </c>
      <c r="F184" s="363">
        <v>1100.0</v>
      </c>
      <c r="G184" s="322"/>
      <c r="H184" s="322"/>
      <c r="I184" s="322"/>
      <c r="J184" s="322"/>
      <c r="K184" s="322"/>
      <c r="L184" s="480"/>
      <c r="M184" s="577">
        <f t="shared" si="27"/>
        <v>0</v>
      </c>
      <c r="N184" s="321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  <c r="AA184" s="322"/>
      <c r="AB184" s="322"/>
      <c r="AC184" s="480"/>
      <c r="AD184" s="260">
        <f t="shared" si="28"/>
        <v>4020</v>
      </c>
      <c r="AE184" s="484" t="s">
        <v>1777</v>
      </c>
      <c r="AF184" s="363">
        <v>4020.0</v>
      </c>
      <c r="AG184" s="383"/>
      <c r="AH184" s="322"/>
      <c r="AI184" s="383"/>
      <c r="AJ184" s="322"/>
      <c r="AK184" s="383"/>
      <c r="AL184" s="322"/>
      <c r="AM184" s="383"/>
      <c r="AN184" s="322"/>
      <c r="AO184" s="383"/>
      <c r="AP184" s="322"/>
      <c r="AQ184" s="383"/>
      <c r="AR184" s="322"/>
      <c r="AS184" s="383"/>
      <c r="AT184" s="322"/>
      <c r="AU184" s="383"/>
      <c r="AV184" s="322"/>
      <c r="AW184" s="383"/>
      <c r="AX184" s="383"/>
      <c r="AY184" s="383"/>
      <c r="AZ184" s="322"/>
      <c r="BA184" s="383"/>
      <c r="BB184" s="383"/>
      <c r="BC184" s="383"/>
      <c r="BD184" s="322"/>
      <c r="BE184" s="383"/>
      <c r="BF184" s="383"/>
      <c r="BG184" s="383"/>
      <c r="BH184" s="383"/>
      <c r="BI184" s="383"/>
      <c r="BJ184" s="383"/>
      <c r="BK184" s="383"/>
      <c r="BL184" s="383"/>
      <c r="BM184" s="383"/>
      <c r="BN184" s="383"/>
      <c r="BO184" s="383"/>
      <c r="BP184" s="383"/>
      <c r="BQ184" s="383"/>
      <c r="BR184" s="322"/>
      <c r="BS184" s="383"/>
      <c r="BT184" s="383"/>
      <c r="BU184" s="383"/>
      <c r="BV184" s="322"/>
      <c r="BW184" s="383"/>
      <c r="BX184" s="383"/>
      <c r="BY184" s="383"/>
      <c r="BZ184" s="383"/>
      <c r="CA184" s="383"/>
      <c r="CB184" s="322"/>
      <c r="CC184" s="383"/>
      <c r="CD184" s="480"/>
      <c r="CE184" s="623"/>
      <c r="CF184" s="623"/>
      <c r="CG184" s="623"/>
      <c r="CH184" s="623"/>
      <c r="CI184" s="222"/>
      <c r="CJ184" s="222"/>
    </row>
    <row r="185" ht="13.5" customHeight="1">
      <c r="A185" s="222"/>
      <c r="B185" s="440">
        <v>44521.0</v>
      </c>
      <c r="C185" s="99">
        <f t="shared" si="25"/>
        <v>0</v>
      </c>
      <c r="D185" s="260">
        <f t="shared" si="26"/>
        <v>0</v>
      </c>
      <c r="E185" s="321"/>
      <c r="F185" s="322"/>
      <c r="G185" s="322"/>
      <c r="H185" s="322"/>
      <c r="I185" s="322"/>
      <c r="J185" s="322"/>
      <c r="K185" s="322"/>
      <c r="L185" s="480"/>
      <c r="M185" s="577">
        <f t="shared" si="27"/>
        <v>0</v>
      </c>
      <c r="N185" s="321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  <c r="AA185" s="322"/>
      <c r="AB185" s="322"/>
      <c r="AC185" s="480"/>
      <c r="AD185" s="260">
        <f t="shared" si="28"/>
        <v>0</v>
      </c>
      <c r="AE185" s="407"/>
      <c r="AF185" s="322"/>
      <c r="AG185" s="383"/>
      <c r="AH185" s="322"/>
      <c r="AI185" s="383"/>
      <c r="AJ185" s="322"/>
      <c r="AK185" s="383"/>
      <c r="AL185" s="322"/>
      <c r="AM185" s="383"/>
      <c r="AN185" s="322"/>
      <c r="AO185" s="322"/>
      <c r="AP185" s="322"/>
      <c r="AQ185" s="383"/>
      <c r="AR185" s="322"/>
      <c r="AS185" s="383"/>
      <c r="AT185" s="322"/>
      <c r="AU185" s="383"/>
      <c r="AV185" s="322"/>
      <c r="AW185" s="383"/>
      <c r="AX185" s="383"/>
      <c r="AY185" s="383"/>
      <c r="AZ185" s="322"/>
      <c r="BA185" s="383"/>
      <c r="BB185" s="383"/>
      <c r="BC185" s="383"/>
      <c r="BD185" s="322"/>
      <c r="BE185" s="383"/>
      <c r="BF185" s="383"/>
      <c r="BG185" s="383"/>
      <c r="BH185" s="383"/>
      <c r="BI185" s="383"/>
      <c r="BJ185" s="383"/>
      <c r="BK185" s="383"/>
      <c r="BL185" s="383"/>
      <c r="BM185" s="383"/>
      <c r="BN185" s="383"/>
      <c r="BO185" s="383"/>
      <c r="BP185" s="383"/>
      <c r="BQ185" s="383"/>
      <c r="BR185" s="322"/>
      <c r="BS185" s="383"/>
      <c r="BT185" s="383"/>
      <c r="BU185" s="383"/>
      <c r="BV185" s="322"/>
      <c r="BW185" s="383"/>
      <c r="BX185" s="383"/>
      <c r="BY185" s="383"/>
      <c r="BZ185" s="383"/>
      <c r="CA185" s="383"/>
      <c r="CB185" s="322"/>
      <c r="CC185" s="383"/>
      <c r="CD185" s="480"/>
      <c r="CE185" s="623"/>
      <c r="CF185" s="623"/>
      <c r="CG185" s="623"/>
      <c r="CH185" s="623"/>
      <c r="CI185" s="222"/>
      <c r="CJ185" s="222"/>
    </row>
    <row r="186" ht="13.5" customHeight="1">
      <c r="A186" s="222"/>
      <c r="B186" s="440">
        <v>44522.0</v>
      </c>
      <c r="C186" s="99">
        <f t="shared" si="25"/>
        <v>0</v>
      </c>
      <c r="D186" s="260">
        <f t="shared" si="26"/>
        <v>0</v>
      </c>
      <c r="E186" s="321"/>
      <c r="F186" s="322"/>
      <c r="G186" s="322"/>
      <c r="H186" s="322"/>
      <c r="I186" s="322"/>
      <c r="J186" s="322"/>
      <c r="K186" s="322"/>
      <c r="L186" s="480"/>
      <c r="M186" s="577">
        <f t="shared" si="27"/>
        <v>0</v>
      </c>
      <c r="N186" s="321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  <c r="AA186" s="322"/>
      <c r="AB186" s="322"/>
      <c r="AC186" s="480"/>
      <c r="AD186" s="260">
        <f t="shared" si="28"/>
        <v>0</v>
      </c>
      <c r="AE186" s="407"/>
      <c r="AF186" s="322"/>
      <c r="AG186" s="383"/>
      <c r="AH186" s="322"/>
      <c r="AI186" s="383"/>
      <c r="AJ186" s="322"/>
      <c r="AK186" s="383"/>
      <c r="AL186" s="322"/>
      <c r="AM186" s="383"/>
      <c r="AN186" s="322"/>
      <c r="AO186" s="383"/>
      <c r="AP186" s="322"/>
      <c r="AQ186" s="383"/>
      <c r="AR186" s="322"/>
      <c r="AS186" s="383"/>
      <c r="AT186" s="322"/>
      <c r="AU186" s="383"/>
      <c r="AV186" s="322"/>
      <c r="AW186" s="383"/>
      <c r="AX186" s="383"/>
      <c r="AY186" s="383"/>
      <c r="AZ186" s="322"/>
      <c r="BA186" s="383"/>
      <c r="BB186" s="383"/>
      <c r="BC186" s="383"/>
      <c r="BD186" s="322"/>
      <c r="BE186" s="383"/>
      <c r="BF186" s="383"/>
      <c r="BG186" s="383"/>
      <c r="BH186" s="383"/>
      <c r="BI186" s="383"/>
      <c r="BJ186" s="383"/>
      <c r="BK186" s="383"/>
      <c r="BL186" s="383"/>
      <c r="BM186" s="383"/>
      <c r="BN186" s="383"/>
      <c r="BO186" s="383"/>
      <c r="BP186" s="383"/>
      <c r="BQ186" s="383"/>
      <c r="BR186" s="322"/>
      <c r="BS186" s="383"/>
      <c r="BT186" s="383"/>
      <c r="BU186" s="383"/>
      <c r="BV186" s="322"/>
      <c r="BW186" s="383"/>
      <c r="BX186" s="383"/>
      <c r="BY186" s="383"/>
      <c r="BZ186" s="383"/>
      <c r="CA186" s="383"/>
      <c r="CB186" s="322"/>
      <c r="CC186" s="383"/>
      <c r="CD186" s="480"/>
      <c r="CE186" s="623"/>
      <c r="CF186" s="623"/>
      <c r="CG186" s="623"/>
      <c r="CH186" s="623"/>
      <c r="CI186" s="222"/>
      <c r="CJ186" s="222"/>
    </row>
    <row r="187" ht="13.5" customHeight="1">
      <c r="A187" s="222"/>
      <c r="B187" s="439">
        <v>44523.0</v>
      </c>
      <c r="C187" s="99">
        <f t="shared" si="25"/>
        <v>0</v>
      </c>
      <c r="D187" s="260">
        <f t="shared" si="26"/>
        <v>0</v>
      </c>
      <c r="E187" s="321"/>
      <c r="F187" s="322"/>
      <c r="G187" s="322"/>
      <c r="H187" s="322"/>
      <c r="I187" s="322"/>
      <c r="J187" s="322"/>
      <c r="K187" s="322"/>
      <c r="L187" s="480"/>
      <c r="M187" s="577">
        <f t="shared" si="27"/>
        <v>0</v>
      </c>
      <c r="N187" s="321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  <c r="AA187" s="322"/>
      <c r="AB187" s="322"/>
      <c r="AC187" s="480"/>
      <c r="AD187" s="260">
        <f t="shared" si="28"/>
        <v>0</v>
      </c>
      <c r="AE187" s="407"/>
      <c r="AF187" s="322"/>
      <c r="AG187" s="383"/>
      <c r="AH187" s="322"/>
      <c r="AI187" s="322"/>
      <c r="AJ187" s="322"/>
      <c r="AK187" s="383"/>
      <c r="AL187" s="322"/>
      <c r="AM187" s="383"/>
      <c r="AN187" s="322"/>
      <c r="AO187" s="383"/>
      <c r="AP187" s="322"/>
      <c r="AQ187" s="383"/>
      <c r="AR187" s="322"/>
      <c r="AS187" s="383"/>
      <c r="AT187" s="322"/>
      <c r="AU187" s="383"/>
      <c r="AV187" s="322"/>
      <c r="AW187" s="383"/>
      <c r="AX187" s="383"/>
      <c r="AY187" s="383"/>
      <c r="AZ187" s="322"/>
      <c r="BA187" s="383"/>
      <c r="BB187" s="383"/>
      <c r="BC187" s="383"/>
      <c r="BD187" s="322"/>
      <c r="BE187" s="383"/>
      <c r="BF187" s="383"/>
      <c r="BG187" s="383"/>
      <c r="BH187" s="383"/>
      <c r="BI187" s="383"/>
      <c r="BJ187" s="383"/>
      <c r="BK187" s="383"/>
      <c r="BL187" s="383"/>
      <c r="BM187" s="383"/>
      <c r="BN187" s="383"/>
      <c r="BO187" s="383"/>
      <c r="BP187" s="383"/>
      <c r="BQ187" s="383"/>
      <c r="BR187" s="322"/>
      <c r="BS187" s="383"/>
      <c r="BT187" s="383"/>
      <c r="BU187" s="383"/>
      <c r="BV187" s="322"/>
      <c r="BW187" s="383"/>
      <c r="BX187" s="383"/>
      <c r="BY187" s="383"/>
      <c r="BZ187" s="383"/>
      <c r="CA187" s="383"/>
      <c r="CB187" s="322"/>
      <c r="CC187" s="383"/>
      <c r="CD187" s="480"/>
      <c r="CE187" s="623"/>
      <c r="CF187" s="623"/>
      <c r="CG187" s="623"/>
      <c r="CH187" s="623"/>
      <c r="CI187" s="222"/>
      <c r="CJ187" s="222"/>
    </row>
    <row r="188" ht="13.5" customHeight="1">
      <c r="A188" s="222"/>
      <c r="B188" s="440">
        <v>44524.0</v>
      </c>
      <c r="C188" s="99">
        <f t="shared" si="25"/>
        <v>68708</v>
      </c>
      <c r="D188" s="260">
        <f t="shared" si="26"/>
        <v>0</v>
      </c>
      <c r="E188" s="321"/>
      <c r="F188" s="322"/>
      <c r="G188" s="322"/>
      <c r="H188" s="322"/>
      <c r="I188" s="322"/>
      <c r="J188" s="322"/>
      <c r="K188" s="322"/>
      <c r="L188" s="480"/>
      <c r="M188" s="577">
        <f t="shared" si="27"/>
        <v>0</v>
      </c>
      <c r="N188" s="321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  <c r="AA188" s="322"/>
      <c r="AB188" s="322"/>
      <c r="AC188" s="480"/>
      <c r="AD188" s="260">
        <f t="shared" si="28"/>
        <v>68708</v>
      </c>
      <c r="AE188" s="407" t="s">
        <v>403</v>
      </c>
      <c r="AF188" s="363">
        <v>57510.0</v>
      </c>
      <c r="AG188" s="383" t="s">
        <v>1778</v>
      </c>
      <c r="AH188" s="363">
        <v>11198.0</v>
      </c>
      <c r="AI188" s="383"/>
      <c r="AJ188" s="322"/>
      <c r="AK188" s="322"/>
      <c r="AL188" s="322"/>
      <c r="AM188" s="383"/>
      <c r="AN188" s="322"/>
      <c r="AO188" s="383"/>
      <c r="AP188" s="322"/>
      <c r="AQ188" s="383"/>
      <c r="AR188" s="322"/>
      <c r="AS188" s="383"/>
      <c r="AT188" s="322"/>
      <c r="AU188" s="383"/>
      <c r="AV188" s="322"/>
      <c r="AW188" s="383"/>
      <c r="AX188" s="383"/>
      <c r="AY188" s="383"/>
      <c r="AZ188" s="322"/>
      <c r="BA188" s="383"/>
      <c r="BB188" s="383"/>
      <c r="BC188" s="383"/>
      <c r="BD188" s="322"/>
      <c r="BE188" s="383"/>
      <c r="BF188" s="383"/>
      <c r="BG188" s="383"/>
      <c r="BH188" s="383"/>
      <c r="BI188" s="383"/>
      <c r="BJ188" s="383"/>
      <c r="BK188" s="383"/>
      <c r="BL188" s="383"/>
      <c r="BM188" s="383"/>
      <c r="BN188" s="383"/>
      <c r="BO188" s="383"/>
      <c r="BP188" s="383"/>
      <c r="BQ188" s="383"/>
      <c r="BR188" s="322"/>
      <c r="BS188" s="383"/>
      <c r="BT188" s="383"/>
      <c r="BU188" s="383"/>
      <c r="BV188" s="322"/>
      <c r="BW188" s="383"/>
      <c r="BX188" s="383"/>
      <c r="BY188" s="383"/>
      <c r="BZ188" s="383"/>
      <c r="CA188" s="383"/>
      <c r="CB188" s="322"/>
      <c r="CC188" s="383"/>
      <c r="CD188" s="480"/>
      <c r="CE188" s="623"/>
      <c r="CF188" s="623"/>
      <c r="CG188" s="623"/>
      <c r="CH188" s="623"/>
      <c r="CI188" s="222"/>
      <c r="CJ188" s="222"/>
    </row>
    <row r="189" ht="13.5" customHeight="1">
      <c r="A189" s="222"/>
      <c r="B189" s="439">
        <v>44525.0</v>
      </c>
      <c r="C189" s="99">
        <f t="shared" si="25"/>
        <v>0</v>
      </c>
      <c r="D189" s="260">
        <f t="shared" si="26"/>
        <v>0</v>
      </c>
      <c r="E189" s="321"/>
      <c r="F189" s="322"/>
      <c r="G189" s="322"/>
      <c r="H189" s="322"/>
      <c r="I189" s="322"/>
      <c r="J189" s="322"/>
      <c r="K189" s="322"/>
      <c r="L189" s="480"/>
      <c r="M189" s="577">
        <f t="shared" si="27"/>
        <v>0</v>
      </c>
      <c r="N189" s="321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  <c r="AA189" s="322"/>
      <c r="AB189" s="322"/>
      <c r="AC189" s="480"/>
      <c r="AD189" s="260">
        <f t="shared" si="28"/>
        <v>0</v>
      </c>
      <c r="AE189" s="407"/>
      <c r="AF189" s="322"/>
      <c r="AG189" s="322"/>
      <c r="AH189" s="322"/>
      <c r="AI189" s="383"/>
      <c r="AJ189" s="322"/>
      <c r="AK189" s="383"/>
      <c r="AL189" s="322"/>
      <c r="AM189" s="383"/>
      <c r="AN189" s="322"/>
      <c r="AO189" s="383"/>
      <c r="AP189" s="322"/>
      <c r="AQ189" s="383"/>
      <c r="AR189" s="322"/>
      <c r="AS189" s="383"/>
      <c r="AT189" s="322"/>
      <c r="AU189" s="383"/>
      <c r="AV189" s="322"/>
      <c r="AW189" s="383"/>
      <c r="AX189" s="383"/>
      <c r="AY189" s="383"/>
      <c r="AZ189" s="322"/>
      <c r="BA189" s="383"/>
      <c r="BB189" s="383"/>
      <c r="BC189" s="383"/>
      <c r="BD189" s="322"/>
      <c r="BE189" s="383"/>
      <c r="BF189" s="383"/>
      <c r="BG189" s="383"/>
      <c r="BH189" s="383"/>
      <c r="BI189" s="383"/>
      <c r="BJ189" s="383"/>
      <c r="BK189" s="383"/>
      <c r="BL189" s="383"/>
      <c r="BM189" s="383"/>
      <c r="BN189" s="383"/>
      <c r="BO189" s="383"/>
      <c r="BP189" s="383"/>
      <c r="BQ189" s="383"/>
      <c r="BR189" s="322"/>
      <c r="BS189" s="383"/>
      <c r="BT189" s="383"/>
      <c r="BU189" s="383"/>
      <c r="BV189" s="322"/>
      <c r="BW189" s="383"/>
      <c r="BX189" s="383"/>
      <c r="BY189" s="383"/>
      <c r="BZ189" s="383"/>
      <c r="CA189" s="383"/>
      <c r="CB189" s="322"/>
      <c r="CC189" s="383"/>
      <c r="CD189" s="480"/>
      <c r="CE189" s="623"/>
      <c r="CF189" s="623"/>
      <c r="CG189" s="623"/>
      <c r="CH189" s="623"/>
      <c r="CI189" s="222"/>
      <c r="CJ189" s="222"/>
    </row>
    <row r="190" ht="13.5" customHeight="1">
      <c r="A190" s="222"/>
      <c r="B190" s="439">
        <v>44526.0</v>
      </c>
      <c r="C190" s="99">
        <f t="shared" si="25"/>
        <v>0</v>
      </c>
      <c r="D190" s="260">
        <f t="shared" si="26"/>
        <v>0</v>
      </c>
      <c r="E190" s="321"/>
      <c r="F190" s="322"/>
      <c r="G190" s="322"/>
      <c r="H190" s="322"/>
      <c r="I190" s="322"/>
      <c r="J190" s="322"/>
      <c r="K190" s="322"/>
      <c r="L190" s="480"/>
      <c r="M190" s="577">
        <f t="shared" si="27"/>
        <v>0</v>
      </c>
      <c r="N190" s="321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  <c r="AA190" s="322"/>
      <c r="AB190" s="322"/>
      <c r="AC190" s="480"/>
      <c r="AD190" s="260">
        <f t="shared" si="28"/>
        <v>0</v>
      </c>
      <c r="AE190" s="407"/>
      <c r="AF190" s="322"/>
      <c r="AG190" s="383"/>
      <c r="AH190" s="322"/>
      <c r="AI190" s="383"/>
      <c r="AJ190" s="383"/>
      <c r="AK190" s="383"/>
      <c r="AL190" s="322"/>
      <c r="AM190" s="322"/>
      <c r="AN190" s="322"/>
      <c r="AO190" s="383"/>
      <c r="AP190" s="322"/>
      <c r="AQ190" s="383"/>
      <c r="AR190" s="322"/>
      <c r="AS190" s="383"/>
      <c r="AT190" s="322"/>
      <c r="AU190" s="322"/>
      <c r="AV190" s="322"/>
      <c r="AW190" s="322"/>
      <c r="AX190" s="322"/>
      <c r="AY190" s="383"/>
      <c r="AZ190" s="322"/>
      <c r="BA190" s="383"/>
      <c r="BB190" s="322"/>
      <c r="BC190" s="322"/>
      <c r="BD190" s="322"/>
      <c r="BE190" s="322"/>
      <c r="BF190" s="322"/>
      <c r="BG190" s="322"/>
      <c r="BH190" s="322"/>
      <c r="BI190" s="383"/>
      <c r="BJ190" s="322"/>
      <c r="BK190" s="383"/>
      <c r="BL190" s="322"/>
      <c r="BM190" s="383"/>
      <c r="BN190" s="322"/>
      <c r="BO190" s="383"/>
      <c r="BP190" s="322"/>
      <c r="BQ190" s="383"/>
      <c r="BR190" s="322"/>
      <c r="BS190" s="383"/>
      <c r="BT190" s="383"/>
      <c r="BU190" s="383"/>
      <c r="BV190" s="322"/>
      <c r="BW190" s="383"/>
      <c r="BX190" s="383"/>
      <c r="BY190" s="383"/>
      <c r="BZ190" s="383"/>
      <c r="CA190" s="383"/>
      <c r="CB190" s="322"/>
      <c r="CC190" s="383"/>
      <c r="CD190" s="480"/>
      <c r="CE190" s="623"/>
      <c r="CF190" s="623"/>
      <c r="CG190" s="623"/>
      <c r="CH190" s="623"/>
      <c r="CI190" s="222"/>
      <c r="CJ190" s="222"/>
    </row>
    <row r="191" ht="13.5" customHeight="1">
      <c r="A191" s="222"/>
      <c r="B191" s="440">
        <v>44527.0</v>
      </c>
      <c r="C191" s="99">
        <f t="shared" si="25"/>
        <v>3761253</v>
      </c>
      <c r="D191" s="260">
        <f t="shared" si="26"/>
        <v>0</v>
      </c>
      <c r="E191" s="321"/>
      <c r="F191" s="322"/>
      <c r="G191" s="322"/>
      <c r="H191" s="322"/>
      <c r="I191" s="322"/>
      <c r="J191" s="322"/>
      <c r="K191" s="322"/>
      <c r="L191" s="480"/>
      <c r="M191" s="577">
        <f t="shared" si="27"/>
        <v>0</v>
      </c>
      <c r="N191" s="321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  <c r="AA191" s="322"/>
      <c r="AB191" s="322"/>
      <c r="AC191" s="480"/>
      <c r="AD191" s="260">
        <f t="shared" si="28"/>
        <v>3761253</v>
      </c>
      <c r="AE191" s="407" t="s">
        <v>1779</v>
      </c>
      <c r="AF191" s="363">
        <v>14600.0</v>
      </c>
      <c r="AG191" s="322" t="s">
        <v>1780</v>
      </c>
      <c r="AH191" s="363">
        <v>24840.0</v>
      </c>
      <c r="AI191" s="383" t="s">
        <v>764</v>
      </c>
      <c r="AJ191" s="363">
        <v>87380.0</v>
      </c>
      <c r="AK191" s="322" t="s">
        <v>1655</v>
      </c>
      <c r="AL191" s="363">
        <v>2849.0</v>
      </c>
      <c r="AM191" s="322" t="s">
        <v>1610</v>
      </c>
      <c r="AN191" s="363">
        <v>3900.0</v>
      </c>
      <c r="AO191" s="383" t="s">
        <v>1618</v>
      </c>
      <c r="AP191" s="363">
        <v>6015.0</v>
      </c>
      <c r="AQ191" s="383" t="s">
        <v>426</v>
      </c>
      <c r="AR191" s="363">
        <v>40659.0</v>
      </c>
      <c r="AS191" s="383" t="s">
        <v>1000</v>
      </c>
      <c r="AT191" s="363">
        <v>64800.0</v>
      </c>
      <c r="AU191" s="383" t="s">
        <v>1781</v>
      </c>
      <c r="AV191" s="363">
        <v>3132868.0</v>
      </c>
      <c r="AW191" s="383" t="s">
        <v>1614</v>
      </c>
      <c r="AX191" s="384">
        <v>15180.0</v>
      </c>
      <c r="AY191" s="383" t="s">
        <v>991</v>
      </c>
      <c r="AZ191" s="363">
        <v>2915.0</v>
      </c>
      <c r="BA191" s="383" t="s">
        <v>1613</v>
      </c>
      <c r="BB191" s="363">
        <v>84678.0</v>
      </c>
      <c r="BC191" s="383" t="s">
        <v>1657</v>
      </c>
      <c r="BD191" s="363">
        <v>4400.0</v>
      </c>
      <c r="BE191" s="322" t="s">
        <v>426</v>
      </c>
      <c r="BF191" s="363">
        <v>40528.0</v>
      </c>
      <c r="BG191" s="322" t="s">
        <v>1621</v>
      </c>
      <c r="BH191" s="363">
        <v>58201.0</v>
      </c>
      <c r="BI191" s="383" t="s">
        <v>1660</v>
      </c>
      <c r="BJ191" s="363">
        <v>67440.0</v>
      </c>
      <c r="BK191" s="383" t="s">
        <v>232</v>
      </c>
      <c r="BL191" s="363">
        <v>110000.0</v>
      </c>
      <c r="BM191" s="383"/>
      <c r="BN191" s="322"/>
      <c r="BO191" s="322"/>
      <c r="BP191" s="322"/>
      <c r="BQ191" s="383"/>
      <c r="BR191" s="322"/>
      <c r="BS191" s="383"/>
      <c r="BT191" s="322"/>
      <c r="BU191" s="322"/>
      <c r="BV191" s="322"/>
      <c r="BW191" s="383"/>
      <c r="BX191" s="322"/>
      <c r="BY191" s="322"/>
      <c r="BZ191" s="322"/>
      <c r="CA191" s="322"/>
      <c r="CB191" s="322"/>
      <c r="CC191" s="383"/>
      <c r="CD191" s="480"/>
      <c r="CE191" s="623"/>
      <c r="CF191" s="623"/>
      <c r="CG191" s="623"/>
      <c r="CH191" s="623"/>
      <c r="CI191" s="222"/>
      <c r="CJ191" s="222"/>
    </row>
    <row r="192" ht="13.5" customHeight="1">
      <c r="A192" s="222"/>
      <c r="B192" s="440">
        <v>44528.0</v>
      </c>
      <c r="C192" s="99">
        <f t="shared" si="25"/>
        <v>3651227</v>
      </c>
      <c r="D192" s="260">
        <f t="shared" si="26"/>
        <v>0</v>
      </c>
      <c r="E192" s="321"/>
      <c r="F192" s="322"/>
      <c r="G192" s="322"/>
      <c r="H192" s="322"/>
      <c r="I192" s="322"/>
      <c r="J192" s="322"/>
      <c r="K192" s="322"/>
      <c r="L192" s="480"/>
      <c r="M192" s="577">
        <f t="shared" si="27"/>
        <v>3651227</v>
      </c>
      <c r="N192" s="321" t="s">
        <v>1782</v>
      </c>
      <c r="O192" s="702">
        <v>-10923.0</v>
      </c>
      <c r="P192" s="322" t="s">
        <v>1783</v>
      </c>
      <c r="Q192" s="322">
        <v>3662150.0</v>
      </c>
      <c r="R192" s="322"/>
      <c r="S192" s="322"/>
      <c r="T192" s="322"/>
      <c r="U192" s="322"/>
      <c r="V192" s="322"/>
      <c r="W192" s="322"/>
      <c r="X192" s="322"/>
      <c r="Y192" s="322"/>
      <c r="Z192" s="322"/>
      <c r="AA192" s="322"/>
      <c r="AB192" s="322"/>
      <c r="AC192" s="480"/>
      <c r="AD192" s="260">
        <f t="shared" si="28"/>
        <v>0</v>
      </c>
      <c r="AE192" s="407"/>
      <c r="AF192" s="322"/>
      <c r="AG192" s="383"/>
      <c r="AH192" s="322"/>
      <c r="AI192" s="383"/>
      <c r="AJ192" s="322"/>
      <c r="AK192" s="322"/>
      <c r="AL192" s="322"/>
      <c r="AM192" s="322"/>
      <c r="AN192" s="322"/>
      <c r="AO192" s="383"/>
      <c r="AP192" s="322"/>
      <c r="AQ192" s="383"/>
      <c r="AR192" s="322"/>
      <c r="AS192" s="322"/>
      <c r="AT192" s="322"/>
      <c r="AU192" s="383"/>
      <c r="AV192" s="322"/>
      <c r="AW192" s="383"/>
      <c r="AX192" s="322"/>
      <c r="AY192" s="322"/>
      <c r="AZ192" s="322"/>
      <c r="BA192" s="383"/>
      <c r="BB192" s="322"/>
      <c r="BC192" s="322"/>
      <c r="BD192" s="322"/>
      <c r="BE192" s="383"/>
      <c r="BF192" s="322"/>
      <c r="BG192" s="322"/>
      <c r="BH192" s="322"/>
      <c r="BI192" s="322"/>
      <c r="BJ192" s="322"/>
      <c r="BK192" s="322"/>
      <c r="BL192" s="322"/>
      <c r="BM192" s="322"/>
      <c r="BN192" s="322"/>
      <c r="BO192" s="322"/>
      <c r="BP192" s="322"/>
      <c r="BQ192" s="383"/>
      <c r="BR192" s="322"/>
      <c r="BS192" s="629"/>
      <c r="BT192" s="322"/>
      <c r="BU192" s="629"/>
      <c r="BV192" s="322"/>
      <c r="BW192" s="383"/>
      <c r="BX192" s="383"/>
      <c r="BY192" s="383"/>
      <c r="BZ192" s="383"/>
      <c r="CA192" s="383"/>
      <c r="CB192" s="322"/>
      <c r="CC192" s="383"/>
      <c r="CD192" s="480"/>
      <c r="CE192" s="623"/>
      <c r="CF192" s="623"/>
      <c r="CG192" s="623"/>
      <c r="CH192" s="623"/>
      <c r="CI192" s="222"/>
      <c r="CJ192" s="222"/>
    </row>
    <row r="193" ht="13.5" customHeight="1">
      <c r="A193" s="222"/>
      <c r="B193" s="440">
        <v>44529.0</v>
      </c>
      <c r="C193" s="99">
        <f t="shared" si="25"/>
        <v>2066268</v>
      </c>
      <c r="D193" s="260">
        <f t="shared" si="26"/>
        <v>529375</v>
      </c>
      <c r="E193" s="321" t="s">
        <v>1006</v>
      </c>
      <c r="F193" s="702">
        <v>529375.0</v>
      </c>
      <c r="G193" s="322"/>
      <c r="H193" s="322"/>
      <c r="I193" s="322"/>
      <c r="J193" s="322"/>
      <c r="K193" s="322"/>
      <c r="L193" s="480"/>
      <c r="M193" s="577">
        <f t="shared" si="27"/>
        <v>1515082</v>
      </c>
      <c r="N193" s="321" t="s">
        <v>1784</v>
      </c>
      <c r="O193" s="702">
        <v>313877.0</v>
      </c>
      <c r="P193" s="322" t="s">
        <v>1785</v>
      </c>
      <c r="Q193" s="702">
        <v>1000000.0</v>
      </c>
      <c r="R193" s="322" t="s">
        <v>1786</v>
      </c>
      <c r="S193" s="702">
        <v>147800.0</v>
      </c>
      <c r="T193" s="322" t="s">
        <v>1787</v>
      </c>
      <c r="U193" s="702">
        <v>53405.0</v>
      </c>
      <c r="V193" s="702"/>
      <c r="W193" s="702"/>
      <c r="X193" s="702"/>
      <c r="Y193" s="702"/>
      <c r="Z193" s="702"/>
      <c r="AA193" s="702"/>
      <c r="AB193" s="702"/>
      <c r="AC193" s="724"/>
      <c r="AD193" s="260">
        <f t="shared" si="28"/>
        <v>21811</v>
      </c>
      <c r="AE193" s="484" t="s">
        <v>1788</v>
      </c>
      <c r="AF193" s="363">
        <v>21811.0</v>
      </c>
      <c r="AG193" s="322"/>
      <c r="AH193" s="322"/>
      <c r="AI193" s="322"/>
      <c r="AJ193" s="322"/>
      <c r="AK193" s="383"/>
      <c r="AL193" s="322"/>
      <c r="AM193" s="383"/>
      <c r="AN193" s="322"/>
      <c r="AO193" s="383"/>
      <c r="AP193" s="322"/>
      <c r="AQ193" s="322"/>
      <c r="AR193" s="322"/>
      <c r="AS193" s="322"/>
      <c r="AT193" s="322"/>
      <c r="AU193" s="322"/>
      <c r="AV193" s="322"/>
      <c r="AW193" s="322"/>
      <c r="AX193" s="322"/>
      <c r="AY193" s="383"/>
      <c r="AZ193" s="322"/>
      <c r="BA193" s="383"/>
      <c r="BB193" s="322"/>
      <c r="BC193" s="322"/>
      <c r="BD193" s="322"/>
      <c r="BE193" s="322"/>
      <c r="BF193" s="322"/>
      <c r="BG193" s="322"/>
      <c r="BH193" s="322"/>
      <c r="BI193" s="383"/>
      <c r="BJ193" s="322"/>
      <c r="BK193" s="383"/>
      <c r="BL193" s="322"/>
      <c r="BM193" s="383"/>
      <c r="BN193" s="322"/>
      <c r="BO193" s="383"/>
      <c r="BP193" s="383"/>
      <c r="BQ193" s="383"/>
      <c r="BR193" s="322"/>
      <c r="BS193" s="383"/>
      <c r="BT193" s="383"/>
      <c r="BU193" s="383"/>
      <c r="BV193" s="322"/>
      <c r="BW193" s="383"/>
      <c r="BX193" s="383"/>
      <c r="BY193" s="383"/>
      <c r="BZ193" s="383"/>
      <c r="CA193" s="383"/>
      <c r="CB193" s="322"/>
      <c r="CC193" s="383"/>
      <c r="CD193" s="480"/>
      <c r="CE193" s="623"/>
      <c r="CF193" s="623"/>
      <c r="CG193" s="623"/>
      <c r="CH193" s="623"/>
      <c r="CI193" s="222"/>
      <c r="CJ193" s="222"/>
    </row>
    <row r="194" ht="13.5" customHeight="1">
      <c r="A194" s="222"/>
      <c r="B194" s="444">
        <v>44530.0</v>
      </c>
      <c r="C194" s="271">
        <f t="shared" si="25"/>
        <v>50304907</v>
      </c>
      <c r="D194" s="272">
        <f t="shared" si="26"/>
        <v>35501222</v>
      </c>
      <c r="E194" s="597" t="s">
        <v>783</v>
      </c>
      <c r="F194" s="412">
        <v>3.0E7</v>
      </c>
      <c r="G194" s="412" t="s">
        <v>1626</v>
      </c>
      <c r="H194" s="367">
        <v>4826428.0</v>
      </c>
      <c r="I194" s="412" t="s">
        <v>1627</v>
      </c>
      <c r="J194" s="367">
        <v>668594.0</v>
      </c>
      <c r="K194" s="478" t="s">
        <v>1628</v>
      </c>
      <c r="L194" s="421">
        <v>6200.0</v>
      </c>
      <c r="M194" s="725">
        <f t="shared" si="27"/>
        <v>12806979</v>
      </c>
      <c r="N194" s="597" t="s">
        <v>1665</v>
      </c>
      <c r="O194" s="367">
        <v>1595344.0</v>
      </c>
      <c r="P194" s="322" t="s">
        <v>1789</v>
      </c>
      <c r="Q194" s="702">
        <v>17650.0</v>
      </c>
      <c r="R194" s="412" t="s">
        <v>1790</v>
      </c>
      <c r="S194" s="699">
        <v>878515.0</v>
      </c>
      <c r="T194" s="412" t="s">
        <v>1791</v>
      </c>
      <c r="U194" s="699">
        <v>1.031547E7</v>
      </c>
      <c r="V194" s="699"/>
      <c r="W194" s="699"/>
      <c r="X194" s="699"/>
      <c r="Y194" s="699"/>
      <c r="Z194" s="699"/>
      <c r="AA194" s="699"/>
      <c r="AB194" s="699"/>
      <c r="AC194" s="726"/>
      <c r="AD194" s="260">
        <f t="shared" si="28"/>
        <v>1996706</v>
      </c>
      <c r="AE194" s="721" t="s">
        <v>1758</v>
      </c>
      <c r="AF194" s="367">
        <v>337744.0</v>
      </c>
      <c r="AG194" s="413" t="s">
        <v>1665</v>
      </c>
      <c r="AH194" s="367">
        <v>551926.0</v>
      </c>
      <c r="AI194" s="412" t="s">
        <v>88</v>
      </c>
      <c r="AJ194" s="367">
        <v>160000.0</v>
      </c>
      <c r="AK194" s="412" t="s">
        <v>87</v>
      </c>
      <c r="AL194" s="367">
        <v>165000.0</v>
      </c>
      <c r="AM194" s="412" t="s">
        <v>454</v>
      </c>
      <c r="AN194" s="367">
        <v>65000.0</v>
      </c>
      <c r="AO194" s="412" t="s">
        <v>1792</v>
      </c>
      <c r="AP194" s="412">
        <v>0.0</v>
      </c>
      <c r="AQ194" s="383" t="s">
        <v>403</v>
      </c>
      <c r="AR194" s="367">
        <v>54675.0</v>
      </c>
      <c r="AS194" s="412" t="s">
        <v>984</v>
      </c>
      <c r="AT194" s="367">
        <v>600000.0</v>
      </c>
      <c r="AU194" s="412" t="s">
        <v>1793</v>
      </c>
      <c r="AV194" s="367">
        <v>24580.0</v>
      </c>
      <c r="AW194" s="383" t="s">
        <v>1699</v>
      </c>
      <c r="AX194" s="412">
        <v>37781.0</v>
      </c>
      <c r="AY194" s="412"/>
      <c r="AZ194" s="412"/>
      <c r="BA194" s="422"/>
      <c r="BB194" s="422"/>
      <c r="BC194" s="422"/>
      <c r="BD194" s="422"/>
      <c r="BE194" s="422"/>
      <c r="BF194" s="422"/>
      <c r="BG194" s="416"/>
      <c r="BH194" s="422"/>
      <c r="BI194" s="422"/>
      <c r="BJ194" s="422"/>
      <c r="BK194" s="416"/>
      <c r="BL194" s="422"/>
      <c r="BM194" s="416"/>
      <c r="BN194" s="422"/>
      <c r="BO194" s="416"/>
      <c r="BP194" s="422"/>
      <c r="BQ194" s="416"/>
      <c r="BR194" s="422"/>
      <c r="BS194" s="416"/>
      <c r="BT194" s="422"/>
      <c r="BU194" s="416"/>
      <c r="BV194" s="422"/>
      <c r="BW194" s="416"/>
      <c r="BX194" s="422"/>
      <c r="BY194" s="416"/>
      <c r="BZ194" s="422"/>
      <c r="CA194" s="416"/>
      <c r="CB194" s="422"/>
      <c r="CC194" s="422"/>
      <c r="CD194" s="552"/>
      <c r="CE194" s="623"/>
      <c r="CF194" s="623"/>
      <c r="CG194" s="623"/>
      <c r="CH194" s="623"/>
      <c r="CI194" s="222"/>
      <c r="CJ194" s="222"/>
    </row>
    <row r="195" ht="13.5" customHeight="1">
      <c r="A195" s="1"/>
      <c r="B195" s="100" t="s">
        <v>35</v>
      </c>
      <c r="C195" s="105">
        <f t="shared" si="25"/>
        <v>125167645</v>
      </c>
      <c r="D195" s="278">
        <f>SUM(D165:D194)</f>
        <v>62591419</v>
      </c>
      <c r="E195" s="573"/>
      <c r="F195" s="251"/>
      <c r="G195" s="251"/>
      <c r="H195" s="251"/>
      <c r="I195" s="251"/>
      <c r="J195" s="251"/>
      <c r="K195" s="251"/>
      <c r="L195" s="574"/>
      <c r="M195" s="631">
        <f>SUM(M165:M194)</f>
        <v>52013858</v>
      </c>
      <c r="N195" s="573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  <c r="Z195" s="251"/>
      <c r="AA195" s="251"/>
      <c r="AB195" s="251"/>
      <c r="AC195" s="574"/>
      <c r="AD195" s="278">
        <f>SUM(AD165:AD194)</f>
        <v>10562368</v>
      </c>
      <c r="AE195" s="507"/>
      <c r="AF195" s="251"/>
      <c r="AG195" s="250"/>
      <c r="AH195" s="251"/>
      <c r="AI195" s="250"/>
      <c r="AJ195" s="251"/>
      <c r="AK195" s="251"/>
      <c r="AL195" s="251"/>
      <c r="AM195" s="251"/>
      <c r="AN195" s="251"/>
      <c r="AO195" s="251"/>
      <c r="AP195" s="251"/>
      <c r="AQ195" s="251"/>
      <c r="AR195" s="251"/>
      <c r="AS195" s="250"/>
      <c r="AT195" s="251"/>
      <c r="AU195" s="251"/>
      <c r="AV195" s="251"/>
      <c r="AW195" s="251"/>
      <c r="AX195" s="251"/>
      <c r="AY195" s="251"/>
      <c r="AZ195" s="251"/>
      <c r="BA195" s="251"/>
      <c r="BB195" s="251"/>
      <c r="BC195" s="251"/>
      <c r="BD195" s="251"/>
      <c r="BE195" s="251"/>
      <c r="BF195" s="251"/>
      <c r="BG195" s="250"/>
      <c r="BH195" s="251"/>
      <c r="BI195" s="251"/>
      <c r="BJ195" s="251"/>
      <c r="BK195" s="250"/>
      <c r="BL195" s="251"/>
      <c r="BM195" s="250"/>
      <c r="BN195" s="251"/>
      <c r="BO195" s="250"/>
      <c r="BP195" s="251"/>
      <c r="BQ195" s="250"/>
      <c r="BR195" s="251"/>
      <c r="BS195" s="250"/>
      <c r="BT195" s="251"/>
      <c r="BU195" s="250"/>
      <c r="BV195" s="251"/>
      <c r="BW195" s="250"/>
      <c r="BX195" s="251"/>
      <c r="BY195" s="250"/>
      <c r="BZ195" s="251"/>
      <c r="CA195" s="250"/>
      <c r="CB195" s="251"/>
      <c r="CC195" s="251"/>
      <c r="CD195" s="574"/>
      <c r="CE195" s="623"/>
      <c r="CF195" s="623"/>
      <c r="CG195" s="623"/>
      <c r="CH195" s="623"/>
      <c r="CI195" s="222"/>
      <c r="CJ195" s="222"/>
    </row>
    <row r="196" ht="13.5" customHeight="1">
      <c r="A196" s="222"/>
      <c r="B196" s="443">
        <v>44531.0</v>
      </c>
      <c r="C196" s="307">
        <f t="shared" si="25"/>
        <v>0</v>
      </c>
      <c r="D196" s="253">
        <f t="shared" ref="D196:D226" si="29">F196+H196+J196+L196</f>
        <v>0</v>
      </c>
      <c r="E196" s="576"/>
      <c r="F196" s="414"/>
      <c r="G196" s="414"/>
      <c r="H196" s="414"/>
      <c r="I196" s="414"/>
      <c r="J196" s="414"/>
      <c r="K196" s="414"/>
      <c r="L196" s="514"/>
      <c r="M196" s="577">
        <f t="shared" ref="M196:M226" si="30">O196+Q196+S196+U196</f>
        <v>0</v>
      </c>
      <c r="N196" s="576"/>
      <c r="O196" s="414"/>
      <c r="P196" s="414"/>
      <c r="Q196" s="414"/>
      <c r="R196" s="414"/>
      <c r="S196" s="414"/>
      <c r="T196" s="414"/>
      <c r="U196" s="414"/>
      <c r="V196" s="414"/>
      <c r="W196" s="414"/>
      <c r="X196" s="414"/>
      <c r="Y196" s="414"/>
      <c r="Z196" s="414"/>
      <c r="AA196" s="414"/>
      <c r="AB196" s="414"/>
      <c r="AC196" s="514"/>
      <c r="AD196" s="253">
        <f t="shared" ref="AD196:AD226" si="31">AF196+AH196+AJ196+AL196+AN196+AP196+AR196+AT196+AV196+AX196+AZ196+BB196+BD196+BF196+BH196+BJ196+BL196+BN196+BP196+BR196+BT196+BV196+BX196+BZ196+CB196+CD196</f>
        <v>0</v>
      </c>
      <c r="AE196" s="550"/>
      <c r="AF196" s="414"/>
      <c r="AG196" s="415"/>
      <c r="AH196" s="414"/>
      <c r="AI196" s="415"/>
      <c r="AJ196" s="414"/>
      <c r="AK196" s="415"/>
      <c r="AL196" s="414"/>
      <c r="AM196" s="415"/>
      <c r="AN196" s="414"/>
      <c r="AO196" s="415"/>
      <c r="AP196" s="414"/>
      <c r="AQ196" s="415"/>
      <c r="AR196" s="414"/>
      <c r="AS196" s="415"/>
      <c r="AT196" s="414"/>
      <c r="AU196" s="415"/>
      <c r="AV196" s="414"/>
      <c r="AW196" s="415"/>
      <c r="AX196" s="415"/>
      <c r="AY196" s="415"/>
      <c r="AZ196" s="414"/>
      <c r="BA196" s="415"/>
      <c r="BB196" s="415"/>
      <c r="BC196" s="415"/>
      <c r="BD196" s="414"/>
      <c r="BE196" s="415"/>
      <c r="BF196" s="415"/>
      <c r="BG196" s="415"/>
      <c r="BH196" s="415"/>
      <c r="BI196" s="415"/>
      <c r="BJ196" s="415"/>
      <c r="BK196" s="415"/>
      <c r="BL196" s="415"/>
      <c r="BM196" s="415"/>
      <c r="BN196" s="415"/>
      <c r="BO196" s="415"/>
      <c r="BP196" s="415"/>
      <c r="BQ196" s="415"/>
      <c r="BR196" s="414"/>
      <c r="BS196" s="415"/>
      <c r="BT196" s="415"/>
      <c r="BU196" s="415"/>
      <c r="BV196" s="414"/>
      <c r="BW196" s="415"/>
      <c r="BX196" s="415"/>
      <c r="BY196" s="415"/>
      <c r="BZ196" s="415"/>
      <c r="CA196" s="415"/>
      <c r="CB196" s="414"/>
      <c r="CC196" s="415"/>
      <c r="CD196" s="414"/>
      <c r="CE196" s="623"/>
      <c r="CF196" s="623"/>
      <c r="CG196" s="623"/>
      <c r="CH196" s="623"/>
      <c r="CI196" s="222"/>
      <c r="CJ196" s="222"/>
    </row>
    <row r="197" ht="13.5" customHeight="1">
      <c r="A197" s="222"/>
      <c r="B197" s="439">
        <v>44532.0</v>
      </c>
      <c r="C197" s="271">
        <f t="shared" si="25"/>
        <v>0</v>
      </c>
      <c r="D197" s="260">
        <f t="shared" si="29"/>
        <v>0</v>
      </c>
      <c r="E197" s="321"/>
      <c r="F197" s="322"/>
      <c r="G197" s="322"/>
      <c r="H197" s="322"/>
      <c r="I197" s="322"/>
      <c r="J197" s="322"/>
      <c r="K197" s="322"/>
      <c r="L197" s="480"/>
      <c r="M197" s="577">
        <f t="shared" si="30"/>
        <v>0</v>
      </c>
      <c r="N197" s="321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  <c r="AA197" s="322"/>
      <c r="AB197" s="322"/>
      <c r="AC197" s="480"/>
      <c r="AD197" s="260">
        <f t="shared" si="31"/>
        <v>0</v>
      </c>
      <c r="AE197" s="407"/>
      <c r="AF197" s="322"/>
      <c r="AG197" s="383"/>
      <c r="AH197" s="322"/>
      <c r="AI197" s="383"/>
      <c r="AJ197" s="322"/>
      <c r="AK197" s="383"/>
      <c r="AL197" s="322"/>
      <c r="AM197" s="383"/>
      <c r="AN197" s="322"/>
      <c r="AO197" s="383"/>
      <c r="AP197" s="322"/>
      <c r="AQ197" s="383"/>
      <c r="AR197" s="322"/>
      <c r="AS197" s="383"/>
      <c r="AT197" s="322"/>
      <c r="AU197" s="383"/>
      <c r="AV197" s="322"/>
      <c r="AW197" s="383"/>
      <c r="AX197" s="383"/>
      <c r="AY197" s="383"/>
      <c r="AZ197" s="322"/>
      <c r="BA197" s="383"/>
      <c r="BB197" s="383"/>
      <c r="BC197" s="383"/>
      <c r="BD197" s="322"/>
      <c r="BE197" s="383"/>
      <c r="BF197" s="383"/>
      <c r="BG197" s="383"/>
      <c r="BH197" s="383"/>
      <c r="BI197" s="383"/>
      <c r="BJ197" s="383"/>
      <c r="BK197" s="383"/>
      <c r="BL197" s="383"/>
      <c r="BM197" s="383"/>
      <c r="BN197" s="383"/>
      <c r="BO197" s="383"/>
      <c r="BP197" s="383"/>
      <c r="BQ197" s="383"/>
      <c r="BR197" s="322"/>
      <c r="BS197" s="383"/>
      <c r="BT197" s="383"/>
      <c r="BU197" s="383"/>
      <c r="BV197" s="322"/>
      <c r="BW197" s="383"/>
      <c r="BX197" s="383"/>
      <c r="BY197" s="383"/>
      <c r="BZ197" s="383"/>
      <c r="CA197" s="383"/>
      <c r="CB197" s="322"/>
      <c r="CC197" s="383"/>
      <c r="CD197" s="322"/>
      <c r="CE197" s="623"/>
      <c r="CF197" s="623"/>
      <c r="CG197" s="623"/>
      <c r="CH197" s="623"/>
      <c r="CI197" s="222"/>
      <c r="CJ197" s="222"/>
    </row>
    <row r="198" ht="13.5" customHeight="1">
      <c r="A198" s="222"/>
      <c r="B198" s="439">
        <v>44533.0</v>
      </c>
      <c r="C198" s="271">
        <f t="shared" si="25"/>
        <v>0</v>
      </c>
      <c r="D198" s="260">
        <f t="shared" si="29"/>
        <v>0</v>
      </c>
      <c r="E198" s="321"/>
      <c r="F198" s="322"/>
      <c r="G198" s="322"/>
      <c r="H198" s="322"/>
      <c r="I198" s="322"/>
      <c r="J198" s="322"/>
      <c r="K198" s="322"/>
      <c r="L198" s="480"/>
      <c r="M198" s="577">
        <f t="shared" si="30"/>
        <v>0</v>
      </c>
      <c r="N198" s="321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  <c r="AA198" s="322"/>
      <c r="AB198" s="322"/>
      <c r="AC198" s="480"/>
      <c r="AD198" s="260">
        <f t="shared" si="31"/>
        <v>0</v>
      </c>
      <c r="AE198" s="407"/>
      <c r="AF198" s="322"/>
      <c r="AG198" s="383"/>
      <c r="AH198" s="322"/>
      <c r="AI198" s="383"/>
      <c r="AJ198" s="322"/>
      <c r="AK198" s="383"/>
      <c r="AL198" s="322"/>
      <c r="AM198" s="383"/>
      <c r="AN198" s="322"/>
      <c r="AO198" s="383"/>
      <c r="AP198" s="322"/>
      <c r="AQ198" s="383"/>
      <c r="AR198" s="322"/>
      <c r="AS198" s="383"/>
      <c r="AT198" s="322"/>
      <c r="AU198" s="383"/>
      <c r="AV198" s="322"/>
      <c r="AW198" s="383"/>
      <c r="AX198" s="383"/>
      <c r="AY198" s="383"/>
      <c r="AZ198" s="322"/>
      <c r="BA198" s="383"/>
      <c r="BB198" s="383"/>
      <c r="BC198" s="383"/>
      <c r="BD198" s="322"/>
      <c r="BE198" s="383"/>
      <c r="BF198" s="383"/>
      <c r="BG198" s="383"/>
      <c r="BH198" s="383"/>
      <c r="BI198" s="383"/>
      <c r="BJ198" s="383"/>
      <c r="BK198" s="383"/>
      <c r="BL198" s="383"/>
      <c r="BM198" s="383"/>
      <c r="BN198" s="383"/>
      <c r="BO198" s="383"/>
      <c r="BP198" s="383"/>
      <c r="BQ198" s="383"/>
      <c r="BR198" s="322"/>
      <c r="BS198" s="383"/>
      <c r="BT198" s="383"/>
      <c r="BU198" s="383"/>
      <c r="BV198" s="322"/>
      <c r="BW198" s="383"/>
      <c r="BX198" s="383"/>
      <c r="BY198" s="383"/>
      <c r="BZ198" s="383"/>
      <c r="CA198" s="383"/>
      <c r="CB198" s="322"/>
      <c r="CC198" s="383"/>
      <c r="CD198" s="322"/>
      <c r="CE198" s="623"/>
      <c r="CF198" s="623"/>
      <c r="CG198" s="623"/>
      <c r="CH198" s="623"/>
      <c r="CI198" s="222"/>
      <c r="CJ198" s="222"/>
    </row>
    <row r="199" ht="13.5" customHeight="1">
      <c r="A199" s="222"/>
      <c r="B199" s="440">
        <v>44534.0</v>
      </c>
      <c r="C199" s="271">
        <f t="shared" si="25"/>
        <v>2362440</v>
      </c>
      <c r="D199" s="260">
        <f t="shared" si="29"/>
        <v>0</v>
      </c>
      <c r="E199" s="321"/>
      <c r="F199" s="322"/>
      <c r="G199" s="322"/>
      <c r="H199" s="322"/>
      <c r="I199" s="322"/>
      <c r="J199" s="322"/>
      <c r="K199" s="322"/>
      <c r="L199" s="480"/>
      <c r="M199" s="577">
        <f t="shared" si="30"/>
        <v>2077910</v>
      </c>
      <c r="N199" s="321" t="s">
        <v>1794</v>
      </c>
      <c r="O199" s="363">
        <v>2077910.0</v>
      </c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  <c r="AA199" s="322"/>
      <c r="AB199" s="322"/>
      <c r="AC199" s="480"/>
      <c r="AD199" s="260">
        <f t="shared" si="31"/>
        <v>284530</v>
      </c>
      <c r="AE199" s="407" t="s">
        <v>1016</v>
      </c>
      <c r="AF199" s="363">
        <v>95904.0</v>
      </c>
      <c r="AG199" s="407" t="s">
        <v>402</v>
      </c>
      <c r="AH199" s="363">
        <v>67100.0</v>
      </c>
      <c r="AI199" s="383" t="s">
        <v>1667</v>
      </c>
      <c r="AJ199" s="363">
        <v>117506.0</v>
      </c>
      <c r="AK199" s="383" t="s">
        <v>1795</v>
      </c>
      <c r="AL199" s="363">
        <v>4020.0</v>
      </c>
      <c r="AM199" s="383"/>
      <c r="AN199" s="322"/>
      <c r="AO199" s="383"/>
      <c r="AP199" s="322"/>
      <c r="AQ199" s="383"/>
      <c r="AR199" s="322"/>
      <c r="AS199" s="383"/>
      <c r="AT199" s="322"/>
      <c r="AU199" s="383"/>
      <c r="AV199" s="322"/>
      <c r="AW199" s="383"/>
      <c r="AX199" s="383"/>
      <c r="AY199" s="383"/>
      <c r="AZ199" s="322"/>
      <c r="BA199" s="383"/>
      <c r="BB199" s="383"/>
      <c r="BC199" s="383"/>
      <c r="BD199" s="322"/>
      <c r="BE199" s="383"/>
      <c r="BF199" s="383"/>
      <c r="BG199" s="383"/>
      <c r="BH199" s="383"/>
      <c r="BI199" s="383"/>
      <c r="BJ199" s="383"/>
      <c r="BK199" s="383"/>
      <c r="BL199" s="383"/>
      <c r="BM199" s="383"/>
      <c r="BN199" s="383"/>
      <c r="BO199" s="383"/>
      <c r="BP199" s="383"/>
      <c r="BQ199" s="383"/>
      <c r="BR199" s="322"/>
      <c r="BS199" s="383"/>
      <c r="BT199" s="383"/>
      <c r="BU199" s="383"/>
      <c r="BV199" s="322"/>
      <c r="BW199" s="383"/>
      <c r="BX199" s="383"/>
      <c r="BY199" s="383"/>
      <c r="BZ199" s="383"/>
      <c r="CA199" s="383"/>
      <c r="CB199" s="322"/>
      <c r="CC199" s="383"/>
      <c r="CD199" s="322"/>
      <c r="CE199" s="623"/>
      <c r="CF199" s="623"/>
      <c r="CG199" s="623"/>
      <c r="CH199" s="623"/>
      <c r="CI199" s="222"/>
      <c r="CJ199" s="222"/>
    </row>
    <row r="200" ht="13.5" customHeight="1">
      <c r="A200" s="222"/>
      <c r="B200" s="440">
        <v>44535.0</v>
      </c>
      <c r="C200" s="271">
        <f t="shared" si="25"/>
        <v>8000</v>
      </c>
      <c r="D200" s="260">
        <f t="shared" si="29"/>
        <v>0</v>
      </c>
      <c r="E200" s="321"/>
      <c r="F200" s="322"/>
      <c r="G200" s="322"/>
      <c r="H200" s="322"/>
      <c r="I200" s="322"/>
      <c r="J200" s="322"/>
      <c r="K200" s="322"/>
      <c r="L200" s="480"/>
      <c r="M200" s="577">
        <f t="shared" si="30"/>
        <v>0</v>
      </c>
      <c r="N200" s="321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  <c r="AA200" s="322"/>
      <c r="AB200" s="322"/>
      <c r="AC200" s="480"/>
      <c r="AD200" s="260">
        <f t="shared" si="31"/>
        <v>8000</v>
      </c>
      <c r="AE200" s="321" t="s">
        <v>1796</v>
      </c>
      <c r="AF200" s="363">
        <v>8000.0</v>
      </c>
      <c r="AG200" s="727"/>
      <c r="AH200" s="423"/>
      <c r="AI200" s="383"/>
      <c r="AJ200" s="322"/>
      <c r="AK200" s="383"/>
      <c r="AL200" s="322"/>
      <c r="AM200" s="383"/>
      <c r="AN200" s="322"/>
      <c r="AO200" s="322"/>
      <c r="AP200" s="322"/>
      <c r="AQ200" s="383"/>
      <c r="AR200" s="322"/>
      <c r="AS200" s="383"/>
      <c r="AT200" s="322"/>
      <c r="AU200" s="383"/>
      <c r="AV200" s="322"/>
      <c r="AW200" s="383"/>
      <c r="AX200" s="383"/>
      <c r="AY200" s="383"/>
      <c r="AZ200" s="322"/>
      <c r="BA200" s="383"/>
      <c r="BB200" s="383"/>
      <c r="BC200" s="383"/>
      <c r="BD200" s="322"/>
      <c r="BE200" s="383"/>
      <c r="BF200" s="383"/>
      <c r="BG200" s="383"/>
      <c r="BH200" s="383"/>
      <c r="BI200" s="383"/>
      <c r="BJ200" s="383"/>
      <c r="BK200" s="383"/>
      <c r="BL200" s="383"/>
      <c r="BM200" s="383"/>
      <c r="BN200" s="383"/>
      <c r="BO200" s="383"/>
      <c r="BP200" s="383"/>
      <c r="BQ200" s="383"/>
      <c r="BR200" s="322"/>
      <c r="BS200" s="383"/>
      <c r="BT200" s="383"/>
      <c r="BU200" s="383"/>
      <c r="BV200" s="322"/>
      <c r="BW200" s="383"/>
      <c r="BX200" s="383"/>
      <c r="BY200" s="383"/>
      <c r="BZ200" s="383"/>
      <c r="CA200" s="383"/>
      <c r="CB200" s="322"/>
      <c r="CC200" s="383"/>
      <c r="CD200" s="322"/>
      <c r="CE200" s="623"/>
      <c r="CF200" s="623"/>
      <c r="CG200" s="623"/>
      <c r="CH200" s="623"/>
      <c r="CI200" s="222"/>
      <c r="CJ200" s="222"/>
    </row>
    <row r="201" ht="13.5" customHeight="1">
      <c r="A201" s="222"/>
      <c r="B201" s="440">
        <v>44536.0</v>
      </c>
      <c r="C201" s="271">
        <f t="shared" si="25"/>
        <v>3910</v>
      </c>
      <c r="D201" s="260">
        <f t="shared" si="29"/>
        <v>0</v>
      </c>
      <c r="E201" s="321"/>
      <c r="F201" s="322"/>
      <c r="G201" s="322"/>
      <c r="H201" s="322"/>
      <c r="I201" s="322"/>
      <c r="J201" s="322"/>
      <c r="K201" s="322"/>
      <c r="L201" s="480"/>
      <c r="M201" s="577">
        <f t="shared" si="30"/>
        <v>0</v>
      </c>
      <c r="N201" s="321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  <c r="AA201" s="322"/>
      <c r="AB201" s="322"/>
      <c r="AC201" s="480"/>
      <c r="AD201" s="260">
        <f t="shared" si="31"/>
        <v>3910</v>
      </c>
      <c r="AE201" s="407" t="s">
        <v>1797</v>
      </c>
      <c r="AF201" s="363">
        <v>3910.0</v>
      </c>
      <c r="AG201" s="322"/>
      <c r="AH201" s="322"/>
      <c r="AI201" s="383"/>
      <c r="AJ201" s="322"/>
      <c r="AK201" s="322"/>
      <c r="AL201" s="322"/>
      <c r="AM201" s="383"/>
      <c r="AN201" s="322"/>
      <c r="AO201" s="383"/>
      <c r="AP201" s="322"/>
      <c r="AQ201" s="383"/>
      <c r="AR201" s="322"/>
      <c r="AS201" s="383"/>
      <c r="AT201" s="322"/>
      <c r="AU201" s="383"/>
      <c r="AV201" s="322"/>
      <c r="AW201" s="383"/>
      <c r="AX201" s="383"/>
      <c r="AY201" s="383"/>
      <c r="AZ201" s="322"/>
      <c r="BA201" s="383"/>
      <c r="BB201" s="383"/>
      <c r="BC201" s="383"/>
      <c r="BD201" s="322"/>
      <c r="BE201" s="383"/>
      <c r="BF201" s="383"/>
      <c r="BG201" s="383"/>
      <c r="BH201" s="383"/>
      <c r="BI201" s="383"/>
      <c r="BJ201" s="383"/>
      <c r="BK201" s="383"/>
      <c r="BL201" s="383"/>
      <c r="BM201" s="383"/>
      <c r="BN201" s="383"/>
      <c r="BO201" s="383"/>
      <c r="BP201" s="383"/>
      <c r="BQ201" s="383"/>
      <c r="BR201" s="322"/>
      <c r="BS201" s="383"/>
      <c r="BT201" s="383"/>
      <c r="BU201" s="383"/>
      <c r="BV201" s="322"/>
      <c r="BW201" s="383"/>
      <c r="BX201" s="383"/>
      <c r="BY201" s="383"/>
      <c r="BZ201" s="383"/>
      <c r="CA201" s="383"/>
      <c r="CB201" s="322"/>
      <c r="CC201" s="383"/>
      <c r="CD201" s="322"/>
      <c r="CE201" s="623"/>
      <c r="CF201" s="623"/>
      <c r="CG201" s="623"/>
      <c r="CH201" s="623"/>
      <c r="CI201" s="222"/>
      <c r="CJ201" s="222"/>
    </row>
    <row r="202" ht="13.5" customHeight="1">
      <c r="A202" s="222"/>
      <c r="B202" s="440">
        <v>44537.0</v>
      </c>
      <c r="C202" s="271">
        <f t="shared" si="25"/>
        <v>5890299</v>
      </c>
      <c r="D202" s="260">
        <f t="shared" si="29"/>
        <v>11210</v>
      </c>
      <c r="E202" s="321" t="s">
        <v>707</v>
      </c>
      <c r="F202" s="363">
        <v>1210.0</v>
      </c>
      <c r="G202" s="322" t="s">
        <v>969</v>
      </c>
      <c r="H202" s="363">
        <v>10000.0</v>
      </c>
      <c r="I202" s="322"/>
      <c r="J202" s="322"/>
      <c r="K202" s="322"/>
      <c r="L202" s="480"/>
      <c r="M202" s="577">
        <f t="shared" si="30"/>
        <v>5740580</v>
      </c>
      <c r="N202" s="321" t="s">
        <v>1798</v>
      </c>
      <c r="O202" s="363">
        <v>5740580.0</v>
      </c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  <c r="AA202" s="322"/>
      <c r="AB202" s="322"/>
      <c r="AC202" s="480"/>
      <c r="AD202" s="260">
        <f t="shared" si="31"/>
        <v>138509</v>
      </c>
      <c r="AE202" s="407" t="s">
        <v>403</v>
      </c>
      <c r="AF202" s="363">
        <v>79575.0</v>
      </c>
      <c r="AG202" s="383" t="s">
        <v>1091</v>
      </c>
      <c r="AH202" s="363">
        <v>58934.0</v>
      </c>
      <c r="AI202" s="383"/>
      <c r="AJ202" s="322"/>
      <c r="AK202" s="383"/>
      <c r="AL202" s="322"/>
      <c r="AM202" s="383"/>
      <c r="AN202" s="322"/>
      <c r="AO202" s="322"/>
      <c r="AP202" s="322"/>
      <c r="AQ202" s="383"/>
      <c r="AR202" s="322"/>
      <c r="AS202" s="383"/>
      <c r="AT202" s="322"/>
      <c r="AU202" s="383"/>
      <c r="AV202" s="322"/>
      <c r="AW202" s="383"/>
      <c r="AX202" s="383"/>
      <c r="AY202" s="383"/>
      <c r="AZ202" s="322"/>
      <c r="BA202" s="383"/>
      <c r="BB202" s="383"/>
      <c r="BC202" s="383"/>
      <c r="BD202" s="322"/>
      <c r="BE202" s="383"/>
      <c r="BF202" s="383"/>
      <c r="BG202" s="383"/>
      <c r="BH202" s="383"/>
      <c r="BI202" s="383"/>
      <c r="BJ202" s="383"/>
      <c r="BK202" s="383"/>
      <c r="BL202" s="383"/>
      <c r="BM202" s="383"/>
      <c r="BN202" s="383"/>
      <c r="BO202" s="383"/>
      <c r="BP202" s="383"/>
      <c r="BQ202" s="383"/>
      <c r="BR202" s="322"/>
      <c r="BS202" s="383"/>
      <c r="BT202" s="383"/>
      <c r="BU202" s="383"/>
      <c r="BV202" s="322"/>
      <c r="BW202" s="383"/>
      <c r="BX202" s="383"/>
      <c r="BY202" s="383"/>
      <c r="BZ202" s="383"/>
      <c r="CA202" s="383"/>
      <c r="CB202" s="322"/>
      <c r="CC202" s="383"/>
      <c r="CD202" s="322"/>
      <c r="CE202" s="623"/>
      <c r="CF202" s="623"/>
      <c r="CG202" s="623"/>
      <c r="CH202" s="623"/>
      <c r="CI202" s="222"/>
      <c r="CJ202" s="222"/>
    </row>
    <row r="203" ht="13.5" customHeight="1">
      <c r="A203" s="222"/>
      <c r="B203" s="440">
        <v>44538.0</v>
      </c>
      <c r="C203" s="271">
        <f t="shared" si="25"/>
        <v>28453270</v>
      </c>
      <c r="D203" s="260">
        <f t="shared" si="29"/>
        <v>25362670</v>
      </c>
      <c r="E203" s="321" t="s">
        <v>1799</v>
      </c>
      <c r="F203" s="363">
        <v>2.5005136E7</v>
      </c>
      <c r="G203" s="322" t="s">
        <v>1800</v>
      </c>
      <c r="H203" s="363">
        <v>357534.0</v>
      </c>
      <c r="I203" s="322"/>
      <c r="J203" s="322"/>
      <c r="K203" s="322"/>
      <c r="L203" s="480"/>
      <c r="M203" s="577">
        <f t="shared" si="30"/>
        <v>3000000</v>
      </c>
      <c r="N203" s="321" t="s">
        <v>1801</v>
      </c>
      <c r="O203" s="363">
        <v>3000000.0</v>
      </c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  <c r="AA203" s="322"/>
      <c r="AB203" s="322"/>
      <c r="AC203" s="480"/>
      <c r="AD203" s="260">
        <f t="shared" si="31"/>
        <v>90600</v>
      </c>
      <c r="AE203" s="383" t="s">
        <v>1802</v>
      </c>
      <c r="AF203" s="363">
        <v>48400.0</v>
      </c>
      <c r="AG203" s="383" t="s">
        <v>1803</v>
      </c>
      <c r="AH203" s="363">
        <v>30000.0</v>
      </c>
      <c r="AI203" s="383" t="s">
        <v>1804</v>
      </c>
      <c r="AJ203" s="363">
        <v>12200.0</v>
      </c>
      <c r="AK203" s="383"/>
      <c r="AL203" s="322"/>
      <c r="AM203" s="383"/>
      <c r="AN203" s="322"/>
      <c r="AO203" s="383"/>
      <c r="AP203" s="322"/>
      <c r="AQ203" s="383"/>
      <c r="AR203" s="322"/>
      <c r="AS203" s="383"/>
      <c r="AT203" s="322"/>
      <c r="AU203" s="383"/>
      <c r="AV203" s="322"/>
      <c r="AW203" s="383"/>
      <c r="AX203" s="383"/>
      <c r="AY203" s="383"/>
      <c r="AZ203" s="322"/>
      <c r="BA203" s="383"/>
      <c r="BB203" s="383"/>
      <c r="BC203" s="383"/>
      <c r="BD203" s="322"/>
      <c r="BE203" s="383"/>
      <c r="BF203" s="383"/>
      <c r="BG203" s="383"/>
      <c r="BH203" s="383"/>
      <c r="BI203" s="383"/>
      <c r="BJ203" s="383"/>
      <c r="BK203" s="383"/>
      <c r="BL203" s="383"/>
      <c r="BM203" s="383"/>
      <c r="BN203" s="383"/>
      <c r="BO203" s="383"/>
      <c r="BP203" s="383"/>
      <c r="BQ203" s="383"/>
      <c r="BR203" s="322"/>
      <c r="BS203" s="383"/>
      <c r="BT203" s="383"/>
      <c r="BU203" s="383"/>
      <c r="BV203" s="322"/>
      <c r="BW203" s="383"/>
      <c r="BX203" s="383"/>
      <c r="BY203" s="383"/>
      <c r="BZ203" s="383"/>
      <c r="CA203" s="383"/>
      <c r="CB203" s="322"/>
      <c r="CC203" s="383"/>
      <c r="CD203" s="322"/>
      <c r="CE203" s="623"/>
      <c r="CF203" s="623"/>
      <c r="CG203" s="623"/>
      <c r="CH203" s="623"/>
      <c r="CI203" s="222"/>
      <c r="CJ203" s="222"/>
    </row>
    <row r="204" ht="13.5" customHeight="1">
      <c r="A204" s="222"/>
      <c r="B204" s="439">
        <v>44539.0</v>
      </c>
      <c r="C204" s="271">
        <f t="shared" si="25"/>
        <v>0</v>
      </c>
      <c r="D204" s="260">
        <f t="shared" si="29"/>
        <v>0</v>
      </c>
      <c r="E204" s="321"/>
      <c r="F204" s="322"/>
      <c r="G204" s="322"/>
      <c r="H204" s="322"/>
      <c r="I204" s="322"/>
      <c r="J204" s="322"/>
      <c r="K204" s="322"/>
      <c r="L204" s="480"/>
      <c r="M204" s="577">
        <f t="shared" si="30"/>
        <v>0</v>
      </c>
      <c r="N204" s="321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  <c r="AA204" s="322"/>
      <c r="AB204" s="322"/>
      <c r="AC204" s="480"/>
      <c r="AD204" s="260">
        <f t="shared" si="31"/>
        <v>0</v>
      </c>
      <c r="AE204" s="407"/>
      <c r="AF204" s="322"/>
      <c r="AG204" s="383"/>
      <c r="AH204" s="322"/>
      <c r="AI204" s="322"/>
      <c r="AJ204" s="322"/>
      <c r="AK204" s="322"/>
      <c r="AL204" s="322"/>
      <c r="AM204" s="322"/>
      <c r="AN204" s="322"/>
      <c r="AO204" s="322"/>
      <c r="AP204" s="322"/>
      <c r="AQ204" s="383"/>
      <c r="AR204" s="322"/>
      <c r="AS204" s="322"/>
      <c r="AT204" s="322"/>
      <c r="AU204" s="322"/>
      <c r="AV204" s="322"/>
      <c r="AW204" s="383"/>
      <c r="AX204" s="322"/>
      <c r="AY204" s="383"/>
      <c r="AZ204" s="322"/>
      <c r="BA204" s="383"/>
      <c r="BB204" s="322"/>
      <c r="BC204" s="383"/>
      <c r="BD204" s="322"/>
      <c r="BE204" s="383"/>
      <c r="BF204" s="322"/>
      <c r="BG204" s="383"/>
      <c r="BH204" s="322"/>
      <c r="BI204" s="383"/>
      <c r="BJ204" s="322"/>
      <c r="BK204" s="383"/>
      <c r="BL204" s="322"/>
      <c r="BM204" s="383"/>
      <c r="BN204" s="322"/>
      <c r="BO204" s="383"/>
      <c r="BP204" s="322"/>
      <c r="BQ204" s="383"/>
      <c r="BR204" s="322"/>
      <c r="BS204" s="383"/>
      <c r="BT204" s="383"/>
      <c r="BU204" s="383"/>
      <c r="BV204" s="322"/>
      <c r="BW204" s="383"/>
      <c r="BX204" s="383"/>
      <c r="BY204" s="383"/>
      <c r="BZ204" s="383"/>
      <c r="CA204" s="383"/>
      <c r="CB204" s="322"/>
      <c r="CC204" s="383"/>
      <c r="CD204" s="322"/>
      <c r="CE204" s="623"/>
      <c r="CF204" s="623"/>
      <c r="CG204" s="623"/>
      <c r="CH204" s="623"/>
      <c r="CI204" s="222"/>
      <c r="CJ204" s="222"/>
    </row>
    <row r="205" ht="13.5" customHeight="1">
      <c r="A205" s="222"/>
      <c r="B205" s="439">
        <v>44540.0</v>
      </c>
      <c r="C205" s="271">
        <f t="shared" si="25"/>
        <v>0</v>
      </c>
      <c r="D205" s="260">
        <f t="shared" si="29"/>
        <v>0</v>
      </c>
      <c r="E205" s="321"/>
      <c r="F205" s="322"/>
      <c r="G205" s="322"/>
      <c r="H205" s="322"/>
      <c r="I205" s="322"/>
      <c r="J205" s="322"/>
      <c r="K205" s="322"/>
      <c r="L205" s="480"/>
      <c r="M205" s="577">
        <f t="shared" si="30"/>
        <v>0</v>
      </c>
      <c r="N205" s="321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  <c r="AA205" s="322"/>
      <c r="AB205" s="322"/>
      <c r="AC205" s="480"/>
      <c r="AD205" s="260">
        <f t="shared" si="31"/>
        <v>0</v>
      </c>
      <c r="AE205" s="407"/>
      <c r="AF205" s="322"/>
      <c r="AG205" s="383"/>
      <c r="AH205" s="322"/>
      <c r="AI205" s="322"/>
      <c r="AJ205" s="322"/>
      <c r="AK205" s="322"/>
      <c r="AL205" s="322"/>
      <c r="AM205" s="322"/>
      <c r="AN205" s="322"/>
      <c r="AO205" s="322"/>
      <c r="AP205" s="322"/>
      <c r="AQ205" s="383"/>
      <c r="AR205" s="322"/>
      <c r="AS205" s="322"/>
      <c r="AT205" s="322"/>
      <c r="AU205" s="383"/>
      <c r="AV205" s="322"/>
      <c r="AW205" s="383"/>
      <c r="AX205" s="322"/>
      <c r="AY205" s="383"/>
      <c r="AZ205" s="322"/>
      <c r="BA205" s="383"/>
      <c r="BB205" s="322"/>
      <c r="BC205" s="383"/>
      <c r="BD205" s="322"/>
      <c r="BE205" s="383"/>
      <c r="BF205" s="322"/>
      <c r="BG205" s="383"/>
      <c r="BH205" s="322"/>
      <c r="BI205" s="383"/>
      <c r="BJ205" s="322"/>
      <c r="BK205" s="383"/>
      <c r="BL205" s="322"/>
      <c r="BM205" s="383"/>
      <c r="BN205" s="322"/>
      <c r="BO205" s="383"/>
      <c r="BP205" s="322"/>
      <c r="BQ205" s="383"/>
      <c r="BR205" s="322"/>
      <c r="BS205" s="383"/>
      <c r="BT205" s="322"/>
      <c r="BU205" s="383"/>
      <c r="BV205" s="322"/>
      <c r="BW205" s="383"/>
      <c r="BX205" s="322"/>
      <c r="BY205" s="383"/>
      <c r="BZ205" s="322"/>
      <c r="CA205" s="383"/>
      <c r="CB205" s="322"/>
      <c r="CC205" s="383"/>
      <c r="CD205" s="322"/>
      <c r="CE205" s="623"/>
      <c r="CF205" s="623"/>
      <c r="CG205" s="623"/>
      <c r="CH205" s="623"/>
      <c r="CI205" s="222"/>
      <c r="CJ205" s="222"/>
    </row>
    <row r="206" ht="13.5" customHeight="1">
      <c r="A206" s="222"/>
      <c r="B206" s="440">
        <v>44541.0</v>
      </c>
      <c r="C206" s="271">
        <f t="shared" si="25"/>
        <v>4647102</v>
      </c>
      <c r="D206" s="260">
        <f t="shared" si="29"/>
        <v>1029876</v>
      </c>
      <c r="E206" s="321" t="s">
        <v>1599</v>
      </c>
      <c r="F206" s="380">
        <v>1000000.0</v>
      </c>
      <c r="G206" s="322" t="s">
        <v>507</v>
      </c>
      <c r="H206" s="363">
        <v>29876.0</v>
      </c>
      <c r="I206" s="322"/>
      <c r="J206" s="322"/>
      <c r="K206" s="322"/>
      <c r="L206" s="480"/>
      <c r="M206" s="577">
        <f t="shared" si="30"/>
        <v>0</v>
      </c>
      <c r="N206" s="321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  <c r="AA206" s="322"/>
      <c r="AB206" s="322"/>
      <c r="AC206" s="480"/>
      <c r="AD206" s="260">
        <f t="shared" si="31"/>
        <v>3617226</v>
      </c>
      <c r="AE206" s="407" t="s">
        <v>55</v>
      </c>
      <c r="AF206" s="363">
        <v>1876915.0</v>
      </c>
      <c r="AG206" s="383" t="s">
        <v>975</v>
      </c>
      <c r="AH206" s="363">
        <v>200000.0</v>
      </c>
      <c r="AI206" s="383" t="s">
        <v>56</v>
      </c>
      <c r="AJ206" s="363">
        <v>638925.0</v>
      </c>
      <c r="AK206" s="383" t="s">
        <v>415</v>
      </c>
      <c r="AL206" s="363">
        <v>170000.0</v>
      </c>
      <c r="AM206" s="383" t="s">
        <v>974</v>
      </c>
      <c r="AN206" s="363">
        <v>731296.0</v>
      </c>
      <c r="AO206" s="383" t="s">
        <v>831</v>
      </c>
      <c r="AP206" s="322">
        <v>90.0</v>
      </c>
      <c r="AQ206" s="383"/>
      <c r="AR206" s="322"/>
      <c r="AS206" s="383"/>
      <c r="AT206" s="322"/>
      <c r="AU206" s="383"/>
      <c r="AV206" s="322"/>
      <c r="AW206" s="322"/>
      <c r="AX206" s="322"/>
      <c r="AY206" s="322"/>
      <c r="AZ206" s="322"/>
      <c r="BA206" s="322"/>
      <c r="BB206" s="322"/>
      <c r="BC206" s="322"/>
      <c r="BD206" s="322"/>
      <c r="BE206" s="383"/>
      <c r="BF206" s="322"/>
      <c r="BG206" s="322"/>
      <c r="BH206" s="322"/>
      <c r="BI206" s="322"/>
      <c r="BJ206" s="322"/>
      <c r="BK206" s="383"/>
      <c r="BL206" s="383"/>
      <c r="BM206" s="383"/>
      <c r="BN206" s="383"/>
      <c r="BO206" s="383"/>
      <c r="BP206" s="383"/>
      <c r="BQ206" s="383"/>
      <c r="BR206" s="322"/>
      <c r="BS206" s="383"/>
      <c r="BT206" s="383"/>
      <c r="BU206" s="383"/>
      <c r="BV206" s="322"/>
      <c r="BW206" s="383"/>
      <c r="BX206" s="383"/>
      <c r="BY206" s="383"/>
      <c r="BZ206" s="383"/>
      <c r="CA206" s="383"/>
      <c r="CB206" s="322"/>
      <c r="CC206" s="383"/>
      <c r="CD206" s="322"/>
      <c r="CE206" s="623"/>
      <c r="CF206" s="623"/>
      <c r="CG206" s="623"/>
      <c r="CH206" s="623"/>
      <c r="CI206" s="222"/>
      <c r="CJ206" s="222"/>
    </row>
    <row r="207" ht="13.5" customHeight="1">
      <c r="A207" s="222"/>
      <c r="B207" s="440">
        <v>44542.0</v>
      </c>
      <c r="C207" s="271">
        <f t="shared" si="25"/>
        <v>1504020</v>
      </c>
      <c r="D207" s="260">
        <f t="shared" si="29"/>
        <v>0</v>
      </c>
      <c r="E207" s="321"/>
      <c r="F207" s="322"/>
      <c r="G207" s="322"/>
      <c r="H207" s="322"/>
      <c r="I207" s="322"/>
      <c r="J207" s="322"/>
      <c r="K207" s="322"/>
      <c r="L207" s="480"/>
      <c r="M207" s="577">
        <f t="shared" si="30"/>
        <v>0</v>
      </c>
      <c r="N207" s="321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  <c r="AA207" s="322"/>
      <c r="AB207" s="322"/>
      <c r="AC207" s="480"/>
      <c r="AD207" s="260">
        <f t="shared" si="31"/>
        <v>1504020</v>
      </c>
      <c r="AE207" s="383" t="s">
        <v>396</v>
      </c>
      <c r="AF207" s="363">
        <v>269290.0</v>
      </c>
      <c r="AG207" s="322" t="s">
        <v>1805</v>
      </c>
      <c r="AH207" s="363">
        <v>3910.0</v>
      </c>
      <c r="AI207" s="322" t="s">
        <v>1806</v>
      </c>
      <c r="AJ207" s="363">
        <v>7820.0</v>
      </c>
      <c r="AK207" s="412" t="s">
        <v>984</v>
      </c>
      <c r="AL207" s="367">
        <v>600000.0</v>
      </c>
      <c r="AM207" s="407" t="s">
        <v>1652</v>
      </c>
      <c r="AN207" s="363">
        <v>623000.0</v>
      </c>
      <c r="AO207" s="383"/>
      <c r="AP207" s="322"/>
      <c r="AQ207" s="322"/>
      <c r="AR207" s="322"/>
      <c r="AS207" s="322"/>
      <c r="AT207" s="322"/>
      <c r="AU207" s="383"/>
      <c r="AV207" s="322"/>
      <c r="AW207" s="383"/>
      <c r="AX207" s="322"/>
      <c r="AY207" s="383"/>
      <c r="AZ207" s="322"/>
      <c r="BA207" s="383"/>
      <c r="BB207" s="322"/>
      <c r="BC207" s="383"/>
      <c r="BD207" s="322"/>
      <c r="BE207" s="383"/>
      <c r="BF207" s="322"/>
      <c r="BG207" s="322"/>
      <c r="BH207" s="322"/>
      <c r="BI207" s="383"/>
      <c r="BJ207" s="322"/>
      <c r="BK207" s="383"/>
      <c r="BL207" s="322"/>
      <c r="BM207" s="383"/>
      <c r="BN207" s="322"/>
      <c r="BO207" s="383"/>
      <c r="BP207" s="322"/>
      <c r="BQ207" s="383"/>
      <c r="BR207" s="322"/>
      <c r="BS207" s="383"/>
      <c r="BT207" s="322"/>
      <c r="BU207" s="383"/>
      <c r="BV207" s="322"/>
      <c r="BW207" s="383"/>
      <c r="BX207" s="632"/>
      <c r="BY207" s="383"/>
      <c r="BZ207" s="383"/>
      <c r="CA207" s="383"/>
      <c r="CB207" s="322"/>
      <c r="CC207" s="383"/>
      <c r="CD207" s="322"/>
      <c r="CE207" s="623"/>
      <c r="CF207" s="623"/>
      <c r="CG207" s="623"/>
      <c r="CH207" s="623"/>
      <c r="CI207" s="222"/>
      <c r="CJ207" s="222"/>
    </row>
    <row r="208" ht="13.5" customHeight="1">
      <c r="A208" s="222"/>
      <c r="B208" s="440">
        <v>44543.0</v>
      </c>
      <c r="C208" s="271">
        <f t="shared" si="25"/>
        <v>0</v>
      </c>
      <c r="D208" s="260">
        <f t="shared" si="29"/>
        <v>0</v>
      </c>
      <c r="E208" s="321"/>
      <c r="F208" s="322"/>
      <c r="G208" s="322"/>
      <c r="H208" s="322"/>
      <c r="I208" s="322"/>
      <c r="J208" s="322"/>
      <c r="K208" s="322"/>
      <c r="L208" s="480"/>
      <c r="M208" s="577">
        <f t="shared" si="30"/>
        <v>0</v>
      </c>
      <c r="N208" s="321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  <c r="AA208" s="322"/>
      <c r="AB208" s="322"/>
      <c r="AC208" s="480"/>
      <c r="AD208" s="260">
        <f t="shared" si="31"/>
        <v>0</v>
      </c>
      <c r="AE208" s="407"/>
      <c r="AF208" s="322"/>
      <c r="AG208" s="383"/>
      <c r="AH208" s="322"/>
      <c r="AI208" s="383"/>
      <c r="AJ208" s="322"/>
      <c r="AK208" s="383"/>
      <c r="AL208" s="322"/>
      <c r="AM208" s="383"/>
      <c r="AN208" s="322"/>
      <c r="AO208" s="383"/>
      <c r="AP208" s="322"/>
      <c r="AQ208" s="383"/>
      <c r="AR208" s="322"/>
      <c r="AS208" s="383"/>
      <c r="AT208" s="322"/>
      <c r="AU208" s="383"/>
      <c r="AV208" s="322"/>
      <c r="AW208" s="383"/>
      <c r="AX208" s="383"/>
      <c r="AY208" s="383"/>
      <c r="AZ208" s="322"/>
      <c r="BA208" s="383"/>
      <c r="BB208" s="383"/>
      <c r="BC208" s="383"/>
      <c r="BD208" s="322"/>
      <c r="BE208" s="383"/>
      <c r="BF208" s="383"/>
      <c r="BG208" s="383"/>
      <c r="BH208" s="383"/>
      <c r="BI208" s="383"/>
      <c r="BJ208" s="383"/>
      <c r="BK208" s="383"/>
      <c r="BL208" s="383"/>
      <c r="BM208" s="383"/>
      <c r="BN208" s="383"/>
      <c r="BO208" s="383"/>
      <c r="BP208" s="383"/>
      <c r="BQ208" s="383"/>
      <c r="BR208" s="322"/>
      <c r="BS208" s="383"/>
      <c r="BT208" s="383"/>
      <c r="BU208" s="383"/>
      <c r="BV208" s="322"/>
      <c r="BW208" s="383"/>
      <c r="BX208" s="383"/>
      <c r="BY208" s="383"/>
      <c r="BZ208" s="383"/>
      <c r="CA208" s="383"/>
      <c r="CB208" s="322"/>
      <c r="CC208" s="383"/>
      <c r="CD208" s="322"/>
      <c r="CE208" s="623"/>
      <c r="CF208" s="623"/>
      <c r="CG208" s="623"/>
      <c r="CH208" s="623"/>
      <c r="CI208" s="222"/>
      <c r="CJ208" s="222"/>
    </row>
    <row r="209" ht="13.5" customHeight="1">
      <c r="A209" s="222"/>
      <c r="B209" s="440">
        <v>44544.0</v>
      </c>
      <c r="C209" s="271">
        <f t="shared" si="25"/>
        <v>27199842</v>
      </c>
      <c r="D209" s="260">
        <f t="shared" si="29"/>
        <v>10000990</v>
      </c>
      <c r="E209" s="321" t="s">
        <v>1807</v>
      </c>
      <c r="F209" s="380">
        <v>330.0</v>
      </c>
      <c r="G209" s="322" t="s">
        <v>1808</v>
      </c>
      <c r="H209" s="363">
        <v>1.0E7</v>
      </c>
      <c r="I209" s="322" t="s">
        <v>507</v>
      </c>
      <c r="J209" s="363">
        <v>660.0</v>
      </c>
      <c r="K209" s="322"/>
      <c r="L209" s="480"/>
      <c r="M209" s="577">
        <f t="shared" si="30"/>
        <v>17167132</v>
      </c>
      <c r="N209" s="544" t="s">
        <v>1809</v>
      </c>
      <c r="O209" s="363">
        <v>1.4E7</v>
      </c>
      <c r="P209" s="322" t="s">
        <v>1810</v>
      </c>
      <c r="Q209" s="363">
        <v>3167132.0</v>
      </c>
      <c r="R209" s="322"/>
      <c r="S209" s="322"/>
      <c r="T209" s="322"/>
      <c r="U209" s="322"/>
      <c r="V209" s="322"/>
      <c r="W209" s="322"/>
      <c r="X209" s="322"/>
      <c r="Y209" s="322"/>
      <c r="Z209" s="322"/>
      <c r="AA209" s="322"/>
      <c r="AB209" s="322"/>
      <c r="AC209" s="480"/>
      <c r="AD209" s="260">
        <f t="shared" si="31"/>
        <v>31720</v>
      </c>
      <c r="AE209" s="407" t="s">
        <v>403</v>
      </c>
      <c r="AF209" s="363">
        <v>31720.0</v>
      </c>
      <c r="AG209" s="383"/>
      <c r="AH209" s="322"/>
      <c r="AI209" s="383"/>
      <c r="AJ209" s="322"/>
      <c r="AK209" s="383"/>
      <c r="AL209" s="322"/>
      <c r="AM209" s="383"/>
      <c r="AN209" s="322"/>
      <c r="AO209" s="383"/>
      <c r="AP209" s="322"/>
      <c r="AQ209" s="383"/>
      <c r="AR209" s="322"/>
      <c r="AS209" s="383"/>
      <c r="AT209" s="322"/>
      <c r="AU209" s="383"/>
      <c r="AV209" s="322"/>
      <c r="AW209" s="383"/>
      <c r="AX209" s="383"/>
      <c r="AY209" s="383"/>
      <c r="AZ209" s="322"/>
      <c r="BA209" s="383"/>
      <c r="BB209" s="383"/>
      <c r="BC209" s="383"/>
      <c r="BD209" s="322"/>
      <c r="BE209" s="383"/>
      <c r="BF209" s="383"/>
      <c r="BG209" s="383"/>
      <c r="BH209" s="383"/>
      <c r="BI209" s="383"/>
      <c r="BJ209" s="383"/>
      <c r="BK209" s="383"/>
      <c r="BL209" s="383"/>
      <c r="BM209" s="383"/>
      <c r="BN209" s="383"/>
      <c r="BO209" s="383"/>
      <c r="BP209" s="383"/>
      <c r="BQ209" s="383"/>
      <c r="BR209" s="322"/>
      <c r="BS209" s="383"/>
      <c r="BT209" s="383"/>
      <c r="BU209" s="383"/>
      <c r="BV209" s="322"/>
      <c r="BW209" s="383"/>
      <c r="BX209" s="383"/>
      <c r="BY209" s="383"/>
      <c r="BZ209" s="383"/>
      <c r="CA209" s="383"/>
      <c r="CB209" s="322"/>
      <c r="CC209" s="383"/>
      <c r="CD209" s="322"/>
      <c r="CE209" s="623"/>
      <c r="CF209" s="623"/>
      <c r="CG209" s="623"/>
      <c r="CH209" s="623"/>
      <c r="CI209" s="222"/>
      <c r="CJ209" s="222"/>
    </row>
    <row r="210" ht="13.5" customHeight="1">
      <c r="A210" s="222"/>
      <c r="B210" s="440">
        <v>44545.0</v>
      </c>
      <c r="C210" s="271">
        <f t="shared" si="25"/>
        <v>10007424</v>
      </c>
      <c r="D210" s="260">
        <f t="shared" si="29"/>
        <v>10000000</v>
      </c>
      <c r="E210" s="321" t="s">
        <v>1808</v>
      </c>
      <c r="F210" s="363">
        <v>1.0E7</v>
      </c>
      <c r="G210" s="322"/>
      <c r="H210" s="322"/>
      <c r="I210" s="322"/>
      <c r="J210" s="322"/>
      <c r="K210" s="322"/>
      <c r="L210" s="480"/>
      <c r="M210" s="577">
        <f t="shared" si="30"/>
        <v>0</v>
      </c>
      <c r="N210" s="321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  <c r="AA210" s="322"/>
      <c r="AB210" s="322"/>
      <c r="AC210" s="480"/>
      <c r="AD210" s="260">
        <f t="shared" si="31"/>
        <v>7424</v>
      </c>
      <c r="AE210" s="407" t="s">
        <v>417</v>
      </c>
      <c r="AF210" s="363">
        <v>7424.0</v>
      </c>
      <c r="AG210" s="383"/>
      <c r="AH210" s="322"/>
      <c r="AI210" s="383"/>
      <c r="AJ210" s="322"/>
      <c r="AK210" s="383"/>
      <c r="AL210" s="322"/>
      <c r="AM210" s="383"/>
      <c r="AN210" s="322"/>
      <c r="AO210" s="383"/>
      <c r="AP210" s="322"/>
      <c r="AQ210" s="383"/>
      <c r="AR210" s="322"/>
      <c r="AS210" s="383"/>
      <c r="AT210" s="322"/>
      <c r="AU210" s="383"/>
      <c r="AV210" s="322"/>
      <c r="AW210" s="383"/>
      <c r="AX210" s="383"/>
      <c r="AY210" s="383"/>
      <c r="AZ210" s="322"/>
      <c r="BA210" s="383"/>
      <c r="BB210" s="383"/>
      <c r="BC210" s="383"/>
      <c r="BD210" s="322"/>
      <c r="BE210" s="383"/>
      <c r="BF210" s="383"/>
      <c r="BG210" s="383"/>
      <c r="BH210" s="383"/>
      <c r="BI210" s="383"/>
      <c r="BJ210" s="383"/>
      <c r="BK210" s="383"/>
      <c r="BL210" s="383"/>
      <c r="BM210" s="383"/>
      <c r="BN210" s="383"/>
      <c r="BO210" s="383"/>
      <c r="BP210" s="383"/>
      <c r="BQ210" s="383"/>
      <c r="BR210" s="322"/>
      <c r="BS210" s="383"/>
      <c r="BT210" s="383"/>
      <c r="BU210" s="383"/>
      <c r="BV210" s="322"/>
      <c r="BW210" s="383"/>
      <c r="BX210" s="383"/>
      <c r="BY210" s="383"/>
      <c r="BZ210" s="383"/>
      <c r="CA210" s="383"/>
      <c r="CB210" s="322"/>
      <c r="CC210" s="383"/>
      <c r="CD210" s="322"/>
      <c r="CE210" s="623"/>
      <c r="CF210" s="623"/>
      <c r="CG210" s="623"/>
      <c r="CH210" s="623"/>
      <c r="CI210" s="222"/>
      <c r="CJ210" s="222"/>
    </row>
    <row r="211" ht="13.5" customHeight="1">
      <c r="A211" s="222"/>
      <c r="B211" s="439">
        <v>44546.0</v>
      </c>
      <c r="C211" s="271">
        <f t="shared" si="25"/>
        <v>0</v>
      </c>
      <c r="D211" s="260">
        <f t="shared" si="29"/>
        <v>0</v>
      </c>
      <c r="E211" s="321"/>
      <c r="F211" s="322"/>
      <c r="G211" s="322"/>
      <c r="H211" s="322"/>
      <c r="I211" s="322"/>
      <c r="J211" s="322"/>
      <c r="K211" s="322"/>
      <c r="L211" s="480"/>
      <c r="M211" s="577">
        <f t="shared" si="30"/>
        <v>0</v>
      </c>
      <c r="N211" s="321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  <c r="AA211" s="322"/>
      <c r="AB211" s="322"/>
      <c r="AC211" s="480"/>
      <c r="AD211" s="260">
        <f t="shared" si="31"/>
        <v>0</v>
      </c>
      <c r="AE211" s="407"/>
      <c r="AF211" s="322"/>
      <c r="AG211" s="383"/>
      <c r="AH211" s="322"/>
      <c r="AI211" s="383"/>
      <c r="AJ211" s="322"/>
      <c r="AK211" s="383"/>
      <c r="AL211" s="322"/>
      <c r="AM211" s="383"/>
      <c r="AN211" s="322"/>
      <c r="AO211" s="383"/>
      <c r="AP211" s="322"/>
      <c r="AQ211" s="383"/>
      <c r="AR211" s="322"/>
      <c r="AS211" s="383"/>
      <c r="AT211" s="322"/>
      <c r="AU211" s="383"/>
      <c r="AV211" s="322"/>
      <c r="AW211" s="383"/>
      <c r="AX211" s="383"/>
      <c r="AY211" s="383"/>
      <c r="AZ211" s="322"/>
      <c r="BA211" s="383"/>
      <c r="BB211" s="383"/>
      <c r="BC211" s="383"/>
      <c r="BD211" s="322"/>
      <c r="BE211" s="383"/>
      <c r="BF211" s="383"/>
      <c r="BG211" s="383"/>
      <c r="BH211" s="383"/>
      <c r="BI211" s="383"/>
      <c r="BJ211" s="383"/>
      <c r="BK211" s="383"/>
      <c r="BL211" s="383"/>
      <c r="BM211" s="383"/>
      <c r="BN211" s="383"/>
      <c r="BO211" s="383"/>
      <c r="BP211" s="383"/>
      <c r="BQ211" s="383"/>
      <c r="BR211" s="322"/>
      <c r="BS211" s="383"/>
      <c r="BT211" s="383"/>
      <c r="BU211" s="383"/>
      <c r="BV211" s="322"/>
      <c r="BW211" s="383"/>
      <c r="BX211" s="383"/>
      <c r="BY211" s="383"/>
      <c r="BZ211" s="383"/>
      <c r="CA211" s="383"/>
      <c r="CB211" s="322"/>
      <c r="CC211" s="383"/>
      <c r="CD211" s="322"/>
      <c r="CE211" s="623"/>
      <c r="CF211" s="623"/>
      <c r="CG211" s="623"/>
      <c r="CH211" s="623"/>
      <c r="CI211" s="222"/>
      <c r="CJ211" s="222"/>
    </row>
    <row r="212" ht="13.5" customHeight="1">
      <c r="A212" s="222"/>
      <c r="B212" s="439">
        <v>44547.0</v>
      </c>
      <c r="C212" s="271">
        <f t="shared" si="25"/>
        <v>0</v>
      </c>
      <c r="D212" s="260">
        <f t="shared" si="29"/>
        <v>0</v>
      </c>
      <c r="E212" s="321"/>
      <c r="F212" s="322"/>
      <c r="G212" s="322"/>
      <c r="H212" s="322"/>
      <c r="I212" s="322"/>
      <c r="J212" s="322"/>
      <c r="K212" s="322"/>
      <c r="L212" s="480"/>
      <c r="M212" s="577">
        <f t="shared" si="30"/>
        <v>0</v>
      </c>
      <c r="N212" s="321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  <c r="AA212" s="322"/>
      <c r="AB212" s="322"/>
      <c r="AC212" s="480"/>
      <c r="AD212" s="260">
        <f t="shared" si="31"/>
        <v>0</v>
      </c>
      <c r="AE212" s="407"/>
      <c r="AF212" s="322"/>
      <c r="AG212" s="383"/>
      <c r="AH212" s="322"/>
      <c r="AI212" s="383"/>
      <c r="AJ212" s="322"/>
      <c r="AK212" s="383"/>
      <c r="AL212" s="322"/>
      <c r="AM212" s="383"/>
      <c r="AN212" s="322"/>
      <c r="AO212" s="383"/>
      <c r="AP212" s="322"/>
      <c r="AQ212" s="383"/>
      <c r="AR212" s="322"/>
      <c r="AS212" s="383"/>
      <c r="AT212" s="322"/>
      <c r="AU212" s="383"/>
      <c r="AV212" s="322"/>
      <c r="AW212" s="383"/>
      <c r="AX212" s="383"/>
      <c r="AY212" s="383"/>
      <c r="AZ212" s="322"/>
      <c r="BA212" s="383"/>
      <c r="BB212" s="383"/>
      <c r="BC212" s="383"/>
      <c r="BD212" s="322"/>
      <c r="BE212" s="383"/>
      <c r="BF212" s="383"/>
      <c r="BG212" s="383"/>
      <c r="BH212" s="383"/>
      <c r="BI212" s="383"/>
      <c r="BJ212" s="383"/>
      <c r="BK212" s="383"/>
      <c r="BL212" s="383"/>
      <c r="BM212" s="383"/>
      <c r="BN212" s="383"/>
      <c r="BO212" s="383"/>
      <c r="BP212" s="383"/>
      <c r="BQ212" s="383"/>
      <c r="BR212" s="322"/>
      <c r="BS212" s="383"/>
      <c r="BT212" s="383"/>
      <c r="BU212" s="383"/>
      <c r="BV212" s="322"/>
      <c r="BW212" s="383"/>
      <c r="BX212" s="383"/>
      <c r="BY212" s="383"/>
      <c r="BZ212" s="383"/>
      <c r="CA212" s="383"/>
      <c r="CB212" s="322"/>
      <c r="CC212" s="383"/>
      <c r="CD212" s="322"/>
      <c r="CE212" s="623"/>
      <c r="CF212" s="623"/>
      <c r="CG212" s="623"/>
      <c r="CH212" s="623"/>
      <c r="CI212" s="222"/>
      <c r="CJ212" s="222"/>
    </row>
    <row r="213" ht="13.5" customHeight="1">
      <c r="A213" s="222"/>
      <c r="B213" s="440">
        <v>44548.0</v>
      </c>
      <c r="C213" s="271">
        <f t="shared" si="25"/>
        <v>2065700</v>
      </c>
      <c r="D213" s="260">
        <f t="shared" si="29"/>
        <v>1100</v>
      </c>
      <c r="E213" s="321" t="s">
        <v>640</v>
      </c>
      <c r="F213" s="363">
        <v>1100.0</v>
      </c>
      <c r="G213" s="322"/>
      <c r="H213" s="322"/>
      <c r="I213" s="322"/>
      <c r="J213" s="322"/>
      <c r="K213" s="322"/>
      <c r="L213" s="480"/>
      <c r="M213" s="577">
        <f t="shared" si="30"/>
        <v>2064600</v>
      </c>
      <c r="N213" s="321" t="s">
        <v>1811</v>
      </c>
      <c r="O213" s="363">
        <v>2064600.0</v>
      </c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  <c r="AA213" s="322"/>
      <c r="AB213" s="322"/>
      <c r="AC213" s="480"/>
      <c r="AD213" s="260">
        <f t="shared" si="31"/>
        <v>0</v>
      </c>
      <c r="AE213" s="407"/>
      <c r="AF213" s="322"/>
      <c r="AG213" s="383"/>
      <c r="AH213" s="322"/>
      <c r="AI213" s="383"/>
      <c r="AJ213" s="322"/>
      <c r="AK213" s="383"/>
      <c r="AL213" s="322"/>
      <c r="AM213" s="383"/>
      <c r="AN213" s="322"/>
      <c r="AO213" s="383"/>
      <c r="AP213" s="322"/>
      <c r="AQ213" s="383"/>
      <c r="AR213" s="322"/>
      <c r="AS213" s="383"/>
      <c r="AT213" s="322"/>
      <c r="AU213" s="383"/>
      <c r="AV213" s="322"/>
      <c r="AW213" s="383"/>
      <c r="AX213" s="383"/>
      <c r="AY213" s="383"/>
      <c r="AZ213" s="322"/>
      <c r="BA213" s="383"/>
      <c r="BB213" s="383"/>
      <c r="BC213" s="383"/>
      <c r="BD213" s="322"/>
      <c r="BE213" s="383"/>
      <c r="BF213" s="383"/>
      <c r="BG213" s="383"/>
      <c r="BH213" s="383"/>
      <c r="BI213" s="383"/>
      <c r="BJ213" s="383"/>
      <c r="BK213" s="383"/>
      <c r="BL213" s="383"/>
      <c r="BM213" s="383"/>
      <c r="BN213" s="383"/>
      <c r="BO213" s="383"/>
      <c r="BP213" s="383"/>
      <c r="BQ213" s="383"/>
      <c r="BR213" s="322"/>
      <c r="BS213" s="383"/>
      <c r="BT213" s="383"/>
      <c r="BU213" s="383"/>
      <c r="BV213" s="322"/>
      <c r="BW213" s="383"/>
      <c r="BX213" s="383"/>
      <c r="BY213" s="383"/>
      <c r="BZ213" s="383"/>
      <c r="CA213" s="383"/>
      <c r="CB213" s="322"/>
      <c r="CC213" s="383"/>
      <c r="CD213" s="322"/>
      <c r="CE213" s="623"/>
      <c r="CF213" s="623"/>
      <c r="CG213" s="623"/>
      <c r="CH213" s="623"/>
      <c r="CI213" s="222"/>
      <c r="CJ213" s="222"/>
    </row>
    <row r="214" ht="13.5" customHeight="1">
      <c r="A214" s="222"/>
      <c r="B214" s="440">
        <v>44549.0</v>
      </c>
      <c r="C214" s="271">
        <f t="shared" si="25"/>
        <v>0</v>
      </c>
      <c r="D214" s="260">
        <f t="shared" si="29"/>
        <v>0</v>
      </c>
      <c r="E214" s="321"/>
      <c r="F214" s="322"/>
      <c r="G214" s="322"/>
      <c r="H214" s="322"/>
      <c r="I214" s="322"/>
      <c r="J214" s="322"/>
      <c r="K214" s="322"/>
      <c r="L214" s="480"/>
      <c r="M214" s="577">
        <f t="shared" si="30"/>
        <v>0</v>
      </c>
      <c r="N214" s="321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  <c r="AA214" s="322"/>
      <c r="AB214" s="322"/>
      <c r="AC214" s="480"/>
      <c r="AD214" s="260">
        <f t="shared" si="31"/>
        <v>0</v>
      </c>
      <c r="AE214" s="407"/>
      <c r="AF214" s="322"/>
      <c r="AG214" s="383"/>
      <c r="AH214" s="322"/>
      <c r="AI214" s="322"/>
      <c r="AJ214" s="322"/>
      <c r="AK214" s="383"/>
      <c r="AL214" s="322"/>
      <c r="AM214" s="383"/>
      <c r="AN214" s="322"/>
      <c r="AO214" s="383"/>
      <c r="AP214" s="322"/>
      <c r="AQ214" s="383"/>
      <c r="AR214" s="322"/>
      <c r="AS214" s="383"/>
      <c r="AT214" s="322"/>
      <c r="AU214" s="383"/>
      <c r="AV214" s="322"/>
      <c r="AW214" s="383"/>
      <c r="AX214" s="383"/>
      <c r="AY214" s="383"/>
      <c r="AZ214" s="322"/>
      <c r="BA214" s="383"/>
      <c r="BB214" s="383"/>
      <c r="BC214" s="383"/>
      <c r="BD214" s="322"/>
      <c r="BE214" s="383"/>
      <c r="BF214" s="383"/>
      <c r="BG214" s="383"/>
      <c r="BH214" s="383"/>
      <c r="BI214" s="383"/>
      <c r="BJ214" s="383"/>
      <c r="BK214" s="383"/>
      <c r="BL214" s="383"/>
      <c r="BM214" s="383"/>
      <c r="BN214" s="383"/>
      <c r="BO214" s="383"/>
      <c r="BP214" s="383"/>
      <c r="BQ214" s="383"/>
      <c r="BR214" s="322"/>
      <c r="BS214" s="383"/>
      <c r="BT214" s="383"/>
      <c r="BU214" s="383"/>
      <c r="BV214" s="322"/>
      <c r="BW214" s="383"/>
      <c r="BX214" s="383"/>
      <c r="BY214" s="383"/>
      <c r="BZ214" s="383"/>
      <c r="CA214" s="383"/>
      <c r="CB214" s="322"/>
      <c r="CC214" s="383"/>
      <c r="CD214" s="322"/>
      <c r="CE214" s="623"/>
      <c r="CF214" s="623"/>
      <c r="CG214" s="623"/>
      <c r="CH214" s="623"/>
      <c r="CI214" s="222"/>
      <c r="CJ214" s="222"/>
    </row>
    <row r="215" ht="13.5" customHeight="1">
      <c r="A215" s="222"/>
      <c r="B215" s="440">
        <v>44550.0</v>
      </c>
      <c r="C215" s="271">
        <f t="shared" si="25"/>
        <v>1618693</v>
      </c>
      <c r="D215" s="260">
        <f t="shared" si="29"/>
        <v>0</v>
      </c>
      <c r="E215" s="321"/>
      <c r="F215" s="322"/>
      <c r="G215" s="322"/>
      <c r="H215" s="322"/>
      <c r="I215" s="322"/>
      <c r="J215" s="322"/>
      <c r="K215" s="322"/>
      <c r="L215" s="480"/>
      <c r="M215" s="577">
        <f t="shared" si="30"/>
        <v>1600000</v>
      </c>
      <c r="N215" s="321" t="s">
        <v>1812</v>
      </c>
      <c r="O215" s="363">
        <v>1600000.0</v>
      </c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  <c r="AA215" s="322"/>
      <c r="AB215" s="322"/>
      <c r="AC215" s="480"/>
      <c r="AD215" s="260">
        <f t="shared" si="31"/>
        <v>18693</v>
      </c>
      <c r="AE215" s="407" t="s">
        <v>983</v>
      </c>
      <c r="AF215" s="363">
        <v>18693.0</v>
      </c>
      <c r="AG215" s="383"/>
      <c r="AH215" s="322"/>
      <c r="AI215" s="322"/>
      <c r="AJ215" s="322"/>
      <c r="AK215" s="383"/>
      <c r="AL215" s="322"/>
      <c r="AM215" s="383"/>
      <c r="AN215" s="322"/>
      <c r="AO215" s="383"/>
      <c r="AP215" s="322"/>
      <c r="AQ215" s="383"/>
      <c r="AR215" s="322"/>
      <c r="AS215" s="383"/>
      <c r="AT215" s="322"/>
      <c r="AU215" s="383"/>
      <c r="AV215" s="322"/>
      <c r="AW215" s="383"/>
      <c r="AX215" s="383"/>
      <c r="AY215" s="383"/>
      <c r="AZ215" s="322"/>
      <c r="BA215" s="383"/>
      <c r="BB215" s="383"/>
      <c r="BC215" s="383"/>
      <c r="BD215" s="322"/>
      <c r="BE215" s="383"/>
      <c r="BF215" s="383"/>
      <c r="BG215" s="383"/>
      <c r="BH215" s="383"/>
      <c r="BI215" s="383"/>
      <c r="BJ215" s="383"/>
      <c r="BK215" s="383"/>
      <c r="BL215" s="383"/>
      <c r="BM215" s="383"/>
      <c r="BN215" s="383"/>
      <c r="BO215" s="383"/>
      <c r="BP215" s="383"/>
      <c r="BQ215" s="383"/>
      <c r="BR215" s="322"/>
      <c r="BS215" s="383"/>
      <c r="BT215" s="383"/>
      <c r="BU215" s="383"/>
      <c r="BV215" s="322"/>
      <c r="BW215" s="383"/>
      <c r="BX215" s="383"/>
      <c r="BY215" s="383"/>
      <c r="BZ215" s="383"/>
      <c r="CA215" s="383"/>
      <c r="CB215" s="322"/>
      <c r="CC215" s="383"/>
      <c r="CD215" s="322"/>
      <c r="CE215" s="623"/>
      <c r="CF215" s="623"/>
      <c r="CG215" s="623"/>
      <c r="CH215" s="623"/>
      <c r="CI215" s="222"/>
      <c r="CJ215" s="222"/>
    </row>
    <row r="216" ht="13.5" customHeight="1">
      <c r="A216" s="222"/>
      <c r="B216" s="440">
        <v>44551.0</v>
      </c>
      <c r="C216" s="271">
        <f t="shared" si="25"/>
        <v>63476</v>
      </c>
      <c r="D216" s="260">
        <f t="shared" si="29"/>
        <v>0</v>
      </c>
      <c r="E216" s="321"/>
      <c r="F216" s="322"/>
      <c r="G216" s="322"/>
      <c r="H216" s="322"/>
      <c r="I216" s="322"/>
      <c r="J216" s="322"/>
      <c r="K216" s="322"/>
      <c r="L216" s="480"/>
      <c r="M216" s="577">
        <f t="shared" si="30"/>
        <v>0</v>
      </c>
      <c r="N216" s="321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  <c r="AA216" s="322"/>
      <c r="AB216" s="322"/>
      <c r="AC216" s="480"/>
      <c r="AD216" s="260">
        <f t="shared" si="31"/>
        <v>63476</v>
      </c>
      <c r="AE216" s="407" t="s">
        <v>403</v>
      </c>
      <c r="AF216" s="363">
        <v>53835.0</v>
      </c>
      <c r="AG216" s="383" t="s">
        <v>831</v>
      </c>
      <c r="AH216" s="322">
        <v>9641.0</v>
      </c>
      <c r="AI216" s="383"/>
      <c r="AJ216" s="322"/>
      <c r="AK216" s="383"/>
      <c r="AL216" s="322"/>
      <c r="AM216" s="383"/>
      <c r="AN216" s="322"/>
      <c r="AO216" s="383"/>
      <c r="AP216" s="322"/>
      <c r="AQ216" s="383"/>
      <c r="AR216" s="322"/>
      <c r="AS216" s="383"/>
      <c r="AT216" s="322"/>
      <c r="AU216" s="383"/>
      <c r="AV216" s="322"/>
      <c r="AW216" s="383"/>
      <c r="AX216" s="383"/>
      <c r="AY216" s="383"/>
      <c r="AZ216" s="322"/>
      <c r="BA216" s="383"/>
      <c r="BB216" s="383"/>
      <c r="BC216" s="383"/>
      <c r="BD216" s="322"/>
      <c r="BE216" s="383"/>
      <c r="BF216" s="383"/>
      <c r="BG216" s="383"/>
      <c r="BH216" s="383"/>
      <c r="BI216" s="383"/>
      <c r="BJ216" s="383"/>
      <c r="BK216" s="383"/>
      <c r="BL216" s="383"/>
      <c r="BM216" s="383"/>
      <c r="BN216" s="383"/>
      <c r="BO216" s="383"/>
      <c r="BP216" s="383"/>
      <c r="BQ216" s="383"/>
      <c r="BR216" s="322"/>
      <c r="BS216" s="383"/>
      <c r="BT216" s="383"/>
      <c r="BU216" s="383"/>
      <c r="BV216" s="322"/>
      <c r="BW216" s="383"/>
      <c r="BX216" s="383"/>
      <c r="BY216" s="383"/>
      <c r="BZ216" s="383"/>
      <c r="CA216" s="383"/>
      <c r="CB216" s="322"/>
      <c r="CC216" s="383"/>
      <c r="CD216" s="322"/>
      <c r="CE216" s="623"/>
      <c r="CF216" s="623"/>
      <c r="CG216" s="623"/>
      <c r="CH216" s="623"/>
      <c r="CI216" s="222"/>
      <c r="CJ216" s="222"/>
    </row>
    <row r="217" ht="13.5" customHeight="1">
      <c r="A217" s="222"/>
      <c r="B217" s="440">
        <v>44552.0</v>
      </c>
      <c r="C217" s="271">
        <f t="shared" si="25"/>
        <v>550</v>
      </c>
      <c r="D217" s="260">
        <f t="shared" si="29"/>
        <v>550</v>
      </c>
      <c r="E217" s="321" t="s">
        <v>1052</v>
      </c>
      <c r="F217" s="363">
        <v>550.0</v>
      </c>
      <c r="G217" s="322"/>
      <c r="H217" s="322"/>
      <c r="I217" s="322"/>
      <c r="J217" s="322"/>
      <c r="K217" s="322"/>
      <c r="L217" s="480"/>
      <c r="M217" s="577">
        <f t="shared" si="30"/>
        <v>0</v>
      </c>
      <c r="N217" s="321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  <c r="AA217" s="322"/>
      <c r="AB217" s="322"/>
      <c r="AC217" s="480"/>
      <c r="AD217" s="260">
        <f t="shared" si="31"/>
        <v>0</v>
      </c>
      <c r="AE217" s="407"/>
      <c r="AF217" s="322"/>
      <c r="AG217" s="383"/>
      <c r="AH217" s="322"/>
      <c r="AI217" s="383"/>
      <c r="AJ217" s="322"/>
      <c r="AK217" s="383"/>
      <c r="AL217" s="322"/>
      <c r="AM217" s="383"/>
      <c r="AN217" s="322"/>
      <c r="AO217" s="383"/>
      <c r="AP217" s="322"/>
      <c r="AQ217" s="383"/>
      <c r="AR217" s="322"/>
      <c r="AS217" s="383"/>
      <c r="AT217" s="322"/>
      <c r="AU217" s="383"/>
      <c r="AV217" s="322"/>
      <c r="AW217" s="383"/>
      <c r="AX217" s="383"/>
      <c r="AY217" s="383"/>
      <c r="AZ217" s="322"/>
      <c r="BA217" s="383"/>
      <c r="BB217" s="383"/>
      <c r="BC217" s="383"/>
      <c r="BD217" s="322"/>
      <c r="BE217" s="383"/>
      <c r="BF217" s="383"/>
      <c r="BG217" s="383"/>
      <c r="BH217" s="383"/>
      <c r="BI217" s="383"/>
      <c r="BJ217" s="383"/>
      <c r="BK217" s="383"/>
      <c r="BL217" s="383"/>
      <c r="BM217" s="383"/>
      <c r="BN217" s="383"/>
      <c r="BO217" s="383"/>
      <c r="BP217" s="383"/>
      <c r="BQ217" s="383"/>
      <c r="BR217" s="322"/>
      <c r="BS217" s="383"/>
      <c r="BT217" s="383"/>
      <c r="BU217" s="383"/>
      <c r="BV217" s="322"/>
      <c r="BW217" s="383"/>
      <c r="BX217" s="383"/>
      <c r="BY217" s="383"/>
      <c r="BZ217" s="383"/>
      <c r="CA217" s="383"/>
      <c r="CB217" s="322"/>
      <c r="CC217" s="383"/>
      <c r="CD217" s="322"/>
      <c r="CE217" s="623"/>
      <c r="CF217" s="623"/>
      <c r="CG217" s="623"/>
      <c r="CH217" s="623"/>
      <c r="CI217" s="222"/>
      <c r="CJ217" s="222"/>
    </row>
    <row r="218" ht="13.5" customHeight="1">
      <c r="A218" s="222"/>
      <c r="B218" s="439">
        <v>44553.0</v>
      </c>
      <c r="C218" s="271">
        <f t="shared" si="25"/>
        <v>0</v>
      </c>
      <c r="D218" s="260">
        <f t="shared" si="29"/>
        <v>0</v>
      </c>
      <c r="E218" s="321"/>
      <c r="F218" s="322"/>
      <c r="G218" s="322"/>
      <c r="H218" s="322"/>
      <c r="I218" s="322"/>
      <c r="J218" s="322"/>
      <c r="K218" s="322"/>
      <c r="L218" s="480"/>
      <c r="M218" s="577">
        <f t="shared" si="30"/>
        <v>0</v>
      </c>
      <c r="N218" s="321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  <c r="AA218" s="322"/>
      <c r="AB218" s="322"/>
      <c r="AC218" s="480"/>
      <c r="AD218" s="260">
        <f t="shared" si="31"/>
        <v>0</v>
      </c>
      <c r="AE218" s="407"/>
      <c r="AF218" s="322"/>
      <c r="AG218" s="383"/>
      <c r="AH218" s="322"/>
      <c r="AI218" s="322"/>
      <c r="AJ218" s="322"/>
      <c r="AK218" s="383"/>
      <c r="AL218" s="322"/>
      <c r="AM218" s="383"/>
      <c r="AN218" s="322"/>
      <c r="AO218" s="383"/>
      <c r="AP218" s="322"/>
      <c r="AQ218" s="383"/>
      <c r="AR218" s="322"/>
      <c r="AS218" s="383"/>
      <c r="AT218" s="322"/>
      <c r="AU218" s="383"/>
      <c r="AV218" s="322"/>
      <c r="AW218" s="383"/>
      <c r="AX218" s="383"/>
      <c r="AY218" s="383"/>
      <c r="AZ218" s="322"/>
      <c r="BA218" s="383"/>
      <c r="BB218" s="383"/>
      <c r="BC218" s="383"/>
      <c r="BD218" s="322"/>
      <c r="BE218" s="383"/>
      <c r="BF218" s="383"/>
      <c r="BG218" s="383"/>
      <c r="BH218" s="383"/>
      <c r="BI218" s="383"/>
      <c r="BJ218" s="383"/>
      <c r="BK218" s="383"/>
      <c r="BL218" s="383"/>
      <c r="BM218" s="383"/>
      <c r="BN218" s="383"/>
      <c r="BO218" s="383"/>
      <c r="BP218" s="383"/>
      <c r="BQ218" s="383"/>
      <c r="BR218" s="322"/>
      <c r="BS218" s="383"/>
      <c r="BT218" s="383"/>
      <c r="BU218" s="383"/>
      <c r="BV218" s="322"/>
      <c r="BW218" s="383"/>
      <c r="BX218" s="383"/>
      <c r="BY218" s="383"/>
      <c r="BZ218" s="383"/>
      <c r="CA218" s="383"/>
      <c r="CB218" s="322"/>
      <c r="CC218" s="383"/>
      <c r="CD218" s="322"/>
      <c r="CE218" s="623"/>
      <c r="CF218" s="623"/>
      <c r="CG218" s="623"/>
      <c r="CH218" s="623"/>
      <c r="CI218" s="222"/>
      <c r="CJ218" s="222"/>
    </row>
    <row r="219" ht="13.5" customHeight="1">
      <c r="A219" s="222"/>
      <c r="B219" s="439">
        <v>44554.0</v>
      </c>
      <c r="C219" s="271">
        <f t="shared" si="25"/>
        <v>0</v>
      </c>
      <c r="D219" s="260">
        <f t="shared" si="29"/>
        <v>0</v>
      </c>
      <c r="E219" s="321"/>
      <c r="F219" s="322"/>
      <c r="G219" s="322"/>
      <c r="H219" s="322"/>
      <c r="I219" s="322"/>
      <c r="J219" s="322"/>
      <c r="K219" s="322"/>
      <c r="L219" s="480"/>
      <c r="M219" s="577">
        <f t="shared" si="30"/>
        <v>0</v>
      </c>
      <c r="N219" s="321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  <c r="AA219" s="322"/>
      <c r="AB219" s="322"/>
      <c r="AC219" s="480"/>
      <c r="AD219" s="260">
        <f t="shared" si="31"/>
        <v>0</v>
      </c>
      <c r="AE219" s="407"/>
      <c r="AF219" s="322"/>
      <c r="AG219" s="383"/>
      <c r="AH219" s="383"/>
      <c r="AI219" s="383"/>
      <c r="AJ219" s="322"/>
      <c r="AK219" s="322"/>
      <c r="AL219" s="322"/>
      <c r="AM219" s="383"/>
      <c r="AN219" s="322"/>
      <c r="AO219" s="383"/>
      <c r="AP219" s="322"/>
      <c r="AQ219" s="383"/>
      <c r="AR219" s="322"/>
      <c r="AS219" s="383"/>
      <c r="AT219" s="322"/>
      <c r="AU219" s="383"/>
      <c r="AV219" s="322"/>
      <c r="AW219" s="383"/>
      <c r="AX219" s="383"/>
      <c r="AY219" s="383"/>
      <c r="AZ219" s="322"/>
      <c r="BA219" s="383"/>
      <c r="BB219" s="383"/>
      <c r="BC219" s="383"/>
      <c r="BD219" s="322"/>
      <c r="BE219" s="383"/>
      <c r="BF219" s="383"/>
      <c r="BG219" s="383"/>
      <c r="BH219" s="383"/>
      <c r="BI219" s="383"/>
      <c r="BJ219" s="383"/>
      <c r="BK219" s="383"/>
      <c r="BL219" s="383"/>
      <c r="BM219" s="383"/>
      <c r="BN219" s="383"/>
      <c r="BO219" s="383"/>
      <c r="BP219" s="383"/>
      <c r="BQ219" s="383"/>
      <c r="BR219" s="322"/>
      <c r="BS219" s="383"/>
      <c r="BT219" s="383"/>
      <c r="BU219" s="383"/>
      <c r="BV219" s="322"/>
      <c r="BW219" s="383"/>
      <c r="BX219" s="383"/>
      <c r="BY219" s="383"/>
      <c r="BZ219" s="383"/>
      <c r="CA219" s="383"/>
      <c r="CB219" s="322"/>
      <c r="CC219" s="383"/>
      <c r="CD219" s="322"/>
      <c r="CE219" s="623"/>
      <c r="CF219" s="623"/>
      <c r="CG219" s="623"/>
      <c r="CH219" s="623"/>
      <c r="CI219" s="222"/>
      <c r="CJ219" s="222"/>
    </row>
    <row r="220" ht="13.5" customHeight="1">
      <c r="A220" s="222"/>
      <c r="B220" s="440">
        <v>44555.0</v>
      </c>
      <c r="C220" s="271">
        <f t="shared" si="25"/>
        <v>229203</v>
      </c>
      <c r="D220" s="260">
        <f t="shared" si="29"/>
        <v>200000</v>
      </c>
      <c r="E220" s="321" t="s">
        <v>1813</v>
      </c>
      <c r="F220" s="363">
        <v>200000.0</v>
      </c>
      <c r="G220" s="322"/>
      <c r="H220" s="322"/>
      <c r="I220" s="322"/>
      <c r="J220" s="322"/>
      <c r="K220" s="322"/>
      <c r="L220" s="480"/>
      <c r="M220" s="577">
        <f t="shared" si="30"/>
        <v>0</v>
      </c>
      <c r="N220" s="321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322"/>
      <c r="AB220" s="322"/>
      <c r="AC220" s="480"/>
      <c r="AD220" s="260">
        <f t="shared" si="31"/>
        <v>29203</v>
      </c>
      <c r="AE220" s="407" t="s">
        <v>1313</v>
      </c>
      <c r="AF220" s="363">
        <v>17905.0</v>
      </c>
      <c r="AG220" s="383" t="s">
        <v>1814</v>
      </c>
      <c r="AH220" s="363">
        <v>11298.0</v>
      </c>
      <c r="AI220" s="407"/>
      <c r="AJ220" s="322"/>
      <c r="AK220" s="383"/>
      <c r="AL220" s="322"/>
      <c r="AM220" s="383"/>
      <c r="AN220" s="322"/>
      <c r="AO220" s="383"/>
      <c r="AP220" s="322"/>
      <c r="AQ220" s="383"/>
      <c r="AR220" s="322"/>
      <c r="AS220" s="383"/>
      <c r="AT220" s="322"/>
      <c r="AU220" s="383"/>
      <c r="AV220" s="322"/>
      <c r="AW220" s="383"/>
      <c r="AX220" s="383"/>
      <c r="AY220" s="383"/>
      <c r="AZ220" s="322"/>
      <c r="BA220" s="383"/>
      <c r="BB220" s="383"/>
      <c r="BC220" s="383"/>
      <c r="BD220" s="322"/>
      <c r="BE220" s="383"/>
      <c r="BF220" s="383"/>
      <c r="BG220" s="383"/>
      <c r="BH220" s="383"/>
      <c r="BI220" s="383"/>
      <c r="BJ220" s="383"/>
      <c r="BK220" s="383"/>
      <c r="BL220" s="383"/>
      <c r="BM220" s="383"/>
      <c r="BN220" s="383"/>
      <c r="BO220" s="383"/>
      <c r="BP220" s="383"/>
      <c r="BQ220" s="383"/>
      <c r="BR220" s="322"/>
      <c r="BS220" s="383"/>
      <c r="BT220" s="383"/>
      <c r="BU220" s="383"/>
      <c r="BV220" s="322"/>
      <c r="BW220" s="383"/>
      <c r="BX220" s="383"/>
      <c r="BY220" s="383"/>
      <c r="BZ220" s="383"/>
      <c r="CA220" s="383"/>
      <c r="CB220" s="322"/>
      <c r="CC220" s="383"/>
      <c r="CD220" s="322"/>
      <c r="CE220" s="623"/>
      <c r="CF220" s="623"/>
      <c r="CG220" s="623"/>
      <c r="CH220" s="623"/>
      <c r="CI220" s="222"/>
      <c r="CJ220" s="222"/>
    </row>
    <row r="221" ht="13.5" customHeight="1">
      <c r="A221" s="222"/>
      <c r="B221" s="440">
        <v>44556.0</v>
      </c>
      <c r="C221" s="271">
        <f t="shared" si="25"/>
        <v>1227050</v>
      </c>
      <c r="D221" s="260">
        <f t="shared" si="29"/>
        <v>330</v>
      </c>
      <c r="E221" s="321" t="s">
        <v>501</v>
      </c>
      <c r="F221" s="363">
        <v>330.0</v>
      </c>
      <c r="G221" s="322"/>
      <c r="H221" s="322"/>
      <c r="I221" s="322"/>
      <c r="J221" s="322"/>
      <c r="K221" s="322"/>
      <c r="L221" s="480"/>
      <c r="M221" s="577">
        <f t="shared" si="30"/>
        <v>733475</v>
      </c>
      <c r="N221" s="321" t="s">
        <v>1815</v>
      </c>
      <c r="O221" s="363">
        <v>733475.0</v>
      </c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322"/>
      <c r="AB221" s="322"/>
      <c r="AC221" s="480"/>
      <c r="AD221" s="260">
        <f t="shared" si="31"/>
        <v>493245</v>
      </c>
      <c r="AE221" s="383" t="s">
        <v>403</v>
      </c>
      <c r="AF221" s="363">
        <v>15915.0</v>
      </c>
      <c r="AG221" s="407" t="s">
        <v>54</v>
      </c>
      <c r="AH221" s="363">
        <v>14600.0</v>
      </c>
      <c r="AI221" s="383" t="s">
        <v>1816</v>
      </c>
      <c r="AJ221" s="363">
        <v>81096.0</v>
      </c>
      <c r="AK221" s="383" t="s">
        <v>1817</v>
      </c>
      <c r="AL221" s="363">
        <v>199100.0</v>
      </c>
      <c r="AM221" s="383" t="s">
        <v>991</v>
      </c>
      <c r="AN221" s="363">
        <v>572.0</v>
      </c>
      <c r="AO221" s="322" t="s">
        <v>426</v>
      </c>
      <c r="AP221" s="363">
        <v>39807.0</v>
      </c>
      <c r="AQ221" s="322" t="s">
        <v>1818</v>
      </c>
      <c r="AR221" s="363">
        <v>126500.0</v>
      </c>
      <c r="AS221" s="322" t="s">
        <v>426</v>
      </c>
      <c r="AT221" s="363">
        <v>1832.0</v>
      </c>
      <c r="AU221" s="383" t="s">
        <v>1610</v>
      </c>
      <c r="AV221" s="363">
        <v>3900.0</v>
      </c>
      <c r="AW221" s="383" t="s">
        <v>1819</v>
      </c>
      <c r="AX221" s="363">
        <v>4400.0</v>
      </c>
      <c r="AY221" s="383" t="s">
        <v>1820</v>
      </c>
      <c r="AZ221" s="363">
        <v>5523.0</v>
      </c>
      <c r="BA221" s="383"/>
      <c r="BB221" s="322"/>
      <c r="BC221" s="383"/>
      <c r="BD221" s="322"/>
      <c r="BE221" s="383"/>
      <c r="BF221" s="322"/>
      <c r="BG221" s="322"/>
      <c r="BH221" s="322"/>
      <c r="BI221" s="383"/>
      <c r="BJ221" s="322"/>
      <c r="BK221" s="383"/>
      <c r="BL221" s="322"/>
      <c r="BM221" s="383"/>
      <c r="BN221" s="322"/>
      <c r="BO221" s="383"/>
      <c r="BP221" s="322"/>
      <c r="BQ221" s="383"/>
      <c r="BR221" s="322"/>
      <c r="BS221" s="383"/>
      <c r="BT221" s="383"/>
      <c r="BU221" s="383"/>
      <c r="BV221" s="322"/>
      <c r="BW221" s="383"/>
      <c r="BX221" s="383"/>
      <c r="BY221" s="383"/>
      <c r="BZ221" s="383"/>
      <c r="CA221" s="383"/>
      <c r="CB221" s="322"/>
      <c r="CC221" s="383"/>
      <c r="CD221" s="322"/>
      <c r="CE221" s="623"/>
      <c r="CF221" s="623"/>
      <c r="CG221" s="623"/>
      <c r="CH221" s="623"/>
      <c r="CI221" s="222"/>
      <c r="CJ221" s="222"/>
    </row>
    <row r="222" ht="13.5" customHeight="1">
      <c r="A222" s="222"/>
      <c r="B222" s="440">
        <v>44557.0</v>
      </c>
      <c r="C222" s="271">
        <f t="shared" si="25"/>
        <v>6684079</v>
      </c>
      <c r="D222" s="260">
        <f t="shared" si="29"/>
        <v>15180</v>
      </c>
      <c r="E222" s="321" t="s">
        <v>1614</v>
      </c>
      <c r="F222" s="363">
        <v>15180.0</v>
      </c>
      <c r="G222" s="322"/>
      <c r="H222" s="322"/>
      <c r="I222" s="322"/>
      <c r="J222" s="322"/>
      <c r="K222" s="322"/>
      <c r="L222" s="480"/>
      <c r="M222" s="577">
        <f t="shared" si="30"/>
        <v>6131395</v>
      </c>
      <c r="N222" s="321"/>
      <c r="O222" s="728"/>
      <c r="P222" s="322" t="s">
        <v>1821</v>
      </c>
      <c r="Q222" s="363">
        <v>2000000.0</v>
      </c>
      <c r="R222" s="322" t="s">
        <v>1822</v>
      </c>
      <c r="S222" s="363">
        <v>1752825.0</v>
      </c>
      <c r="T222" s="322" t="s">
        <v>1823</v>
      </c>
      <c r="U222" s="363">
        <v>2378570.0</v>
      </c>
      <c r="V222" s="363"/>
      <c r="W222" s="363"/>
      <c r="X222" s="363"/>
      <c r="Y222" s="363"/>
      <c r="Z222" s="363"/>
      <c r="AA222" s="363"/>
      <c r="AB222" s="363"/>
      <c r="AC222" s="385"/>
      <c r="AD222" s="260">
        <f t="shared" si="31"/>
        <v>537504</v>
      </c>
      <c r="AE222" s="407" t="s">
        <v>1613</v>
      </c>
      <c r="AF222" s="363">
        <v>84678.0</v>
      </c>
      <c r="AG222" s="322" t="s">
        <v>994</v>
      </c>
      <c r="AH222" s="322">
        <v>110000.0</v>
      </c>
      <c r="AI222" s="383" t="s">
        <v>1660</v>
      </c>
      <c r="AJ222" s="322">
        <v>67440.0</v>
      </c>
      <c r="AK222" s="383" t="s">
        <v>1621</v>
      </c>
      <c r="AL222" s="322">
        <v>58201.0</v>
      </c>
      <c r="AM222" s="383" t="s">
        <v>1657</v>
      </c>
      <c r="AN222" s="322">
        <v>4400.0</v>
      </c>
      <c r="AO222" s="383" t="s">
        <v>1618</v>
      </c>
      <c r="AP222" s="322">
        <v>6015.0</v>
      </c>
      <c r="AQ222" s="322" t="s">
        <v>1658</v>
      </c>
      <c r="AR222" s="322">
        <v>24840.0</v>
      </c>
      <c r="AS222" s="383" t="s">
        <v>1659</v>
      </c>
      <c r="AT222" s="322">
        <v>31930.0</v>
      </c>
      <c r="AU222" s="383" t="s">
        <v>1824</v>
      </c>
      <c r="AV222" s="363">
        <v>150000.0</v>
      </c>
      <c r="AW222" s="322"/>
      <c r="AX222" s="322"/>
      <c r="AY222" s="322"/>
      <c r="AZ222" s="322"/>
      <c r="BA222" s="383"/>
      <c r="BB222" s="322"/>
      <c r="BC222" s="322"/>
      <c r="BD222" s="322"/>
      <c r="BE222" s="322"/>
      <c r="BF222" s="322"/>
      <c r="BG222" s="322"/>
      <c r="BH222" s="322"/>
      <c r="BI222" s="383"/>
      <c r="BJ222" s="322"/>
      <c r="BK222" s="383"/>
      <c r="BL222" s="322"/>
      <c r="BM222" s="383"/>
      <c r="BN222" s="322"/>
      <c r="BO222" s="322"/>
      <c r="BP222" s="322"/>
      <c r="BQ222" s="383"/>
      <c r="BR222" s="322"/>
      <c r="BS222" s="383"/>
      <c r="BT222" s="322"/>
      <c r="BU222" s="322"/>
      <c r="BV222" s="322"/>
      <c r="BW222" s="383"/>
      <c r="BX222" s="322"/>
      <c r="BY222" s="322"/>
      <c r="BZ222" s="322"/>
      <c r="CA222" s="322"/>
      <c r="CB222" s="322"/>
      <c r="CC222" s="383"/>
      <c r="CD222" s="322"/>
      <c r="CE222" s="623"/>
      <c r="CF222" s="623"/>
      <c r="CG222" s="623"/>
      <c r="CH222" s="623"/>
      <c r="CI222" s="222"/>
      <c r="CJ222" s="222"/>
    </row>
    <row r="223" ht="13.5" customHeight="1">
      <c r="A223" s="222"/>
      <c r="B223" s="440">
        <v>44558.0</v>
      </c>
      <c r="C223" s="271">
        <f t="shared" si="25"/>
        <v>6061996</v>
      </c>
      <c r="D223" s="260">
        <f t="shared" si="29"/>
        <v>529740</v>
      </c>
      <c r="E223" s="321" t="s">
        <v>1006</v>
      </c>
      <c r="F223" s="363">
        <v>528750.0</v>
      </c>
      <c r="G223" s="322" t="s">
        <v>1707</v>
      </c>
      <c r="H223" s="363">
        <v>990.0</v>
      </c>
      <c r="I223" s="322"/>
      <c r="J223" s="322"/>
      <c r="K223" s="322"/>
      <c r="L223" s="480"/>
      <c r="M223" s="577">
        <f t="shared" si="30"/>
        <v>3617298</v>
      </c>
      <c r="N223" s="321" t="s">
        <v>1825</v>
      </c>
      <c r="O223" s="322">
        <v>768107.0</v>
      </c>
      <c r="P223" s="322" t="s">
        <v>1826</v>
      </c>
      <c r="Q223" s="363">
        <v>564646.0</v>
      </c>
      <c r="R223" s="322" t="s">
        <v>1827</v>
      </c>
      <c r="S223" s="363">
        <v>312879.0</v>
      </c>
      <c r="T223" s="322" t="s">
        <v>1828</v>
      </c>
      <c r="U223" s="363">
        <v>1971666.0</v>
      </c>
      <c r="V223" s="363"/>
      <c r="W223" s="363"/>
      <c r="X223" s="363"/>
      <c r="Y223" s="363"/>
      <c r="Z223" s="363"/>
      <c r="AA223" s="363"/>
      <c r="AB223" s="363"/>
      <c r="AC223" s="385"/>
      <c r="AD223" s="260">
        <f t="shared" si="31"/>
        <v>1914958</v>
      </c>
      <c r="AE223" s="407" t="s">
        <v>403</v>
      </c>
      <c r="AF223" s="363">
        <v>15915.0</v>
      </c>
      <c r="AG223" s="322" t="s">
        <v>1758</v>
      </c>
      <c r="AH223" s="367">
        <v>337744.0</v>
      </c>
      <c r="AI223" s="413" t="s">
        <v>1665</v>
      </c>
      <c r="AJ223" s="412">
        <v>695391.0</v>
      </c>
      <c r="AK223" s="412" t="s">
        <v>88</v>
      </c>
      <c r="AL223" s="367">
        <v>160000.0</v>
      </c>
      <c r="AM223" s="412" t="s">
        <v>87</v>
      </c>
      <c r="AN223" s="367">
        <v>165000.0</v>
      </c>
      <c r="AO223" s="412" t="s">
        <v>454</v>
      </c>
      <c r="AP223" s="367">
        <v>65000.0</v>
      </c>
      <c r="AQ223" s="412" t="s">
        <v>1792</v>
      </c>
      <c r="AR223" s="412">
        <v>0.0</v>
      </c>
      <c r="AS223" s="383" t="s">
        <v>831</v>
      </c>
      <c r="AT223" s="412">
        <v>475908.0</v>
      </c>
      <c r="AU223" s="412"/>
      <c r="AV223" s="412"/>
      <c r="AW223" s="383"/>
      <c r="AX223" s="383"/>
      <c r="AY223" s="322"/>
      <c r="AZ223" s="322"/>
      <c r="BA223" s="322"/>
      <c r="BB223" s="322"/>
      <c r="BC223" s="322"/>
      <c r="BD223" s="322"/>
      <c r="BE223" s="322"/>
      <c r="BF223" s="322"/>
      <c r="BG223" s="322"/>
      <c r="BH223" s="322"/>
      <c r="BI223" s="383"/>
      <c r="BJ223" s="322"/>
      <c r="BK223" s="383"/>
      <c r="BL223" s="322"/>
      <c r="BM223" s="383"/>
      <c r="BN223" s="322"/>
      <c r="BO223" s="383"/>
      <c r="BP223" s="322"/>
      <c r="BQ223" s="383"/>
      <c r="BR223" s="322"/>
      <c r="BS223" s="322"/>
      <c r="BT223" s="322"/>
      <c r="BU223" s="383"/>
      <c r="BV223" s="322"/>
      <c r="BW223" s="383"/>
      <c r="BX223" s="322"/>
      <c r="BY223" s="383"/>
      <c r="BZ223" s="322"/>
      <c r="CA223" s="383"/>
      <c r="CB223" s="322"/>
      <c r="CC223" s="383"/>
      <c r="CD223" s="322"/>
      <c r="CE223" s="623"/>
      <c r="CF223" s="623"/>
      <c r="CG223" s="623"/>
      <c r="CH223" s="623"/>
      <c r="CI223" s="222"/>
      <c r="CJ223" s="222"/>
    </row>
    <row r="224" ht="13.5" customHeight="1">
      <c r="A224" s="222"/>
      <c r="B224" s="440">
        <v>44559.0</v>
      </c>
      <c r="C224" s="271">
        <f t="shared" si="25"/>
        <v>35501921</v>
      </c>
      <c r="D224" s="260">
        <f t="shared" si="29"/>
        <v>35501921</v>
      </c>
      <c r="E224" s="597" t="s">
        <v>783</v>
      </c>
      <c r="F224" s="412">
        <v>3.0E7</v>
      </c>
      <c r="G224" s="412" t="s">
        <v>1626</v>
      </c>
      <c r="H224" s="367">
        <v>4663935.0</v>
      </c>
      <c r="I224" s="412" t="s">
        <v>1627</v>
      </c>
      <c r="J224" s="367">
        <v>831786.0</v>
      </c>
      <c r="K224" s="412" t="s">
        <v>1628</v>
      </c>
      <c r="L224" s="385">
        <v>6200.0</v>
      </c>
      <c r="M224" s="577">
        <f t="shared" si="30"/>
        <v>0</v>
      </c>
      <c r="N224" s="321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  <c r="AA224" s="322"/>
      <c r="AB224" s="322"/>
      <c r="AC224" s="480"/>
      <c r="AD224" s="260">
        <f t="shared" si="31"/>
        <v>0</v>
      </c>
      <c r="AE224" s="407"/>
      <c r="AF224" s="322"/>
      <c r="AG224" s="415"/>
      <c r="AH224" s="322"/>
      <c r="AI224" s="322"/>
      <c r="AJ224" s="322"/>
      <c r="AK224" s="322"/>
      <c r="AL224" s="322"/>
      <c r="AM224" s="322"/>
      <c r="AN224" s="322"/>
      <c r="AO224" s="322"/>
      <c r="AP224" s="322"/>
      <c r="AQ224" s="383"/>
      <c r="AR224" s="322"/>
      <c r="AS224" s="322"/>
      <c r="AT224" s="322"/>
      <c r="AU224" s="322"/>
      <c r="AV224" s="322"/>
      <c r="AW224" s="322"/>
      <c r="AX224" s="322"/>
      <c r="AY224" s="322"/>
      <c r="AZ224" s="322"/>
      <c r="BA224" s="322"/>
      <c r="BB224" s="322"/>
      <c r="BC224" s="322"/>
      <c r="BD224" s="322"/>
      <c r="BE224" s="383"/>
      <c r="BF224" s="322"/>
      <c r="BG224" s="322"/>
      <c r="BH224" s="322"/>
      <c r="BI224" s="383"/>
      <c r="BJ224" s="322"/>
      <c r="BK224" s="383"/>
      <c r="BL224" s="322"/>
      <c r="BM224" s="383"/>
      <c r="BN224" s="322"/>
      <c r="BO224" s="383"/>
      <c r="BP224" s="322"/>
      <c r="BQ224" s="322"/>
      <c r="BR224" s="322"/>
      <c r="BS224" s="383"/>
      <c r="BT224" s="322"/>
      <c r="BU224" s="383"/>
      <c r="BV224" s="322"/>
      <c r="BW224" s="383"/>
      <c r="BX224" s="322"/>
      <c r="BY224" s="383"/>
      <c r="BZ224" s="322"/>
      <c r="CA224" s="383"/>
      <c r="CB224" s="322"/>
      <c r="CC224" s="322"/>
      <c r="CD224" s="322"/>
      <c r="CE224" s="623"/>
      <c r="CF224" s="623"/>
      <c r="CG224" s="623"/>
      <c r="CH224" s="623"/>
      <c r="CI224" s="222"/>
      <c r="CJ224" s="222"/>
    </row>
    <row r="225" ht="13.5" customHeight="1">
      <c r="A225" s="222"/>
      <c r="B225" s="439">
        <v>44560.0</v>
      </c>
      <c r="C225" s="271">
        <f t="shared" si="25"/>
        <v>0</v>
      </c>
      <c r="D225" s="272">
        <f t="shared" si="29"/>
        <v>0</v>
      </c>
      <c r="E225" s="321"/>
      <c r="F225" s="322"/>
      <c r="G225" s="322"/>
      <c r="H225" s="322"/>
      <c r="I225" s="322"/>
      <c r="J225" s="322"/>
      <c r="K225" s="322"/>
      <c r="L225" s="514"/>
      <c r="M225" s="577">
        <f t="shared" si="30"/>
        <v>0</v>
      </c>
      <c r="N225" s="321"/>
      <c r="O225" s="322"/>
      <c r="P225" s="322"/>
      <c r="Q225" s="322"/>
      <c r="R225" s="322"/>
      <c r="S225" s="322"/>
      <c r="T225" s="322"/>
      <c r="U225" s="322"/>
      <c r="V225" s="412"/>
      <c r="W225" s="412"/>
      <c r="X225" s="412"/>
      <c r="Y225" s="412"/>
      <c r="Z225" s="412"/>
      <c r="AA225" s="412"/>
      <c r="AB225" s="412"/>
      <c r="AC225" s="500"/>
      <c r="AD225" s="272">
        <f t="shared" si="31"/>
        <v>0</v>
      </c>
      <c r="AE225" s="484"/>
      <c r="AF225" s="322"/>
      <c r="AG225" s="383"/>
      <c r="AH225" s="322"/>
      <c r="AI225" s="383"/>
      <c r="AJ225" s="322"/>
      <c r="AK225" s="322"/>
      <c r="AL225" s="322"/>
      <c r="AM225" s="383"/>
      <c r="AN225" s="322"/>
      <c r="AO225" s="322"/>
      <c r="AP225" s="322"/>
      <c r="AQ225" s="322"/>
      <c r="AR225" s="322"/>
      <c r="AS225" s="322"/>
      <c r="AT225" s="322"/>
      <c r="AU225" s="322"/>
      <c r="AV225" s="322"/>
      <c r="AW225" s="322"/>
      <c r="AX225" s="322"/>
      <c r="AY225" s="322"/>
      <c r="AZ225" s="322"/>
      <c r="BA225" s="322"/>
      <c r="BB225" s="322"/>
      <c r="BC225" s="322"/>
      <c r="BD225" s="322"/>
      <c r="BE225" s="383"/>
      <c r="BF225" s="322"/>
      <c r="BG225" s="322"/>
      <c r="BH225" s="322"/>
      <c r="BI225" s="383"/>
      <c r="BJ225" s="322"/>
      <c r="BK225" s="383"/>
      <c r="BL225" s="322"/>
      <c r="BM225" s="383"/>
      <c r="BN225" s="322"/>
      <c r="BO225" s="383"/>
      <c r="BP225" s="322"/>
      <c r="BQ225" s="322"/>
      <c r="BR225" s="322"/>
      <c r="BS225" s="383"/>
      <c r="BT225" s="322"/>
      <c r="BU225" s="383"/>
      <c r="BV225" s="322"/>
      <c r="BW225" s="383"/>
      <c r="BX225" s="322"/>
      <c r="BY225" s="383"/>
      <c r="BZ225" s="322"/>
      <c r="CA225" s="322"/>
      <c r="CB225" s="322"/>
      <c r="CC225" s="322"/>
      <c r="CD225" s="322"/>
      <c r="CE225" s="623"/>
      <c r="CF225" s="623"/>
      <c r="CG225" s="623"/>
      <c r="CH225" s="623"/>
      <c r="CI225" s="222"/>
      <c r="CJ225" s="222"/>
    </row>
    <row r="226" ht="13.5" customHeight="1">
      <c r="A226" s="222"/>
      <c r="B226" s="441">
        <v>44561.0</v>
      </c>
      <c r="C226" s="271">
        <f t="shared" si="25"/>
        <v>0</v>
      </c>
      <c r="D226" s="272">
        <f t="shared" si="29"/>
        <v>0</v>
      </c>
      <c r="E226" s="597"/>
      <c r="F226" s="412"/>
      <c r="G226" s="412"/>
      <c r="H226" s="412"/>
      <c r="I226" s="412"/>
      <c r="J226" s="412"/>
      <c r="K226" s="412"/>
      <c r="L226" s="500"/>
      <c r="M226" s="577">
        <f t="shared" si="30"/>
        <v>0</v>
      </c>
      <c r="N226" s="597"/>
      <c r="O226" s="412"/>
      <c r="P226" s="412"/>
      <c r="Q226" s="412"/>
      <c r="R226" s="412"/>
      <c r="S226" s="412"/>
      <c r="T226" s="412"/>
      <c r="U226" s="412"/>
      <c r="V226" s="412"/>
      <c r="W226" s="412"/>
      <c r="X226" s="412"/>
      <c r="Y226" s="412"/>
      <c r="Z226" s="412"/>
      <c r="AA226" s="412"/>
      <c r="AB226" s="412"/>
      <c r="AC226" s="500"/>
      <c r="AD226" s="635">
        <f t="shared" si="31"/>
        <v>0</v>
      </c>
      <c r="AE226" s="498"/>
      <c r="AF226" s="412"/>
      <c r="AG226" s="494"/>
      <c r="AH226" s="412"/>
      <c r="AI226" s="413"/>
      <c r="AJ226" s="412"/>
      <c r="AK226" s="412"/>
      <c r="AL226" s="412"/>
      <c r="AM226" s="412"/>
      <c r="AN226" s="412"/>
      <c r="AO226" s="412"/>
      <c r="AP226" s="412"/>
      <c r="AQ226" s="412"/>
      <c r="AR226" s="412"/>
      <c r="AS226" s="413"/>
      <c r="AT226" s="412"/>
      <c r="AU226" s="412"/>
      <c r="AV226" s="412"/>
      <c r="AW226" s="412"/>
      <c r="AX226" s="412"/>
      <c r="AY226" s="412"/>
      <c r="AZ226" s="412"/>
      <c r="BA226" s="412"/>
      <c r="BB226" s="412"/>
      <c r="BC226" s="412"/>
      <c r="BD226" s="412"/>
      <c r="BE226" s="412"/>
      <c r="BF226" s="412"/>
      <c r="BG226" s="413"/>
      <c r="BH226" s="412"/>
      <c r="BI226" s="412"/>
      <c r="BJ226" s="412"/>
      <c r="BK226" s="413"/>
      <c r="BL226" s="412"/>
      <c r="BM226" s="413"/>
      <c r="BN226" s="412"/>
      <c r="BO226" s="413"/>
      <c r="BP226" s="412"/>
      <c r="BQ226" s="413"/>
      <c r="BR226" s="412"/>
      <c r="BS226" s="413"/>
      <c r="BT226" s="412"/>
      <c r="BU226" s="413"/>
      <c r="BV226" s="412"/>
      <c r="BW226" s="413"/>
      <c r="BX226" s="412"/>
      <c r="BY226" s="413"/>
      <c r="BZ226" s="412"/>
      <c r="CA226" s="413"/>
      <c r="CB226" s="412"/>
      <c r="CC226" s="412"/>
      <c r="CD226" s="412"/>
      <c r="CE226" s="623"/>
      <c r="CF226" s="623"/>
      <c r="CG226" s="623"/>
      <c r="CH226" s="623"/>
      <c r="CI226" s="222"/>
      <c r="CJ226" s="222"/>
    </row>
    <row r="227" ht="13.5" customHeight="1">
      <c r="A227" s="1"/>
      <c r="B227" s="454" t="s">
        <v>18</v>
      </c>
      <c r="C227" s="105">
        <f t="shared" si="25"/>
        <v>133528975</v>
      </c>
      <c r="D227" s="278">
        <f>SUM(D196:D226)</f>
        <v>82653567</v>
      </c>
      <c r="E227" s="573"/>
      <c r="F227" s="251"/>
      <c r="G227" s="251"/>
      <c r="H227" s="251"/>
      <c r="I227" s="251"/>
      <c r="J227" s="251"/>
      <c r="K227" s="251"/>
      <c r="L227" s="574"/>
      <c r="M227" s="575">
        <f>SUM(M196:M226)</f>
        <v>42132390</v>
      </c>
      <c r="N227" s="573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  <c r="Z227" s="251"/>
      <c r="AA227" s="251"/>
      <c r="AB227" s="251"/>
      <c r="AC227" s="574"/>
      <c r="AD227" s="278">
        <f>SUM(AD196:AD226)</f>
        <v>8743018</v>
      </c>
      <c r="AE227" s="526"/>
      <c r="AF227" s="251"/>
      <c r="AG227" s="251"/>
      <c r="AH227" s="251"/>
      <c r="AI227" s="250"/>
      <c r="AJ227" s="251"/>
      <c r="AK227" s="250"/>
      <c r="AL227" s="251"/>
      <c r="AM227" s="250"/>
      <c r="AN227" s="251"/>
      <c r="AO227" s="250"/>
      <c r="AP227" s="251"/>
      <c r="AQ227" s="250"/>
      <c r="AR227" s="251"/>
      <c r="AS227" s="250"/>
      <c r="AT227" s="251"/>
      <c r="AU227" s="250"/>
      <c r="AV227" s="251"/>
      <c r="AW227" s="250"/>
      <c r="AX227" s="250"/>
      <c r="AY227" s="250"/>
      <c r="AZ227" s="251"/>
      <c r="BA227" s="250"/>
      <c r="BB227" s="250"/>
      <c r="BC227" s="250"/>
      <c r="BD227" s="251"/>
      <c r="BE227" s="250"/>
      <c r="BF227" s="250"/>
      <c r="BG227" s="250"/>
      <c r="BH227" s="250"/>
      <c r="BI227" s="250"/>
      <c r="BJ227" s="250"/>
      <c r="BK227" s="250"/>
      <c r="BL227" s="250"/>
      <c r="BM227" s="250"/>
      <c r="BN227" s="250"/>
      <c r="BO227" s="250"/>
      <c r="BP227" s="250"/>
      <c r="BQ227" s="250"/>
      <c r="BR227" s="251"/>
      <c r="BS227" s="250"/>
      <c r="BT227" s="250"/>
      <c r="BU227" s="250"/>
      <c r="BV227" s="251"/>
      <c r="BW227" s="250"/>
      <c r="BX227" s="250"/>
      <c r="BY227" s="250"/>
      <c r="BZ227" s="250"/>
      <c r="CA227" s="250"/>
      <c r="CB227" s="251"/>
      <c r="CC227" s="250"/>
      <c r="CD227" s="574"/>
      <c r="CE227" s="623"/>
      <c r="CF227" s="623"/>
      <c r="CG227" s="623"/>
      <c r="CH227" s="623"/>
      <c r="CI227" s="222"/>
      <c r="CJ227" s="222"/>
    </row>
    <row r="228" ht="13.5" customHeight="1">
      <c r="A228" s="222"/>
      <c r="B228" s="438">
        <v>44562.0</v>
      </c>
      <c r="C228" s="307">
        <f t="shared" si="25"/>
        <v>0</v>
      </c>
      <c r="D228" s="253">
        <f t="shared" ref="D228:D258" si="32">F228+H228+J228+L228</f>
        <v>0</v>
      </c>
      <c r="E228" s="576"/>
      <c r="F228" s="414"/>
      <c r="G228" s="414"/>
      <c r="H228" s="414"/>
      <c r="I228" s="414"/>
      <c r="J228" s="414"/>
      <c r="K228" s="414"/>
      <c r="L228" s="514"/>
      <c r="M228" s="577">
        <f t="shared" ref="M228:M257" si="33">O228+Q228+S228+U228</f>
        <v>0</v>
      </c>
      <c r="N228" s="576"/>
      <c r="O228" s="414"/>
      <c r="P228" s="414"/>
      <c r="Q228" s="414"/>
      <c r="R228" s="414"/>
      <c r="S228" s="414"/>
      <c r="T228" s="414"/>
      <c r="U228" s="414"/>
      <c r="V228" s="414"/>
      <c r="W228" s="414"/>
      <c r="X228" s="414"/>
      <c r="Y228" s="414"/>
      <c r="Z228" s="414"/>
      <c r="AA228" s="414"/>
      <c r="AB228" s="414"/>
      <c r="AC228" s="514"/>
      <c r="AD228" s="253">
        <f t="shared" ref="AD228:AD258" si="34">AF228+AH228+AJ228+AL228+AN228+AP228+AR228+AT228+AV228+AX228+AZ228+BB228+BD228+BF228+BH228+BJ228+BL228+BN228+BP228+BR228+BT228+BV228+BX228+BZ228+CB228+CD228</f>
        <v>0</v>
      </c>
      <c r="AE228" s="550"/>
      <c r="AF228" s="414"/>
      <c r="AG228" s="415"/>
      <c r="AH228" s="414"/>
      <c r="AI228" s="415"/>
      <c r="AJ228" s="414"/>
      <c r="AK228" s="415"/>
      <c r="AL228" s="414"/>
      <c r="AM228" s="415"/>
      <c r="AN228" s="414"/>
      <c r="AO228" s="415"/>
      <c r="AP228" s="414"/>
      <c r="AQ228" s="415"/>
      <c r="AR228" s="414"/>
      <c r="AS228" s="415"/>
      <c r="AT228" s="414"/>
      <c r="AU228" s="415"/>
      <c r="AV228" s="414"/>
      <c r="AW228" s="415"/>
      <c r="AX228" s="415"/>
      <c r="AY228" s="415"/>
      <c r="AZ228" s="414"/>
      <c r="BA228" s="415"/>
      <c r="BB228" s="415"/>
      <c r="BC228" s="415"/>
      <c r="BD228" s="414"/>
      <c r="BE228" s="415"/>
      <c r="BF228" s="415"/>
      <c r="BG228" s="415"/>
      <c r="BH228" s="415"/>
      <c r="BI228" s="415"/>
      <c r="BJ228" s="415"/>
      <c r="BK228" s="415"/>
      <c r="BL228" s="415"/>
      <c r="BM228" s="415"/>
      <c r="BN228" s="415"/>
      <c r="BO228" s="415"/>
      <c r="BP228" s="415"/>
      <c r="BQ228" s="415"/>
      <c r="BR228" s="414"/>
      <c r="BS228" s="415"/>
      <c r="BT228" s="415"/>
      <c r="BU228" s="415"/>
      <c r="BV228" s="414"/>
      <c r="BW228" s="415"/>
      <c r="BX228" s="415"/>
      <c r="BY228" s="415"/>
      <c r="BZ228" s="415"/>
      <c r="CA228" s="415"/>
      <c r="CB228" s="414"/>
      <c r="CC228" s="415"/>
      <c r="CD228" s="414"/>
      <c r="CE228" s="623"/>
      <c r="CF228" s="623"/>
      <c r="CG228" s="623"/>
      <c r="CH228" s="623"/>
      <c r="CI228" s="222"/>
      <c r="CJ228" s="222"/>
    </row>
    <row r="229" ht="13.5" customHeight="1">
      <c r="A229" s="222"/>
      <c r="B229" s="439">
        <v>44563.0</v>
      </c>
      <c r="C229" s="271">
        <f t="shared" si="25"/>
        <v>0</v>
      </c>
      <c r="D229" s="260">
        <f t="shared" si="32"/>
        <v>0</v>
      </c>
      <c r="E229" s="321"/>
      <c r="F229" s="322"/>
      <c r="G229" s="322"/>
      <c r="H229" s="322"/>
      <c r="I229" s="322"/>
      <c r="J229" s="322"/>
      <c r="K229" s="322"/>
      <c r="L229" s="480"/>
      <c r="M229" s="577">
        <f t="shared" si="33"/>
        <v>0</v>
      </c>
      <c r="N229" s="321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  <c r="AA229" s="322"/>
      <c r="AB229" s="322"/>
      <c r="AC229" s="480"/>
      <c r="AD229" s="260">
        <f t="shared" si="34"/>
        <v>0</v>
      </c>
      <c r="AE229" s="407"/>
      <c r="AF229" s="322"/>
      <c r="AG229" s="383"/>
      <c r="AH229" s="322"/>
      <c r="AI229" s="383"/>
      <c r="AJ229" s="322"/>
      <c r="AK229" s="383"/>
      <c r="AL229" s="322"/>
      <c r="AM229" s="383"/>
      <c r="AN229" s="322"/>
      <c r="AO229" s="383"/>
      <c r="AP229" s="322"/>
      <c r="AQ229" s="383"/>
      <c r="AR229" s="322"/>
      <c r="AS229" s="383"/>
      <c r="AT229" s="322"/>
      <c r="AU229" s="383"/>
      <c r="AV229" s="322"/>
      <c r="AW229" s="383"/>
      <c r="AX229" s="383"/>
      <c r="AY229" s="383"/>
      <c r="AZ229" s="322"/>
      <c r="BA229" s="383"/>
      <c r="BB229" s="383"/>
      <c r="BC229" s="383"/>
      <c r="BD229" s="322"/>
      <c r="BE229" s="383"/>
      <c r="BF229" s="383"/>
      <c r="BG229" s="383"/>
      <c r="BH229" s="383"/>
      <c r="BI229" s="383"/>
      <c r="BJ229" s="383"/>
      <c r="BK229" s="383"/>
      <c r="BL229" s="383"/>
      <c r="BM229" s="383"/>
      <c r="BN229" s="383"/>
      <c r="BO229" s="383"/>
      <c r="BP229" s="383"/>
      <c r="BQ229" s="383"/>
      <c r="BR229" s="322"/>
      <c r="BS229" s="383"/>
      <c r="BT229" s="383"/>
      <c r="BU229" s="383"/>
      <c r="BV229" s="322"/>
      <c r="BW229" s="383"/>
      <c r="BX229" s="383"/>
      <c r="BY229" s="383"/>
      <c r="BZ229" s="383"/>
      <c r="CA229" s="383"/>
      <c r="CB229" s="322"/>
      <c r="CC229" s="383"/>
      <c r="CD229" s="322"/>
      <c r="CE229" s="623"/>
      <c r="CF229" s="623"/>
      <c r="CG229" s="623"/>
      <c r="CH229" s="623"/>
      <c r="CI229" s="222"/>
      <c r="CJ229" s="222"/>
    </row>
    <row r="230" ht="13.5" customHeight="1">
      <c r="A230" s="222"/>
      <c r="B230" s="439">
        <v>44564.0</v>
      </c>
      <c r="C230" s="271">
        <f t="shared" si="25"/>
        <v>0</v>
      </c>
      <c r="D230" s="260">
        <f t="shared" si="32"/>
        <v>0</v>
      </c>
      <c r="E230" s="321"/>
      <c r="F230" s="322"/>
      <c r="G230" s="322"/>
      <c r="H230" s="322"/>
      <c r="I230" s="322"/>
      <c r="J230" s="322"/>
      <c r="K230" s="322"/>
      <c r="L230" s="480"/>
      <c r="M230" s="577">
        <f t="shared" si="33"/>
        <v>0</v>
      </c>
      <c r="N230" s="321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  <c r="AA230" s="322"/>
      <c r="AB230" s="322"/>
      <c r="AC230" s="480"/>
      <c r="AD230" s="260">
        <f t="shared" si="34"/>
        <v>0</v>
      </c>
      <c r="AE230" s="407"/>
      <c r="AF230" s="322"/>
      <c r="AG230" s="383"/>
      <c r="AH230" s="322"/>
      <c r="AI230" s="383"/>
      <c r="AJ230" s="322"/>
      <c r="AK230" s="383"/>
      <c r="AL230" s="322"/>
      <c r="AM230" s="383"/>
      <c r="AN230" s="322"/>
      <c r="AO230" s="383"/>
      <c r="AP230" s="322"/>
      <c r="AQ230" s="383"/>
      <c r="AR230" s="322"/>
      <c r="AS230" s="383"/>
      <c r="AT230" s="322"/>
      <c r="AU230" s="383"/>
      <c r="AV230" s="322"/>
      <c r="AW230" s="383"/>
      <c r="AX230" s="383"/>
      <c r="AY230" s="383"/>
      <c r="AZ230" s="322"/>
      <c r="BA230" s="383"/>
      <c r="BB230" s="383"/>
      <c r="BC230" s="383"/>
      <c r="BD230" s="322"/>
      <c r="BE230" s="383"/>
      <c r="BF230" s="383"/>
      <c r="BG230" s="383"/>
      <c r="BH230" s="383"/>
      <c r="BI230" s="383"/>
      <c r="BJ230" s="383"/>
      <c r="BK230" s="383"/>
      <c r="BL230" s="383"/>
      <c r="BM230" s="383"/>
      <c r="BN230" s="383"/>
      <c r="BO230" s="383"/>
      <c r="BP230" s="383"/>
      <c r="BQ230" s="383"/>
      <c r="BR230" s="322"/>
      <c r="BS230" s="383"/>
      <c r="BT230" s="383"/>
      <c r="BU230" s="383"/>
      <c r="BV230" s="322"/>
      <c r="BW230" s="383"/>
      <c r="BX230" s="383"/>
      <c r="BY230" s="383"/>
      <c r="BZ230" s="383"/>
      <c r="CA230" s="383"/>
      <c r="CB230" s="322"/>
      <c r="CC230" s="383"/>
      <c r="CD230" s="322"/>
      <c r="CE230" s="623"/>
      <c r="CF230" s="623"/>
      <c r="CG230" s="623"/>
      <c r="CH230" s="623"/>
      <c r="CI230" s="222"/>
      <c r="CJ230" s="222"/>
    </row>
    <row r="231" ht="13.5" customHeight="1">
      <c r="A231" s="222"/>
      <c r="B231" s="440">
        <v>44565.0</v>
      </c>
      <c r="C231" s="271">
        <f t="shared" si="25"/>
        <v>528338</v>
      </c>
      <c r="D231" s="260">
        <f t="shared" si="32"/>
        <v>0</v>
      </c>
      <c r="E231" s="321"/>
      <c r="F231" s="322"/>
      <c r="G231" s="322"/>
      <c r="H231" s="322"/>
      <c r="I231" s="322"/>
      <c r="J231" s="322"/>
      <c r="K231" s="322"/>
      <c r="L231" s="480"/>
      <c r="M231" s="577">
        <f t="shared" si="33"/>
        <v>0</v>
      </c>
      <c r="N231" s="321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  <c r="AA231" s="322"/>
      <c r="AB231" s="322"/>
      <c r="AC231" s="480"/>
      <c r="AD231" s="260">
        <f t="shared" si="34"/>
        <v>528338</v>
      </c>
      <c r="AE231" s="407" t="s">
        <v>402</v>
      </c>
      <c r="AF231" s="363">
        <v>67100.0</v>
      </c>
      <c r="AG231" s="407" t="s">
        <v>1016</v>
      </c>
      <c r="AH231" s="363">
        <v>95904.0</v>
      </c>
      <c r="AI231" s="383" t="s">
        <v>1667</v>
      </c>
      <c r="AJ231" s="380">
        <v>93554.0</v>
      </c>
      <c r="AK231" s="322" t="s">
        <v>398</v>
      </c>
      <c r="AL231" s="363">
        <v>1100.0</v>
      </c>
      <c r="AM231" s="383" t="s">
        <v>396</v>
      </c>
      <c r="AN231" s="363">
        <v>270680.0</v>
      </c>
      <c r="AO231" s="383"/>
      <c r="AP231" s="322"/>
      <c r="AQ231" s="383"/>
      <c r="AR231" s="322"/>
      <c r="AS231" s="322"/>
      <c r="AT231" s="322"/>
      <c r="AU231" s="322"/>
      <c r="AV231" s="322"/>
      <c r="AW231" s="383"/>
      <c r="AX231" s="322"/>
      <c r="AY231" s="322"/>
      <c r="AZ231" s="322"/>
      <c r="BA231" s="383"/>
      <c r="BB231" s="322"/>
      <c r="BC231" s="322"/>
      <c r="BD231" s="322"/>
      <c r="BE231" s="383"/>
      <c r="BF231" s="383"/>
      <c r="BG231" s="383"/>
      <c r="BH231" s="383"/>
      <c r="BI231" s="383"/>
      <c r="BJ231" s="383"/>
      <c r="BK231" s="383"/>
      <c r="BL231" s="383"/>
      <c r="BM231" s="383"/>
      <c r="BN231" s="383"/>
      <c r="BO231" s="383"/>
      <c r="BP231" s="383"/>
      <c r="BQ231" s="383"/>
      <c r="BR231" s="322"/>
      <c r="BS231" s="383"/>
      <c r="BT231" s="383"/>
      <c r="BU231" s="383"/>
      <c r="BV231" s="322"/>
      <c r="BW231" s="383"/>
      <c r="BX231" s="383"/>
      <c r="BY231" s="383"/>
      <c r="BZ231" s="383"/>
      <c r="CA231" s="383"/>
      <c r="CB231" s="322"/>
      <c r="CC231" s="383"/>
      <c r="CD231" s="322"/>
      <c r="CE231" s="623"/>
      <c r="CF231" s="623"/>
      <c r="CG231" s="623"/>
      <c r="CH231" s="623"/>
      <c r="CI231" s="222"/>
      <c r="CJ231" s="222"/>
    </row>
    <row r="232" ht="12.75" customHeight="1">
      <c r="A232" s="222"/>
      <c r="B232" s="440">
        <v>44566.0</v>
      </c>
      <c r="C232" s="271">
        <f t="shared" si="25"/>
        <v>270680</v>
      </c>
      <c r="D232" s="260">
        <f t="shared" si="32"/>
        <v>0</v>
      </c>
      <c r="E232" s="321"/>
      <c r="F232" s="322"/>
      <c r="G232" s="322"/>
      <c r="H232" s="322"/>
      <c r="I232" s="322"/>
      <c r="J232" s="322"/>
      <c r="K232" s="322"/>
      <c r="L232" s="480"/>
      <c r="M232" s="577">
        <f t="shared" si="33"/>
        <v>0</v>
      </c>
      <c r="N232" s="321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322"/>
      <c r="AB232" s="322"/>
      <c r="AC232" s="480"/>
      <c r="AD232" s="260">
        <f t="shared" si="34"/>
        <v>270680</v>
      </c>
      <c r="AE232" s="407" t="s">
        <v>1829</v>
      </c>
      <c r="AF232" s="363">
        <v>270680.0</v>
      </c>
      <c r="AG232" s="407"/>
      <c r="AH232" s="322"/>
      <c r="AI232" s="383"/>
      <c r="AJ232" s="322"/>
      <c r="AK232" s="383"/>
      <c r="AL232" s="322"/>
      <c r="AM232" s="383"/>
      <c r="AN232" s="322"/>
      <c r="AO232" s="383"/>
      <c r="AP232" s="322"/>
      <c r="AQ232" s="383"/>
      <c r="AR232" s="322"/>
      <c r="AS232" s="383"/>
      <c r="AT232" s="322"/>
      <c r="AU232" s="383"/>
      <c r="AV232" s="322"/>
      <c r="AW232" s="383"/>
      <c r="AX232" s="383"/>
      <c r="AY232" s="383"/>
      <c r="AZ232" s="322"/>
      <c r="BA232" s="383"/>
      <c r="BB232" s="383"/>
      <c r="BC232" s="383"/>
      <c r="BD232" s="322"/>
      <c r="BE232" s="383"/>
      <c r="BF232" s="383"/>
      <c r="BG232" s="383"/>
      <c r="BH232" s="383"/>
      <c r="BI232" s="383"/>
      <c r="BJ232" s="383"/>
      <c r="BK232" s="383"/>
      <c r="BL232" s="383"/>
      <c r="BM232" s="383"/>
      <c r="BN232" s="383"/>
      <c r="BO232" s="383"/>
      <c r="BP232" s="383"/>
      <c r="BQ232" s="383"/>
      <c r="BR232" s="322"/>
      <c r="BS232" s="383"/>
      <c r="BT232" s="383"/>
      <c r="BU232" s="383"/>
      <c r="BV232" s="322"/>
      <c r="BW232" s="383"/>
      <c r="BX232" s="383"/>
      <c r="BY232" s="383"/>
      <c r="BZ232" s="383"/>
      <c r="CA232" s="383"/>
      <c r="CB232" s="322"/>
      <c r="CC232" s="383"/>
      <c r="CD232" s="322"/>
      <c r="CE232" s="623"/>
      <c r="CF232" s="623"/>
      <c r="CG232" s="623"/>
      <c r="CH232" s="623"/>
      <c r="CI232" s="222"/>
      <c r="CJ232" s="222"/>
    </row>
    <row r="233" ht="13.5" customHeight="1">
      <c r="A233" s="222"/>
      <c r="B233" s="439">
        <v>44567.0</v>
      </c>
      <c r="C233" s="271">
        <f t="shared" si="25"/>
        <v>0</v>
      </c>
      <c r="D233" s="260">
        <f t="shared" si="32"/>
        <v>0</v>
      </c>
      <c r="E233" s="321"/>
      <c r="F233" s="322"/>
      <c r="G233" s="322"/>
      <c r="H233" s="322"/>
      <c r="I233" s="322"/>
      <c r="J233" s="322"/>
      <c r="K233" s="322"/>
      <c r="L233" s="480"/>
      <c r="M233" s="577">
        <f t="shared" si="33"/>
        <v>0</v>
      </c>
      <c r="N233" s="321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322"/>
      <c r="AB233" s="322"/>
      <c r="AC233" s="480"/>
      <c r="AD233" s="260">
        <f t="shared" si="34"/>
        <v>0</v>
      </c>
      <c r="AE233" s="407"/>
      <c r="AF233" s="322"/>
      <c r="AG233" s="322"/>
      <c r="AH233" s="322"/>
      <c r="AI233" s="383"/>
      <c r="AJ233" s="322"/>
      <c r="AK233" s="383"/>
      <c r="AL233" s="322"/>
      <c r="AM233" s="383"/>
      <c r="AN233" s="322"/>
      <c r="AO233" s="383"/>
      <c r="AP233" s="322"/>
      <c r="AQ233" s="383"/>
      <c r="AR233" s="322"/>
      <c r="AS233" s="383"/>
      <c r="AT233" s="322"/>
      <c r="AU233" s="383"/>
      <c r="AV233" s="322"/>
      <c r="AW233" s="383"/>
      <c r="AX233" s="322"/>
      <c r="AY233" s="383"/>
      <c r="AZ233" s="322"/>
      <c r="BA233" s="383"/>
      <c r="BB233" s="383"/>
      <c r="BC233" s="383"/>
      <c r="BD233" s="322"/>
      <c r="BE233" s="383"/>
      <c r="BF233" s="383"/>
      <c r="BG233" s="383"/>
      <c r="BH233" s="383"/>
      <c r="BI233" s="383"/>
      <c r="BJ233" s="383"/>
      <c r="BK233" s="383"/>
      <c r="BL233" s="383"/>
      <c r="BM233" s="383"/>
      <c r="BN233" s="383"/>
      <c r="BO233" s="383"/>
      <c r="BP233" s="383"/>
      <c r="BQ233" s="383"/>
      <c r="BR233" s="322"/>
      <c r="BS233" s="383"/>
      <c r="BT233" s="383"/>
      <c r="BU233" s="383"/>
      <c r="BV233" s="322"/>
      <c r="BW233" s="383"/>
      <c r="BX233" s="383"/>
      <c r="BY233" s="383"/>
      <c r="BZ233" s="383"/>
      <c r="CA233" s="383"/>
      <c r="CB233" s="322"/>
      <c r="CC233" s="383"/>
      <c r="CD233" s="322"/>
      <c r="CE233" s="623"/>
      <c r="CF233" s="623"/>
      <c r="CG233" s="623"/>
      <c r="CH233" s="623"/>
      <c r="CI233" s="222"/>
      <c r="CJ233" s="222"/>
    </row>
    <row r="234" ht="13.5" customHeight="1">
      <c r="A234" s="222"/>
      <c r="B234" s="439">
        <v>44568.0</v>
      </c>
      <c r="C234" s="271">
        <f t="shared" si="25"/>
        <v>0</v>
      </c>
      <c r="D234" s="260">
        <f t="shared" si="32"/>
        <v>0</v>
      </c>
      <c r="E234" s="321"/>
      <c r="F234" s="322"/>
      <c r="G234" s="322"/>
      <c r="H234" s="322"/>
      <c r="I234" s="322"/>
      <c r="J234" s="322"/>
      <c r="K234" s="322"/>
      <c r="L234" s="480"/>
      <c r="M234" s="577">
        <f t="shared" si="33"/>
        <v>0</v>
      </c>
      <c r="N234" s="321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  <c r="AA234" s="322"/>
      <c r="AB234" s="322"/>
      <c r="AC234" s="480"/>
      <c r="AD234" s="260">
        <f t="shared" si="34"/>
        <v>0</v>
      </c>
      <c r="AE234" s="407"/>
      <c r="AF234" s="322"/>
      <c r="AG234" s="383"/>
      <c r="AH234" s="322"/>
      <c r="AI234" s="383"/>
      <c r="AJ234" s="322"/>
      <c r="AK234" s="322"/>
      <c r="AL234" s="322"/>
      <c r="AM234" s="383"/>
      <c r="AN234" s="322"/>
      <c r="AO234" s="383"/>
      <c r="AP234" s="322"/>
      <c r="AQ234" s="383"/>
      <c r="AR234" s="322"/>
      <c r="AS234" s="383"/>
      <c r="AT234" s="322"/>
      <c r="AU234" s="383"/>
      <c r="AV234" s="322"/>
      <c r="AW234" s="383"/>
      <c r="AX234" s="383"/>
      <c r="AY234" s="383"/>
      <c r="AZ234" s="322"/>
      <c r="BA234" s="383"/>
      <c r="BB234" s="383"/>
      <c r="BC234" s="383"/>
      <c r="BD234" s="322"/>
      <c r="BE234" s="383"/>
      <c r="BF234" s="383"/>
      <c r="BG234" s="383"/>
      <c r="BH234" s="383"/>
      <c r="BI234" s="383"/>
      <c r="BJ234" s="383"/>
      <c r="BK234" s="383"/>
      <c r="BL234" s="383"/>
      <c r="BM234" s="383"/>
      <c r="BN234" s="383"/>
      <c r="BO234" s="383"/>
      <c r="BP234" s="383"/>
      <c r="BQ234" s="383"/>
      <c r="BR234" s="322"/>
      <c r="BS234" s="383"/>
      <c r="BT234" s="383"/>
      <c r="BU234" s="383"/>
      <c r="BV234" s="322"/>
      <c r="BW234" s="383"/>
      <c r="BX234" s="383"/>
      <c r="BY234" s="383"/>
      <c r="BZ234" s="383"/>
      <c r="CA234" s="383"/>
      <c r="CB234" s="322"/>
      <c r="CC234" s="383"/>
      <c r="CD234" s="322"/>
      <c r="CE234" s="623"/>
      <c r="CF234" s="623"/>
      <c r="CG234" s="623"/>
      <c r="CH234" s="623"/>
      <c r="CI234" s="222"/>
      <c r="CJ234" s="222"/>
    </row>
    <row r="235" ht="13.5" customHeight="1">
      <c r="A235" s="222"/>
      <c r="B235" s="439">
        <v>44569.0</v>
      </c>
      <c r="C235" s="271">
        <f t="shared" si="25"/>
        <v>0</v>
      </c>
      <c r="D235" s="260">
        <f t="shared" si="32"/>
        <v>0</v>
      </c>
      <c r="E235" s="321"/>
      <c r="F235" s="322"/>
      <c r="G235" s="322"/>
      <c r="H235" s="322"/>
      <c r="I235" s="322"/>
      <c r="J235" s="322"/>
      <c r="K235" s="322"/>
      <c r="L235" s="480"/>
      <c r="M235" s="577">
        <f t="shared" si="33"/>
        <v>0</v>
      </c>
      <c r="N235" s="321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  <c r="AA235" s="322"/>
      <c r="AB235" s="322"/>
      <c r="AC235" s="480"/>
      <c r="AD235" s="260">
        <f t="shared" si="34"/>
        <v>0</v>
      </c>
      <c r="AE235" s="407"/>
      <c r="AF235" s="322"/>
      <c r="AG235" s="383"/>
      <c r="AH235" s="322"/>
      <c r="AI235" s="383"/>
      <c r="AJ235" s="322"/>
      <c r="AK235" s="383"/>
      <c r="AL235" s="322"/>
      <c r="AM235" s="383"/>
      <c r="AN235" s="322"/>
      <c r="AO235" s="322"/>
      <c r="AP235" s="322"/>
      <c r="AQ235" s="383"/>
      <c r="AR235" s="322"/>
      <c r="AS235" s="383"/>
      <c r="AT235" s="322"/>
      <c r="AU235" s="383"/>
      <c r="AV235" s="322"/>
      <c r="AW235" s="383"/>
      <c r="AX235" s="383"/>
      <c r="AY235" s="383"/>
      <c r="AZ235" s="322"/>
      <c r="BA235" s="383"/>
      <c r="BB235" s="383"/>
      <c r="BC235" s="383"/>
      <c r="BD235" s="322"/>
      <c r="BE235" s="383"/>
      <c r="BF235" s="383"/>
      <c r="BG235" s="383"/>
      <c r="BH235" s="383"/>
      <c r="BI235" s="383"/>
      <c r="BJ235" s="383"/>
      <c r="BK235" s="383"/>
      <c r="BL235" s="383"/>
      <c r="BM235" s="383"/>
      <c r="BN235" s="383"/>
      <c r="BO235" s="383"/>
      <c r="BP235" s="383"/>
      <c r="BQ235" s="383"/>
      <c r="BR235" s="322"/>
      <c r="BS235" s="383"/>
      <c r="BT235" s="383"/>
      <c r="BU235" s="383"/>
      <c r="BV235" s="322"/>
      <c r="BW235" s="383"/>
      <c r="BX235" s="383"/>
      <c r="BY235" s="383"/>
      <c r="BZ235" s="383"/>
      <c r="CA235" s="383"/>
      <c r="CB235" s="322"/>
      <c r="CC235" s="383"/>
      <c r="CD235" s="322"/>
      <c r="CE235" s="623"/>
      <c r="CF235" s="623"/>
      <c r="CG235" s="623"/>
      <c r="CH235" s="623"/>
      <c r="CI235" s="222"/>
      <c r="CJ235" s="222"/>
    </row>
    <row r="236" ht="13.5" customHeight="1">
      <c r="A236" s="222"/>
      <c r="B236" s="440">
        <v>44570.0</v>
      </c>
      <c r="C236" s="271">
        <f t="shared" si="25"/>
        <v>46682</v>
      </c>
      <c r="D236" s="260">
        <f t="shared" si="32"/>
        <v>1210</v>
      </c>
      <c r="E236" s="321" t="s">
        <v>707</v>
      </c>
      <c r="F236" s="363">
        <v>1210.0</v>
      </c>
      <c r="G236" s="322"/>
      <c r="H236" s="322"/>
      <c r="I236" s="322"/>
      <c r="J236" s="322"/>
      <c r="K236" s="322"/>
      <c r="L236" s="480"/>
      <c r="M236" s="577">
        <f t="shared" si="33"/>
        <v>0</v>
      </c>
      <c r="N236" s="321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  <c r="AA236" s="322"/>
      <c r="AB236" s="322"/>
      <c r="AC236" s="480"/>
      <c r="AD236" s="260">
        <f t="shared" si="34"/>
        <v>45472</v>
      </c>
      <c r="AE236" s="383" t="s">
        <v>1830</v>
      </c>
      <c r="AF236" s="363">
        <v>45472.0</v>
      </c>
      <c r="AG236" s="383"/>
      <c r="AH236" s="322"/>
      <c r="AI236" s="383"/>
      <c r="AJ236" s="322"/>
      <c r="AK236" s="383"/>
      <c r="AL236" s="322"/>
      <c r="AM236" s="383"/>
      <c r="AN236" s="322"/>
      <c r="AO236" s="383"/>
      <c r="AP236" s="322"/>
      <c r="AQ236" s="383"/>
      <c r="AR236" s="322"/>
      <c r="AS236" s="383"/>
      <c r="AT236" s="322"/>
      <c r="AU236" s="383"/>
      <c r="AV236" s="322"/>
      <c r="AW236" s="383"/>
      <c r="AX236" s="383"/>
      <c r="AY236" s="383"/>
      <c r="AZ236" s="322"/>
      <c r="BA236" s="383"/>
      <c r="BB236" s="383"/>
      <c r="BC236" s="383"/>
      <c r="BD236" s="322"/>
      <c r="BE236" s="383"/>
      <c r="BF236" s="383"/>
      <c r="BG236" s="383"/>
      <c r="BH236" s="383"/>
      <c r="BI236" s="383"/>
      <c r="BJ236" s="383"/>
      <c r="BK236" s="383"/>
      <c r="BL236" s="383"/>
      <c r="BM236" s="383"/>
      <c r="BN236" s="383"/>
      <c r="BO236" s="383"/>
      <c r="BP236" s="383"/>
      <c r="BQ236" s="383"/>
      <c r="BR236" s="322"/>
      <c r="BS236" s="383"/>
      <c r="BT236" s="383"/>
      <c r="BU236" s="383"/>
      <c r="BV236" s="322"/>
      <c r="BW236" s="383"/>
      <c r="BX236" s="383"/>
      <c r="BY236" s="383"/>
      <c r="BZ236" s="383"/>
      <c r="CA236" s="383"/>
      <c r="CB236" s="322"/>
      <c r="CC236" s="383"/>
      <c r="CD236" s="322"/>
      <c r="CE236" s="623"/>
      <c r="CF236" s="623"/>
      <c r="CG236" s="623"/>
      <c r="CH236" s="623"/>
      <c r="CI236" s="222"/>
      <c r="CJ236" s="222"/>
    </row>
    <row r="237" ht="13.5" customHeight="1">
      <c r="A237" s="222"/>
      <c r="B237" s="440">
        <v>44571.0</v>
      </c>
      <c r="C237" s="271">
        <f t="shared" si="25"/>
        <v>5187496</v>
      </c>
      <c r="D237" s="260">
        <f t="shared" si="32"/>
        <v>1022660</v>
      </c>
      <c r="E237" s="321" t="s">
        <v>1599</v>
      </c>
      <c r="F237" s="380">
        <v>1000000.0</v>
      </c>
      <c r="G237" s="322" t="s">
        <v>676</v>
      </c>
      <c r="H237" s="363">
        <v>18810.0</v>
      </c>
      <c r="I237" s="322" t="s">
        <v>1831</v>
      </c>
      <c r="J237" s="363">
        <v>3850.0</v>
      </c>
      <c r="K237" s="322"/>
      <c r="L237" s="480"/>
      <c r="M237" s="577">
        <f t="shared" si="33"/>
        <v>0</v>
      </c>
      <c r="N237" s="321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  <c r="AA237" s="322"/>
      <c r="AB237" s="322"/>
      <c r="AC237" s="480"/>
      <c r="AD237" s="260">
        <f t="shared" si="34"/>
        <v>4164836</v>
      </c>
      <c r="AE237" s="407" t="s">
        <v>55</v>
      </c>
      <c r="AF237" s="363">
        <v>2146300.0</v>
      </c>
      <c r="AG237" s="383" t="s">
        <v>975</v>
      </c>
      <c r="AH237" s="363">
        <v>200000.0</v>
      </c>
      <c r="AI237" s="383" t="s">
        <v>56</v>
      </c>
      <c r="AJ237" s="363">
        <v>949440.0</v>
      </c>
      <c r="AK237" s="383" t="s">
        <v>415</v>
      </c>
      <c r="AL237" s="363">
        <v>170000.0</v>
      </c>
      <c r="AM237" s="383" t="s">
        <v>974</v>
      </c>
      <c r="AN237" s="363">
        <v>499096.0</v>
      </c>
      <c r="AO237" s="383" t="s">
        <v>1832</v>
      </c>
      <c r="AP237" s="363">
        <v>200000.0</v>
      </c>
      <c r="AQ237" s="383"/>
      <c r="AR237" s="322"/>
      <c r="AS237" s="383"/>
      <c r="AT237" s="322"/>
      <c r="AU237" s="383"/>
      <c r="AV237" s="322"/>
      <c r="AW237" s="322"/>
      <c r="AX237" s="322"/>
      <c r="AY237" s="322"/>
      <c r="AZ237" s="322"/>
      <c r="BA237" s="322"/>
      <c r="BB237" s="322"/>
      <c r="BC237" s="322"/>
      <c r="BD237" s="322"/>
      <c r="BE237" s="383"/>
      <c r="BF237" s="322"/>
      <c r="BG237" s="322"/>
      <c r="BH237" s="322"/>
      <c r="BI237" s="322"/>
      <c r="BJ237" s="322"/>
      <c r="BK237" s="383"/>
      <c r="BL237" s="322"/>
      <c r="BM237" s="383"/>
      <c r="BN237" s="322"/>
      <c r="BO237" s="383"/>
      <c r="BP237" s="322"/>
      <c r="BQ237" s="383"/>
      <c r="BR237" s="322"/>
      <c r="BS237" s="383"/>
      <c r="BT237" s="322"/>
      <c r="BU237" s="383"/>
      <c r="BV237" s="322"/>
      <c r="BW237" s="383"/>
      <c r="BX237" s="322"/>
      <c r="BY237" s="383"/>
      <c r="BZ237" s="322"/>
      <c r="CA237" s="383"/>
      <c r="CB237" s="322"/>
      <c r="CC237" s="383"/>
      <c r="CD237" s="322"/>
      <c r="CE237" s="623"/>
      <c r="CF237" s="623"/>
      <c r="CG237" s="623"/>
      <c r="CH237" s="623"/>
      <c r="CI237" s="222"/>
      <c r="CJ237" s="222"/>
    </row>
    <row r="238" ht="13.5" customHeight="1">
      <c r="A238" s="222"/>
      <c r="B238" s="440">
        <v>44572.0</v>
      </c>
      <c r="C238" s="271">
        <f t="shared" si="25"/>
        <v>441595</v>
      </c>
      <c r="D238" s="260">
        <f t="shared" si="32"/>
        <v>0</v>
      </c>
      <c r="E238" s="321"/>
      <c r="F238" s="322"/>
      <c r="G238" s="322"/>
      <c r="H238" s="322"/>
      <c r="I238" s="322"/>
      <c r="J238" s="322"/>
      <c r="K238" s="322"/>
      <c r="L238" s="480"/>
      <c r="M238" s="577">
        <f t="shared" si="33"/>
        <v>0</v>
      </c>
      <c r="N238" s="321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  <c r="AA238" s="322"/>
      <c r="AB238" s="322"/>
      <c r="AC238" s="480"/>
      <c r="AD238" s="260">
        <f t="shared" si="34"/>
        <v>441595</v>
      </c>
      <c r="AE238" s="407" t="s">
        <v>403</v>
      </c>
      <c r="AF238" s="363">
        <v>41595.0</v>
      </c>
      <c r="AG238" s="383" t="s">
        <v>1833</v>
      </c>
      <c r="AH238" s="363">
        <v>400000.0</v>
      </c>
      <c r="AI238" s="322"/>
      <c r="AJ238" s="322"/>
      <c r="AK238" s="322"/>
      <c r="AL238" s="322"/>
      <c r="AM238" s="322"/>
      <c r="AN238" s="322"/>
      <c r="AO238" s="322"/>
      <c r="AP238" s="322"/>
      <c r="AQ238" s="383"/>
      <c r="AR238" s="322"/>
      <c r="AS238" s="322"/>
      <c r="AT238" s="322"/>
      <c r="AU238" s="322"/>
      <c r="AV238" s="322"/>
      <c r="AW238" s="383"/>
      <c r="AX238" s="322"/>
      <c r="AY238" s="383"/>
      <c r="AZ238" s="322"/>
      <c r="BA238" s="383"/>
      <c r="BB238" s="322"/>
      <c r="BC238" s="383"/>
      <c r="BD238" s="322"/>
      <c r="BE238" s="383"/>
      <c r="BF238" s="322"/>
      <c r="BG238" s="383"/>
      <c r="BH238" s="322"/>
      <c r="BI238" s="383"/>
      <c r="BJ238" s="322"/>
      <c r="BK238" s="383"/>
      <c r="BL238" s="322"/>
      <c r="BM238" s="383"/>
      <c r="BN238" s="322"/>
      <c r="BO238" s="383"/>
      <c r="BP238" s="322"/>
      <c r="BQ238" s="383"/>
      <c r="BR238" s="322"/>
      <c r="BS238" s="383"/>
      <c r="BT238" s="322"/>
      <c r="BU238" s="383"/>
      <c r="BV238" s="322"/>
      <c r="BW238" s="383"/>
      <c r="BX238" s="322"/>
      <c r="BY238" s="383"/>
      <c r="BZ238" s="322"/>
      <c r="CA238" s="383"/>
      <c r="CB238" s="322"/>
      <c r="CC238" s="383"/>
      <c r="CD238" s="322"/>
      <c r="CE238" s="623"/>
      <c r="CF238" s="623"/>
      <c r="CG238" s="623"/>
      <c r="CH238" s="623"/>
      <c r="CI238" s="222"/>
      <c r="CJ238" s="222"/>
    </row>
    <row r="239" ht="13.5" customHeight="1">
      <c r="A239" s="222"/>
      <c r="B239" s="440">
        <v>44573.0</v>
      </c>
      <c r="C239" s="271">
        <f t="shared" si="25"/>
        <v>0</v>
      </c>
      <c r="D239" s="260">
        <f t="shared" si="32"/>
        <v>0</v>
      </c>
      <c r="E239" s="321"/>
      <c r="F239" s="322"/>
      <c r="G239" s="322"/>
      <c r="H239" s="322"/>
      <c r="I239" s="322"/>
      <c r="J239" s="322"/>
      <c r="K239" s="322"/>
      <c r="L239" s="480"/>
      <c r="M239" s="577">
        <f t="shared" si="33"/>
        <v>0</v>
      </c>
      <c r="N239" s="321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  <c r="AA239" s="322"/>
      <c r="AB239" s="322"/>
      <c r="AC239" s="480"/>
      <c r="AD239" s="260">
        <f t="shared" si="34"/>
        <v>0</v>
      </c>
      <c r="AE239" s="407"/>
      <c r="AF239" s="322"/>
      <c r="AG239" s="383"/>
      <c r="AH239" s="322"/>
      <c r="AI239" s="383"/>
      <c r="AJ239" s="322"/>
      <c r="AK239" s="383"/>
      <c r="AL239" s="322"/>
      <c r="AM239" s="383"/>
      <c r="AN239" s="322"/>
      <c r="AO239" s="383"/>
      <c r="AP239" s="322"/>
      <c r="AQ239" s="383"/>
      <c r="AR239" s="322"/>
      <c r="AS239" s="383"/>
      <c r="AT239" s="322"/>
      <c r="AU239" s="383"/>
      <c r="AV239" s="322"/>
      <c r="AW239" s="383"/>
      <c r="AX239" s="383"/>
      <c r="AY239" s="383"/>
      <c r="AZ239" s="322"/>
      <c r="BA239" s="383"/>
      <c r="BB239" s="383"/>
      <c r="BC239" s="383"/>
      <c r="BD239" s="322"/>
      <c r="BE239" s="383"/>
      <c r="BF239" s="383"/>
      <c r="BG239" s="383"/>
      <c r="BH239" s="383"/>
      <c r="BI239" s="383"/>
      <c r="BJ239" s="383"/>
      <c r="BK239" s="383"/>
      <c r="BL239" s="383"/>
      <c r="BM239" s="383"/>
      <c r="BN239" s="383"/>
      <c r="BO239" s="383"/>
      <c r="BP239" s="383"/>
      <c r="BQ239" s="383"/>
      <c r="BR239" s="322"/>
      <c r="BS239" s="383"/>
      <c r="BT239" s="383"/>
      <c r="BU239" s="383"/>
      <c r="BV239" s="322"/>
      <c r="BW239" s="383"/>
      <c r="BX239" s="383"/>
      <c r="BY239" s="383"/>
      <c r="BZ239" s="383"/>
      <c r="CA239" s="383"/>
      <c r="CB239" s="322"/>
      <c r="CC239" s="383"/>
      <c r="CD239" s="322"/>
      <c r="CE239" s="623"/>
      <c r="CF239" s="623"/>
      <c r="CG239" s="623"/>
      <c r="CH239" s="623"/>
      <c r="CI239" s="222"/>
      <c r="CJ239" s="222"/>
    </row>
    <row r="240" ht="13.5" customHeight="1">
      <c r="A240" s="222"/>
      <c r="B240" s="439">
        <v>44574.0</v>
      </c>
      <c r="C240" s="271">
        <f t="shared" si="25"/>
        <v>0</v>
      </c>
      <c r="D240" s="260">
        <f t="shared" si="32"/>
        <v>0</v>
      </c>
      <c r="E240" s="321"/>
      <c r="F240" s="322"/>
      <c r="G240" s="322"/>
      <c r="H240" s="322"/>
      <c r="I240" s="322"/>
      <c r="J240" s="322"/>
      <c r="K240" s="322"/>
      <c r="L240" s="480"/>
      <c r="M240" s="577">
        <f t="shared" si="33"/>
        <v>0</v>
      </c>
      <c r="N240" s="321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  <c r="AA240" s="322"/>
      <c r="AB240" s="322"/>
      <c r="AC240" s="480"/>
      <c r="AD240" s="260">
        <f t="shared" si="34"/>
        <v>0</v>
      </c>
      <c r="AE240" s="407"/>
      <c r="AF240" s="322"/>
      <c r="AG240" s="383"/>
      <c r="AH240" s="322"/>
      <c r="AI240" s="322"/>
      <c r="AJ240" s="322"/>
      <c r="AK240" s="322"/>
      <c r="AL240" s="322"/>
      <c r="AM240" s="322"/>
      <c r="AN240" s="322"/>
      <c r="AO240" s="322"/>
      <c r="AP240" s="322"/>
      <c r="AQ240" s="383"/>
      <c r="AR240" s="322"/>
      <c r="AS240" s="322"/>
      <c r="AT240" s="322"/>
      <c r="AU240" s="322"/>
      <c r="AV240" s="322"/>
      <c r="AW240" s="383"/>
      <c r="AX240" s="322"/>
      <c r="AY240" s="383"/>
      <c r="AZ240" s="322"/>
      <c r="BA240" s="383"/>
      <c r="BB240" s="322"/>
      <c r="BC240" s="383"/>
      <c r="BD240" s="322"/>
      <c r="BE240" s="383"/>
      <c r="BF240" s="322"/>
      <c r="BG240" s="383"/>
      <c r="BH240" s="322"/>
      <c r="BI240" s="383"/>
      <c r="BJ240" s="322"/>
      <c r="BK240" s="383"/>
      <c r="BL240" s="322"/>
      <c r="BM240" s="383"/>
      <c r="BN240" s="322"/>
      <c r="BO240" s="383"/>
      <c r="BP240" s="322"/>
      <c r="BQ240" s="383"/>
      <c r="BR240" s="322"/>
      <c r="BS240" s="383"/>
      <c r="BT240" s="383"/>
      <c r="BU240" s="383"/>
      <c r="BV240" s="322"/>
      <c r="BW240" s="383"/>
      <c r="BX240" s="383"/>
      <c r="BY240" s="383"/>
      <c r="BZ240" s="383"/>
      <c r="CA240" s="383"/>
      <c r="CB240" s="322"/>
      <c r="CC240" s="383"/>
      <c r="CD240" s="322"/>
      <c r="CE240" s="623"/>
      <c r="CF240" s="623"/>
      <c r="CG240" s="623"/>
      <c r="CH240" s="623"/>
      <c r="CI240" s="222"/>
      <c r="CJ240" s="222"/>
    </row>
    <row r="241" ht="13.5" customHeight="1">
      <c r="A241" s="222"/>
      <c r="B241" s="439">
        <v>44575.0</v>
      </c>
      <c r="C241" s="271">
        <f t="shared" si="25"/>
        <v>0</v>
      </c>
      <c r="D241" s="260">
        <f t="shared" si="32"/>
        <v>0</v>
      </c>
      <c r="E241" s="321"/>
      <c r="F241" s="322"/>
      <c r="G241" s="322"/>
      <c r="H241" s="322"/>
      <c r="I241" s="322"/>
      <c r="J241" s="322"/>
      <c r="K241" s="322"/>
      <c r="L241" s="480"/>
      <c r="M241" s="577">
        <f t="shared" si="33"/>
        <v>0</v>
      </c>
      <c r="N241" s="321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  <c r="AA241" s="322"/>
      <c r="AB241" s="322"/>
      <c r="AC241" s="480"/>
      <c r="AD241" s="260">
        <f t="shared" si="34"/>
        <v>0</v>
      </c>
      <c r="AE241" s="407"/>
      <c r="AF241" s="322"/>
      <c r="AG241" s="383"/>
      <c r="AH241" s="322"/>
      <c r="AI241" s="383"/>
      <c r="AJ241" s="322"/>
      <c r="AK241" s="383"/>
      <c r="AL241" s="322"/>
      <c r="AM241" s="383"/>
      <c r="AN241" s="322"/>
      <c r="AO241" s="383"/>
      <c r="AP241" s="322"/>
      <c r="AQ241" s="383"/>
      <c r="AR241" s="322"/>
      <c r="AS241" s="383"/>
      <c r="AT241" s="322"/>
      <c r="AU241" s="383"/>
      <c r="AV241" s="322"/>
      <c r="AW241" s="383"/>
      <c r="AX241" s="383"/>
      <c r="AY241" s="383"/>
      <c r="AZ241" s="322"/>
      <c r="BA241" s="383"/>
      <c r="BB241" s="383"/>
      <c r="BC241" s="383"/>
      <c r="BD241" s="322"/>
      <c r="BE241" s="383"/>
      <c r="BF241" s="383"/>
      <c r="BG241" s="383"/>
      <c r="BH241" s="383"/>
      <c r="BI241" s="383"/>
      <c r="BJ241" s="383"/>
      <c r="BK241" s="383"/>
      <c r="BL241" s="383"/>
      <c r="BM241" s="383"/>
      <c r="BN241" s="383"/>
      <c r="BO241" s="383"/>
      <c r="BP241" s="383"/>
      <c r="BQ241" s="383"/>
      <c r="BR241" s="322"/>
      <c r="BS241" s="383"/>
      <c r="BT241" s="383"/>
      <c r="BU241" s="383"/>
      <c r="BV241" s="322"/>
      <c r="BW241" s="383"/>
      <c r="BX241" s="383"/>
      <c r="BY241" s="383"/>
      <c r="BZ241" s="383"/>
      <c r="CA241" s="383"/>
      <c r="CB241" s="322"/>
      <c r="CC241" s="383"/>
      <c r="CD241" s="322"/>
      <c r="CE241" s="623"/>
      <c r="CF241" s="623"/>
      <c r="CG241" s="623"/>
      <c r="CH241" s="623"/>
      <c r="CI241" s="222"/>
      <c r="CJ241" s="222"/>
    </row>
    <row r="242" ht="13.5" customHeight="1">
      <c r="A242" s="222"/>
      <c r="B242" s="440">
        <v>44576.0</v>
      </c>
      <c r="C242" s="271">
        <f t="shared" si="25"/>
        <v>224350</v>
      </c>
      <c r="D242" s="260">
        <f t="shared" si="32"/>
        <v>200220</v>
      </c>
      <c r="E242" s="321" t="s">
        <v>1061</v>
      </c>
      <c r="F242" s="363">
        <v>110.0</v>
      </c>
      <c r="G242" s="322" t="s">
        <v>1834</v>
      </c>
      <c r="H242" s="363">
        <v>200000.0</v>
      </c>
      <c r="I242" s="322" t="s">
        <v>1835</v>
      </c>
      <c r="J242" s="363">
        <v>110.0</v>
      </c>
      <c r="K242" s="322"/>
      <c r="L242" s="480"/>
      <c r="M242" s="577">
        <f t="shared" si="33"/>
        <v>0</v>
      </c>
      <c r="N242" s="321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322"/>
      <c r="AB242" s="322"/>
      <c r="AC242" s="480"/>
      <c r="AD242" s="260">
        <f t="shared" si="34"/>
        <v>24130</v>
      </c>
      <c r="AE242" s="407" t="s">
        <v>1836</v>
      </c>
      <c r="AF242" s="363">
        <v>10000.0</v>
      </c>
      <c r="AG242" s="383" t="s">
        <v>1837</v>
      </c>
      <c r="AH242" s="363">
        <v>14130.0</v>
      </c>
      <c r="AI242" s="383"/>
      <c r="AJ242" s="222"/>
      <c r="AK242" s="322"/>
      <c r="AL242" s="322"/>
      <c r="AM242" s="383"/>
      <c r="AN242" s="322"/>
      <c r="AO242" s="383"/>
      <c r="AP242" s="322"/>
      <c r="AQ242" s="383"/>
      <c r="AR242" s="322"/>
      <c r="AS242" s="383"/>
      <c r="AT242" s="322"/>
      <c r="AU242" s="383"/>
      <c r="AV242" s="322"/>
      <c r="AW242" s="383"/>
      <c r="AX242" s="383"/>
      <c r="AY242" s="383"/>
      <c r="AZ242" s="322"/>
      <c r="BA242" s="383"/>
      <c r="BB242" s="383"/>
      <c r="BC242" s="383"/>
      <c r="BD242" s="322"/>
      <c r="BE242" s="383"/>
      <c r="BF242" s="383"/>
      <c r="BG242" s="383"/>
      <c r="BH242" s="383"/>
      <c r="BI242" s="383"/>
      <c r="BJ242" s="383"/>
      <c r="BK242" s="383"/>
      <c r="BL242" s="383"/>
      <c r="BM242" s="383"/>
      <c r="BN242" s="383"/>
      <c r="BO242" s="383"/>
      <c r="BP242" s="383"/>
      <c r="BQ242" s="383"/>
      <c r="BR242" s="322"/>
      <c r="BS242" s="383"/>
      <c r="BT242" s="383"/>
      <c r="BU242" s="383"/>
      <c r="BV242" s="322"/>
      <c r="BW242" s="383"/>
      <c r="BX242" s="383"/>
      <c r="BY242" s="383"/>
      <c r="BZ242" s="383"/>
      <c r="CA242" s="383"/>
      <c r="CB242" s="322"/>
      <c r="CC242" s="383"/>
      <c r="CD242" s="322"/>
      <c r="CE242" s="623"/>
      <c r="CF242" s="623"/>
      <c r="CG242" s="623"/>
      <c r="CH242" s="623"/>
      <c r="CI242" s="222"/>
      <c r="CJ242" s="222"/>
    </row>
    <row r="243" ht="13.5" customHeight="1">
      <c r="A243" s="222"/>
      <c r="B243" s="440">
        <v>44577.0</v>
      </c>
      <c r="C243" s="271">
        <f t="shared" si="25"/>
        <v>5504570</v>
      </c>
      <c r="D243" s="260">
        <f t="shared" si="32"/>
        <v>550</v>
      </c>
      <c r="E243" s="321" t="s">
        <v>1061</v>
      </c>
      <c r="F243" s="363">
        <v>550.0</v>
      </c>
      <c r="G243" s="322"/>
      <c r="H243" s="322"/>
      <c r="I243" s="322"/>
      <c r="J243" s="322"/>
      <c r="K243" s="322"/>
      <c r="L243" s="480"/>
      <c r="M243" s="577">
        <f t="shared" si="33"/>
        <v>0</v>
      </c>
      <c r="N243" s="321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322"/>
      <c r="AB243" s="322"/>
      <c r="AC243" s="480"/>
      <c r="AD243" s="260">
        <f t="shared" si="34"/>
        <v>5504020</v>
      </c>
      <c r="AE243" s="383" t="s">
        <v>1838</v>
      </c>
      <c r="AF243" s="363">
        <v>5500000.0</v>
      </c>
      <c r="AG243" s="383" t="s">
        <v>1839</v>
      </c>
      <c r="AH243" s="363">
        <v>4020.0</v>
      </c>
      <c r="AI243" s="383"/>
      <c r="AJ243" s="322"/>
      <c r="AK243" s="383"/>
      <c r="AL243" s="322"/>
      <c r="AM243" s="383"/>
      <c r="AN243" s="322"/>
      <c r="AO243" s="383"/>
      <c r="AP243" s="322"/>
      <c r="AQ243" s="383"/>
      <c r="AR243" s="322"/>
      <c r="AS243" s="383"/>
      <c r="AT243" s="322"/>
      <c r="AU243" s="383"/>
      <c r="AV243" s="322"/>
      <c r="AW243" s="383"/>
      <c r="AX243" s="383"/>
      <c r="AY243" s="383"/>
      <c r="AZ243" s="322"/>
      <c r="BA243" s="383"/>
      <c r="BB243" s="383"/>
      <c r="BC243" s="383"/>
      <c r="BD243" s="322"/>
      <c r="BE243" s="383"/>
      <c r="BF243" s="383"/>
      <c r="BG243" s="383"/>
      <c r="BH243" s="383"/>
      <c r="BI243" s="383"/>
      <c r="BJ243" s="383"/>
      <c r="BK243" s="383"/>
      <c r="BL243" s="383"/>
      <c r="BM243" s="383"/>
      <c r="BN243" s="383"/>
      <c r="BO243" s="383"/>
      <c r="BP243" s="383"/>
      <c r="BQ243" s="383"/>
      <c r="BR243" s="322"/>
      <c r="BS243" s="383"/>
      <c r="BT243" s="383"/>
      <c r="BU243" s="383"/>
      <c r="BV243" s="322"/>
      <c r="BW243" s="383"/>
      <c r="BX243" s="383"/>
      <c r="BY243" s="383"/>
      <c r="BZ243" s="383"/>
      <c r="CA243" s="383"/>
      <c r="CB243" s="322"/>
      <c r="CC243" s="383"/>
      <c r="CD243" s="322"/>
      <c r="CE243" s="623"/>
      <c r="CF243" s="623"/>
      <c r="CG243" s="623"/>
      <c r="CH243" s="623"/>
      <c r="CI243" s="222"/>
      <c r="CJ243" s="222"/>
    </row>
    <row r="244" ht="13.5" customHeight="1">
      <c r="A244" s="222"/>
      <c r="B244" s="440">
        <v>44578.0</v>
      </c>
      <c r="C244" s="271">
        <f t="shared" si="25"/>
        <v>0</v>
      </c>
      <c r="D244" s="260">
        <f t="shared" si="32"/>
        <v>0</v>
      </c>
      <c r="E244" s="321"/>
      <c r="F244" s="322"/>
      <c r="G244" s="322"/>
      <c r="H244" s="322"/>
      <c r="I244" s="322"/>
      <c r="J244" s="322"/>
      <c r="K244" s="322"/>
      <c r="L244" s="480"/>
      <c r="M244" s="577">
        <f t="shared" si="33"/>
        <v>0</v>
      </c>
      <c r="N244" s="321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  <c r="AA244" s="322"/>
      <c r="AB244" s="322"/>
      <c r="AC244" s="480"/>
      <c r="AD244" s="260">
        <f t="shared" si="34"/>
        <v>0</v>
      </c>
      <c r="AE244" s="407"/>
      <c r="AF244" s="322"/>
      <c r="AG244" s="383"/>
      <c r="AH244" s="322"/>
      <c r="AI244" s="383"/>
      <c r="AJ244" s="322"/>
      <c r="AK244" s="383"/>
      <c r="AL244" s="322"/>
      <c r="AM244" s="383"/>
      <c r="AN244" s="322"/>
      <c r="AO244" s="383"/>
      <c r="AP244" s="322"/>
      <c r="AQ244" s="383"/>
      <c r="AR244" s="322"/>
      <c r="AS244" s="383"/>
      <c r="AT244" s="322"/>
      <c r="AU244" s="383"/>
      <c r="AV244" s="322"/>
      <c r="AW244" s="383"/>
      <c r="AX244" s="383"/>
      <c r="AY244" s="383"/>
      <c r="AZ244" s="322"/>
      <c r="BA244" s="383"/>
      <c r="BB244" s="383"/>
      <c r="BC244" s="383"/>
      <c r="BD244" s="322"/>
      <c r="BE244" s="383"/>
      <c r="BF244" s="383"/>
      <c r="BG244" s="383"/>
      <c r="BH244" s="383"/>
      <c r="BI244" s="383"/>
      <c r="BJ244" s="383"/>
      <c r="BK244" s="383"/>
      <c r="BL244" s="383"/>
      <c r="BM244" s="383"/>
      <c r="BN244" s="383"/>
      <c r="BO244" s="383"/>
      <c r="BP244" s="383"/>
      <c r="BQ244" s="383"/>
      <c r="BR244" s="322"/>
      <c r="BS244" s="383"/>
      <c r="BT244" s="383"/>
      <c r="BU244" s="383"/>
      <c r="BV244" s="322"/>
      <c r="BW244" s="383"/>
      <c r="BX244" s="383"/>
      <c r="BY244" s="383"/>
      <c r="BZ244" s="383"/>
      <c r="CA244" s="383"/>
      <c r="CB244" s="322"/>
      <c r="CC244" s="383"/>
      <c r="CD244" s="322"/>
      <c r="CE244" s="623"/>
      <c r="CF244" s="623"/>
      <c r="CG244" s="623"/>
      <c r="CH244" s="623"/>
      <c r="CI244" s="222"/>
      <c r="CJ244" s="222"/>
    </row>
    <row r="245" ht="13.5" customHeight="1">
      <c r="A245" s="222"/>
      <c r="B245" s="440">
        <v>44579.0</v>
      </c>
      <c r="C245" s="271">
        <f t="shared" si="25"/>
        <v>48845</v>
      </c>
      <c r="D245" s="260">
        <f t="shared" si="32"/>
        <v>1100</v>
      </c>
      <c r="E245" s="321" t="s">
        <v>640</v>
      </c>
      <c r="F245" s="363">
        <v>1100.0</v>
      </c>
      <c r="G245" s="322"/>
      <c r="H245" s="322"/>
      <c r="I245" s="322"/>
      <c r="J245" s="322"/>
      <c r="K245" s="322"/>
      <c r="L245" s="480"/>
      <c r="M245" s="577">
        <f t="shared" si="33"/>
        <v>0</v>
      </c>
      <c r="N245" s="321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  <c r="AA245" s="322"/>
      <c r="AB245" s="322"/>
      <c r="AC245" s="480"/>
      <c r="AD245" s="260">
        <f t="shared" si="34"/>
        <v>47745</v>
      </c>
      <c r="AE245" s="407" t="s">
        <v>403</v>
      </c>
      <c r="AF245" s="363">
        <v>47745.0</v>
      </c>
      <c r="AG245" s="383"/>
      <c r="AH245" s="322"/>
      <c r="AI245" s="383"/>
      <c r="AJ245" s="322"/>
      <c r="AK245" s="383"/>
      <c r="AL245" s="322"/>
      <c r="AM245" s="383"/>
      <c r="AN245" s="322"/>
      <c r="AO245" s="383"/>
      <c r="AP245" s="322"/>
      <c r="AQ245" s="383"/>
      <c r="AR245" s="322"/>
      <c r="AS245" s="383"/>
      <c r="AT245" s="322"/>
      <c r="AU245" s="383"/>
      <c r="AV245" s="322"/>
      <c r="AW245" s="383"/>
      <c r="AX245" s="383"/>
      <c r="AY245" s="383"/>
      <c r="AZ245" s="322"/>
      <c r="BA245" s="383"/>
      <c r="BB245" s="383"/>
      <c r="BC245" s="383"/>
      <c r="BD245" s="322"/>
      <c r="BE245" s="383"/>
      <c r="BF245" s="383"/>
      <c r="BG245" s="383"/>
      <c r="BH245" s="383"/>
      <c r="BI245" s="383"/>
      <c r="BJ245" s="383"/>
      <c r="BK245" s="383"/>
      <c r="BL245" s="383"/>
      <c r="BM245" s="383"/>
      <c r="BN245" s="383"/>
      <c r="BO245" s="383"/>
      <c r="BP245" s="383"/>
      <c r="BQ245" s="383"/>
      <c r="BR245" s="322"/>
      <c r="BS245" s="383"/>
      <c r="BT245" s="383"/>
      <c r="BU245" s="383"/>
      <c r="BV245" s="322"/>
      <c r="BW245" s="383"/>
      <c r="BX245" s="383"/>
      <c r="BY245" s="383"/>
      <c r="BZ245" s="383"/>
      <c r="CA245" s="383"/>
      <c r="CB245" s="322"/>
      <c r="CC245" s="383"/>
      <c r="CD245" s="322"/>
      <c r="CE245" s="623"/>
      <c r="CF245" s="623"/>
      <c r="CG245" s="623"/>
      <c r="CH245" s="623"/>
      <c r="CI245" s="222"/>
      <c r="CJ245" s="222"/>
    </row>
    <row r="246" ht="13.5" customHeight="1">
      <c r="A246" s="222"/>
      <c r="B246" s="440">
        <v>44580.0</v>
      </c>
      <c r="C246" s="271">
        <f t="shared" si="25"/>
        <v>14600</v>
      </c>
      <c r="D246" s="260">
        <f t="shared" si="32"/>
        <v>0</v>
      </c>
      <c r="E246" s="321"/>
      <c r="F246" s="322"/>
      <c r="G246" s="322"/>
      <c r="H246" s="322"/>
      <c r="I246" s="322"/>
      <c r="J246" s="322"/>
      <c r="K246" s="322"/>
      <c r="L246" s="480"/>
      <c r="M246" s="577">
        <f t="shared" si="33"/>
        <v>0</v>
      </c>
      <c r="N246" s="321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  <c r="AA246" s="322"/>
      <c r="AB246" s="322"/>
      <c r="AC246" s="480"/>
      <c r="AD246" s="260">
        <f t="shared" si="34"/>
        <v>14600</v>
      </c>
      <c r="AE246" s="407" t="s">
        <v>54</v>
      </c>
      <c r="AF246" s="363">
        <v>14600.0</v>
      </c>
      <c r="AG246" s="383"/>
      <c r="AH246" s="322"/>
      <c r="AI246" s="383"/>
      <c r="AJ246" s="322"/>
      <c r="AK246" s="383"/>
      <c r="AL246" s="322"/>
      <c r="AM246" s="383"/>
      <c r="AN246" s="322"/>
      <c r="AO246" s="383"/>
      <c r="AP246" s="322"/>
      <c r="AQ246" s="383"/>
      <c r="AR246" s="322"/>
      <c r="AS246" s="383"/>
      <c r="AT246" s="322"/>
      <c r="AU246" s="383"/>
      <c r="AV246" s="322"/>
      <c r="AW246" s="383"/>
      <c r="AX246" s="383"/>
      <c r="AY246" s="383"/>
      <c r="AZ246" s="322"/>
      <c r="BA246" s="383"/>
      <c r="BB246" s="383"/>
      <c r="BC246" s="383"/>
      <c r="BD246" s="322"/>
      <c r="BE246" s="383"/>
      <c r="BF246" s="383"/>
      <c r="BG246" s="383"/>
      <c r="BH246" s="383"/>
      <c r="BI246" s="383"/>
      <c r="BJ246" s="383"/>
      <c r="BK246" s="383"/>
      <c r="BL246" s="383"/>
      <c r="BM246" s="383"/>
      <c r="BN246" s="383"/>
      <c r="BO246" s="383"/>
      <c r="BP246" s="383"/>
      <c r="BQ246" s="383"/>
      <c r="BR246" s="322"/>
      <c r="BS246" s="383"/>
      <c r="BT246" s="383"/>
      <c r="BU246" s="383"/>
      <c r="BV246" s="322"/>
      <c r="BW246" s="383"/>
      <c r="BX246" s="383"/>
      <c r="BY246" s="383"/>
      <c r="BZ246" s="383"/>
      <c r="CA246" s="383"/>
      <c r="CB246" s="322"/>
      <c r="CC246" s="383"/>
      <c r="CD246" s="322"/>
      <c r="CE246" s="623"/>
      <c r="CF246" s="623"/>
      <c r="CG246" s="623"/>
      <c r="CH246" s="623"/>
      <c r="CI246" s="222"/>
      <c r="CJ246" s="222"/>
    </row>
    <row r="247" ht="13.5" customHeight="1">
      <c r="A247" s="222"/>
      <c r="B247" s="439">
        <v>44581.0</v>
      </c>
      <c r="C247" s="271">
        <f t="shared" si="25"/>
        <v>0</v>
      </c>
      <c r="D247" s="260">
        <f t="shared" si="32"/>
        <v>0</v>
      </c>
      <c r="E247" s="321"/>
      <c r="F247" s="322"/>
      <c r="G247" s="322"/>
      <c r="H247" s="322"/>
      <c r="I247" s="322"/>
      <c r="J247" s="322"/>
      <c r="K247" s="322"/>
      <c r="L247" s="480"/>
      <c r="M247" s="577">
        <f t="shared" si="33"/>
        <v>0</v>
      </c>
      <c r="N247" s="321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  <c r="AA247" s="322"/>
      <c r="AB247" s="322"/>
      <c r="AC247" s="480"/>
      <c r="AD247" s="260">
        <f t="shared" si="34"/>
        <v>0</v>
      </c>
      <c r="AE247" s="407"/>
      <c r="AF247" s="322"/>
      <c r="AG247" s="322"/>
      <c r="AH247" s="322"/>
      <c r="AI247" s="322"/>
      <c r="AJ247" s="322"/>
      <c r="AK247" s="383"/>
      <c r="AL247" s="322"/>
      <c r="AM247" s="383"/>
      <c r="AN247" s="322"/>
      <c r="AO247" s="383"/>
      <c r="AP247" s="322"/>
      <c r="AQ247" s="383"/>
      <c r="AR247" s="322"/>
      <c r="AS247" s="383"/>
      <c r="AT247" s="322"/>
      <c r="AU247" s="383"/>
      <c r="AV247" s="322"/>
      <c r="AW247" s="383"/>
      <c r="AX247" s="383"/>
      <c r="AY247" s="383"/>
      <c r="AZ247" s="322"/>
      <c r="BA247" s="383"/>
      <c r="BB247" s="383"/>
      <c r="BC247" s="383"/>
      <c r="BD247" s="322"/>
      <c r="BE247" s="383"/>
      <c r="BF247" s="383"/>
      <c r="BG247" s="383"/>
      <c r="BH247" s="383"/>
      <c r="BI247" s="383"/>
      <c r="BJ247" s="383"/>
      <c r="BK247" s="383"/>
      <c r="BL247" s="383"/>
      <c r="BM247" s="383"/>
      <c r="BN247" s="383"/>
      <c r="BO247" s="383"/>
      <c r="BP247" s="383"/>
      <c r="BQ247" s="383"/>
      <c r="BR247" s="322"/>
      <c r="BS247" s="383"/>
      <c r="BT247" s="383"/>
      <c r="BU247" s="383"/>
      <c r="BV247" s="322"/>
      <c r="BW247" s="383"/>
      <c r="BX247" s="383"/>
      <c r="BY247" s="383"/>
      <c r="BZ247" s="383"/>
      <c r="CA247" s="383"/>
      <c r="CB247" s="322"/>
      <c r="CC247" s="383"/>
      <c r="CD247" s="322"/>
      <c r="CE247" s="623"/>
      <c r="CF247" s="623"/>
      <c r="CG247" s="623"/>
      <c r="CH247" s="623"/>
      <c r="CI247" s="222"/>
      <c r="CJ247" s="222"/>
    </row>
    <row r="248" ht="13.5" customHeight="1">
      <c r="A248" s="222"/>
      <c r="B248" s="439">
        <v>44582.0</v>
      </c>
      <c r="C248" s="271">
        <f t="shared" si="25"/>
        <v>0</v>
      </c>
      <c r="D248" s="260">
        <f t="shared" si="32"/>
        <v>0</v>
      </c>
      <c r="E248" s="321"/>
      <c r="F248" s="322"/>
      <c r="G248" s="322"/>
      <c r="H248" s="322"/>
      <c r="I248" s="322"/>
      <c r="J248" s="322"/>
      <c r="K248" s="322"/>
      <c r="L248" s="480"/>
      <c r="M248" s="577">
        <f t="shared" si="33"/>
        <v>0</v>
      </c>
      <c r="N248" s="321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  <c r="AA248" s="322"/>
      <c r="AB248" s="322"/>
      <c r="AC248" s="480"/>
      <c r="AD248" s="260">
        <f t="shared" si="34"/>
        <v>0</v>
      </c>
      <c r="AE248" s="407"/>
      <c r="AF248" s="322"/>
      <c r="AG248" s="322"/>
      <c r="AH248" s="322"/>
      <c r="AI248" s="383"/>
      <c r="AJ248" s="322"/>
      <c r="AK248" s="383"/>
      <c r="AL248" s="322"/>
      <c r="AM248" s="383"/>
      <c r="AN248" s="322"/>
      <c r="AO248" s="383"/>
      <c r="AP248" s="322"/>
      <c r="AQ248" s="383"/>
      <c r="AR248" s="322"/>
      <c r="AS248" s="383"/>
      <c r="AT248" s="322"/>
      <c r="AU248" s="383"/>
      <c r="AV248" s="322"/>
      <c r="AW248" s="383"/>
      <c r="AX248" s="383"/>
      <c r="AY248" s="383"/>
      <c r="AZ248" s="322"/>
      <c r="BA248" s="383"/>
      <c r="BB248" s="383"/>
      <c r="BC248" s="383"/>
      <c r="BD248" s="322"/>
      <c r="BE248" s="383"/>
      <c r="BF248" s="383"/>
      <c r="BG248" s="383"/>
      <c r="BH248" s="383"/>
      <c r="BI248" s="383"/>
      <c r="BJ248" s="383"/>
      <c r="BK248" s="383"/>
      <c r="BL248" s="383"/>
      <c r="BM248" s="383"/>
      <c r="BN248" s="383"/>
      <c r="BO248" s="383"/>
      <c r="BP248" s="383"/>
      <c r="BQ248" s="383"/>
      <c r="BR248" s="322"/>
      <c r="BS248" s="383"/>
      <c r="BT248" s="383"/>
      <c r="BU248" s="383"/>
      <c r="BV248" s="322"/>
      <c r="BW248" s="383"/>
      <c r="BX248" s="383"/>
      <c r="BY248" s="383"/>
      <c r="BZ248" s="383"/>
      <c r="CA248" s="383"/>
      <c r="CB248" s="322"/>
      <c r="CC248" s="383"/>
      <c r="CD248" s="322"/>
      <c r="CE248" s="623"/>
      <c r="CF248" s="623"/>
      <c r="CG248" s="623"/>
      <c r="CH248" s="623"/>
      <c r="CI248" s="222"/>
      <c r="CJ248" s="222"/>
    </row>
    <row r="249" ht="13.5" customHeight="1">
      <c r="A249" s="222"/>
      <c r="B249" s="440">
        <v>44583.0</v>
      </c>
      <c r="C249" s="271">
        <f t="shared" si="25"/>
        <v>19750</v>
      </c>
      <c r="D249" s="260">
        <f t="shared" si="32"/>
        <v>0</v>
      </c>
      <c r="E249" s="321"/>
      <c r="F249" s="322"/>
      <c r="G249" s="322"/>
      <c r="H249" s="322"/>
      <c r="I249" s="322"/>
      <c r="J249" s="322"/>
      <c r="K249" s="322"/>
      <c r="L249" s="480"/>
      <c r="M249" s="577">
        <f t="shared" si="33"/>
        <v>15840</v>
      </c>
      <c r="N249" s="321" t="s">
        <v>1840</v>
      </c>
      <c r="O249" s="363">
        <v>15840.0</v>
      </c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  <c r="AA249" s="322"/>
      <c r="AB249" s="322"/>
      <c r="AC249" s="480"/>
      <c r="AD249" s="260">
        <f t="shared" si="34"/>
        <v>3910</v>
      </c>
      <c r="AE249" s="407" t="s">
        <v>1841</v>
      </c>
      <c r="AF249" s="363">
        <v>3910.0</v>
      </c>
      <c r="AG249" s="383"/>
      <c r="AH249" s="322"/>
      <c r="AI249" s="383"/>
      <c r="AJ249" s="322"/>
      <c r="AK249" s="383"/>
      <c r="AL249" s="322"/>
      <c r="AM249" s="383"/>
      <c r="AN249" s="322"/>
      <c r="AO249" s="383"/>
      <c r="AP249" s="322"/>
      <c r="AQ249" s="383"/>
      <c r="AR249" s="322"/>
      <c r="AS249" s="383"/>
      <c r="AT249" s="322"/>
      <c r="AU249" s="383"/>
      <c r="AV249" s="322"/>
      <c r="AW249" s="383"/>
      <c r="AX249" s="383"/>
      <c r="AY249" s="383"/>
      <c r="AZ249" s="322"/>
      <c r="BA249" s="383"/>
      <c r="BB249" s="383"/>
      <c r="BC249" s="383"/>
      <c r="BD249" s="322"/>
      <c r="BE249" s="383"/>
      <c r="BF249" s="383"/>
      <c r="BG249" s="383"/>
      <c r="BH249" s="383"/>
      <c r="BI249" s="383"/>
      <c r="BJ249" s="383"/>
      <c r="BK249" s="383"/>
      <c r="BL249" s="383"/>
      <c r="BM249" s="383"/>
      <c r="BN249" s="383"/>
      <c r="BO249" s="383"/>
      <c r="BP249" s="383"/>
      <c r="BQ249" s="383"/>
      <c r="BR249" s="322"/>
      <c r="BS249" s="383"/>
      <c r="BT249" s="383"/>
      <c r="BU249" s="383"/>
      <c r="BV249" s="322"/>
      <c r="BW249" s="383"/>
      <c r="BX249" s="383"/>
      <c r="BY249" s="383"/>
      <c r="BZ249" s="383"/>
      <c r="CA249" s="383"/>
      <c r="CB249" s="322"/>
      <c r="CC249" s="383"/>
      <c r="CD249" s="322"/>
      <c r="CE249" s="623"/>
      <c r="CF249" s="623"/>
      <c r="CG249" s="623"/>
      <c r="CH249" s="623"/>
      <c r="CI249" s="222"/>
      <c r="CJ249" s="222"/>
    </row>
    <row r="250" ht="13.5" customHeight="1">
      <c r="A250" s="222"/>
      <c r="B250" s="440">
        <v>44584.0</v>
      </c>
      <c r="C250" s="271">
        <f t="shared" si="25"/>
        <v>3859489</v>
      </c>
      <c r="D250" s="260">
        <f t="shared" si="32"/>
        <v>825</v>
      </c>
      <c r="E250" s="321" t="s">
        <v>1061</v>
      </c>
      <c r="F250" s="363">
        <v>825.0</v>
      </c>
      <c r="G250" s="322"/>
      <c r="H250" s="322"/>
      <c r="I250" s="322"/>
      <c r="J250" s="322"/>
      <c r="K250" s="322"/>
      <c r="L250" s="480"/>
      <c r="M250" s="577">
        <f t="shared" si="33"/>
        <v>3845529</v>
      </c>
      <c r="N250" s="321" t="s">
        <v>1842</v>
      </c>
      <c r="O250" s="363">
        <v>3845529.0</v>
      </c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  <c r="AA250" s="322"/>
      <c r="AB250" s="322"/>
      <c r="AC250" s="480"/>
      <c r="AD250" s="260">
        <f t="shared" si="34"/>
        <v>13135</v>
      </c>
      <c r="AE250" s="407" t="s">
        <v>1691</v>
      </c>
      <c r="AF250" s="363">
        <v>13135.0</v>
      </c>
      <c r="AG250" s="383"/>
      <c r="AH250" s="322"/>
      <c r="AI250" s="383"/>
      <c r="AJ250" s="322"/>
      <c r="AK250" s="383"/>
      <c r="AL250" s="322"/>
      <c r="AM250" s="383"/>
      <c r="AN250" s="322"/>
      <c r="AO250" s="383"/>
      <c r="AP250" s="322"/>
      <c r="AQ250" s="383"/>
      <c r="AR250" s="322"/>
      <c r="AS250" s="383"/>
      <c r="AT250" s="322"/>
      <c r="AU250" s="383"/>
      <c r="AV250" s="322"/>
      <c r="AW250" s="383"/>
      <c r="AX250" s="383"/>
      <c r="AY250" s="383"/>
      <c r="AZ250" s="322"/>
      <c r="BA250" s="383"/>
      <c r="BB250" s="383"/>
      <c r="BC250" s="383"/>
      <c r="BD250" s="322"/>
      <c r="BE250" s="383"/>
      <c r="BF250" s="383"/>
      <c r="BG250" s="383"/>
      <c r="BH250" s="383"/>
      <c r="BI250" s="383"/>
      <c r="BJ250" s="383"/>
      <c r="BK250" s="383"/>
      <c r="BL250" s="383"/>
      <c r="BM250" s="383"/>
      <c r="BN250" s="383"/>
      <c r="BO250" s="383"/>
      <c r="BP250" s="383"/>
      <c r="BQ250" s="383"/>
      <c r="BR250" s="322"/>
      <c r="BS250" s="383"/>
      <c r="BT250" s="383"/>
      <c r="BU250" s="383"/>
      <c r="BV250" s="322"/>
      <c r="BW250" s="383"/>
      <c r="BX250" s="383"/>
      <c r="BY250" s="383"/>
      <c r="BZ250" s="383"/>
      <c r="CA250" s="383"/>
      <c r="CB250" s="322"/>
      <c r="CC250" s="383"/>
      <c r="CD250" s="322"/>
      <c r="CE250" s="623"/>
      <c r="CF250" s="623"/>
      <c r="CG250" s="623"/>
      <c r="CH250" s="623"/>
      <c r="CI250" s="222"/>
      <c r="CJ250" s="222"/>
    </row>
    <row r="251" ht="13.5" customHeight="1">
      <c r="A251" s="222"/>
      <c r="B251" s="440">
        <v>44585.0</v>
      </c>
      <c r="C251" s="271">
        <f t="shared" si="25"/>
        <v>0</v>
      </c>
      <c r="D251" s="260">
        <f t="shared" si="32"/>
        <v>0</v>
      </c>
      <c r="E251" s="321"/>
      <c r="F251" s="322"/>
      <c r="G251" s="322"/>
      <c r="H251" s="322"/>
      <c r="I251" s="322"/>
      <c r="J251" s="322"/>
      <c r="K251" s="322"/>
      <c r="L251" s="480"/>
      <c r="M251" s="577">
        <f t="shared" si="33"/>
        <v>0</v>
      </c>
      <c r="N251" s="321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  <c r="AA251" s="322"/>
      <c r="AB251" s="322"/>
      <c r="AC251" s="480"/>
      <c r="AD251" s="260">
        <f t="shared" si="34"/>
        <v>0</v>
      </c>
      <c r="AE251" s="407"/>
      <c r="AF251" s="322"/>
      <c r="AG251" s="383"/>
      <c r="AH251" s="322"/>
      <c r="AI251" s="383"/>
      <c r="AJ251" s="322"/>
      <c r="AK251" s="383"/>
      <c r="AL251" s="322"/>
      <c r="AM251" s="383"/>
      <c r="AN251" s="322"/>
      <c r="AO251" s="383"/>
      <c r="AP251" s="322"/>
      <c r="AQ251" s="383"/>
      <c r="AR251" s="322"/>
      <c r="AS251" s="383"/>
      <c r="AT251" s="322"/>
      <c r="AU251" s="383"/>
      <c r="AV251" s="322"/>
      <c r="AW251" s="383"/>
      <c r="AX251" s="383"/>
      <c r="AY251" s="383"/>
      <c r="AZ251" s="322"/>
      <c r="BA251" s="383"/>
      <c r="BB251" s="383"/>
      <c r="BC251" s="383"/>
      <c r="BD251" s="322"/>
      <c r="BE251" s="383"/>
      <c r="BF251" s="383"/>
      <c r="BG251" s="383"/>
      <c r="BH251" s="383"/>
      <c r="BI251" s="383"/>
      <c r="BJ251" s="383"/>
      <c r="BK251" s="383"/>
      <c r="BL251" s="383"/>
      <c r="BM251" s="383"/>
      <c r="BN251" s="383"/>
      <c r="BO251" s="383"/>
      <c r="BP251" s="383"/>
      <c r="BQ251" s="383"/>
      <c r="BR251" s="322"/>
      <c r="BS251" s="383"/>
      <c r="BT251" s="383"/>
      <c r="BU251" s="383"/>
      <c r="BV251" s="322"/>
      <c r="BW251" s="383"/>
      <c r="BX251" s="383"/>
      <c r="BY251" s="383"/>
      <c r="BZ251" s="383"/>
      <c r="CA251" s="383"/>
      <c r="CB251" s="322"/>
      <c r="CC251" s="383"/>
      <c r="CD251" s="322"/>
      <c r="CE251" s="623"/>
      <c r="CF251" s="623"/>
      <c r="CG251" s="623"/>
      <c r="CH251" s="623"/>
      <c r="CI251" s="222"/>
      <c r="CJ251" s="222"/>
    </row>
    <row r="252" ht="13.5" customHeight="1">
      <c r="A252" s="222"/>
      <c r="B252" s="440">
        <v>44586.0</v>
      </c>
      <c r="C252" s="271">
        <f t="shared" si="25"/>
        <v>68789</v>
      </c>
      <c r="D252" s="260">
        <f t="shared" si="32"/>
        <v>0</v>
      </c>
      <c r="E252" s="321"/>
      <c r="F252" s="322"/>
      <c r="G252" s="322"/>
      <c r="H252" s="322"/>
      <c r="I252" s="322"/>
      <c r="J252" s="322"/>
      <c r="K252" s="322"/>
      <c r="L252" s="480"/>
      <c r="M252" s="577">
        <f t="shared" si="33"/>
        <v>0</v>
      </c>
      <c r="N252" s="321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  <c r="AA252" s="322"/>
      <c r="AB252" s="322"/>
      <c r="AC252" s="480"/>
      <c r="AD252" s="260">
        <f t="shared" si="34"/>
        <v>68789</v>
      </c>
      <c r="AE252" s="407" t="s">
        <v>403</v>
      </c>
      <c r="AF252" s="363">
        <v>63660.0</v>
      </c>
      <c r="AG252" s="407" t="s">
        <v>417</v>
      </c>
      <c r="AH252" s="363">
        <v>5129.0</v>
      </c>
      <c r="AI252" s="383"/>
      <c r="AJ252" s="322"/>
      <c r="AK252" s="322"/>
      <c r="AL252" s="322"/>
      <c r="AM252" s="383"/>
      <c r="AN252" s="322"/>
      <c r="AO252" s="383"/>
      <c r="AP252" s="322"/>
      <c r="AQ252" s="383"/>
      <c r="AR252" s="322"/>
      <c r="AS252" s="322"/>
      <c r="AT252" s="322"/>
      <c r="AU252" s="383"/>
      <c r="AV252" s="322"/>
      <c r="AW252" s="383"/>
      <c r="AX252" s="383"/>
      <c r="AY252" s="383"/>
      <c r="AZ252" s="322"/>
      <c r="BA252" s="383"/>
      <c r="BB252" s="383"/>
      <c r="BC252" s="383"/>
      <c r="BD252" s="322"/>
      <c r="BE252" s="383"/>
      <c r="BF252" s="383"/>
      <c r="BG252" s="383"/>
      <c r="BH252" s="383"/>
      <c r="BI252" s="383"/>
      <c r="BJ252" s="383"/>
      <c r="BK252" s="383"/>
      <c r="BL252" s="383"/>
      <c r="BM252" s="383"/>
      <c r="BN252" s="383"/>
      <c r="BO252" s="383"/>
      <c r="BP252" s="383"/>
      <c r="BQ252" s="383"/>
      <c r="BR252" s="322"/>
      <c r="BS252" s="383"/>
      <c r="BT252" s="383"/>
      <c r="BU252" s="383"/>
      <c r="BV252" s="322"/>
      <c r="BW252" s="383"/>
      <c r="BX252" s="383"/>
      <c r="BY252" s="383"/>
      <c r="BZ252" s="383"/>
      <c r="CA252" s="383"/>
      <c r="CB252" s="322"/>
      <c r="CC252" s="383"/>
      <c r="CD252" s="322"/>
      <c r="CE252" s="623"/>
      <c r="CF252" s="623"/>
      <c r="CG252" s="623"/>
      <c r="CH252" s="623"/>
      <c r="CI252" s="222"/>
      <c r="CJ252" s="222"/>
    </row>
    <row r="253" ht="13.5" customHeight="1">
      <c r="A253" s="222"/>
      <c r="B253" s="440">
        <v>44587.0</v>
      </c>
      <c r="C253" s="271">
        <f t="shared" si="25"/>
        <v>515475</v>
      </c>
      <c r="D253" s="260">
        <f t="shared" si="32"/>
        <v>0</v>
      </c>
      <c r="E253" s="321"/>
      <c r="F253" s="322"/>
      <c r="G253" s="322"/>
      <c r="H253" s="322"/>
      <c r="I253" s="322"/>
      <c r="J253" s="322"/>
      <c r="K253" s="322"/>
      <c r="L253" s="480"/>
      <c r="M253" s="577">
        <f t="shared" si="33"/>
        <v>332819</v>
      </c>
      <c r="N253" s="321" t="s">
        <v>1843</v>
      </c>
      <c r="O253" s="363">
        <v>332819.0</v>
      </c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  <c r="AA253" s="322"/>
      <c r="AB253" s="322"/>
      <c r="AC253" s="480"/>
      <c r="AD253" s="260">
        <f t="shared" si="34"/>
        <v>182656</v>
      </c>
      <c r="AE253" s="412" t="s">
        <v>1844</v>
      </c>
      <c r="AF253" s="367">
        <v>3411.0</v>
      </c>
      <c r="AG253" s="383" t="s">
        <v>1610</v>
      </c>
      <c r="AH253" s="363">
        <v>3900.0</v>
      </c>
      <c r="AI253" s="383" t="s">
        <v>1106</v>
      </c>
      <c r="AJ253" s="363">
        <v>126500.0</v>
      </c>
      <c r="AK253" s="383" t="s">
        <v>991</v>
      </c>
      <c r="AL253" s="363">
        <v>8129.0</v>
      </c>
      <c r="AM253" s="322" t="s">
        <v>426</v>
      </c>
      <c r="AN253" s="363">
        <v>40716.0</v>
      </c>
      <c r="AO253" s="383"/>
      <c r="AP253" s="322"/>
      <c r="AQ253" s="383"/>
      <c r="AR253" s="322"/>
      <c r="AS253" s="322"/>
      <c r="AT253" s="322"/>
      <c r="AU253" s="383"/>
      <c r="AV253" s="322"/>
      <c r="AW253" s="383"/>
      <c r="AX253" s="383"/>
      <c r="AY253" s="322"/>
      <c r="AZ253" s="322"/>
      <c r="BA253" s="383"/>
      <c r="BB253" s="383"/>
      <c r="BC253" s="383"/>
      <c r="BD253" s="322"/>
      <c r="BE253" s="383"/>
      <c r="BF253" s="383"/>
      <c r="BG253" s="383"/>
      <c r="BH253" s="383"/>
      <c r="BI253" s="383"/>
      <c r="BJ253" s="383"/>
      <c r="BK253" s="383"/>
      <c r="BL253" s="383"/>
      <c r="BM253" s="383"/>
      <c r="BN253" s="383"/>
      <c r="BO253" s="383"/>
      <c r="BP253" s="383"/>
      <c r="BQ253" s="383"/>
      <c r="BR253" s="322"/>
      <c r="BS253" s="383"/>
      <c r="BT253" s="383"/>
      <c r="BU253" s="383"/>
      <c r="BV253" s="322"/>
      <c r="BW253" s="383"/>
      <c r="BX253" s="383"/>
      <c r="BY253" s="383"/>
      <c r="BZ253" s="383"/>
      <c r="CA253" s="383"/>
      <c r="CB253" s="322"/>
      <c r="CC253" s="383"/>
      <c r="CD253" s="322"/>
      <c r="CE253" s="623"/>
      <c r="CF253" s="623"/>
      <c r="CG253" s="623"/>
      <c r="CH253" s="623"/>
      <c r="CI253" s="222"/>
      <c r="CJ253" s="222"/>
    </row>
    <row r="254" ht="13.5" customHeight="1">
      <c r="A254" s="222"/>
      <c r="B254" s="439">
        <v>44588.0</v>
      </c>
      <c r="C254" s="271">
        <f t="shared" si="25"/>
        <v>0</v>
      </c>
      <c r="D254" s="260">
        <f t="shared" si="32"/>
        <v>0</v>
      </c>
      <c r="E254" s="321"/>
      <c r="F254" s="322"/>
      <c r="G254" s="322"/>
      <c r="H254" s="322"/>
      <c r="I254" s="322"/>
      <c r="J254" s="322"/>
      <c r="K254" s="322"/>
      <c r="L254" s="480"/>
      <c r="M254" s="577">
        <f t="shared" si="33"/>
        <v>0</v>
      </c>
      <c r="N254" s="321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  <c r="AA254" s="322"/>
      <c r="AB254" s="322"/>
      <c r="AC254" s="480"/>
      <c r="AD254" s="260">
        <f t="shared" si="34"/>
        <v>0</v>
      </c>
      <c r="AE254" s="407"/>
      <c r="AF254" s="322"/>
      <c r="AG254" s="322"/>
      <c r="AH254" s="322"/>
      <c r="AI254" s="383"/>
      <c r="AJ254" s="322"/>
      <c r="AK254" s="322"/>
      <c r="AL254" s="322"/>
      <c r="AM254" s="383"/>
      <c r="AN254" s="322"/>
      <c r="AO254" s="383"/>
      <c r="AP254" s="322"/>
      <c r="AQ254" s="383"/>
      <c r="AR254" s="322"/>
      <c r="AS254" s="322"/>
      <c r="AT254" s="322"/>
      <c r="AU254" s="322"/>
      <c r="AV254" s="322"/>
      <c r="AW254" s="322"/>
      <c r="AX254" s="322"/>
      <c r="AY254" s="383"/>
      <c r="AZ254" s="322"/>
      <c r="BA254" s="383"/>
      <c r="BB254" s="322"/>
      <c r="BC254" s="322"/>
      <c r="BD254" s="322"/>
      <c r="BE254" s="322"/>
      <c r="BF254" s="322"/>
      <c r="BG254" s="322"/>
      <c r="BH254" s="322"/>
      <c r="BI254" s="383"/>
      <c r="BJ254" s="322"/>
      <c r="BK254" s="383"/>
      <c r="BL254" s="322"/>
      <c r="BM254" s="383"/>
      <c r="BN254" s="322"/>
      <c r="BO254" s="383"/>
      <c r="BP254" s="322"/>
      <c r="BQ254" s="383"/>
      <c r="BR254" s="322"/>
      <c r="BS254" s="383"/>
      <c r="BT254" s="383"/>
      <c r="BU254" s="383"/>
      <c r="BV254" s="322"/>
      <c r="BW254" s="383"/>
      <c r="BX254" s="383"/>
      <c r="BY254" s="383"/>
      <c r="BZ254" s="383"/>
      <c r="CA254" s="383"/>
      <c r="CB254" s="322"/>
      <c r="CC254" s="383"/>
      <c r="CD254" s="322"/>
      <c r="CE254" s="623"/>
      <c r="CF254" s="623"/>
      <c r="CG254" s="623"/>
      <c r="CH254" s="623"/>
      <c r="CI254" s="222"/>
      <c r="CJ254" s="222"/>
    </row>
    <row r="255" ht="13.5" customHeight="1">
      <c r="A255" s="222"/>
      <c r="B255" s="439">
        <v>44589.0</v>
      </c>
      <c r="C255" s="271">
        <f t="shared" si="25"/>
        <v>0</v>
      </c>
      <c r="D255" s="260">
        <f t="shared" si="32"/>
        <v>0</v>
      </c>
      <c r="E255" s="321"/>
      <c r="F255" s="322"/>
      <c r="G255" s="322"/>
      <c r="H255" s="322"/>
      <c r="I255" s="322"/>
      <c r="J255" s="322"/>
      <c r="K255" s="322"/>
      <c r="L255" s="480"/>
      <c r="M255" s="577">
        <f t="shared" si="33"/>
        <v>0</v>
      </c>
      <c r="N255" s="321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  <c r="AA255" s="322"/>
      <c r="AB255" s="322"/>
      <c r="AC255" s="480"/>
      <c r="AD255" s="260">
        <f t="shared" si="34"/>
        <v>0</v>
      </c>
      <c r="AE255" s="407"/>
      <c r="AF255" s="322"/>
      <c r="AG255" s="383"/>
      <c r="AH255" s="383"/>
      <c r="AI255" s="383"/>
      <c r="AJ255" s="322"/>
      <c r="AK255" s="322"/>
      <c r="AL255" s="322"/>
      <c r="AM255" s="383"/>
      <c r="AN255" s="322"/>
      <c r="AO255" s="383"/>
      <c r="AP255" s="322"/>
      <c r="AQ255" s="322"/>
      <c r="AR255" s="322"/>
      <c r="AS255" s="322"/>
      <c r="AT255" s="322"/>
      <c r="AU255" s="322"/>
      <c r="AV255" s="322"/>
      <c r="AW255" s="322"/>
      <c r="AX255" s="322"/>
      <c r="AY255" s="383"/>
      <c r="AZ255" s="322"/>
      <c r="BA255" s="383"/>
      <c r="BB255" s="322"/>
      <c r="BC255" s="322"/>
      <c r="BD255" s="322"/>
      <c r="BE255" s="322"/>
      <c r="BF255" s="322"/>
      <c r="BG255" s="322"/>
      <c r="BH255" s="322"/>
      <c r="BI255" s="383"/>
      <c r="BJ255" s="322"/>
      <c r="BK255" s="383"/>
      <c r="BL255" s="322"/>
      <c r="BM255" s="383"/>
      <c r="BN255" s="322"/>
      <c r="BO255" s="322"/>
      <c r="BP255" s="322"/>
      <c r="BQ255" s="383"/>
      <c r="BR255" s="322"/>
      <c r="BS255" s="383"/>
      <c r="BT255" s="322"/>
      <c r="BU255" s="322"/>
      <c r="BV255" s="322"/>
      <c r="BW255" s="383"/>
      <c r="BX255" s="322"/>
      <c r="BY255" s="322"/>
      <c r="BZ255" s="322"/>
      <c r="CA255" s="322"/>
      <c r="CB255" s="322"/>
      <c r="CC255" s="383"/>
      <c r="CD255" s="322"/>
      <c r="CE255" s="623"/>
      <c r="CF255" s="623"/>
      <c r="CG255" s="623"/>
      <c r="CH255" s="623"/>
      <c r="CI255" s="222"/>
      <c r="CJ255" s="222"/>
    </row>
    <row r="256" ht="13.5" customHeight="1">
      <c r="A256" s="222"/>
      <c r="B256" s="440">
        <v>44590.0</v>
      </c>
      <c r="C256" s="271">
        <f t="shared" si="25"/>
        <v>61384</v>
      </c>
      <c r="D256" s="260">
        <f t="shared" si="32"/>
        <v>0</v>
      </c>
      <c r="E256" s="321"/>
      <c r="F256" s="322"/>
      <c r="G256" s="322"/>
      <c r="H256" s="322"/>
      <c r="I256" s="322"/>
      <c r="J256" s="322"/>
      <c r="K256" s="322"/>
      <c r="L256" s="480"/>
      <c r="M256" s="577">
        <f t="shared" si="33"/>
        <v>0</v>
      </c>
      <c r="N256" s="321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  <c r="AA256" s="322"/>
      <c r="AB256" s="322"/>
      <c r="AC256" s="480"/>
      <c r="AD256" s="260">
        <f t="shared" si="34"/>
        <v>61384</v>
      </c>
      <c r="AE256" s="407" t="s">
        <v>1613</v>
      </c>
      <c r="AF256" s="363">
        <v>84678.0</v>
      </c>
      <c r="AG256" s="322" t="s">
        <v>994</v>
      </c>
      <c r="AH256" s="363">
        <v>110000.0</v>
      </c>
      <c r="AI256" s="383" t="s">
        <v>1660</v>
      </c>
      <c r="AJ256" s="363">
        <v>67440.0</v>
      </c>
      <c r="AK256" s="383" t="s">
        <v>1621</v>
      </c>
      <c r="AL256" s="363">
        <v>58201.0</v>
      </c>
      <c r="AM256" s="383" t="s">
        <v>1657</v>
      </c>
      <c r="AN256" s="363">
        <v>4400.0</v>
      </c>
      <c r="AO256" s="383" t="s">
        <v>1618</v>
      </c>
      <c r="AP256" s="363">
        <v>6015.0</v>
      </c>
      <c r="AQ256" s="322" t="s">
        <v>1658</v>
      </c>
      <c r="AR256" s="363">
        <v>24840.0</v>
      </c>
      <c r="AS256" s="407" t="s">
        <v>1845</v>
      </c>
      <c r="AT256" s="363">
        <v>17520.0</v>
      </c>
      <c r="AU256" s="383" t="s">
        <v>1032</v>
      </c>
      <c r="AV256" s="363">
        <v>15180.0</v>
      </c>
      <c r="AW256" s="407" t="s">
        <v>831</v>
      </c>
      <c r="AX256" s="322">
        <v>-326890.0</v>
      </c>
      <c r="AY256" s="383"/>
      <c r="AZ256" s="322"/>
      <c r="BA256" s="383"/>
      <c r="BB256" s="322"/>
      <c r="BC256" s="322"/>
      <c r="BD256" s="322"/>
      <c r="BE256" s="322"/>
      <c r="BF256" s="322"/>
      <c r="BG256" s="322"/>
      <c r="BH256" s="322"/>
      <c r="BI256" s="383"/>
      <c r="BJ256" s="322"/>
      <c r="BK256" s="383"/>
      <c r="BL256" s="322"/>
      <c r="BM256" s="383"/>
      <c r="BN256" s="322"/>
      <c r="BO256" s="383"/>
      <c r="BP256" s="383"/>
      <c r="BQ256" s="383"/>
      <c r="BR256" s="322"/>
      <c r="BS256" s="383"/>
      <c r="BT256" s="383"/>
      <c r="BU256" s="383"/>
      <c r="BV256" s="322"/>
      <c r="BW256" s="383"/>
      <c r="BX256" s="383"/>
      <c r="BY256" s="383"/>
      <c r="BZ256" s="383"/>
      <c r="CA256" s="383"/>
      <c r="CB256" s="322"/>
      <c r="CC256" s="383"/>
      <c r="CD256" s="322"/>
      <c r="CE256" s="623"/>
      <c r="CF256" s="623"/>
      <c r="CG256" s="623"/>
      <c r="CH256" s="623"/>
      <c r="CI256" s="222"/>
      <c r="CJ256" s="222"/>
    </row>
    <row r="257" ht="13.5" customHeight="1">
      <c r="A257" s="222"/>
      <c r="B257" s="440">
        <v>44591.0</v>
      </c>
      <c r="C257" s="271">
        <f t="shared" si="25"/>
        <v>696222</v>
      </c>
      <c r="D257" s="272">
        <f t="shared" si="32"/>
        <v>696222</v>
      </c>
      <c r="E257" s="321" t="s">
        <v>1846</v>
      </c>
      <c r="F257" s="363">
        <v>1100.0</v>
      </c>
      <c r="G257" s="322" t="s">
        <v>969</v>
      </c>
      <c r="H257" s="363">
        <v>12000.0</v>
      </c>
      <c r="I257" s="322" t="s">
        <v>1847</v>
      </c>
      <c r="J257" s="363">
        <v>623287.0</v>
      </c>
      <c r="K257" s="412" t="s">
        <v>1848</v>
      </c>
      <c r="L257" s="385">
        <v>59835.0</v>
      </c>
      <c r="M257" s="577">
        <f t="shared" si="33"/>
        <v>0</v>
      </c>
      <c r="N257" s="224"/>
      <c r="O257" s="150"/>
      <c r="P257" s="150"/>
      <c r="Q257" s="150"/>
      <c r="R257" s="150"/>
      <c r="S257" s="150"/>
      <c r="T257" s="322"/>
      <c r="U257" s="322"/>
      <c r="V257" s="412"/>
      <c r="W257" s="412"/>
      <c r="X257" s="412"/>
      <c r="Y257" s="412"/>
      <c r="Z257" s="412"/>
      <c r="AA257" s="412"/>
      <c r="AB257" s="412"/>
      <c r="AC257" s="500"/>
      <c r="AD257" s="260">
        <f t="shared" si="34"/>
        <v>0</v>
      </c>
      <c r="AE257" s="407"/>
      <c r="AF257" s="322"/>
      <c r="AG257" s="322"/>
      <c r="AH257" s="322"/>
      <c r="AI257" s="322"/>
      <c r="AJ257" s="322"/>
      <c r="AK257" s="322"/>
      <c r="AL257" s="322"/>
      <c r="AM257" s="383"/>
      <c r="AN257" s="322"/>
      <c r="AO257" s="383"/>
      <c r="AP257" s="322"/>
      <c r="AQ257" s="383"/>
      <c r="AR257" s="322"/>
      <c r="AS257" s="322"/>
      <c r="AT257" s="322"/>
      <c r="AU257" s="322"/>
      <c r="AV257" s="322"/>
      <c r="AW257" s="322"/>
      <c r="AX257" s="322"/>
      <c r="AY257" s="383"/>
      <c r="AZ257" s="322"/>
      <c r="BA257" s="383"/>
      <c r="BB257" s="322"/>
      <c r="BC257" s="322"/>
      <c r="BD257" s="322"/>
      <c r="BE257" s="322"/>
      <c r="BF257" s="322"/>
      <c r="BG257" s="322"/>
      <c r="BH257" s="322"/>
      <c r="BI257" s="383"/>
      <c r="BJ257" s="322"/>
      <c r="BK257" s="383"/>
      <c r="BL257" s="322"/>
      <c r="BM257" s="383"/>
      <c r="BN257" s="322"/>
      <c r="BO257" s="383"/>
      <c r="BP257" s="383"/>
      <c r="BQ257" s="383"/>
      <c r="BR257" s="322"/>
      <c r="BS257" s="383"/>
      <c r="BT257" s="383"/>
      <c r="BU257" s="383"/>
      <c r="BV257" s="322"/>
      <c r="BW257" s="383"/>
      <c r="BX257" s="383"/>
      <c r="BY257" s="383"/>
      <c r="BZ257" s="383"/>
      <c r="CA257" s="383"/>
      <c r="CB257" s="322"/>
      <c r="CC257" s="383"/>
      <c r="CD257" s="322"/>
      <c r="CE257" s="623"/>
      <c r="CF257" s="623"/>
      <c r="CG257" s="623"/>
      <c r="CH257" s="623"/>
      <c r="CI257" s="222"/>
      <c r="CJ257" s="222"/>
    </row>
    <row r="258" ht="13.5" customHeight="1">
      <c r="A258" s="222"/>
      <c r="B258" s="444">
        <v>44592.0</v>
      </c>
      <c r="C258" s="271">
        <f t="shared" si="25"/>
        <v>20038696</v>
      </c>
      <c r="D258" s="272">
        <f t="shared" si="32"/>
        <v>5862852</v>
      </c>
      <c r="E258" s="321" t="s">
        <v>1006</v>
      </c>
      <c r="F258" s="363">
        <v>528125.0</v>
      </c>
      <c r="G258" s="412" t="s">
        <v>1626</v>
      </c>
      <c r="H258" s="367">
        <v>4661775.0</v>
      </c>
      <c r="I258" s="412" t="s">
        <v>1627</v>
      </c>
      <c r="J258" s="367">
        <v>671852.0</v>
      </c>
      <c r="K258" s="412" t="s">
        <v>1061</v>
      </c>
      <c r="L258" s="385">
        <v>1100.0</v>
      </c>
      <c r="M258" s="577">
        <f>O258+Q258+S258+U258+W258+Y258+AC258+AA258</f>
        <v>9068942</v>
      </c>
      <c r="N258" s="597" t="s">
        <v>1827</v>
      </c>
      <c r="O258" s="367">
        <v>312380.0</v>
      </c>
      <c r="P258" s="412" t="s">
        <v>1849</v>
      </c>
      <c r="Q258" s="367">
        <v>-114136.0</v>
      </c>
      <c r="R258" s="412" t="s">
        <v>1850</v>
      </c>
      <c r="S258" s="367">
        <v>66000.0</v>
      </c>
      <c r="T258" s="412" t="s">
        <v>1424</v>
      </c>
      <c r="U258" s="367">
        <v>368016.0</v>
      </c>
      <c r="V258" s="322" t="s">
        <v>1665</v>
      </c>
      <c r="W258" s="363">
        <v>1336682.0</v>
      </c>
      <c r="X258" s="322" t="s">
        <v>1851</v>
      </c>
      <c r="Y258" s="363">
        <v>4100000.0</v>
      </c>
      <c r="Z258" s="546" t="s">
        <v>1852</v>
      </c>
      <c r="AA258" s="411">
        <v>3000000.0</v>
      </c>
      <c r="AB258" s="636"/>
      <c r="AC258" s="480"/>
      <c r="AD258" s="635">
        <f t="shared" si="34"/>
        <v>5106902</v>
      </c>
      <c r="AE258" s="383" t="s">
        <v>1037</v>
      </c>
      <c r="AF258" s="363">
        <v>2863800.0</v>
      </c>
      <c r="AG258" s="534" t="s">
        <v>999</v>
      </c>
      <c r="AH258" s="411">
        <v>337414.0</v>
      </c>
      <c r="AI258" s="383" t="s">
        <v>429</v>
      </c>
      <c r="AJ258" s="363">
        <v>270757.0</v>
      </c>
      <c r="AK258" s="422" t="s">
        <v>88</v>
      </c>
      <c r="AL258" s="411">
        <v>160000.0</v>
      </c>
      <c r="AM258" s="422" t="s">
        <v>1853</v>
      </c>
      <c r="AN258" s="411">
        <v>643834.0</v>
      </c>
      <c r="AO258" s="422" t="s">
        <v>87</v>
      </c>
      <c r="AP258" s="411">
        <v>165000.0</v>
      </c>
      <c r="AQ258" s="422" t="s">
        <v>454</v>
      </c>
      <c r="AR258" s="411">
        <v>65000.0</v>
      </c>
      <c r="AS258" s="412" t="s">
        <v>984</v>
      </c>
      <c r="AT258" s="367">
        <v>600000.0</v>
      </c>
      <c r="AU258" s="416" t="s">
        <v>398</v>
      </c>
      <c r="AV258" s="411">
        <v>1100.0</v>
      </c>
      <c r="AW258" s="383" t="s">
        <v>831</v>
      </c>
      <c r="AX258" s="322">
        <v>-3.0</v>
      </c>
      <c r="AY258" s="416"/>
      <c r="AZ258" s="422"/>
      <c r="BA258" s="422"/>
      <c r="BB258" s="422"/>
      <c r="BC258" s="412"/>
      <c r="BD258" s="412"/>
      <c r="BE258" s="383"/>
      <c r="BF258" s="322"/>
      <c r="BG258" s="383"/>
      <c r="BH258" s="322"/>
      <c r="BI258" s="383"/>
      <c r="BJ258" s="322"/>
      <c r="BK258" s="416"/>
      <c r="BL258" s="422"/>
      <c r="BM258" s="416"/>
      <c r="BN258" s="422"/>
      <c r="BO258" s="416"/>
      <c r="BP258" s="422"/>
      <c r="BQ258" s="416"/>
      <c r="BR258" s="422"/>
      <c r="BS258" s="416"/>
      <c r="BT258" s="422"/>
      <c r="BU258" s="416"/>
      <c r="BV258" s="422"/>
      <c r="BW258" s="416"/>
      <c r="BX258" s="422"/>
      <c r="BY258" s="416"/>
      <c r="BZ258" s="422"/>
      <c r="CA258" s="416"/>
      <c r="CB258" s="422"/>
      <c r="CC258" s="422"/>
      <c r="CD258" s="422"/>
      <c r="CE258" s="623"/>
      <c r="CF258" s="623"/>
      <c r="CG258" s="623"/>
      <c r="CH258" s="623"/>
      <c r="CI258" s="222"/>
      <c r="CJ258" s="222"/>
    </row>
    <row r="259" ht="13.5" customHeight="1">
      <c r="A259" s="1"/>
      <c r="B259" s="100" t="s">
        <v>19</v>
      </c>
      <c r="C259" s="105">
        <f t="shared" si="25"/>
        <v>37526961</v>
      </c>
      <c r="D259" s="278">
        <f>SUM(D228:D258)</f>
        <v>7785639</v>
      </c>
      <c r="E259" s="573"/>
      <c r="F259" s="251"/>
      <c r="G259" s="251"/>
      <c r="H259" s="251"/>
      <c r="I259" s="251"/>
      <c r="J259" s="251"/>
      <c r="K259" s="251"/>
      <c r="L259" s="574"/>
      <c r="M259" s="575">
        <f>SUM(M228:M258)</f>
        <v>13263130</v>
      </c>
      <c r="N259" s="573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  <c r="Z259" s="251"/>
      <c r="AA259" s="251"/>
      <c r="AB259" s="251"/>
      <c r="AC259" s="574"/>
      <c r="AD259" s="278">
        <f>SUM(AD228:AD258)</f>
        <v>16478192</v>
      </c>
      <c r="AE259" s="526"/>
      <c r="AF259" s="251"/>
      <c r="AG259" s="251"/>
      <c r="AH259" s="251"/>
      <c r="AI259" s="250"/>
      <c r="AJ259" s="251"/>
      <c r="AK259" s="250"/>
      <c r="AL259" s="251"/>
      <c r="AM259" s="250"/>
      <c r="AN259" s="251"/>
      <c r="AO259" s="250"/>
      <c r="AP259" s="251"/>
      <c r="AQ259" s="250"/>
      <c r="AR259" s="251"/>
      <c r="AS259" s="250"/>
      <c r="AT259" s="251"/>
      <c r="AU259" s="250"/>
      <c r="AV259" s="251"/>
      <c r="AW259" s="250"/>
      <c r="AX259" s="250"/>
      <c r="AY259" s="250"/>
      <c r="AZ259" s="251"/>
      <c r="BA259" s="250"/>
      <c r="BB259" s="250"/>
      <c r="BC259" s="250"/>
      <c r="BD259" s="251"/>
      <c r="BE259" s="250"/>
      <c r="BF259" s="250"/>
      <c r="BG259" s="250"/>
      <c r="BH259" s="250"/>
      <c r="BI259" s="250"/>
      <c r="BJ259" s="250"/>
      <c r="BK259" s="250"/>
      <c r="BL259" s="250"/>
      <c r="BM259" s="250"/>
      <c r="BN259" s="250"/>
      <c r="BO259" s="250"/>
      <c r="BP259" s="250"/>
      <c r="BQ259" s="250"/>
      <c r="BR259" s="251"/>
      <c r="BS259" s="250"/>
      <c r="BT259" s="250"/>
      <c r="BU259" s="250"/>
      <c r="BV259" s="251"/>
      <c r="BW259" s="250"/>
      <c r="BX259" s="250"/>
      <c r="BY259" s="250"/>
      <c r="BZ259" s="250"/>
      <c r="CA259" s="250"/>
      <c r="CB259" s="251"/>
      <c r="CC259" s="250"/>
      <c r="CD259" s="251"/>
      <c r="CE259" s="623"/>
      <c r="CF259" s="623"/>
      <c r="CG259" s="623"/>
      <c r="CH259" s="623"/>
      <c r="CI259" s="222"/>
      <c r="CJ259" s="222"/>
    </row>
    <row r="260" ht="13.5" customHeight="1">
      <c r="A260" s="222"/>
      <c r="B260" s="443">
        <v>44593.0</v>
      </c>
      <c r="C260" s="307">
        <f t="shared" si="25"/>
        <v>63660</v>
      </c>
      <c r="D260" s="253">
        <f t="shared" ref="D260:D288" si="35">F260+H260+J260+L260</f>
        <v>0</v>
      </c>
      <c r="E260" s="576"/>
      <c r="F260" s="414"/>
      <c r="G260" s="414"/>
      <c r="H260" s="414"/>
      <c r="I260" s="414"/>
      <c r="J260" s="414"/>
      <c r="K260" s="414"/>
      <c r="L260" s="514"/>
      <c r="M260" s="577">
        <f t="shared" ref="M260:M288" si="36">O260+Q260+S260+U260</f>
        <v>0</v>
      </c>
      <c r="N260" s="576"/>
      <c r="O260" s="414"/>
      <c r="P260" s="414"/>
      <c r="Q260" s="414"/>
      <c r="R260" s="414"/>
      <c r="S260" s="414"/>
      <c r="T260" s="414"/>
      <c r="U260" s="414"/>
      <c r="V260" s="414"/>
      <c r="W260" s="414"/>
      <c r="X260" s="414"/>
      <c r="Y260" s="414"/>
      <c r="Z260" s="414"/>
      <c r="AA260" s="414"/>
      <c r="AB260" s="414"/>
      <c r="AC260" s="514"/>
      <c r="AD260" s="253">
        <f t="shared" ref="AD260:AD288" si="37">AF260+AH260+AJ260+AL260+AN260+AP260+AR260+AT260+AV260+AX260+AZ260+BB260+BD260+BF260+BH260+BJ260+BL260+BN260+BP260+BR260+BT260+BV260+BX260+BZ260+CB260+CD260</f>
        <v>63660</v>
      </c>
      <c r="AE260" s="407" t="s">
        <v>403</v>
      </c>
      <c r="AF260" s="363">
        <v>63660.0</v>
      </c>
      <c r="AG260" s="383"/>
      <c r="AH260" s="322"/>
      <c r="AI260" s="383"/>
      <c r="AJ260" s="322"/>
      <c r="AK260" s="383"/>
      <c r="AL260" s="322"/>
      <c r="AM260" s="383"/>
      <c r="AN260" s="322"/>
      <c r="AO260" s="383"/>
      <c r="AP260" s="322"/>
      <c r="AQ260" s="383"/>
      <c r="AR260" s="322"/>
      <c r="AS260" s="383"/>
      <c r="AT260" s="322"/>
      <c r="AU260" s="383"/>
      <c r="AV260" s="322"/>
      <c r="AW260" s="383"/>
      <c r="AX260" s="383"/>
      <c r="AY260" s="383"/>
      <c r="AZ260" s="322"/>
      <c r="BA260" s="383"/>
      <c r="BB260" s="383"/>
      <c r="BC260" s="383"/>
      <c r="BD260" s="322"/>
      <c r="BE260" s="383"/>
      <c r="BF260" s="383"/>
      <c r="BG260" s="383"/>
      <c r="BH260" s="383"/>
      <c r="BI260" s="383"/>
      <c r="BJ260" s="383"/>
      <c r="BK260" s="383"/>
      <c r="BL260" s="383"/>
      <c r="BM260" s="383"/>
      <c r="BN260" s="383"/>
      <c r="BO260" s="383"/>
      <c r="BP260" s="383"/>
      <c r="BQ260" s="383"/>
      <c r="BR260" s="322"/>
      <c r="BS260" s="383"/>
      <c r="BT260" s="383"/>
      <c r="BU260" s="383"/>
      <c r="BV260" s="322"/>
      <c r="BW260" s="383"/>
      <c r="BX260" s="383"/>
      <c r="BY260" s="383"/>
      <c r="BZ260" s="383"/>
      <c r="CA260" s="383"/>
      <c r="CB260" s="322"/>
      <c r="CC260" s="383"/>
      <c r="CD260" s="322"/>
      <c r="CE260" s="623"/>
      <c r="CF260" s="623"/>
      <c r="CG260" s="623"/>
      <c r="CH260" s="623"/>
      <c r="CI260" s="222"/>
      <c r="CJ260" s="222"/>
    </row>
    <row r="261" ht="13.5" customHeight="1">
      <c r="A261" s="222"/>
      <c r="B261" s="440">
        <v>44594.0</v>
      </c>
      <c r="C261" s="271">
        <f t="shared" si="25"/>
        <v>94685</v>
      </c>
      <c r="D261" s="260">
        <f t="shared" si="35"/>
        <v>0</v>
      </c>
      <c r="E261" s="321"/>
      <c r="F261" s="322"/>
      <c r="G261" s="322"/>
      <c r="H261" s="322"/>
      <c r="I261" s="322"/>
      <c r="J261" s="322"/>
      <c r="K261" s="322"/>
      <c r="L261" s="480"/>
      <c r="M261" s="577">
        <f t="shared" si="36"/>
        <v>0</v>
      </c>
      <c r="N261" s="321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  <c r="AA261" s="322"/>
      <c r="AB261" s="322"/>
      <c r="AC261" s="480"/>
      <c r="AD261" s="260">
        <f t="shared" si="37"/>
        <v>94685</v>
      </c>
      <c r="AE261" s="407" t="s">
        <v>46</v>
      </c>
      <c r="AF261" s="363">
        <v>94685.0</v>
      </c>
      <c r="AG261" s="383"/>
      <c r="AH261" s="322"/>
      <c r="AI261" s="383"/>
      <c r="AJ261" s="322"/>
      <c r="AK261" s="383"/>
      <c r="AL261" s="322"/>
      <c r="AM261" s="383"/>
      <c r="AN261" s="383"/>
      <c r="AO261" s="322"/>
      <c r="AP261" s="383"/>
      <c r="AQ261" s="322"/>
      <c r="AR261" s="383"/>
      <c r="AS261" s="322"/>
      <c r="AT261" s="322"/>
      <c r="AU261" s="383"/>
      <c r="AV261" s="322"/>
      <c r="AW261" s="383"/>
      <c r="AX261" s="383"/>
      <c r="AY261" s="383"/>
      <c r="AZ261" s="322"/>
      <c r="BA261" s="383"/>
      <c r="BB261" s="383"/>
      <c r="BC261" s="383"/>
      <c r="BD261" s="322"/>
      <c r="BE261" s="383"/>
      <c r="BF261" s="383"/>
      <c r="BG261" s="383"/>
      <c r="BH261" s="383"/>
      <c r="BI261" s="383"/>
      <c r="BJ261" s="383"/>
      <c r="BK261" s="383"/>
      <c r="BL261" s="383"/>
      <c r="BM261" s="383"/>
      <c r="BN261" s="383"/>
      <c r="BO261" s="383"/>
      <c r="BP261" s="383"/>
      <c r="BQ261" s="383"/>
      <c r="BR261" s="322"/>
      <c r="BS261" s="383"/>
      <c r="BT261" s="383"/>
      <c r="BU261" s="383"/>
      <c r="BV261" s="322"/>
      <c r="BW261" s="383"/>
      <c r="BX261" s="383"/>
      <c r="BY261" s="383"/>
      <c r="BZ261" s="383"/>
      <c r="CA261" s="383"/>
      <c r="CB261" s="322"/>
      <c r="CC261" s="383"/>
      <c r="CD261" s="322"/>
      <c r="CE261" s="623"/>
      <c r="CF261" s="623"/>
      <c r="CG261" s="623"/>
      <c r="CH261" s="623"/>
      <c r="CI261" s="222"/>
      <c r="CJ261" s="222"/>
    </row>
    <row r="262" ht="13.5" customHeight="1">
      <c r="A262" s="222"/>
      <c r="B262" s="439">
        <v>44595.0</v>
      </c>
      <c r="C262" s="271">
        <f t="shared" si="25"/>
        <v>0</v>
      </c>
      <c r="D262" s="260">
        <f t="shared" si="35"/>
        <v>0</v>
      </c>
      <c r="E262" s="321"/>
      <c r="F262" s="322"/>
      <c r="G262" s="322"/>
      <c r="H262" s="322"/>
      <c r="I262" s="322"/>
      <c r="J262" s="322"/>
      <c r="K262" s="322"/>
      <c r="L262" s="480"/>
      <c r="M262" s="577">
        <f t="shared" si="36"/>
        <v>0</v>
      </c>
      <c r="N262" s="321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  <c r="AA262" s="322"/>
      <c r="AB262" s="322"/>
      <c r="AC262" s="480"/>
      <c r="AD262" s="260">
        <f t="shared" si="37"/>
        <v>0</v>
      </c>
      <c r="AE262" s="407"/>
      <c r="AF262" s="322"/>
      <c r="AG262" s="415"/>
      <c r="AH262" s="414"/>
      <c r="AI262" s="383"/>
      <c r="AJ262" s="322"/>
      <c r="AK262" s="383"/>
      <c r="AL262" s="322"/>
      <c r="AM262" s="383"/>
      <c r="AN262" s="322"/>
      <c r="AO262" s="383"/>
      <c r="AP262" s="322"/>
      <c r="AQ262" s="383"/>
      <c r="AR262" s="322"/>
      <c r="AS262" s="383"/>
      <c r="AT262" s="322"/>
      <c r="AU262" s="383"/>
      <c r="AV262" s="322"/>
      <c r="AW262" s="383"/>
      <c r="AX262" s="383"/>
      <c r="AY262" s="383"/>
      <c r="AZ262" s="322"/>
      <c r="BA262" s="383"/>
      <c r="BB262" s="383"/>
      <c r="BC262" s="383"/>
      <c r="BD262" s="322"/>
      <c r="BE262" s="383"/>
      <c r="BF262" s="383"/>
      <c r="BG262" s="383"/>
      <c r="BH262" s="383"/>
      <c r="BI262" s="383"/>
      <c r="BJ262" s="383"/>
      <c r="BK262" s="383"/>
      <c r="BL262" s="383"/>
      <c r="BM262" s="383"/>
      <c r="BN262" s="383"/>
      <c r="BO262" s="383"/>
      <c r="BP262" s="383"/>
      <c r="BQ262" s="383"/>
      <c r="BR262" s="322"/>
      <c r="BS262" s="383"/>
      <c r="BT262" s="383"/>
      <c r="BU262" s="383"/>
      <c r="BV262" s="322"/>
      <c r="BW262" s="383"/>
      <c r="BX262" s="383"/>
      <c r="BY262" s="383"/>
      <c r="BZ262" s="383"/>
      <c r="CA262" s="383"/>
      <c r="CB262" s="322"/>
      <c r="CC262" s="383"/>
      <c r="CD262" s="322"/>
      <c r="CE262" s="623"/>
      <c r="CF262" s="623"/>
      <c r="CG262" s="623"/>
      <c r="CH262" s="623"/>
      <c r="CI262" s="222"/>
      <c r="CJ262" s="222"/>
    </row>
    <row r="263" ht="13.5" customHeight="1">
      <c r="A263" s="222"/>
      <c r="B263" s="439">
        <v>44596.0</v>
      </c>
      <c r="C263" s="271">
        <f t="shared" si="25"/>
        <v>0</v>
      </c>
      <c r="D263" s="260">
        <f t="shared" si="35"/>
        <v>0</v>
      </c>
      <c r="E263" s="321"/>
      <c r="F263" s="322"/>
      <c r="G263" s="322"/>
      <c r="H263" s="322"/>
      <c r="I263" s="322"/>
      <c r="J263" s="322"/>
      <c r="K263" s="322"/>
      <c r="L263" s="480"/>
      <c r="M263" s="577">
        <f t="shared" si="36"/>
        <v>0</v>
      </c>
      <c r="N263" s="321"/>
      <c r="O263" s="322"/>
      <c r="P263" s="322"/>
      <c r="Q263" s="322"/>
      <c r="R263" s="322"/>
      <c r="S263" s="322"/>
      <c r="T263" s="322"/>
      <c r="U263" s="322"/>
      <c r="V263" s="484"/>
      <c r="W263" s="322"/>
      <c r="X263" s="322"/>
      <c r="Y263" s="322"/>
      <c r="Z263" s="322"/>
      <c r="AA263" s="322"/>
      <c r="AB263" s="322"/>
      <c r="AC263" s="480"/>
      <c r="AD263" s="260">
        <f t="shared" si="37"/>
        <v>0</v>
      </c>
      <c r="AE263" s="383"/>
      <c r="AF263" s="322"/>
      <c r="AG263" s="383"/>
      <c r="AH263" s="322"/>
      <c r="AI263" s="383"/>
      <c r="AJ263" s="322"/>
      <c r="AK263" s="383"/>
      <c r="AL263" s="322"/>
      <c r="AM263" s="383"/>
      <c r="AN263" s="322"/>
      <c r="AO263" s="322"/>
      <c r="AP263" s="322"/>
      <c r="AQ263" s="383"/>
      <c r="AR263" s="322"/>
      <c r="AS263" s="383"/>
      <c r="AT263" s="322"/>
      <c r="AU263" s="383"/>
      <c r="AV263" s="322"/>
      <c r="AW263" s="383"/>
      <c r="AX263" s="383"/>
      <c r="AY263" s="383"/>
      <c r="AZ263" s="322"/>
      <c r="BA263" s="383"/>
      <c r="BB263" s="383"/>
      <c r="BC263" s="383"/>
      <c r="BD263" s="322"/>
      <c r="BE263" s="383"/>
      <c r="BF263" s="383"/>
      <c r="BG263" s="383"/>
      <c r="BH263" s="383"/>
      <c r="BI263" s="383"/>
      <c r="BJ263" s="383"/>
      <c r="BK263" s="383"/>
      <c r="BL263" s="383"/>
      <c r="BM263" s="383"/>
      <c r="BN263" s="383"/>
      <c r="BO263" s="383"/>
      <c r="BP263" s="383"/>
      <c r="BQ263" s="383"/>
      <c r="BR263" s="322"/>
      <c r="BS263" s="383"/>
      <c r="BT263" s="383"/>
      <c r="BU263" s="383"/>
      <c r="BV263" s="322"/>
      <c r="BW263" s="383"/>
      <c r="BX263" s="383"/>
      <c r="BY263" s="383"/>
      <c r="BZ263" s="383"/>
      <c r="CA263" s="383"/>
      <c r="CB263" s="322"/>
      <c r="CC263" s="383"/>
      <c r="CD263" s="322"/>
      <c r="CE263" s="623"/>
      <c r="CF263" s="623"/>
      <c r="CG263" s="623"/>
      <c r="CH263" s="623"/>
      <c r="CI263" s="222"/>
      <c r="CJ263" s="222"/>
    </row>
    <row r="264" ht="13.5" customHeight="1">
      <c r="A264" s="222"/>
      <c r="B264" s="440">
        <v>44597.0</v>
      </c>
      <c r="C264" s="271">
        <f t="shared" si="25"/>
        <v>6601483</v>
      </c>
      <c r="D264" s="260">
        <f t="shared" si="35"/>
        <v>0</v>
      </c>
      <c r="E264" s="321"/>
      <c r="F264" s="322"/>
      <c r="G264" s="412"/>
      <c r="H264" s="412"/>
      <c r="I264" s="412"/>
      <c r="J264" s="412"/>
      <c r="K264" s="412"/>
      <c r="L264" s="480"/>
      <c r="M264" s="577">
        <f t="shared" si="36"/>
        <v>6438479</v>
      </c>
      <c r="N264" s="597" t="s">
        <v>1854</v>
      </c>
      <c r="O264" s="367">
        <v>6438479.0</v>
      </c>
      <c r="P264" s="412"/>
      <c r="Q264" s="412"/>
      <c r="R264" s="412"/>
      <c r="S264" s="412"/>
      <c r="T264" s="412"/>
      <c r="U264" s="412"/>
      <c r="V264" s="484"/>
      <c r="W264" s="322"/>
      <c r="X264" s="322"/>
      <c r="Y264" s="322"/>
      <c r="Z264" s="322"/>
      <c r="AA264" s="322"/>
      <c r="AB264" s="322"/>
      <c r="AC264" s="480"/>
      <c r="AD264" s="260">
        <f t="shared" si="37"/>
        <v>163004</v>
      </c>
      <c r="AE264" s="407" t="s">
        <v>402</v>
      </c>
      <c r="AF264" s="363">
        <v>67100.0</v>
      </c>
      <c r="AG264" s="407" t="s">
        <v>1016</v>
      </c>
      <c r="AH264" s="363">
        <v>95904.0</v>
      </c>
      <c r="AI264" s="383"/>
      <c r="AJ264" s="322"/>
      <c r="AK264" s="322"/>
      <c r="AL264" s="322"/>
      <c r="AM264" s="383"/>
      <c r="AN264" s="322"/>
      <c r="AO264" s="383"/>
      <c r="AP264" s="322"/>
      <c r="AQ264" s="383"/>
      <c r="AR264" s="322"/>
      <c r="AS264" s="383"/>
      <c r="AT264" s="322"/>
      <c r="AU264" s="383"/>
      <c r="AV264" s="322"/>
      <c r="AW264" s="383"/>
      <c r="AX264" s="383"/>
      <c r="AY264" s="383"/>
      <c r="AZ264" s="322"/>
      <c r="BA264" s="383"/>
      <c r="BB264" s="383"/>
      <c r="BC264" s="383"/>
      <c r="BD264" s="322"/>
      <c r="BE264" s="383"/>
      <c r="BF264" s="383"/>
      <c r="BG264" s="383"/>
      <c r="BH264" s="383"/>
      <c r="BI264" s="383"/>
      <c r="BJ264" s="383"/>
      <c r="BK264" s="383"/>
      <c r="BL264" s="383"/>
      <c r="BM264" s="383"/>
      <c r="BN264" s="383"/>
      <c r="BO264" s="383"/>
      <c r="BP264" s="383"/>
      <c r="BQ264" s="383"/>
      <c r="BR264" s="322"/>
      <c r="BS264" s="383"/>
      <c r="BT264" s="383"/>
      <c r="BU264" s="383"/>
      <c r="BV264" s="322"/>
      <c r="BW264" s="383"/>
      <c r="BX264" s="383"/>
      <c r="BY264" s="383"/>
      <c r="BZ264" s="383"/>
      <c r="CA264" s="383"/>
      <c r="CB264" s="322"/>
      <c r="CC264" s="383"/>
      <c r="CD264" s="322"/>
      <c r="CE264" s="623"/>
      <c r="CF264" s="623"/>
      <c r="CG264" s="623"/>
      <c r="CH264" s="623"/>
      <c r="CI264" s="222"/>
      <c r="CJ264" s="222"/>
    </row>
    <row r="265" ht="13.5" customHeight="1">
      <c r="A265" s="222"/>
      <c r="B265" s="440">
        <v>44598.0</v>
      </c>
      <c r="C265" s="271">
        <f t="shared" si="25"/>
        <v>4069831</v>
      </c>
      <c r="D265" s="260">
        <f t="shared" si="35"/>
        <v>650000</v>
      </c>
      <c r="E265" s="321" t="s">
        <v>967</v>
      </c>
      <c r="F265" s="363">
        <v>650000.0</v>
      </c>
      <c r="G265" s="322"/>
      <c r="H265" s="322"/>
      <c r="I265" s="322"/>
      <c r="J265" s="322"/>
      <c r="K265" s="322"/>
      <c r="L265" s="480"/>
      <c r="M265" s="577">
        <f t="shared" si="36"/>
        <v>3171425</v>
      </c>
      <c r="N265" s="321" t="s">
        <v>1855</v>
      </c>
      <c r="O265" s="363">
        <v>3171425.0</v>
      </c>
      <c r="P265" s="322"/>
      <c r="Q265" s="322"/>
      <c r="R265" s="322"/>
      <c r="S265" s="322"/>
      <c r="T265" s="322"/>
      <c r="U265" s="322"/>
      <c r="V265" s="484"/>
      <c r="W265" s="322"/>
      <c r="X265" s="322"/>
      <c r="Y265" s="322"/>
      <c r="Z265" s="322"/>
      <c r="AA265" s="322"/>
      <c r="AB265" s="322"/>
      <c r="AC265" s="480"/>
      <c r="AD265" s="260">
        <f t="shared" si="37"/>
        <v>248406</v>
      </c>
      <c r="AE265" s="383" t="s">
        <v>396</v>
      </c>
      <c r="AF265" s="363">
        <v>133400.0</v>
      </c>
      <c r="AG265" s="383" t="s">
        <v>1856</v>
      </c>
      <c r="AH265" s="363">
        <v>5000.0</v>
      </c>
      <c r="AI265" s="322" t="s">
        <v>831</v>
      </c>
      <c r="AJ265" s="322">
        <v>6.0</v>
      </c>
      <c r="AK265" s="383" t="s">
        <v>1857</v>
      </c>
      <c r="AL265" s="363">
        <v>110000.0</v>
      </c>
      <c r="AM265" s="383"/>
      <c r="AN265" s="322"/>
      <c r="AO265" s="383"/>
      <c r="AP265" s="322"/>
      <c r="AQ265" s="383"/>
      <c r="AR265" s="383"/>
      <c r="AS265" s="383"/>
      <c r="AT265" s="322"/>
      <c r="AU265" s="383"/>
      <c r="AV265" s="322"/>
      <c r="AW265" s="383"/>
      <c r="AX265" s="383"/>
      <c r="AY265" s="383"/>
      <c r="AZ265" s="322"/>
      <c r="BA265" s="383"/>
      <c r="BB265" s="383"/>
      <c r="BC265" s="383"/>
      <c r="BD265" s="322"/>
      <c r="BE265" s="383"/>
      <c r="BF265" s="383"/>
      <c r="BG265" s="383"/>
      <c r="BH265" s="383"/>
      <c r="BI265" s="383"/>
      <c r="BJ265" s="383"/>
      <c r="BK265" s="383"/>
      <c r="BL265" s="383"/>
      <c r="BM265" s="383"/>
      <c r="BN265" s="383"/>
      <c r="BO265" s="383"/>
      <c r="BP265" s="383"/>
      <c r="BQ265" s="383"/>
      <c r="BR265" s="322"/>
      <c r="BS265" s="383"/>
      <c r="BT265" s="383"/>
      <c r="BU265" s="383"/>
      <c r="BV265" s="322"/>
      <c r="BW265" s="383"/>
      <c r="BX265" s="383"/>
      <c r="BY265" s="383"/>
      <c r="BZ265" s="383"/>
      <c r="CA265" s="383"/>
      <c r="CB265" s="322"/>
      <c r="CC265" s="383"/>
      <c r="CD265" s="322"/>
      <c r="CE265" s="623"/>
      <c r="CF265" s="623"/>
      <c r="CG265" s="623"/>
      <c r="CH265" s="623"/>
      <c r="CI265" s="222"/>
      <c r="CJ265" s="222"/>
    </row>
    <row r="266" ht="13.5" customHeight="1">
      <c r="A266" s="222"/>
      <c r="B266" s="440">
        <v>44599.0</v>
      </c>
      <c r="C266" s="271">
        <f t="shared" si="25"/>
        <v>4020</v>
      </c>
      <c r="D266" s="260">
        <f t="shared" si="35"/>
        <v>0</v>
      </c>
      <c r="E266" s="321"/>
      <c r="F266" s="322"/>
      <c r="G266" s="322"/>
      <c r="H266" s="322"/>
      <c r="I266" s="322"/>
      <c r="J266" s="322"/>
      <c r="K266" s="322"/>
      <c r="L266" s="480"/>
      <c r="M266" s="577">
        <f t="shared" si="36"/>
        <v>0</v>
      </c>
      <c r="N266" s="321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  <c r="AA266" s="322"/>
      <c r="AB266" s="322"/>
      <c r="AC266" s="480"/>
      <c r="AD266" s="260">
        <f t="shared" si="37"/>
        <v>4020</v>
      </c>
      <c r="AE266" s="407" t="s">
        <v>1858</v>
      </c>
      <c r="AF266" s="363">
        <v>4020.0</v>
      </c>
      <c r="AG266" s="383"/>
      <c r="AH266" s="322"/>
      <c r="AI266" s="383"/>
      <c r="AJ266" s="322"/>
      <c r="AK266" s="383"/>
      <c r="AL266" s="322"/>
      <c r="AM266" s="383"/>
      <c r="AN266" s="322"/>
      <c r="AO266" s="383"/>
      <c r="AP266" s="322"/>
      <c r="AQ266" s="383"/>
      <c r="AR266" s="322"/>
      <c r="AS266" s="383"/>
      <c r="AT266" s="322"/>
      <c r="AU266" s="383"/>
      <c r="AV266" s="322"/>
      <c r="AW266" s="383"/>
      <c r="AX266" s="383"/>
      <c r="AY266" s="383"/>
      <c r="AZ266" s="322"/>
      <c r="BA266" s="383"/>
      <c r="BB266" s="383"/>
      <c r="BC266" s="383"/>
      <c r="BD266" s="322"/>
      <c r="BE266" s="383"/>
      <c r="BF266" s="383"/>
      <c r="BG266" s="383"/>
      <c r="BH266" s="383"/>
      <c r="BI266" s="383"/>
      <c r="BJ266" s="383"/>
      <c r="BK266" s="383"/>
      <c r="BL266" s="383"/>
      <c r="BM266" s="383"/>
      <c r="BN266" s="383"/>
      <c r="BO266" s="383"/>
      <c r="BP266" s="383"/>
      <c r="BQ266" s="383"/>
      <c r="BR266" s="322"/>
      <c r="BS266" s="383"/>
      <c r="BT266" s="383"/>
      <c r="BU266" s="383"/>
      <c r="BV266" s="322"/>
      <c r="BW266" s="383"/>
      <c r="BX266" s="383"/>
      <c r="BY266" s="383"/>
      <c r="BZ266" s="383"/>
      <c r="CA266" s="383"/>
      <c r="CB266" s="322"/>
      <c r="CC266" s="383"/>
      <c r="CD266" s="322"/>
      <c r="CE266" s="623"/>
      <c r="CF266" s="623"/>
      <c r="CG266" s="623"/>
      <c r="CH266" s="623"/>
      <c r="CI266" s="222"/>
      <c r="CJ266" s="222"/>
    </row>
    <row r="267" ht="13.5" customHeight="1">
      <c r="A267" s="222"/>
      <c r="B267" s="440">
        <v>44600.0</v>
      </c>
      <c r="C267" s="271">
        <f t="shared" si="25"/>
        <v>22120</v>
      </c>
      <c r="D267" s="260">
        <f t="shared" si="35"/>
        <v>1210</v>
      </c>
      <c r="E267" s="321" t="s">
        <v>707</v>
      </c>
      <c r="F267" s="363">
        <v>1210.0</v>
      </c>
      <c r="G267" s="322"/>
      <c r="H267" s="322"/>
      <c r="I267" s="322"/>
      <c r="J267" s="322"/>
      <c r="K267" s="322"/>
      <c r="L267" s="480"/>
      <c r="M267" s="577">
        <f t="shared" si="36"/>
        <v>0</v>
      </c>
      <c r="N267" s="321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  <c r="AA267" s="322"/>
      <c r="AB267" s="322"/>
      <c r="AC267" s="480"/>
      <c r="AD267" s="260">
        <f t="shared" si="37"/>
        <v>20910</v>
      </c>
      <c r="AE267" s="407" t="s">
        <v>403</v>
      </c>
      <c r="AF267" s="363">
        <v>20910.0</v>
      </c>
      <c r="AG267" s="383"/>
      <c r="AH267" s="322"/>
      <c r="AI267" s="322"/>
      <c r="AJ267" s="322"/>
      <c r="AK267" s="322"/>
      <c r="AL267" s="322"/>
      <c r="AM267" s="322"/>
      <c r="AN267" s="322"/>
      <c r="AO267" s="322"/>
      <c r="AP267" s="322"/>
      <c r="AQ267" s="383"/>
      <c r="AR267" s="322"/>
      <c r="AS267" s="322"/>
      <c r="AT267" s="322"/>
      <c r="AU267" s="322"/>
      <c r="AV267" s="322"/>
      <c r="AW267" s="383"/>
      <c r="AX267" s="322"/>
      <c r="AY267" s="383"/>
      <c r="AZ267" s="322"/>
      <c r="BA267" s="383"/>
      <c r="BB267" s="322"/>
      <c r="BC267" s="383"/>
      <c r="BD267" s="322"/>
      <c r="BE267" s="383"/>
      <c r="BF267" s="322"/>
      <c r="BG267" s="383"/>
      <c r="BH267" s="322"/>
      <c r="BI267" s="383"/>
      <c r="BJ267" s="322"/>
      <c r="BK267" s="383"/>
      <c r="BL267" s="322"/>
      <c r="BM267" s="383"/>
      <c r="BN267" s="322"/>
      <c r="BO267" s="383"/>
      <c r="BP267" s="322"/>
      <c r="BQ267" s="383"/>
      <c r="BR267" s="322"/>
      <c r="BS267" s="383"/>
      <c r="BT267" s="383"/>
      <c r="BU267" s="383"/>
      <c r="BV267" s="322"/>
      <c r="BW267" s="383"/>
      <c r="BX267" s="383"/>
      <c r="BY267" s="383"/>
      <c r="BZ267" s="383"/>
      <c r="CA267" s="383"/>
      <c r="CB267" s="322"/>
      <c r="CC267" s="383"/>
      <c r="CD267" s="322"/>
      <c r="CE267" s="623"/>
      <c r="CF267" s="623"/>
      <c r="CG267" s="623"/>
      <c r="CH267" s="623"/>
      <c r="CI267" s="222"/>
      <c r="CJ267" s="222"/>
    </row>
    <row r="268" ht="13.5" customHeight="1">
      <c r="A268" s="222"/>
      <c r="B268" s="440">
        <v>44601.0</v>
      </c>
      <c r="C268" s="271">
        <f t="shared" si="25"/>
        <v>16014600</v>
      </c>
      <c r="D268" s="260">
        <f t="shared" si="35"/>
        <v>0</v>
      </c>
      <c r="E268" s="321"/>
      <c r="F268" s="322"/>
      <c r="G268" s="322"/>
      <c r="H268" s="322"/>
      <c r="I268" s="322"/>
      <c r="J268" s="322"/>
      <c r="K268" s="322"/>
      <c r="L268" s="480"/>
      <c r="M268" s="577">
        <f t="shared" si="36"/>
        <v>16000000</v>
      </c>
      <c r="N268" s="321" t="s">
        <v>1859</v>
      </c>
      <c r="O268" s="363">
        <v>1.6E7</v>
      </c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  <c r="AA268" s="322"/>
      <c r="AB268" s="322"/>
      <c r="AC268" s="480"/>
      <c r="AD268" s="260">
        <f t="shared" si="37"/>
        <v>14600</v>
      </c>
      <c r="AE268" s="407" t="s">
        <v>54</v>
      </c>
      <c r="AF268" s="363">
        <v>14600.0</v>
      </c>
      <c r="AG268" s="383"/>
      <c r="AH268" s="322"/>
      <c r="AI268" s="407"/>
      <c r="AJ268" s="322"/>
      <c r="AK268" s="383"/>
      <c r="AL268" s="322"/>
      <c r="AM268" s="383"/>
      <c r="AN268" s="322"/>
      <c r="AO268" s="383"/>
      <c r="AP268" s="322"/>
      <c r="AQ268" s="383"/>
      <c r="AR268" s="322"/>
      <c r="AS268" s="383"/>
      <c r="AT268" s="322"/>
      <c r="AU268" s="322"/>
      <c r="AV268" s="322"/>
      <c r="AW268" s="383"/>
      <c r="AX268" s="322"/>
      <c r="AY268" s="383"/>
      <c r="AZ268" s="322"/>
      <c r="BA268" s="383"/>
      <c r="BB268" s="322"/>
      <c r="BC268" s="383"/>
      <c r="BD268" s="322"/>
      <c r="BE268" s="383"/>
      <c r="BF268" s="322"/>
      <c r="BG268" s="383"/>
      <c r="BH268" s="322"/>
      <c r="BI268" s="383"/>
      <c r="BJ268" s="322"/>
      <c r="BK268" s="383"/>
      <c r="BL268" s="322"/>
      <c r="BM268" s="383"/>
      <c r="BN268" s="322"/>
      <c r="BO268" s="383"/>
      <c r="BP268" s="322"/>
      <c r="BQ268" s="383"/>
      <c r="BR268" s="322"/>
      <c r="BS268" s="383"/>
      <c r="BT268" s="322"/>
      <c r="BU268" s="383"/>
      <c r="BV268" s="322"/>
      <c r="BW268" s="383"/>
      <c r="BX268" s="322"/>
      <c r="BY268" s="383"/>
      <c r="BZ268" s="322"/>
      <c r="CA268" s="383"/>
      <c r="CB268" s="322"/>
      <c r="CC268" s="383"/>
      <c r="CD268" s="322"/>
      <c r="CE268" s="623"/>
      <c r="CF268" s="623"/>
      <c r="CG268" s="623"/>
      <c r="CH268" s="623"/>
      <c r="CI268" s="222"/>
      <c r="CJ268" s="222"/>
    </row>
    <row r="269" ht="13.5" customHeight="1">
      <c r="A269" s="222"/>
      <c r="B269" s="439">
        <v>44602.0</v>
      </c>
      <c r="C269" s="271">
        <f t="shared" si="25"/>
        <v>0</v>
      </c>
      <c r="D269" s="260">
        <f t="shared" si="35"/>
        <v>0</v>
      </c>
      <c r="E269" s="321"/>
      <c r="F269" s="322"/>
      <c r="G269" s="322"/>
      <c r="H269" s="322"/>
      <c r="I269" s="322"/>
      <c r="J269" s="322"/>
      <c r="K269" s="322"/>
      <c r="L269" s="480"/>
      <c r="M269" s="577">
        <f t="shared" si="36"/>
        <v>0</v>
      </c>
      <c r="N269" s="321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  <c r="AA269" s="322"/>
      <c r="AB269" s="322"/>
      <c r="AC269" s="480"/>
      <c r="AD269" s="260">
        <f t="shared" si="37"/>
        <v>0</v>
      </c>
      <c r="AE269" s="407"/>
      <c r="AF269" s="322"/>
      <c r="AG269" s="383"/>
      <c r="AH269" s="322"/>
      <c r="AI269" s="383"/>
      <c r="AJ269" s="322"/>
      <c r="AK269" s="383"/>
      <c r="AL269" s="322"/>
      <c r="AM269" s="383"/>
      <c r="AN269" s="322"/>
      <c r="AO269" s="383"/>
      <c r="AP269" s="322"/>
      <c r="AQ269" s="322"/>
      <c r="AR269" s="322"/>
      <c r="AS269" s="322"/>
      <c r="AT269" s="322"/>
      <c r="AU269" s="383"/>
      <c r="AV269" s="322"/>
      <c r="AW269" s="383"/>
      <c r="AX269" s="322"/>
      <c r="AY269" s="383"/>
      <c r="AZ269" s="322"/>
      <c r="BA269" s="383"/>
      <c r="BB269" s="322"/>
      <c r="BC269" s="322"/>
      <c r="BD269" s="322"/>
      <c r="BE269" s="383"/>
      <c r="BF269" s="322"/>
      <c r="BG269" s="383"/>
      <c r="BH269" s="322"/>
      <c r="BI269" s="383"/>
      <c r="BJ269" s="322"/>
      <c r="BK269" s="383"/>
      <c r="BL269" s="322"/>
      <c r="BM269" s="322"/>
      <c r="BN269" s="322"/>
      <c r="BO269" s="383"/>
      <c r="BP269" s="322"/>
      <c r="BQ269" s="322"/>
      <c r="BR269" s="322"/>
      <c r="BS269" s="383"/>
      <c r="BT269" s="322"/>
      <c r="BU269" s="383"/>
      <c r="BV269" s="322"/>
      <c r="BW269" s="383"/>
      <c r="BX269" s="383"/>
      <c r="BY269" s="383"/>
      <c r="BZ269" s="383"/>
      <c r="CA269" s="383"/>
      <c r="CB269" s="322"/>
      <c r="CC269" s="383"/>
      <c r="CD269" s="322"/>
      <c r="CE269" s="623"/>
      <c r="CF269" s="623"/>
      <c r="CG269" s="623"/>
      <c r="CH269" s="623"/>
      <c r="CI269" s="222"/>
      <c r="CJ269" s="222"/>
    </row>
    <row r="270" ht="13.5" customHeight="1">
      <c r="A270" s="222"/>
      <c r="B270" s="439">
        <v>44603.0</v>
      </c>
      <c r="C270" s="271">
        <f t="shared" si="25"/>
        <v>0</v>
      </c>
      <c r="D270" s="260">
        <f t="shared" si="35"/>
        <v>0</v>
      </c>
      <c r="E270" s="321"/>
      <c r="F270" s="322"/>
      <c r="G270" s="322"/>
      <c r="H270" s="322"/>
      <c r="I270" s="322"/>
      <c r="J270" s="322"/>
      <c r="K270" s="322"/>
      <c r="L270" s="480"/>
      <c r="M270" s="577">
        <f t="shared" si="36"/>
        <v>0</v>
      </c>
      <c r="N270" s="321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  <c r="AA270" s="322"/>
      <c r="AB270" s="322"/>
      <c r="AC270" s="480"/>
      <c r="AD270" s="260">
        <f t="shared" si="37"/>
        <v>0</v>
      </c>
      <c r="AE270" s="407"/>
      <c r="AF270" s="322"/>
      <c r="AG270" s="383"/>
      <c r="AH270" s="322"/>
      <c r="AI270" s="322"/>
      <c r="AJ270" s="322"/>
      <c r="AK270" s="322"/>
      <c r="AL270" s="322"/>
      <c r="AM270" s="322"/>
      <c r="AN270" s="322"/>
      <c r="AO270" s="322"/>
      <c r="AP270" s="322"/>
      <c r="AQ270" s="383"/>
      <c r="AR270" s="322"/>
      <c r="AS270" s="322"/>
      <c r="AT270" s="322"/>
      <c r="AU270" s="322"/>
      <c r="AV270" s="322"/>
      <c r="AW270" s="383"/>
      <c r="AX270" s="322"/>
      <c r="AY270" s="383"/>
      <c r="AZ270" s="322"/>
      <c r="BA270" s="383"/>
      <c r="BB270" s="322"/>
      <c r="BC270" s="383"/>
      <c r="BD270" s="322"/>
      <c r="BE270" s="383"/>
      <c r="BF270" s="322"/>
      <c r="BG270" s="383"/>
      <c r="BH270" s="322"/>
      <c r="BI270" s="383"/>
      <c r="BJ270" s="322"/>
      <c r="BK270" s="383"/>
      <c r="BL270" s="322"/>
      <c r="BM270" s="383"/>
      <c r="BN270" s="322"/>
      <c r="BO270" s="383"/>
      <c r="BP270" s="322"/>
      <c r="BQ270" s="383"/>
      <c r="BR270" s="322"/>
      <c r="BS270" s="383"/>
      <c r="BT270" s="383"/>
      <c r="BU270" s="383"/>
      <c r="BV270" s="322"/>
      <c r="BW270" s="383"/>
      <c r="BX270" s="383"/>
      <c r="BY270" s="383"/>
      <c r="BZ270" s="383"/>
      <c r="CA270" s="383"/>
      <c r="CB270" s="322"/>
      <c r="CC270" s="383"/>
      <c r="CD270" s="322"/>
      <c r="CE270" s="623"/>
      <c r="CF270" s="623"/>
      <c r="CG270" s="623"/>
      <c r="CH270" s="623"/>
      <c r="CI270" s="222"/>
      <c r="CJ270" s="222"/>
    </row>
    <row r="271" ht="13.5" customHeight="1">
      <c r="A271" s="222"/>
      <c r="B271" s="439">
        <v>44604.0</v>
      </c>
      <c r="C271" s="271">
        <f t="shared" si="25"/>
        <v>0</v>
      </c>
      <c r="D271" s="260">
        <f t="shared" si="35"/>
        <v>0</v>
      </c>
      <c r="E271" s="321"/>
      <c r="F271" s="322"/>
      <c r="G271" s="322"/>
      <c r="H271" s="322"/>
      <c r="I271" s="322"/>
      <c r="J271" s="322"/>
      <c r="K271" s="322"/>
      <c r="L271" s="480"/>
      <c r="M271" s="577">
        <f t="shared" si="36"/>
        <v>0</v>
      </c>
      <c r="N271" s="321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  <c r="AA271" s="322"/>
      <c r="AB271" s="322"/>
      <c r="AC271" s="480"/>
      <c r="AD271" s="260">
        <f t="shared" si="37"/>
        <v>0</v>
      </c>
      <c r="AE271" s="407"/>
      <c r="AF271" s="322"/>
      <c r="AG271" s="383"/>
      <c r="AH271" s="322"/>
      <c r="AI271" s="383"/>
      <c r="AJ271" s="322"/>
      <c r="AK271" s="383"/>
      <c r="AL271" s="322"/>
      <c r="AM271" s="383"/>
      <c r="AN271" s="322"/>
      <c r="AO271" s="383"/>
      <c r="AP271" s="322"/>
      <c r="AQ271" s="383"/>
      <c r="AR271" s="322"/>
      <c r="AS271" s="383"/>
      <c r="AT271" s="322"/>
      <c r="AU271" s="383"/>
      <c r="AV271" s="322"/>
      <c r="AW271" s="322"/>
      <c r="AX271" s="322"/>
      <c r="AY271" s="322"/>
      <c r="AZ271" s="322"/>
      <c r="BA271" s="322"/>
      <c r="BB271" s="322"/>
      <c r="BC271" s="322"/>
      <c r="BD271" s="322"/>
      <c r="BE271" s="383"/>
      <c r="BF271" s="322"/>
      <c r="BG271" s="322"/>
      <c r="BH271" s="322"/>
      <c r="BI271" s="322"/>
      <c r="BJ271" s="322"/>
      <c r="BK271" s="383"/>
      <c r="BL271" s="383"/>
      <c r="BM271" s="383"/>
      <c r="BN271" s="383"/>
      <c r="BO271" s="383"/>
      <c r="BP271" s="383"/>
      <c r="BQ271" s="383"/>
      <c r="BR271" s="322"/>
      <c r="BS271" s="383"/>
      <c r="BT271" s="383"/>
      <c r="BU271" s="383"/>
      <c r="BV271" s="322"/>
      <c r="BW271" s="383"/>
      <c r="BX271" s="383"/>
      <c r="BY271" s="383"/>
      <c r="BZ271" s="383"/>
      <c r="CA271" s="383"/>
      <c r="CB271" s="322"/>
      <c r="CC271" s="383"/>
      <c r="CD271" s="322"/>
      <c r="CE271" s="623"/>
      <c r="CF271" s="623"/>
      <c r="CG271" s="623"/>
      <c r="CH271" s="623"/>
      <c r="CI271" s="222"/>
      <c r="CJ271" s="222"/>
    </row>
    <row r="272" ht="13.5" customHeight="1">
      <c r="A272" s="222"/>
      <c r="B272" s="440">
        <v>44605.0</v>
      </c>
      <c r="C272" s="271">
        <f t="shared" si="25"/>
        <v>7627067</v>
      </c>
      <c r="D272" s="260">
        <f t="shared" si="35"/>
        <v>4320394</v>
      </c>
      <c r="E272" s="321" t="s">
        <v>1599</v>
      </c>
      <c r="F272" s="380">
        <v>1000000.0</v>
      </c>
      <c r="G272" s="412" t="s">
        <v>1860</v>
      </c>
      <c r="H272" s="363">
        <v>3300000.0</v>
      </c>
      <c r="I272" s="484" t="s">
        <v>973</v>
      </c>
      <c r="J272" s="363">
        <v>3960.0</v>
      </c>
      <c r="K272" s="322" t="s">
        <v>676</v>
      </c>
      <c r="L272" s="385">
        <v>16434.0</v>
      </c>
      <c r="M272" s="577">
        <f t="shared" si="36"/>
        <v>0</v>
      </c>
      <c r="N272" s="321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  <c r="AA272" s="322"/>
      <c r="AB272" s="322"/>
      <c r="AC272" s="480"/>
      <c r="AD272" s="260">
        <f t="shared" si="37"/>
        <v>3306673</v>
      </c>
      <c r="AE272" s="407" t="s">
        <v>55</v>
      </c>
      <c r="AF272" s="363">
        <v>1788939.0</v>
      </c>
      <c r="AG272" s="407"/>
      <c r="AH272" s="322"/>
      <c r="AI272" s="383" t="s">
        <v>975</v>
      </c>
      <c r="AJ272" s="363">
        <v>200000.0</v>
      </c>
      <c r="AK272" s="383" t="s">
        <v>56</v>
      </c>
      <c r="AL272" s="363">
        <v>499824.0</v>
      </c>
      <c r="AM272" s="383" t="s">
        <v>415</v>
      </c>
      <c r="AN272" s="363">
        <v>170000.0</v>
      </c>
      <c r="AO272" s="383" t="s">
        <v>974</v>
      </c>
      <c r="AP272" s="363">
        <v>647910.0</v>
      </c>
      <c r="AQ272" s="383"/>
      <c r="AR272" s="322"/>
      <c r="AS272" s="383"/>
      <c r="AT272" s="322"/>
      <c r="AU272" s="383"/>
      <c r="AV272" s="322"/>
      <c r="AW272" s="383"/>
      <c r="AX272" s="383"/>
      <c r="AY272" s="383"/>
      <c r="AZ272" s="322"/>
      <c r="BA272" s="383"/>
      <c r="BB272" s="383"/>
      <c r="BC272" s="383"/>
      <c r="BD272" s="322"/>
      <c r="BE272" s="383"/>
      <c r="BF272" s="383"/>
      <c r="BG272" s="383"/>
      <c r="BH272" s="383"/>
      <c r="BI272" s="383"/>
      <c r="BJ272" s="383"/>
      <c r="BK272" s="383"/>
      <c r="BL272" s="383"/>
      <c r="BM272" s="383"/>
      <c r="BN272" s="383"/>
      <c r="BO272" s="383"/>
      <c r="BP272" s="383"/>
      <c r="BQ272" s="383"/>
      <c r="BR272" s="322"/>
      <c r="BS272" s="383"/>
      <c r="BT272" s="383"/>
      <c r="BU272" s="383"/>
      <c r="BV272" s="322"/>
      <c r="BW272" s="383"/>
      <c r="BX272" s="383"/>
      <c r="BY272" s="383"/>
      <c r="BZ272" s="383"/>
      <c r="CA272" s="383"/>
      <c r="CB272" s="322"/>
      <c r="CC272" s="383"/>
      <c r="CD272" s="322"/>
      <c r="CE272" s="623"/>
      <c r="CF272" s="623"/>
      <c r="CG272" s="623"/>
      <c r="CH272" s="623"/>
      <c r="CI272" s="222"/>
      <c r="CJ272" s="222"/>
    </row>
    <row r="273" ht="13.5" customHeight="1">
      <c r="A273" s="222"/>
      <c r="B273" s="440">
        <v>44606.0</v>
      </c>
      <c r="C273" s="271">
        <f t="shared" si="25"/>
        <v>3850</v>
      </c>
      <c r="D273" s="260">
        <f t="shared" si="35"/>
        <v>3850</v>
      </c>
      <c r="E273" s="321" t="s">
        <v>501</v>
      </c>
      <c r="F273" s="363">
        <v>3850.0</v>
      </c>
      <c r="G273" s="322"/>
      <c r="H273" s="322"/>
      <c r="I273" s="322"/>
      <c r="J273" s="322"/>
      <c r="K273" s="322"/>
      <c r="L273" s="480"/>
      <c r="M273" s="577">
        <f t="shared" si="36"/>
        <v>0</v>
      </c>
      <c r="N273" s="321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  <c r="AA273" s="322"/>
      <c r="AB273" s="322"/>
      <c r="AC273" s="480"/>
      <c r="AD273" s="260">
        <f t="shared" si="37"/>
        <v>0</v>
      </c>
      <c r="AE273" s="407"/>
      <c r="AF273" s="423"/>
      <c r="AG273" s="383"/>
      <c r="AH273" s="322"/>
      <c r="AI273" s="383"/>
      <c r="AJ273" s="322"/>
      <c r="AK273" s="383"/>
      <c r="AL273" s="322"/>
      <c r="AM273" s="383"/>
      <c r="AN273" s="322"/>
      <c r="AO273" s="383"/>
      <c r="AP273" s="322"/>
      <c r="AQ273" s="383"/>
      <c r="AR273" s="322"/>
      <c r="AS273" s="383"/>
      <c r="AT273" s="322"/>
      <c r="AU273" s="383"/>
      <c r="AV273" s="322"/>
      <c r="AW273" s="383"/>
      <c r="AX273" s="383"/>
      <c r="AY273" s="383"/>
      <c r="AZ273" s="322"/>
      <c r="BA273" s="383"/>
      <c r="BB273" s="383"/>
      <c r="BC273" s="383"/>
      <c r="BD273" s="322"/>
      <c r="BE273" s="383"/>
      <c r="BF273" s="383"/>
      <c r="BG273" s="383"/>
      <c r="BH273" s="383"/>
      <c r="BI273" s="383"/>
      <c r="BJ273" s="383"/>
      <c r="BK273" s="383"/>
      <c r="BL273" s="383"/>
      <c r="BM273" s="383"/>
      <c r="BN273" s="383"/>
      <c r="BO273" s="383"/>
      <c r="BP273" s="383"/>
      <c r="BQ273" s="383"/>
      <c r="BR273" s="322"/>
      <c r="BS273" s="383"/>
      <c r="BT273" s="383"/>
      <c r="BU273" s="383"/>
      <c r="BV273" s="322"/>
      <c r="BW273" s="383"/>
      <c r="BX273" s="383"/>
      <c r="BY273" s="383"/>
      <c r="BZ273" s="383"/>
      <c r="CA273" s="383"/>
      <c r="CB273" s="322"/>
      <c r="CC273" s="383"/>
      <c r="CD273" s="322"/>
      <c r="CE273" s="623"/>
      <c r="CF273" s="623"/>
      <c r="CG273" s="623"/>
      <c r="CH273" s="623"/>
      <c r="CI273" s="222"/>
      <c r="CJ273" s="222"/>
    </row>
    <row r="274" ht="13.5" customHeight="1">
      <c r="A274" s="222"/>
      <c r="B274" s="440">
        <v>44607.0</v>
      </c>
      <c r="C274" s="271">
        <f t="shared" si="25"/>
        <v>9592</v>
      </c>
      <c r="D274" s="260">
        <f t="shared" si="35"/>
        <v>0</v>
      </c>
      <c r="E274" s="321"/>
      <c r="F274" s="322"/>
      <c r="G274" s="322"/>
      <c r="H274" s="322"/>
      <c r="I274" s="322"/>
      <c r="J274" s="322"/>
      <c r="K274" s="322"/>
      <c r="L274" s="480"/>
      <c r="M274" s="577">
        <f t="shared" si="36"/>
        <v>0</v>
      </c>
      <c r="N274" s="321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  <c r="AA274" s="322"/>
      <c r="AB274" s="322"/>
      <c r="AC274" s="480"/>
      <c r="AD274" s="260">
        <f t="shared" si="37"/>
        <v>9592</v>
      </c>
      <c r="AE274" s="383" t="s">
        <v>417</v>
      </c>
      <c r="AF274" s="363">
        <v>9592.0</v>
      </c>
      <c r="AG274" s="407"/>
      <c r="AH274" s="322"/>
      <c r="AI274" s="383"/>
      <c r="AJ274" s="322"/>
      <c r="AK274" s="383"/>
      <c r="AL274" s="322"/>
      <c r="AM274" s="383"/>
      <c r="AN274" s="322"/>
      <c r="AO274" s="383"/>
      <c r="AP274" s="322"/>
      <c r="AQ274" s="383"/>
      <c r="AR274" s="322"/>
      <c r="AS274" s="383"/>
      <c r="AT274" s="322"/>
      <c r="AU274" s="383"/>
      <c r="AV274" s="322"/>
      <c r="AW274" s="383"/>
      <c r="AX274" s="383"/>
      <c r="AY274" s="383"/>
      <c r="AZ274" s="322"/>
      <c r="BA274" s="383"/>
      <c r="BB274" s="383"/>
      <c r="BC274" s="383"/>
      <c r="BD274" s="322"/>
      <c r="BE274" s="383"/>
      <c r="BF274" s="383"/>
      <c r="BG274" s="383"/>
      <c r="BH274" s="383"/>
      <c r="BI274" s="383"/>
      <c r="BJ274" s="383"/>
      <c r="BK274" s="383"/>
      <c r="BL274" s="383"/>
      <c r="BM274" s="383"/>
      <c r="BN274" s="383"/>
      <c r="BO274" s="383"/>
      <c r="BP274" s="383"/>
      <c r="BQ274" s="383"/>
      <c r="BR274" s="322"/>
      <c r="BS274" s="383"/>
      <c r="BT274" s="383"/>
      <c r="BU274" s="383"/>
      <c r="BV274" s="322"/>
      <c r="BW274" s="383"/>
      <c r="BX274" s="383"/>
      <c r="BY274" s="383"/>
      <c r="BZ274" s="383"/>
      <c r="CA274" s="383"/>
      <c r="CB274" s="322"/>
      <c r="CC274" s="383"/>
      <c r="CD274" s="322"/>
      <c r="CE274" s="623"/>
      <c r="CF274" s="623"/>
      <c r="CG274" s="623"/>
      <c r="CH274" s="623"/>
      <c r="CI274" s="222"/>
      <c r="CJ274" s="222"/>
    </row>
    <row r="275" ht="13.5" customHeight="1">
      <c r="A275" s="222"/>
      <c r="B275" s="440">
        <v>44608.0</v>
      </c>
      <c r="C275" s="271">
        <f t="shared" si="25"/>
        <v>31720</v>
      </c>
      <c r="D275" s="260">
        <f t="shared" si="35"/>
        <v>0</v>
      </c>
      <c r="E275" s="321"/>
      <c r="F275" s="322"/>
      <c r="G275" s="322"/>
      <c r="H275" s="322"/>
      <c r="I275" s="322"/>
      <c r="J275" s="322"/>
      <c r="K275" s="322"/>
      <c r="L275" s="480"/>
      <c r="M275" s="577">
        <f t="shared" si="36"/>
        <v>0</v>
      </c>
      <c r="N275" s="321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  <c r="AA275" s="322"/>
      <c r="AB275" s="322"/>
      <c r="AC275" s="480"/>
      <c r="AD275" s="260">
        <f t="shared" si="37"/>
        <v>31720</v>
      </c>
      <c r="AE275" s="407" t="s">
        <v>403</v>
      </c>
      <c r="AF275" s="363">
        <v>15805.0</v>
      </c>
      <c r="AG275" s="407" t="s">
        <v>403</v>
      </c>
      <c r="AH275" s="363">
        <v>15915.0</v>
      </c>
      <c r="AI275" s="729"/>
      <c r="AJ275" s="322"/>
      <c r="AK275" s="383"/>
      <c r="AL275" s="322"/>
      <c r="AM275" s="383"/>
      <c r="AN275" s="322"/>
      <c r="AO275" s="383"/>
      <c r="AP275" s="322"/>
      <c r="AQ275" s="383"/>
      <c r="AR275" s="322"/>
      <c r="AS275" s="383"/>
      <c r="AT275" s="322"/>
      <c r="AU275" s="383"/>
      <c r="AV275" s="322"/>
      <c r="AW275" s="383"/>
      <c r="AX275" s="383"/>
      <c r="AY275" s="383"/>
      <c r="AZ275" s="322"/>
      <c r="BA275" s="383"/>
      <c r="BB275" s="383"/>
      <c r="BC275" s="383"/>
      <c r="BD275" s="322"/>
      <c r="BE275" s="383"/>
      <c r="BF275" s="383"/>
      <c r="BG275" s="383"/>
      <c r="BH275" s="383"/>
      <c r="BI275" s="383"/>
      <c r="BJ275" s="383"/>
      <c r="BK275" s="383"/>
      <c r="BL275" s="383"/>
      <c r="BM275" s="383"/>
      <c r="BN275" s="383"/>
      <c r="BO275" s="383"/>
      <c r="BP275" s="383"/>
      <c r="BQ275" s="383"/>
      <c r="BR275" s="322"/>
      <c r="BS275" s="383"/>
      <c r="BT275" s="383"/>
      <c r="BU275" s="383"/>
      <c r="BV275" s="322"/>
      <c r="BW275" s="383"/>
      <c r="BX275" s="383"/>
      <c r="BY275" s="383"/>
      <c r="BZ275" s="383"/>
      <c r="CA275" s="383"/>
      <c r="CB275" s="322"/>
      <c r="CC275" s="383"/>
      <c r="CD275" s="322"/>
      <c r="CE275" s="623"/>
      <c r="CF275" s="623"/>
      <c r="CG275" s="623"/>
      <c r="CH275" s="623"/>
      <c r="CI275" s="222"/>
      <c r="CJ275" s="222"/>
    </row>
    <row r="276" ht="13.5" customHeight="1">
      <c r="A276" s="222"/>
      <c r="B276" s="439">
        <v>44609.0</v>
      </c>
      <c r="C276" s="271">
        <f t="shared" si="25"/>
        <v>0</v>
      </c>
      <c r="D276" s="260">
        <f t="shared" si="35"/>
        <v>0</v>
      </c>
      <c r="E276" s="321"/>
      <c r="F276" s="322"/>
      <c r="G276" s="322"/>
      <c r="H276" s="322"/>
      <c r="I276" s="322"/>
      <c r="J276" s="322"/>
      <c r="K276" s="322"/>
      <c r="L276" s="480"/>
      <c r="M276" s="577">
        <f t="shared" si="36"/>
        <v>0</v>
      </c>
      <c r="N276" s="321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  <c r="AA276" s="322"/>
      <c r="AB276" s="322"/>
      <c r="AC276" s="480"/>
      <c r="AD276" s="260">
        <f t="shared" si="37"/>
        <v>0</v>
      </c>
      <c r="AE276" s="407"/>
      <c r="AF276" s="322"/>
      <c r="AG276" s="383"/>
      <c r="AH276" s="322"/>
      <c r="AI276" s="383"/>
      <c r="AJ276" s="322"/>
      <c r="AK276" s="383"/>
      <c r="AL276" s="322"/>
      <c r="AM276" s="383"/>
      <c r="AN276" s="322"/>
      <c r="AO276" s="383"/>
      <c r="AP276" s="322"/>
      <c r="AQ276" s="383"/>
      <c r="AR276" s="322"/>
      <c r="AS276" s="383"/>
      <c r="AT276" s="322"/>
      <c r="AU276" s="383"/>
      <c r="AV276" s="322"/>
      <c r="AW276" s="383"/>
      <c r="AX276" s="383"/>
      <c r="AY276" s="383"/>
      <c r="AZ276" s="322"/>
      <c r="BA276" s="383"/>
      <c r="BB276" s="383"/>
      <c r="BC276" s="383"/>
      <c r="BD276" s="322"/>
      <c r="BE276" s="383"/>
      <c r="BF276" s="383"/>
      <c r="BG276" s="383"/>
      <c r="BH276" s="383"/>
      <c r="BI276" s="383"/>
      <c r="BJ276" s="383"/>
      <c r="BK276" s="383"/>
      <c r="BL276" s="383"/>
      <c r="BM276" s="383"/>
      <c r="BN276" s="383"/>
      <c r="BO276" s="383"/>
      <c r="BP276" s="383"/>
      <c r="BQ276" s="383"/>
      <c r="BR276" s="322"/>
      <c r="BS276" s="383"/>
      <c r="BT276" s="383"/>
      <c r="BU276" s="383"/>
      <c r="BV276" s="322"/>
      <c r="BW276" s="383"/>
      <c r="BX276" s="383"/>
      <c r="BY276" s="383"/>
      <c r="BZ276" s="383"/>
      <c r="CA276" s="383"/>
      <c r="CB276" s="322"/>
      <c r="CC276" s="383"/>
      <c r="CD276" s="322"/>
      <c r="CE276" s="623"/>
      <c r="CF276" s="623"/>
      <c r="CG276" s="623"/>
      <c r="CH276" s="623"/>
      <c r="CI276" s="222"/>
      <c r="CJ276" s="222"/>
    </row>
    <row r="277" ht="13.5" customHeight="1">
      <c r="A277" s="222"/>
      <c r="B277" s="439">
        <v>44610.0</v>
      </c>
      <c r="C277" s="271">
        <f t="shared" si="25"/>
        <v>0</v>
      </c>
      <c r="D277" s="260">
        <f t="shared" si="35"/>
        <v>0</v>
      </c>
      <c r="E277" s="321"/>
      <c r="F277" s="322"/>
      <c r="G277" s="322"/>
      <c r="H277" s="322"/>
      <c r="I277" s="322"/>
      <c r="J277" s="322"/>
      <c r="K277" s="322"/>
      <c r="L277" s="480"/>
      <c r="M277" s="577">
        <f t="shared" si="36"/>
        <v>0</v>
      </c>
      <c r="N277" s="321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  <c r="AA277" s="322"/>
      <c r="AB277" s="322"/>
      <c r="AC277" s="480"/>
      <c r="AD277" s="260">
        <f t="shared" si="37"/>
        <v>0</v>
      </c>
      <c r="AE277" s="407"/>
      <c r="AF277" s="322"/>
      <c r="AG277" s="383"/>
      <c r="AH277" s="322"/>
      <c r="AI277" s="322"/>
      <c r="AJ277" s="322"/>
      <c r="AK277" s="383"/>
      <c r="AL277" s="322"/>
      <c r="AM277" s="383"/>
      <c r="AN277" s="322"/>
      <c r="AO277" s="383"/>
      <c r="AP277" s="322"/>
      <c r="AQ277" s="383"/>
      <c r="AR277" s="322"/>
      <c r="AS277" s="383"/>
      <c r="AT277" s="322"/>
      <c r="AU277" s="383"/>
      <c r="AV277" s="322"/>
      <c r="AW277" s="383"/>
      <c r="AX277" s="383"/>
      <c r="AY277" s="383"/>
      <c r="AZ277" s="322"/>
      <c r="BA277" s="383"/>
      <c r="BB277" s="383"/>
      <c r="BC277" s="383"/>
      <c r="BD277" s="322"/>
      <c r="BE277" s="383"/>
      <c r="BF277" s="383"/>
      <c r="BG277" s="383"/>
      <c r="BH277" s="383"/>
      <c r="BI277" s="383"/>
      <c r="BJ277" s="383"/>
      <c r="BK277" s="383"/>
      <c r="BL277" s="383"/>
      <c r="BM277" s="383"/>
      <c r="BN277" s="383"/>
      <c r="BO277" s="383"/>
      <c r="BP277" s="383"/>
      <c r="BQ277" s="383"/>
      <c r="BR277" s="322"/>
      <c r="BS277" s="383"/>
      <c r="BT277" s="383"/>
      <c r="BU277" s="383"/>
      <c r="BV277" s="322"/>
      <c r="BW277" s="383"/>
      <c r="BX277" s="383"/>
      <c r="BY277" s="383"/>
      <c r="BZ277" s="383"/>
      <c r="CA277" s="383"/>
      <c r="CB277" s="322"/>
      <c r="CC277" s="383"/>
      <c r="CD277" s="322"/>
      <c r="CE277" s="623"/>
      <c r="CF277" s="623"/>
      <c r="CG277" s="623"/>
      <c r="CH277" s="623"/>
      <c r="CI277" s="222"/>
      <c r="CJ277" s="222"/>
    </row>
    <row r="278" ht="13.5" customHeight="1">
      <c r="A278" s="222"/>
      <c r="B278" s="440">
        <v>44611.0</v>
      </c>
      <c r="C278" s="271">
        <f t="shared" si="25"/>
        <v>251430</v>
      </c>
      <c r="D278" s="260">
        <f t="shared" si="35"/>
        <v>1430</v>
      </c>
      <c r="E278" s="321" t="s">
        <v>444</v>
      </c>
      <c r="F278" s="363">
        <v>330.0</v>
      </c>
      <c r="G278" s="322" t="s">
        <v>640</v>
      </c>
      <c r="H278" s="363">
        <v>1100.0</v>
      </c>
      <c r="I278" s="322"/>
      <c r="J278" s="322"/>
      <c r="K278" s="322"/>
      <c r="L278" s="480"/>
      <c r="M278" s="577">
        <f t="shared" si="36"/>
        <v>250000</v>
      </c>
      <c r="N278" s="321" t="s">
        <v>1861</v>
      </c>
      <c r="O278" s="363">
        <v>250000.0</v>
      </c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  <c r="AA278" s="322"/>
      <c r="AB278" s="322"/>
      <c r="AC278" s="480"/>
      <c r="AD278" s="260">
        <f t="shared" si="37"/>
        <v>0</v>
      </c>
      <c r="AE278" s="407"/>
      <c r="AF278" s="322"/>
      <c r="AG278" s="322"/>
      <c r="AH278" s="322"/>
      <c r="AI278" s="383"/>
      <c r="AJ278" s="322"/>
      <c r="AK278" s="383"/>
      <c r="AL278" s="322"/>
      <c r="AM278" s="383"/>
      <c r="AN278" s="322"/>
      <c r="AO278" s="383"/>
      <c r="AP278" s="322"/>
      <c r="AQ278" s="383"/>
      <c r="AR278" s="322"/>
      <c r="AS278" s="383"/>
      <c r="AT278" s="322"/>
      <c r="AU278" s="383"/>
      <c r="AV278" s="322"/>
      <c r="AW278" s="383"/>
      <c r="AX278" s="383"/>
      <c r="AY278" s="383"/>
      <c r="AZ278" s="322"/>
      <c r="BA278" s="383"/>
      <c r="BB278" s="383"/>
      <c r="BC278" s="383"/>
      <c r="BD278" s="322"/>
      <c r="BE278" s="383"/>
      <c r="BF278" s="383"/>
      <c r="BG278" s="383"/>
      <c r="BH278" s="383"/>
      <c r="BI278" s="383"/>
      <c r="BJ278" s="383"/>
      <c r="BK278" s="383"/>
      <c r="BL278" s="383"/>
      <c r="BM278" s="383"/>
      <c r="BN278" s="383"/>
      <c r="BO278" s="383"/>
      <c r="BP278" s="383"/>
      <c r="BQ278" s="383"/>
      <c r="BR278" s="322"/>
      <c r="BS278" s="383"/>
      <c r="BT278" s="383"/>
      <c r="BU278" s="383"/>
      <c r="BV278" s="322"/>
      <c r="BW278" s="383"/>
      <c r="BX278" s="383"/>
      <c r="BY278" s="383"/>
      <c r="BZ278" s="383"/>
      <c r="CA278" s="383"/>
      <c r="CB278" s="322"/>
      <c r="CC278" s="383"/>
      <c r="CD278" s="322"/>
      <c r="CE278" s="623"/>
      <c r="CF278" s="623"/>
      <c r="CG278" s="623"/>
      <c r="CH278" s="623"/>
      <c r="CI278" s="222"/>
      <c r="CJ278" s="222"/>
    </row>
    <row r="279" ht="13.5" customHeight="1">
      <c r="A279" s="222"/>
      <c r="B279" s="440">
        <v>44612.0</v>
      </c>
      <c r="C279" s="271">
        <f t="shared" si="25"/>
        <v>21587</v>
      </c>
      <c r="D279" s="260">
        <f t="shared" si="35"/>
        <v>0</v>
      </c>
      <c r="E279" s="321"/>
      <c r="F279" s="322"/>
      <c r="G279" s="322"/>
      <c r="H279" s="322"/>
      <c r="I279" s="322"/>
      <c r="J279" s="322"/>
      <c r="K279" s="322"/>
      <c r="L279" s="480"/>
      <c r="M279" s="577">
        <f t="shared" si="36"/>
        <v>0</v>
      </c>
      <c r="N279" s="321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  <c r="AA279" s="322"/>
      <c r="AB279" s="322"/>
      <c r="AC279" s="480"/>
      <c r="AD279" s="260">
        <f t="shared" si="37"/>
        <v>21587</v>
      </c>
      <c r="AE279" s="407" t="s">
        <v>1862</v>
      </c>
      <c r="AF279" s="363">
        <v>17737.0</v>
      </c>
      <c r="AG279" s="322" t="s">
        <v>1863</v>
      </c>
      <c r="AH279" s="363">
        <v>3850.0</v>
      </c>
      <c r="AI279" s="407"/>
      <c r="AJ279" s="322"/>
      <c r="AK279" s="383"/>
      <c r="AL279" s="322"/>
      <c r="AM279" s="383"/>
      <c r="AN279" s="322"/>
      <c r="AO279" s="383"/>
      <c r="AP279" s="322"/>
      <c r="AQ279" s="383"/>
      <c r="AR279" s="322"/>
      <c r="AS279" s="383"/>
      <c r="AT279" s="322"/>
      <c r="AU279" s="383"/>
      <c r="AV279" s="322"/>
      <c r="AW279" s="383"/>
      <c r="AX279" s="383"/>
      <c r="AY279" s="383"/>
      <c r="AZ279" s="322"/>
      <c r="BA279" s="383"/>
      <c r="BB279" s="383"/>
      <c r="BC279" s="383"/>
      <c r="BD279" s="322"/>
      <c r="BE279" s="383"/>
      <c r="BF279" s="383"/>
      <c r="BG279" s="383"/>
      <c r="BH279" s="383"/>
      <c r="BI279" s="383"/>
      <c r="BJ279" s="383"/>
      <c r="BK279" s="383"/>
      <c r="BL279" s="383"/>
      <c r="BM279" s="383"/>
      <c r="BN279" s="383"/>
      <c r="BO279" s="383"/>
      <c r="BP279" s="383"/>
      <c r="BQ279" s="383"/>
      <c r="BR279" s="322"/>
      <c r="BS279" s="383"/>
      <c r="BT279" s="383"/>
      <c r="BU279" s="383"/>
      <c r="BV279" s="322"/>
      <c r="BW279" s="383"/>
      <c r="BX279" s="383"/>
      <c r="BY279" s="383"/>
      <c r="BZ279" s="383"/>
      <c r="CA279" s="383"/>
      <c r="CB279" s="322"/>
      <c r="CC279" s="383"/>
      <c r="CD279" s="322"/>
      <c r="CE279" s="623"/>
      <c r="CF279" s="623"/>
      <c r="CG279" s="623"/>
      <c r="CH279" s="623"/>
      <c r="CI279" s="222"/>
      <c r="CJ279" s="222"/>
    </row>
    <row r="280" ht="13.5" customHeight="1">
      <c r="A280" s="222"/>
      <c r="B280" s="440">
        <v>44613.0</v>
      </c>
      <c r="C280" s="271">
        <f t="shared" si="25"/>
        <v>0</v>
      </c>
      <c r="D280" s="260">
        <f t="shared" si="35"/>
        <v>0</v>
      </c>
      <c r="E280" s="321"/>
      <c r="F280" s="322"/>
      <c r="G280" s="322"/>
      <c r="H280" s="322"/>
      <c r="I280" s="322"/>
      <c r="J280" s="322"/>
      <c r="K280" s="322"/>
      <c r="L280" s="480"/>
      <c r="M280" s="577">
        <f t="shared" si="36"/>
        <v>0</v>
      </c>
      <c r="N280" s="321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  <c r="AA280" s="322"/>
      <c r="AB280" s="322"/>
      <c r="AC280" s="480"/>
      <c r="AD280" s="260">
        <f t="shared" si="37"/>
        <v>0</v>
      </c>
      <c r="AE280" s="407"/>
      <c r="AF280" s="322"/>
      <c r="AG280" s="383"/>
      <c r="AH280" s="322"/>
      <c r="AI280" s="383"/>
      <c r="AJ280" s="322"/>
      <c r="AK280" s="383"/>
      <c r="AL280" s="322"/>
      <c r="AM280" s="383"/>
      <c r="AN280" s="322"/>
      <c r="AO280" s="383"/>
      <c r="AP280" s="322"/>
      <c r="AQ280" s="383"/>
      <c r="AR280" s="322"/>
      <c r="AS280" s="383"/>
      <c r="AT280" s="322"/>
      <c r="AU280" s="383"/>
      <c r="AV280" s="322"/>
      <c r="AW280" s="383"/>
      <c r="AX280" s="383"/>
      <c r="AY280" s="383"/>
      <c r="AZ280" s="322"/>
      <c r="BA280" s="383"/>
      <c r="BB280" s="383"/>
      <c r="BC280" s="383"/>
      <c r="BD280" s="322"/>
      <c r="BE280" s="383"/>
      <c r="BF280" s="383"/>
      <c r="BG280" s="383"/>
      <c r="BH280" s="383"/>
      <c r="BI280" s="383"/>
      <c r="BJ280" s="383"/>
      <c r="BK280" s="383"/>
      <c r="BL280" s="383"/>
      <c r="BM280" s="383"/>
      <c r="BN280" s="383"/>
      <c r="BO280" s="383"/>
      <c r="BP280" s="383"/>
      <c r="BQ280" s="383"/>
      <c r="BR280" s="322"/>
      <c r="BS280" s="383"/>
      <c r="BT280" s="383"/>
      <c r="BU280" s="383"/>
      <c r="BV280" s="322"/>
      <c r="BW280" s="383"/>
      <c r="BX280" s="383"/>
      <c r="BY280" s="383"/>
      <c r="BZ280" s="383"/>
      <c r="CA280" s="383"/>
      <c r="CB280" s="322"/>
      <c r="CC280" s="383"/>
      <c r="CD280" s="322"/>
      <c r="CE280" s="623"/>
      <c r="CF280" s="623"/>
      <c r="CG280" s="623"/>
      <c r="CH280" s="623"/>
      <c r="CI280" s="222"/>
      <c r="CJ280" s="222"/>
    </row>
    <row r="281" ht="13.5" customHeight="1">
      <c r="A281" s="222"/>
      <c r="B281" s="440">
        <v>44614.0</v>
      </c>
      <c r="C281" s="271">
        <f t="shared" si="25"/>
        <v>19915</v>
      </c>
      <c r="D281" s="260">
        <f t="shared" si="35"/>
        <v>4000</v>
      </c>
      <c r="E281" s="321" t="s">
        <v>1864</v>
      </c>
      <c r="F281" s="322">
        <v>4000.0</v>
      </c>
      <c r="G281" s="322"/>
      <c r="H281" s="322"/>
      <c r="I281" s="322"/>
      <c r="J281" s="322"/>
      <c r="K281" s="322"/>
      <c r="L281" s="480"/>
      <c r="M281" s="577">
        <f t="shared" si="36"/>
        <v>0</v>
      </c>
      <c r="N281" s="321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  <c r="AA281" s="322"/>
      <c r="AB281" s="322"/>
      <c r="AC281" s="480"/>
      <c r="AD281" s="260">
        <f t="shared" si="37"/>
        <v>15915</v>
      </c>
      <c r="AE281" s="407" t="s">
        <v>403</v>
      </c>
      <c r="AF281" s="363">
        <v>15915.0</v>
      </c>
      <c r="AG281" s="407"/>
      <c r="AH281" s="322"/>
      <c r="AI281" s="412"/>
      <c r="AJ281" s="412"/>
      <c r="AK281" s="383"/>
      <c r="AL281" s="322"/>
      <c r="AM281" s="383"/>
      <c r="AN281" s="322"/>
      <c r="AO281" s="383"/>
      <c r="AP281" s="322"/>
      <c r="AQ281" s="383"/>
      <c r="AR281" s="322"/>
      <c r="AS281" s="383"/>
      <c r="AT281" s="322"/>
      <c r="AU281" s="383"/>
      <c r="AV281" s="322"/>
      <c r="AW281" s="383"/>
      <c r="AX281" s="383"/>
      <c r="AY281" s="383"/>
      <c r="AZ281" s="322"/>
      <c r="BA281" s="383"/>
      <c r="BB281" s="383"/>
      <c r="BC281" s="383"/>
      <c r="BD281" s="322"/>
      <c r="BE281" s="383"/>
      <c r="BF281" s="383"/>
      <c r="BG281" s="383"/>
      <c r="BH281" s="383"/>
      <c r="BI281" s="383"/>
      <c r="BJ281" s="383"/>
      <c r="BK281" s="383"/>
      <c r="BL281" s="383"/>
      <c r="BM281" s="383"/>
      <c r="BN281" s="383"/>
      <c r="BO281" s="383"/>
      <c r="BP281" s="383"/>
      <c r="BQ281" s="383"/>
      <c r="BR281" s="322"/>
      <c r="BS281" s="383"/>
      <c r="BT281" s="383"/>
      <c r="BU281" s="383"/>
      <c r="BV281" s="322"/>
      <c r="BW281" s="383"/>
      <c r="BX281" s="383"/>
      <c r="BY281" s="383"/>
      <c r="BZ281" s="383"/>
      <c r="CA281" s="383"/>
      <c r="CB281" s="322"/>
      <c r="CC281" s="383"/>
      <c r="CD281" s="322"/>
      <c r="CE281" s="623"/>
      <c r="CF281" s="623"/>
      <c r="CG281" s="623"/>
      <c r="CH281" s="623"/>
      <c r="CI281" s="222"/>
      <c r="CJ281" s="222"/>
    </row>
    <row r="282" ht="13.5" customHeight="1">
      <c r="A282" s="222"/>
      <c r="B282" s="439">
        <v>44615.0</v>
      </c>
      <c r="C282" s="271">
        <f t="shared" si="25"/>
        <v>0</v>
      </c>
      <c r="D282" s="260">
        <f t="shared" si="35"/>
        <v>0</v>
      </c>
      <c r="E282" s="321"/>
      <c r="F282" s="322"/>
      <c r="G282" s="322"/>
      <c r="H282" s="322"/>
      <c r="I282" s="322"/>
      <c r="J282" s="322"/>
      <c r="K282" s="322"/>
      <c r="L282" s="480"/>
      <c r="M282" s="577">
        <f t="shared" si="36"/>
        <v>0</v>
      </c>
      <c r="N282" s="321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  <c r="AA282" s="322"/>
      <c r="AB282" s="322"/>
      <c r="AC282" s="480"/>
      <c r="AD282" s="260">
        <f t="shared" si="37"/>
        <v>0</v>
      </c>
      <c r="AE282" s="407"/>
      <c r="AF282" s="322"/>
      <c r="AG282" s="412"/>
      <c r="AH282" s="412"/>
      <c r="AI282" s="383"/>
      <c r="AJ282" s="322"/>
      <c r="AK282" s="322"/>
      <c r="AL282" s="322"/>
      <c r="AM282" s="383"/>
      <c r="AN282" s="322"/>
      <c r="AO282" s="322"/>
      <c r="AP282" s="322"/>
      <c r="AQ282" s="383"/>
      <c r="AR282" s="322"/>
      <c r="AS282" s="383"/>
      <c r="AT282" s="322"/>
      <c r="AU282" s="383"/>
      <c r="AV282" s="322"/>
      <c r="AW282" s="383"/>
      <c r="AX282" s="383"/>
      <c r="AY282" s="383"/>
      <c r="AZ282" s="322"/>
      <c r="BA282" s="383"/>
      <c r="BB282" s="383"/>
      <c r="BC282" s="383"/>
      <c r="BD282" s="322"/>
      <c r="BE282" s="383"/>
      <c r="BF282" s="383"/>
      <c r="BG282" s="383"/>
      <c r="BH282" s="383"/>
      <c r="BI282" s="383"/>
      <c r="BJ282" s="383"/>
      <c r="BK282" s="383"/>
      <c r="BL282" s="383"/>
      <c r="BM282" s="383"/>
      <c r="BN282" s="383"/>
      <c r="BO282" s="383"/>
      <c r="BP282" s="383"/>
      <c r="BQ282" s="383"/>
      <c r="BR282" s="322"/>
      <c r="BS282" s="383"/>
      <c r="BT282" s="383"/>
      <c r="BU282" s="383"/>
      <c r="BV282" s="322"/>
      <c r="BW282" s="383"/>
      <c r="BX282" s="383"/>
      <c r="BY282" s="383"/>
      <c r="BZ282" s="383"/>
      <c r="CA282" s="383"/>
      <c r="CB282" s="322"/>
      <c r="CC282" s="383"/>
      <c r="CD282" s="322"/>
      <c r="CE282" s="623"/>
      <c r="CF282" s="623"/>
      <c r="CG282" s="623"/>
      <c r="CH282" s="623"/>
      <c r="CI282" s="222"/>
      <c r="CJ282" s="222"/>
    </row>
    <row r="283" ht="13.5" customHeight="1">
      <c r="A283" s="222"/>
      <c r="B283" s="439">
        <v>44616.0</v>
      </c>
      <c r="C283" s="271">
        <f t="shared" si="25"/>
        <v>0</v>
      </c>
      <c r="D283" s="260">
        <f t="shared" si="35"/>
        <v>0</v>
      </c>
      <c r="E283" s="321"/>
      <c r="F283" s="322"/>
      <c r="G283" s="322"/>
      <c r="H283" s="322"/>
      <c r="I283" s="322"/>
      <c r="J283" s="322"/>
      <c r="K283" s="322"/>
      <c r="L283" s="480"/>
      <c r="M283" s="577">
        <f t="shared" si="36"/>
        <v>0</v>
      </c>
      <c r="N283" s="321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  <c r="AA283" s="322"/>
      <c r="AB283" s="322"/>
      <c r="AC283" s="480"/>
      <c r="AD283" s="260">
        <f t="shared" si="37"/>
        <v>0</v>
      </c>
      <c r="AE283" s="407"/>
      <c r="AF283" s="322"/>
      <c r="AG283" s="383"/>
      <c r="AH283" s="322"/>
      <c r="AI283" s="383"/>
      <c r="AJ283" s="322"/>
      <c r="AK283" s="383"/>
      <c r="AL283" s="322"/>
      <c r="AM283" s="383"/>
      <c r="AN283" s="322"/>
      <c r="AO283" s="383"/>
      <c r="AP283" s="322"/>
      <c r="AQ283" s="383"/>
      <c r="AR283" s="322"/>
      <c r="AS283" s="383"/>
      <c r="AT283" s="322"/>
      <c r="AU283" s="383"/>
      <c r="AV283" s="322"/>
      <c r="AW283" s="383"/>
      <c r="AX283" s="383"/>
      <c r="AY283" s="383"/>
      <c r="AZ283" s="322"/>
      <c r="BA283" s="383"/>
      <c r="BB283" s="383"/>
      <c r="BC283" s="383"/>
      <c r="BD283" s="322"/>
      <c r="BE283" s="383"/>
      <c r="BF283" s="383"/>
      <c r="BG283" s="383"/>
      <c r="BH283" s="383"/>
      <c r="BI283" s="383"/>
      <c r="BJ283" s="383"/>
      <c r="BK283" s="383"/>
      <c r="BL283" s="383"/>
      <c r="BM283" s="383"/>
      <c r="BN283" s="383"/>
      <c r="BO283" s="383"/>
      <c r="BP283" s="383"/>
      <c r="BQ283" s="383"/>
      <c r="BR283" s="322"/>
      <c r="BS283" s="383"/>
      <c r="BT283" s="383"/>
      <c r="BU283" s="383"/>
      <c r="BV283" s="322"/>
      <c r="BW283" s="383"/>
      <c r="BX283" s="383"/>
      <c r="BY283" s="383"/>
      <c r="BZ283" s="383"/>
      <c r="CA283" s="383"/>
      <c r="CB283" s="322"/>
      <c r="CC283" s="383"/>
      <c r="CD283" s="322"/>
      <c r="CE283" s="623"/>
      <c r="CF283" s="623"/>
      <c r="CG283" s="623"/>
      <c r="CH283" s="623"/>
      <c r="CI283" s="222"/>
      <c r="CJ283" s="222"/>
    </row>
    <row r="284" ht="13.5" customHeight="1">
      <c r="A284" s="222"/>
      <c r="B284" s="439">
        <v>44617.0</v>
      </c>
      <c r="C284" s="271">
        <f t="shared" si="25"/>
        <v>0</v>
      </c>
      <c r="D284" s="260">
        <f t="shared" si="35"/>
        <v>0</v>
      </c>
      <c r="E284" s="321"/>
      <c r="F284" s="322"/>
      <c r="G284" s="322"/>
      <c r="H284" s="322"/>
      <c r="I284" s="322"/>
      <c r="J284" s="322"/>
      <c r="K284" s="322"/>
      <c r="L284" s="480"/>
      <c r="M284" s="577">
        <f t="shared" si="36"/>
        <v>0</v>
      </c>
      <c r="N284" s="321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  <c r="AA284" s="322"/>
      <c r="AB284" s="322"/>
      <c r="AC284" s="480"/>
      <c r="AD284" s="260">
        <f t="shared" si="37"/>
        <v>0</v>
      </c>
      <c r="AE284" s="407"/>
      <c r="AF284" s="322"/>
      <c r="AG284" s="383"/>
      <c r="AH284" s="322"/>
      <c r="AI284" s="383"/>
      <c r="AJ284" s="383"/>
      <c r="AK284" s="383"/>
      <c r="AL284" s="322"/>
      <c r="AM284" s="322"/>
      <c r="AN284" s="322"/>
      <c r="AO284" s="383"/>
      <c r="AP284" s="322"/>
      <c r="AQ284" s="383"/>
      <c r="AR284" s="322"/>
      <c r="AS284" s="383"/>
      <c r="AT284" s="322"/>
      <c r="AU284" s="322"/>
      <c r="AV284" s="322"/>
      <c r="AW284" s="322"/>
      <c r="AX284" s="322"/>
      <c r="AY284" s="383"/>
      <c r="AZ284" s="322"/>
      <c r="BA284" s="383"/>
      <c r="BB284" s="322"/>
      <c r="BC284" s="322"/>
      <c r="BD284" s="322"/>
      <c r="BE284" s="322"/>
      <c r="BF284" s="322"/>
      <c r="BG284" s="322"/>
      <c r="BH284" s="322"/>
      <c r="BI284" s="383"/>
      <c r="BJ284" s="322"/>
      <c r="BK284" s="383"/>
      <c r="BL284" s="322"/>
      <c r="BM284" s="383"/>
      <c r="BN284" s="322"/>
      <c r="BO284" s="383"/>
      <c r="BP284" s="322"/>
      <c r="BQ284" s="383"/>
      <c r="BR284" s="322"/>
      <c r="BS284" s="383"/>
      <c r="BT284" s="383"/>
      <c r="BU284" s="383"/>
      <c r="BV284" s="322"/>
      <c r="BW284" s="383"/>
      <c r="BX284" s="383"/>
      <c r="BY284" s="383"/>
      <c r="BZ284" s="383"/>
      <c r="CA284" s="383"/>
      <c r="CB284" s="322"/>
      <c r="CC284" s="383"/>
      <c r="CD284" s="322"/>
      <c r="CE284" s="623"/>
      <c r="CF284" s="623"/>
      <c r="CG284" s="623"/>
      <c r="CH284" s="623"/>
      <c r="CI284" s="222"/>
      <c r="CJ284" s="222"/>
    </row>
    <row r="285" ht="13.5" customHeight="1">
      <c r="A285" s="222"/>
      <c r="B285" s="440">
        <v>44618.0</v>
      </c>
      <c r="C285" s="271">
        <f t="shared" si="25"/>
        <v>13704724</v>
      </c>
      <c r="D285" s="260">
        <f t="shared" si="35"/>
        <v>12610817</v>
      </c>
      <c r="E285" s="321" t="s">
        <v>695</v>
      </c>
      <c r="F285" s="363">
        <v>1.255E7</v>
      </c>
      <c r="G285" s="322" t="s">
        <v>1865</v>
      </c>
      <c r="H285" s="363">
        <v>60102.0</v>
      </c>
      <c r="I285" s="322" t="s">
        <v>501</v>
      </c>
      <c r="J285" s="363">
        <v>385.0</v>
      </c>
      <c r="K285" s="322" t="s">
        <v>640</v>
      </c>
      <c r="L285" s="385">
        <v>330.0</v>
      </c>
      <c r="M285" s="577">
        <f t="shared" si="36"/>
        <v>882632</v>
      </c>
      <c r="N285" s="321" t="s">
        <v>1866</v>
      </c>
      <c r="O285" s="363">
        <v>882632.0</v>
      </c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  <c r="AA285" s="322"/>
      <c r="AB285" s="322"/>
      <c r="AC285" s="480"/>
      <c r="AD285" s="260">
        <f t="shared" si="37"/>
        <v>211275</v>
      </c>
      <c r="AE285" s="383" t="s">
        <v>1867</v>
      </c>
      <c r="AF285" s="363">
        <v>17520.0</v>
      </c>
      <c r="AG285" s="407" t="s">
        <v>1868</v>
      </c>
      <c r="AH285" s="363">
        <v>4400.0</v>
      </c>
      <c r="AI285" s="322" t="s">
        <v>992</v>
      </c>
      <c r="AJ285" s="363">
        <v>126500.0</v>
      </c>
      <c r="AK285" s="322" t="s">
        <v>1869</v>
      </c>
      <c r="AL285" s="363">
        <v>45859.0</v>
      </c>
      <c r="AM285" s="407" t="s">
        <v>1870</v>
      </c>
      <c r="AN285" s="363">
        <v>2695.0</v>
      </c>
      <c r="AO285" s="383" t="s">
        <v>1871</v>
      </c>
      <c r="AP285" s="363">
        <v>1493.0</v>
      </c>
      <c r="AQ285" s="383" t="s">
        <v>1872</v>
      </c>
      <c r="AR285" s="363">
        <v>3900.0</v>
      </c>
      <c r="AS285" s="322" t="s">
        <v>1873</v>
      </c>
      <c r="AT285" s="363">
        <v>8908.0</v>
      </c>
      <c r="AU285" s="322"/>
      <c r="AV285" s="322"/>
      <c r="AW285" s="322"/>
      <c r="AX285" s="322"/>
      <c r="AY285" s="383"/>
      <c r="AZ285" s="322"/>
      <c r="BA285" s="383"/>
      <c r="BB285" s="322"/>
      <c r="BC285" s="322"/>
      <c r="BD285" s="322"/>
      <c r="BE285" s="322"/>
      <c r="BF285" s="322"/>
      <c r="BG285" s="322"/>
      <c r="BH285" s="322"/>
      <c r="BI285" s="383"/>
      <c r="BJ285" s="322"/>
      <c r="BK285" s="383"/>
      <c r="BL285" s="322"/>
      <c r="BM285" s="383"/>
      <c r="BN285" s="322"/>
      <c r="BO285" s="322"/>
      <c r="BP285" s="322"/>
      <c r="BQ285" s="383"/>
      <c r="BR285" s="322"/>
      <c r="BS285" s="383"/>
      <c r="BT285" s="322"/>
      <c r="BU285" s="322"/>
      <c r="BV285" s="322"/>
      <c r="BW285" s="383"/>
      <c r="BX285" s="322"/>
      <c r="BY285" s="322"/>
      <c r="BZ285" s="322"/>
      <c r="CA285" s="322"/>
      <c r="CB285" s="322"/>
      <c r="CC285" s="383"/>
      <c r="CD285" s="322"/>
      <c r="CE285" s="623"/>
      <c r="CF285" s="623"/>
      <c r="CG285" s="623"/>
      <c r="CH285" s="623"/>
      <c r="CI285" s="222"/>
      <c r="CJ285" s="222"/>
    </row>
    <row r="286" ht="13.5" customHeight="1">
      <c r="A286" s="222"/>
      <c r="B286" s="440">
        <v>44619.0</v>
      </c>
      <c r="C286" s="271">
        <f t="shared" si="25"/>
        <v>12054754</v>
      </c>
      <c r="D286" s="260">
        <f t="shared" si="35"/>
        <v>0</v>
      </c>
      <c r="E286" s="321"/>
      <c r="F286" s="322"/>
      <c r="G286" s="322"/>
      <c r="H286" s="322"/>
      <c r="I286" s="322"/>
      <c r="J286" s="322"/>
      <c r="K286" s="322"/>
      <c r="L286" s="480"/>
      <c r="M286" s="577">
        <f t="shared" si="36"/>
        <v>0</v>
      </c>
      <c r="N286" s="321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  <c r="AA286" s="322"/>
      <c r="AB286" s="322"/>
      <c r="AC286" s="480"/>
      <c r="AD286" s="260">
        <f t="shared" si="37"/>
        <v>12054754</v>
      </c>
      <c r="AE286" s="407" t="s">
        <v>1874</v>
      </c>
      <c r="AF286" s="363">
        <v>84678.0</v>
      </c>
      <c r="AG286" s="322" t="s">
        <v>1055</v>
      </c>
      <c r="AH286" s="363">
        <v>110000.0</v>
      </c>
      <c r="AI286" s="383" t="s">
        <v>1875</v>
      </c>
      <c r="AJ286" s="363">
        <v>67440.0</v>
      </c>
      <c r="AK286" s="383" t="s">
        <v>75</v>
      </c>
      <c r="AL286" s="363">
        <v>58201.0</v>
      </c>
      <c r="AM286" s="383" t="s">
        <v>1876</v>
      </c>
      <c r="AN286" s="363">
        <v>4400.0</v>
      </c>
      <c r="AO286" s="383" t="s">
        <v>73</v>
      </c>
      <c r="AP286" s="363">
        <v>6015.0</v>
      </c>
      <c r="AQ286" s="322" t="s">
        <v>1877</v>
      </c>
      <c r="AR286" s="363">
        <v>24840.0</v>
      </c>
      <c r="AS286" s="322" t="s">
        <v>455</v>
      </c>
      <c r="AT286" s="363">
        <v>1.0E7</v>
      </c>
      <c r="AU286" s="383" t="s">
        <v>1878</v>
      </c>
      <c r="AV286" s="363">
        <v>15180.0</v>
      </c>
      <c r="AW286" s="322" t="s">
        <v>1879</v>
      </c>
      <c r="AX286" s="363">
        <v>1684000.0</v>
      </c>
      <c r="AY286" s="322"/>
      <c r="AZ286" s="322"/>
      <c r="BA286" s="322"/>
      <c r="BB286" s="322"/>
      <c r="BC286" s="322"/>
      <c r="BD286" s="322"/>
      <c r="BE286" s="322"/>
      <c r="BF286" s="322"/>
      <c r="BG286" s="383"/>
      <c r="BH286" s="322"/>
      <c r="BI286" s="322"/>
      <c r="BJ286" s="322"/>
      <c r="BK286" s="322"/>
      <c r="BL286" s="322"/>
      <c r="BM286" s="322"/>
      <c r="BN286" s="322"/>
      <c r="BO286" s="383"/>
      <c r="BP286" s="322"/>
      <c r="BQ286" s="322"/>
      <c r="BR286" s="322"/>
      <c r="BS286" s="383"/>
      <c r="BT286" s="322"/>
      <c r="BU286" s="383"/>
      <c r="BV286" s="322"/>
      <c r="BW286" s="383"/>
      <c r="BX286" s="383"/>
      <c r="BY286" s="383"/>
      <c r="BZ286" s="383"/>
      <c r="CA286" s="383"/>
      <c r="CB286" s="322"/>
      <c r="CC286" s="383"/>
      <c r="CD286" s="322"/>
      <c r="CE286" s="623"/>
      <c r="CF286" s="623"/>
      <c r="CG286" s="623"/>
      <c r="CH286" s="623"/>
      <c r="CI286" s="222"/>
      <c r="CJ286" s="222"/>
    </row>
    <row r="287" ht="13.5" customHeight="1">
      <c r="A287" s="222"/>
      <c r="B287" s="440">
        <v>44620.0</v>
      </c>
      <c r="C287" s="271">
        <f t="shared" si="25"/>
        <v>50000</v>
      </c>
      <c r="D287" s="260">
        <f t="shared" si="35"/>
        <v>0</v>
      </c>
      <c r="E287" s="321"/>
      <c r="F287" s="322"/>
      <c r="G287" s="322"/>
      <c r="H287" s="322"/>
      <c r="I287" s="322"/>
      <c r="J287" s="322"/>
      <c r="K287" s="322"/>
      <c r="L287" s="480"/>
      <c r="M287" s="577">
        <f t="shared" si="36"/>
        <v>0</v>
      </c>
      <c r="N287" s="321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  <c r="AA287" s="322"/>
      <c r="AB287" s="322"/>
      <c r="AC287" s="480"/>
      <c r="AD287" s="260">
        <f t="shared" si="37"/>
        <v>50000</v>
      </c>
      <c r="AE287" s="407" t="s">
        <v>1880</v>
      </c>
      <c r="AF287" s="363">
        <v>50000.0</v>
      </c>
      <c r="AG287" s="383"/>
      <c r="AH287" s="322"/>
      <c r="AI287" s="383"/>
      <c r="AJ287" s="322"/>
      <c r="AK287" s="322"/>
      <c r="AL287" s="322"/>
      <c r="AM287" s="322"/>
      <c r="AN287" s="322"/>
      <c r="AO287" s="322"/>
      <c r="AP287" s="322"/>
      <c r="AQ287" s="322"/>
      <c r="AR287" s="322"/>
      <c r="AS287" s="383"/>
      <c r="AT287" s="322"/>
      <c r="AU287" s="322"/>
      <c r="AV287" s="322"/>
      <c r="AW287" s="322"/>
      <c r="AX287" s="322"/>
      <c r="AY287" s="322"/>
      <c r="AZ287" s="322"/>
      <c r="BA287" s="322"/>
      <c r="BB287" s="322"/>
      <c r="BC287" s="322"/>
      <c r="BD287" s="322"/>
      <c r="BE287" s="322"/>
      <c r="BF287" s="322"/>
      <c r="BG287" s="383"/>
      <c r="BH287" s="322"/>
      <c r="BI287" s="322"/>
      <c r="BJ287" s="322"/>
      <c r="BK287" s="383"/>
      <c r="BL287" s="322"/>
      <c r="BM287" s="383"/>
      <c r="BN287" s="322"/>
      <c r="BO287" s="383"/>
      <c r="BP287" s="322"/>
      <c r="BQ287" s="383"/>
      <c r="BR287" s="322"/>
      <c r="BS287" s="322"/>
      <c r="BT287" s="322"/>
      <c r="BU287" s="383"/>
      <c r="BV287" s="322"/>
      <c r="BW287" s="383"/>
      <c r="BX287" s="322"/>
      <c r="BY287" s="383"/>
      <c r="BZ287" s="322"/>
      <c r="CA287" s="383"/>
      <c r="CB287" s="322"/>
      <c r="CC287" s="383"/>
      <c r="CD287" s="322"/>
      <c r="CE287" s="623"/>
      <c r="CF287" s="623"/>
      <c r="CG287" s="623"/>
      <c r="CH287" s="623"/>
      <c r="CI287" s="222"/>
      <c r="CJ287" s="222"/>
    </row>
    <row r="288" ht="13.5" customHeight="1">
      <c r="A288" s="222"/>
      <c r="B288" s="444">
        <v>45351.0</v>
      </c>
      <c r="C288" s="271">
        <f t="shared" si="25"/>
        <v>9900935</v>
      </c>
      <c r="D288" s="272">
        <f t="shared" si="35"/>
        <v>5822018</v>
      </c>
      <c r="E288" s="321" t="s">
        <v>1006</v>
      </c>
      <c r="F288" s="363">
        <v>527500.0</v>
      </c>
      <c r="G288" s="591" t="s">
        <v>1004</v>
      </c>
      <c r="H288" s="367">
        <v>4632520.0</v>
      </c>
      <c r="I288" s="591" t="s">
        <v>1005</v>
      </c>
      <c r="J288" s="367">
        <v>660788.0</v>
      </c>
      <c r="K288" s="412" t="s">
        <v>501</v>
      </c>
      <c r="L288" s="385">
        <v>1210.0</v>
      </c>
      <c r="M288" s="577">
        <f t="shared" si="36"/>
        <v>2015582</v>
      </c>
      <c r="N288" s="599" t="s">
        <v>1516</v>
      </c>
      <c r="O288" s="363">
        <v>1038347.0</v>
      </c>
      <c r="P288" s="322" t="s">
        <v>1881</v>
      </c>
      <c r="Q288" s="363">
        <v>33000.0</v>
      </c>
      <c r="R288" s="322" t="s">
        <v>1882</v>
      </c>
      <c r="S288" s="363">
        <v>-110913.0</v>
      </c>
      <c r="T288" s="322" t="s">
        <v>449</v>
      </c>
      <c r="U288" s="363">
        <v>1055148.0</v>
      </c>
      <c r="V288" s="322"/>
      <c r="W288" s="322"/>
      <c r="X288" s="322"/>
      <c r="Y288" s="322"/>
      <c r="Z288" s="322"/>
      <c r="AA288" s="322"/>
      <c r="AB288" s="322"/>
      <c r="AC288" s="480"/>
      <c r="AD288" s="260">
        <f t="shared" si="37"/>
        <v>2063335</v>
      </c>
      <c r="AE288" s="730" t="s">
        <v>403</v>
      </c>
      <c r="AF288" s="731">
        <v>117945.0</v>
      </c>
      <c r="AG288" s="534" t="s">
        <v>999</v>
      </c>
      <c r="AH288" s="411">
        <v>337414.0</v>
      </c>
      <c r="AI288" s="416" t="s">
        <v>401</v>
      </c>
      <c r="AJ288" s="411">
        <v>135300.0</v>
      </c>
      <c r="AK288" s="422" t="s">
        <v>88</v>
      </c>
      <c r="AL288" s="411">
        <v>160000.0</v>
      </c>
      <c r="AM288" s="422" t="s">
        <v>452</v>
      </c>
      <c r="AN288" s="411">
        <v>735560.0</v>
      </c>
      <c r="AO288" s="422" t="s">
        <v>87</v>
      </c>
      <c r="AP288" s="411">
        <v>165000.0</v>
      </c>
      <c r="AQ288" s="422" t="s">
        <v>454</v>
      </c>
      <c r="AR288" s="411">
        <v>65000.0</v>
      </c>
      <c r="AS288" s="416" t="s">
        <v>1630</v>
      </c>
      <c r="AT288" s="411">
        <v>1100.0</v>
      </c>
      <c r="AU288" s="422"/>
      <c r="AV288" s="422"/>
      <c r="AW288" s="416" t="s">
        <v>1883</v>
      </c>
      <c r="AX288" s="411">
        <v>346016.0</v>
      </c>
      <c r="AY288" s="422"/>
      <c r="AZ288" s="422"/>
      <c r="BA288" s="422"/>
      <c r="BB288" s="422"/>
      <c r="BC288" s="422"/>
      <c r="BD288" s="422"/>
      <c r="BE288" s="422"/>
      <c r="BF288" s="422"/>
      <c r="BG288" s="416"/>
      <c r="BH288" s="422"/>
      <c r="BI288" s="422"/>
      <c r="BJ288" s="422"/>
      <c r="BK288" s="416"/>
      <c r="BL288" s="422"/>
      <c r="BM288" s="416"/>
      <c r="BN288" s="422"/>
      <c r="BO288" s="416"/>
      <c r="BP288" s="422"/>
      <c r="BQ288" s="416"/>
      <c r="BR288" s="422"/>
      <c r="BS288" s="416"/>
      <c r="BT288" s="422"/>
      <c r="BU288" s="416"/>
      <c r="BV288" s="422"/>
      <c r="BW288" s="416"/>
      <c r="BX288" s="422"/>
      <c r="BY288" s="416"/>
      <c r="BZ288" s="422"/>
      <c r="CA288" s="416"/>
      <c r="CB288" s="422"/>
      <c r="CC288" s="422"/>
      <c r="CD288" s="422"/>
      <c r="CE288" s="623"/>
      <c r="CF288" s="623"/>
      <c r="CG288" s="623"/>
      <c r="CH288" s="623"/>
      <c r="CI288" s="222"/>
      <c r="CJ288" s="222"/>
    </row>
    <row r="289" ht="13.5" customHeight="1">
      <c r="A289" s="1"/>
      <c r="B289" s="454" t="s">
        <v>20</v>
      </c>
      <c r="C289" s="105">
        <f t="shared" si="25"/>
        <v>70545973</v>
      </c>
      <c r="D289" s="278">
        <f>SUM(D260:D288)</f>
        <v>23413719</v>
      </c>
      <c r="E289" s="573"/>
      <c r="F289" s="251"/>
      <c r="G289" s="251"/>
      <c r="H289" s="251"/>
      <c r="I289" s="251"/>
      <c r="J289" s="251"/>
      <c r="K289" s="251"/>
      <c r="L289" s="574"/>
      <c r="M289" s="278">
        <f>SUM(M260:M288)</f>
        <v>28758118</v>
      </c>
      <c r="N289" s="573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  <c r="Z289" s="251"/>
      <c r="AA289" s="251"/>
      <c r="AB289" s="251"/>
      <c r="AC289" s="574"/>
      <c r="AD289" s="278">
        <f>SUM(AD260:AD288)</f>
        <v>18374136</v>
      </c>
      <c r="AE289" s="526"/>
      <c r="AF289" s="251"/>
      <c r="AG289" s="251"/>
      <c r="AH289" s="251"/>
      <c r="AI289" s="250"/>
      <c r="AJ289" s="251"/>
      <c r="AK289" s="250"/>
      <c r="AL289" s="251"/>
      <c r="AM289" s="250"/>
      <c r="AN289" s="251"/>
      <c r="AO289" s="250"/>
      <c r="AP289" s="251"/>
      <c r="AQ289" s="250"/>
      <c r="AR289" s="251"/>
      <c r="AS289" s="250"/>
      <c r="AT289" s="251"/>
      <c r="AU289" s="250"/>
      <c r="AV289" s="251"/>
      <c r="AW289" s="250"/>
      <c r="AX289" s="250"/>
      <c r="AY289" s="250"/>
      <c r="AZ289" s="251"/>
      <c r="BA289" s="250"/>
      <c r="BB289" s="250"/>
      <c r="BC289" s="250"/>
      <c r="BD289" s="251"/>
      <c r="BE289" s="250"/>
      <c r="BF289" s="250"/>
      <c r="BG289" s="250"/>
      <c r="BH289" s="250"/>
      <c r="BI289" s="250"/>
      <c r="BJ289" s="250"/>
      <c r="BK289" s="250"/>
      <c r="BL289" s="250"/>
      <c r="BM289" s="250"/>
      <c r="BN289" s="250"/>
      <c r="BO289" s="250"/>
      <c r="BP289" s="250"/>
      <c r="BQ289" s="250"/>
      <c r="BR289" s="251"/>
      <c r="BS289" s="250"/>
      <c r="BT289" s="250"/>
      <c r="BU289" s="250"/>
      <c r="BV289" s="251"/>
      <c r="BW289" s="250"/>
      <c r="BX289" s="250"/>
      <c r="BY289" s="250"/>
      <c r="BZ289" s="250"/>
      <c r="CA289" s="250"/>
      <c r="CB289" s="251"/>
      <c r="CC289" s="250"/>
      <c r="CD289" s="251"/>
      <c r="CE289" s="623"/>
      <c r="CF289" s="623"/>
      <c r="CG289" s="623"/>
      <c r="CH289" s="623"/>
      <c r="CI289" s="222"/>
      <c r="CJ289" s="222"/>
    </row>
    <row r="290" ht="13.5" customHeight="1">
      <c r="A290" s="222"/>
      <c r="B290" s="443">
        <v>44621.0</v>
      </c>
      <c r="C290" s="307">
        <f t="shared" si="25"/>
        <v>0</v>
      </c>
      <c r="D290" s="253">
        <f t="shared" ref="D290:D320" si="38">F290+H290+J290+L290</f>
        <v>0</v>
      </c>
      <c r="E290" s="576"/>
      <c r="F290" s="414"/>
      <c r="G290" s="414"/>
      <c r="H290" s="414"/>
      <c r="I290" s="414"/>
      <c r="J290" s="414"/>
      <c r="K290" s="414"/>
      <c r="L290" s="514"/>
      <c r="M290" s="577">
        <f t="shared" ref="M290:M320" si="39">O290+Q290+S290+U290</f>
        <v>0</v>
      </c>
      <c r="N290" s="576"/>
      <c r="O290" s="414"/>
      <c r="P290" s="414"/>
      <c r="Q290" s="414"/>
      <c r="R290" s="414"/>
      <c r="S290" s="414"/>
      <c r="T290" s="414"/>
      <c r="U290" s="414"/>
      <c r="V290" s="414"/>
      <c r="W290" s="414"/>
      <c r="X290" s="414"/>
      <c r="Y290" s="414"/>
      <c r="Z290" s="414"/>
      <c r="AA290" s="414"/>
      <c r="AB290" s="414"/>
      <c r="AC290" s="514"/>
      <c r="AD290" s="253">
        <f t="shared" ref="AD290:AD320" si="40">AF290+AH290+AJ290+AL290+AN290+AP290+AR290+AT290+AV290+AX290+AZ290+BB290+BD290+BF290+BH290+BJ290+BL290+BN290+BP290+BR290+BT290+BV290+BX290+BZ290+CB290+CD290</f>
        <v>0</v>
      </c>
      <c r="AE290" s="407"/>
      <c r="AF290" s="322"/>
      <c r="AG290" s="383"/>
      <c r="AH290" s="322"/>
      <c r="AI290" s="383"/>
      <c r="AJ290" s="322"/>
      <c r="AK290" s="322"/>
      <c r="AL290" s="322"/>
      <c r="AM290" s="383"/>
      <c r="AN290" s="322"/>
      <c r="AO290" s="322"/>
      <c r="AP290" s="322"/>
      <c r="AQ290" s="322"/>
      <c r="AR290" s="322"/>
      <c r="AS290" s="322"/>
      <c r="AT290" s="322"/>
      <c r="AU290" s="322"/>
      <c r="AV290" s="322"/>
      <c r="AW290" s="322"/>
      <c r="AX290" s="322"/>
      <c r="AY290" s="322"/>
      <c r="AZ290" s="322"/>
      <c r="BA290" s="322"/>
      <c r="BB290" s="322"/>
      <c r="BC290" s="322"/>
      <c r="BD290" s="322"/>
      <c r="BE290" s="383"/>
      <c r="BF290" s="322"/>
      <c r="BG290" s="322"/>
      <c r="BH290" s="322"/>
      <c r="BI290" s="383"/>
      <c r="BJ290" s="322"/>
      <c r="BK290" s="383"/>
      <c r="BL290" s="322"/>
      <c r="BM290" s="383"/>
      <c r="BN290" s="322"/>
      <c r="BO290" s="383"/>
      <c r="BP290" s="322"/>
      <c r="BQ290" s="322"/>
      <c r="BR290" s="322"/>
      <c r="BS290" s="383"/>
      <c r="BT290" s="322"/>
      <c r="BU290" s="383"/>
      <c r="BV290" s="322"/>
      <c r="BW290" s="383"/>
      <c r="BX290" s="322"/>
      <c r="BY290" s="383"/>
      <c r="BZ290" s="322"/>
      <c r="CA290" s="322"/>
      <c r="CB290" s="322"/>
      <c r="CC290" s="322"/>
      <c r="CD290" s="322"/>
      <c r="CE290" s="623"/>
      <c r="CF290" s="623"/>
      <c r="CG290" s="623"/>
      <c r="CH290" s="623"/>
      <c r="CI290" s="222"/>
      <c r="CJ290" s="222"/>
    </row>
    <row r="291" ht="13.5" customHeight="1">
      <c r="A291" s="222"/>
      <c r="B291" s="439">
        <v>44622.0</v>
      </c>
      <c r="C291" s="271">
        <f t="shared" si="25"/>
        <v>0</v>
      </c>
      <c r="D291" s="260">
        <f t="shared" si="38"/>
        <v>0</v>
      </c>
      <c r="E291" s="321"/>
      <c r="F291" s="322"/>
      <c r="G291" s="322"/>
      <c r="H291" s="322"/>
      <c r="I291" s="322"/>
      <c r="J291" s="322"/>
      <c r="K291" s="322"/>
      <c r="L291" s="480"/>
      <c r="M291" s="577">
        <f t="shared" si="39"/>
        <v>0</v>
      </c>
      <c r="N291" s="321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  <c r="AA291" s="322"/>
      <c r="AB291" s="322"/>
      <c r="AC291" s="480"/>
      <c r="AD291" s="260">
        <f t="shared" si="40"/>
        <v>0</v>
      </c>
      <c r="AE291" s="407"/>
      <c r="AF291" s="322"/>
      <c r="AG291" s="383"/>
      <c r="AH291" s="322"/>
      <c r="AI291" s="383"/>
      <c r="AJ291" s="322"/>
      <c r="AK291" s="383"/>
      <c r="AL291" s="322"/>
      <c r="AM291" s="383"/>
      <c r="AN291" s="322"/>
      <c r="AO291" s="383"/>
      <c r="AP291" s="322"/>
      <c r="AQ291" s="383"/>
      <c r="AR291" s="322"/>
      <c r="AS291" s="383"/>
      <c r="AT291" s="322"/>
      <c r="AU291" s="383"/>
      <c r="AV291" s="322"/>
      <c r="AW291" s="383"/>
      <c r="AX291" s="383"/>
      <c r="AY291" s="383"/>
      <c r="AZ291" s="322"/>
      <c r="BA291" s="383"/>
      <c r="BB291" s="383"/>
      <c r="BC291" s="383"/>
      <c r="BD291" s="322"/>
      <c r="BE291" s="383"/>
      <c r="BF291" s="383"/>
      <c r="BG291" s="383"/>
      <c r="BH291" s="383"/>
      <c r="BI291" s="383"/>
      <c r="BJ291" s="383"/>
      <c r="BK291" s="383"/>
      <c r="BL291" s="383"/>
      <c r="BM291" s="383"/>
      <c r="BN291" s="383"/>
      <c r="BO291" s="383"/>
      <c r="BP291" s="383"/>
      <c r="BQ291" s="383"/>
      <c r="BR291" s="322"/>
      <c r="BS291" s="383"/>
      <c r="BT291" s="383"/>
      <c r="BU291" s="383"/>
      <c r="BV291" s="322"/>
      <c r="BW291" s="383"/>
      <c r="BX291" s="383"/>
      <c r="BY291" s="383"/>
      <c r="BZ291" s="383"/>
      <c r="CA291" s="383"/>
      <c r="CB291" s="322"/>
      <c r="CC291" s="383"/>
      <c r="CD291" s="322"/>
      <c r="CE291" s="623"/>
      <c r="CF291" s="623"/>
      <c r="CG291" s="623"/>
      <c r="CH291" s="623"/>
      <c r="CI291" s="222"/>
      <c r="CJ291" s="222"/>
    </row>
    <row r="292" ht="13.5" customHeight="1">
      <c r="A292" s="222"/>
      <c r="B292" s="439">
        <v>44623.0</v>
      </c>
      <c r="C292" s="271">
        <f t="shared" si="25"/>
        <v>0</v>
      </c>
      <c r="D292" s="260">
        <f t="shared" si="38"/>
        <v>0</v>
      </c>
      <c r="E292" s="321"/>
      <c r="F292" s="322"/>
      <c r="G292" s="322"/>
      <c r="H292" s="322"/>
      <c r="I292" s="322"/>
      <c r="J292" s="322"/>
      <c r="K292" s="322"/>
      <c r="L292" s="480"/>
      <c r="M292" s="577">
        <f t="shared" si="39"/>
        <v>0</v>
      </c>
      <c r="N292" s="321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  <c r="AA292" s="322"/>
      <c r="AB292" s="322"/>
      <c r="AC292" s="480"/>
      <c r="AD292" s="260">
        <f t="shared" si="40"/>
        <v>0</v>
      </c>
      <c r="AE292" s="407"/>
      <c r="AF292" s="322"/>
      <c r="AG292" s="383"/>
      <c r="AH292" s="322"/>
      <c r="AI292" s="383"/>
      <c r="AJ292" s="322"/>
      <c r="AK292" s="383"/>
      <c r="AL292" s="322"/>
      <c r="AM292" s="383"/>
      <c r="AN292" s="322"/>
      <c r="AO292" s="383"/>
      <c r="AP292" s="322"/>
      <c r="AQ292" s="383"/>
      <c r="AR292" s="322"/>
      <c r="AS292" s="383"/>
      <c r="AT292" s="322"/>
      <c r="AU292" s="383"/>
      <c r="AV292" s="322"/>
      <c r="AW292" s="383"/>
      <c r="AX292" s="383"/>
      <c r="AY292" s="383"/>
      <c r="AZ292" s="322"/>
      <c r="BA292" s="383"/>
      <c r="BB292" s="383"/>
      <c r="BC292" s="383"/>
      <c r="BD292" s="322"/>
      <c r="BE292" s="383"/>
      <c r="BF292" s="383"/>
      <c r="BG292" s="383"/>
      <c r="BH292" s="383"/>
      <c r="BI292" s="383"/>
      <c r="BJ292" s="383"/>
      <c r="BK292" s="383"/>
      <c r="BL292" s="383"/>
      <c r="BM292" s="383"/>
      <c r="BN292" s="383"/>
      <c r="BO292" s="383"/>
      <c r="BP292" s="383"/>
      <c r="BQ292" s="383"/>
      <c r="BR292" s="322"/>
      <c r="BS292" s="383"/>
      <c r="BT292" s="383"/>
      <c r="BU292" s="383"/>
      <c r="BV292" s="322"/>
      <c r="BW292" s="383"/>
      <c r="BX292" s="383"/>
      <c r="BY292" s="383"/>
      <c r="BZ292" s="383"/>
      <c r="CA292" s="383"/>
      <c r="CB292" s="322"/>
      <c r="CC292" s="383"/>
      <c r="CD292" s="322"/>
      <c r="CE292" s="623"/>
      <c r="CF292" s="623"/>
      <c r="CG292" s="623"/>
      <c r="CH292" s="623"/>
      <c r="CI292" s="222"/>
      <c r="CJ292" s="222"/>
    </row>
    <row r="293" ht="13.5" customHeight="1">
      <c r="A293" s="222"/>
      <c r="B293" s="440">
        <v>45355.0</v>
      </c>
      <c r="C293" s="271">
        <f t="shared" si="25"/>
        <v>353710</v>
      </c>
      <c r="D293" s="260">
        <f t="shared" si="38"/>
        <v>0</v>
      </c>
      <c r="E293" s="321"/>
      <c r="F293" s="322"/>
      <c r="G293" s="322"/>
      <c r="H293" s="322"/>
      <c r="I293" s="322"/>
      <c r="J293" s="322"/>
      <c r="K293" s="322"/>
      <c r="L293" s="480"/>
      <c r="M293" s="577">
        <f t="shared" si="39"/>
        <v>0</v>
      </c>
      <c r="N293" s="321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  <c r="AA293" s="322"/>
      <c r="AB293" s="322"/>
      <c r="AC293" s="480"/>
      <c r="AD293" s="260">
        <f t="shared" si="40"/>
        <v>353710</v>
      </c>
      <c r="AE293" s="407" t="s">
        <v>1016</v>
      </c>
      <c r="AF293" s="363">
        <v>95904.0</v>
      </c>
      <c r="AG293" s="383" t="s">
        <v>1013</v>
      </c>
      <c r="AH293" s="363">
        <v>66306.0</v>
      </c>
      <c r="AI293" s="407" t="s">
        <v>402</v>
      </c>
      <c r="AJ293" s="363">
        <v>67100.0</v>
      </c>
      <c r="AK293" s="383" t="s">
        <v>396</v>
      </c>
      <c r="AL293" s="363">
        <v>124400.0</v>
      </c>
      <c r="AM293" s="383"/>
      <c r="AN293" s="322"/>
      <c r="AO293" s="383"/>
      <c r="AP293" s="322"/>
      <c r="AQ293" s="383"/>
      <c r="AR293" s="322"/>
      <c r="AS293" s="383"/>
      <c r="AT293" s="322"/>
      <c r="AU293" s="383"/>
      <c r="AV293" s="322"/>
      <c r="AW293" s="383"/>
      <c r="AX293" s="383"/>
      <c r="AY293" s="383"/>
      <c r="AZ293" s="322"/>
      <c r="BA293" s="383"/>
      <c r="BB293" s="383"/>
      <c r="BC293" s="383"/>
      <c r="BD293" s="322"/>
      <c r="BE293" s="383"/>
      <c r="BF293" s="383"/>
      <c r="BG293" s="383"/>
      <c r="BH293" s="383"/>
      <c r="BI293" s="383"/>
      <c r="BJ293" s="383"/>
      <c r="BK293" s="383"/>
      <c r="BL293" s="383"/>
      <c r="BM293" s="383"/>
      <c r="BN293" s="383"/>
      <c r="BO293" s="383"/>
      <c r="BP293" s="383"/>
      <c r="BQ293" s="383"/>
      <c r="BR293" s="322"/>
      <c r="BS293" s="383"/>
      <c r="BT293" s="383"/>
      <c r="BU293" s="383"/>
      <c r="BV293" s="322"/>
      <c r="BW293" s="383"/>
      <c r="BX293" s="383"/>
      <c r="BY293" s="383"/>
      <c r="BZ293" s="383"/>
      <c r="CA293" s="383"/>
      <c r="CB293" s="322"/>
      <c r="CC293" s="383"/>
      <c r="CD293" s="322"/>
      <c r="CE293" s="623"/>
      <c r="CF293" s="623"/>
      <c r="CG293" s="623"/>
      <c r="CH293" s="623"/>
      <c r="CI293" s="222"/>
      <c r="CJ293" s="222"/>
    </row>
    <row r="294" ht="13.5" customHeight="1">
      <c r="A294" s="222"/>
      <c r="B294" s="440">
        <v>45356.0</v>
      </c>
      <c r="C294" s="271">
        <f t="shared" si="25"/>
        <v>0</v>
      </c>
      <c r="D294" s="260">
        <f t="shared" si="38"/>
        <v>0</v>
      </c>
      <c r="E294" s="321"/>
      <c r="F294" s="322"/>
      <c r="G294" s="322"/>
      <c r="H294" s="322"/>
      <c r="I294" s="322"/>
      <c r="J294" s="322"/>
      <c r="K294" s="322"/>
      <c r="L294" s="480"/>
      <c r="M294" s="577">
        <f t="shared" si="39"/>
        <v>0</v>
      </c>
      <c r="N294" s="321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  <c r="AA294" s="322"/>
      <c r="AB294" s="322"/>
      <c r="AC294" s="480"/>
      <c r="AD294" s="260">
        <f t="shared" si="40"/>
        <v>0</v>
      </c>
      <c r="AE294" s="407"/>
      <c r="AF294" s="322"/>
      <c r="AG294" s="383"/>
      <c r="AH294" s="322"/>
      <c r="AI294" s="383"/>
      <c r="AJ294" s="322"/>
      <c r="AK294" s="383"/>
      <c r="AL294" s="322"/>
      <c r="AM294" s="383"/>
      <c r="AN294" s="322"/>
      <c r="AO294" s="383"/>
      <c r="AP294" s="322"/>
      <c r="AQ294" s="383"/>
      <c r="AR294" s="322"/>
      <c r="AS294" s="383"/>
      <c r="AT294" s="322"/>
      <c r="AU294" s="383"/>
      <c r="AV294" s="322"/>
      <c r="AW294" s="383"/>
      <c r="AX294" s="383"/>
      <c r="AY294" s="383"/>
      <c r="AZ294" s="322"/>
      <c r="BA294" s="383"/>
      <c r="BB294" s="383"/>
      <c r="BC294" s="383"/>
      <c r="BD294" s="322"/>
      <c r="BE294" s="383"/>
      <c r="BF294" s="383"/>
      <c r="BG294" s="383"/>
      <c r="BH294" s="383"/>
      <c r="BI294" s="383"/>
      <c r="BJ294" s="383"/>
      <c r="BK294" s="383"/>
      <c r="BL294" s="383"/>
      <c r="BM294" s="383"/>
      <c r="BN294" s="383"/>
      <c r="BO294" s="383"/>
      <c r="BP294" s="383"/>
      <c r="BQ294" s="383"/>
      <c r="BR294" s="322"/>
      <c r="BS294" s="383"/>
      <c r="BT294" s="383"/>
      <c r="BU294" s="383"/>
      <c r="BV294" s="322"/>
      <c r="BW294" s="383"/>
      <c r="BX294" s="383"/>
      <c r="BY294" s="383"/>
      <c r="BZ294" s="383"/>
      <c r="CA294" s="383"/>
      <c r="CB294" s="322"/>
      <c r="CC294" s="383"/>
      <c r="CD294" s="322"/>
      <c r="CE294" s="623"/>
      <c r="CF294" s="623"/>
      <c r="CG294" s="623"/>
      <c r="CH294" s="623"/>
      <c r="CI294" s="222"/>
      <c r="CJ294" s="222"/>
    </row>
    <row r="295" ht="13.5" customHeight="1">
      <c r="A295" s="222"/>
      <c r="B295" s="440">
        <v>45357.0</v>
      </c>
      <c r="C295" s="271">
        <f t="shared" si="25"/>
        <v>0</v>
      </c>
      <c r="D295" s="260">
        <f t="shared" si="38"/>
        <v>0</v>
      </c>
      <c r="E295" s="321"/>
      <c r="F295" s="322"/>
      <c r="G295" s="322"/>
      <c r="H295" s="322"/>
      <c r="I295" s="322"/>
      <c r="J295" s="322"/>
      <c r="K295" s="322"/>
      <c r="L295" s="480"/>
      <c r="M295" s="577">
        <f t="shared" si="39"/>
        <v>0</v>
      </c>
      <c r="N295" s="321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  <c r="AA295" s="322"/>
      <c r="AB295" s="322"/>
      <c r="AC295" s="480"/>
      <c r="AD295" s="260">
        <f t="shared" si="40"/>
        <v>0</v>
      </c>
      <c r="AE295" s="407"/>
      <c r="AF295" s="322"/>
      <c r="AG295" s="383"/>
      <c r="AH295" s="322"/>
      <c r="AI295" s="383"/>
      <c r="AJ295" s="322"/>
      <c r="AK295" s="383"/>
      <c r="AL295" s="322"/>
      <c r="AM295" s="383"/>
      <c r="AN295" s="322"/>
      <c r="AO295" s="383"/>
      <c r="AP295" s="322"/>
      <c r="AQ295" s="383"/>
      <c r="AR295" s="322"/>
      <c r="AS295" s="383"/>
      <c r="AT295" s="322"/>
      <c r="AU295" s="383"/>
      <c r="AV295" s="322"/>
      <c r="AW295" s="383"/>
      <c r="AX295" s="383"/>
      <c r="AY295" s="383"/>
      <c r="AZ295" s="322"/>
      <c r="BA295" s="383"/>
      <c r="BB295" s="383"/>
      <c r="BC295" s="383"/>
      <c r="BD295" s="322"/>
      <c r="BE295" s="383"/>
      <c r="BF295" s="383"/>
      <c r="BG295" s="383"/>
      <c r="BH295" s="383"/>
      <c r="BI295" s="383"/>
      <c r="BJ295" s="383"/>
      <c r="BK295" s="383"/>
      <c r="BL295" s="383"/>
      <c r="BM295" s="383"/>
      <c r="BN295" s="383"/>
      <c r="BO295" s="383"/>
      <c r="BP295" s="383"/>
      <c r="BQ295" s="383"/>
      <c r="BR295" s="322"/>
      <c r="BS295" s="383"/>
      <c r="BT295" s="383"/>
      <c r="BU295" s="383"/>
      <c r="BV295" s="322"/>
      <c r="BW295" s="383"/>
      <c r="BX295" s="383"/>
      <c r="BY295" s="383"/>
      <c r="BZ295" s="383"/>
      <c r="CA295" s="383"/>
      <c r="CB295" s="322"/>
      <c r="CC295" s="383"/>
      <c r="CD295" s="322"/>
      <c r="CE295" s="623"/>
      <c r="CF295" s="623"/>
      <c r="CG295" s="623"/>
      <c r="CH295" s="623"/>
      <c r="CI295" s="222"/>
      <c r="CJ295" s="222"/>
    </row>
    <row r="296" ht="13.5" customHeight="1">
      <c r="A296" s="222"/>
      <c r="B296" s="440">
        <v>45358.0</v>
      </c>
      <c r="C296" s="271">
        <f t="shared" si="25"/>
        <v>181135</v>
      </c>
      <c r="D296" s="260">
        <f t="shared" si="38"/>
        <v>1540</v>
      </c>
      <c r="E296" s="321" t="s">
        <v>501</v>
      </c>
      <c r="F296" s="363">
        <v>330.0</v>
      </c>
      <c r="G296" s="322" t="s">
        <v>707</v>
      </c>
      <c r="H296" s="363">
        <v>1210.0</v>
      </c>
      <c r="I296" s="322"/>
      <c r="J296" s="322"/>
      <c r="K296" s="322"/>
      <c r="L296" s="480"/>
      <c r="M296" s="577">
        <f t="shared" si="39"/>
        <v>0</v>
      </c>
      <c r="N296" s="321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  <c r="AA296" s="322"/>
      <c r="AB296" s="322"/>
      <c r="AC296" s="480"/>
      <c r="AD296" s="260">
        <f t="shared" si="40"/>
        <v>179595</v>
      </c>
      <c r="AE296" s="407" t="s">
        <v>1884</v>
      </c>
      <c r="AF296" s="363">
        <v>163680.0</v>
      </c>
      <c r="AG296" s="383" t="s">
        <v>403</v>
      </c>
      <c r="AH296" s="363">
        <v>15915.0</v>
      </c>
      <c r="AI296" s="383"/>
      <c r="AJ296" s="322"/>
      <c r="AK296" s="383"/>
      <c r="AL296" s="322"/>
      <c r="AM296" s="383"/>
      <c r="AN296" s="322"/>
      <c r="AO296" s="322"/>
      <c r="AP296" s="322"/>
      <c r="AQ296" s="383"/>
      <c r="AR296" s="322"/>
      <c r="AS296" s="383"/>
      <c r="AT296" s="322"/>
      <c r="AU296" s="383"/>
      <c r="AV296" s="322"/>
      <c r="AW296" s="383"/>
      <c r="AX296" s="383"/>
      <c r="AY296" s="383"/>
      <c r="AZ296" s="322"/>
      <c r="BA296" s="383"/>
      <c r="BB296" s="383"/>
      <c r="BC296" s="383"/>
      <c r="BD296" s="322"/>
      <c r="BE296" s="383"/>
      <c r="BF296" s="383"/>
      <c r="BG296" s="383"/>
      <c r="BH296" s="383"/>
      <c r="BI296" s="383"/>
      <c r="BJ296" s="383"/>
      <c r="BK296" s="383"/>
      <c r="BL296" s="383"/>
      <c r="BM296" s="383"/>
      <c r="BN296" s="383"/>
      <c r="BO296" s="383"/>
      <c r="BP296" s="383"/>
      <c r="BQ296" s="383"/>
      <c r="BR296" s="322"/>
      <c r="BS296" s="383"/>
      <c r="BT296" s="383"/>
      <c r="BU296" s="383"/>
      <c r="BV296" s="322"/>
      <c r="BW296" s="383"/>
      <c r="BX296" s="383"/>
      <c r="BY296" s="383"/>
      <c r="BZ296" s="383"/>
      <c r="CA296" s="383"/>
      <c r="CB296" s="322"/>
      <c r="CC296" s="383"/>
      <c r="CD296" s="322"/>
      <c r="CE296" s="623"/>
      <c r="CF296" s="623"/>
      <c r="CG296" s="623"/>
      <c r="CH296" s="623"/>
      <c r="CI296" s="222"/>
      <c r="CJ296" s="222"/>
    </row>
    <row r="297" ht="13.5" customHeight="1">
      <c r="A297" s="222"/>
      <c r="B297" s="440">
        <v>45359.0</v>
      </c>
      <c r="C297" s="271">
        <f t="shared" si="25"/>
        <v>14600</v>
      </c>
      <c r="D297" s="260">
        <f t="shared" si="38"/>
        <v>0</v>
      </c>
      <c r="E297" s="321"/>
      <c r="F297" s="322"/>
      <c r="G297" s="322"/>
      <c r="H297" s="322"/>
      <c r="I297" s="322"/>
      <c r="J297" s="322"/>
      <c r="K297" s="322"/>
      <c r="L297" s="480"/>
      <c r="M297" s="577">
        <f t="shared" si="39"/>
        <v>0</v>
      </c>
      <c r="N297" s="321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  <c r="AA297" s="322"/>
      <c r="AB297" s="322"/>
      <c r="AC297" s="480"/>
      <c r="AD297" s="260">
        <f t="shared" si="40"/>
        <v>14600</v>
      </c>
      <c r="AE297" s="407" t="s">
        <v>54</v>
      </c>
      <c r="AF297" s="363">
        <v>14600.0</v>
      </c>
      <c r="AG297" s="383"/>
      <c r="AH297" s="322"/>
      <c r="AI297" s="322"/>
      <c r="AJ297" s="322"/>
      <c r="AK297" s="383"/>
      <c r="AL297" s="322"/>
      <c r="AM297" s="383"/>
      <c r="AN297" s="322"/>
      <c r="AO297" s="383"/>
      <c r="AP297" s="322"/>
      <c r="AQ297" s="383"/>
      <c r="AR297" s="322"/>
      <c r="AS297" s="383"/>
      <c r="AT297" s="322"/>
      <c r="AU297" s="383"/>
      <c r="AV297" s="322"/>
      <c r="AW297" s="383"/>
      <c r="AX297" s="383"/>
      <c r="AY297" s="383"/>
      <c r="AZ297" s="322"/>
      <c r="BA297" s="383"/>
      <c r="BB297" s="383"/>
      <c r="BC297" s="383"/>
      <c r="BD297" s="322"/>
      <c r="BE297" s="383"/>
      <c r="BF297" s="383"/>
      <c r="BG297" s="383"/>
      <c r="BH297" s="383"/>
      <c r="BI297" s="383"/>
      <c r="BJ297" s="383"/>
      <c r="BK297" s="383"/>
      <c r="BL297" s="383"/>
      <c r="BM297" s="383"/>
      <c r="BN297" s="383"/>
      <c r="BO297" s="383"/>
      <c r="BP297" s="383"/>
      <c r="BQ297" s="383"/>
      <c r="BR297" s="322"/>
      <c r="BS297" s="383"/>
      <c r="BT297" s="383"/>
      <c r="BU297" s="383"/>
      <c r="BV297" s="322"/>
      <c r="BW297" s="383"/>
      <c r="BX297" s="383"/>
      <c r="BY297" s="383"/>
      <c r="BZ297" s="383"/>
      <c r="CA297" s="383"/>
      <c r="CB297" s="322"/>
      <c r="CC297" s="383"/>
      <c r="CD297" s="322"/>
      <c r="CE297" s="623"/>
      <c r="CF297" s="623"/>
      <c r="CG297" s="623"/>
      <c r="CH297" s="623"/>
      <c r="CI297" s="222"/>
      <c r="CJ297" s="222"/>
    </row>
    <row r="298" ht="13.5" customHeight="1">
      <c r="A298" s="222"/>
      <c r="B298" s="439">
        <v>45360.0</v>
      </c>
      <c r="C298" s="271">
        <f t="shared" si="25"/>
        <v>2785210</v>
      </c>
      <c r="D298" s="260">
        <f t="shared" si="38"/>
        <v>0</v>
      </c>
      <c r="E298" s="321"/>
      <c r="F298" s="322"/>
      <c r="G298" s="322"/>
      <c r="H298" s="322"/>
      <c r="I298" s="322"/>
      <c r="J298" s="322"/>
      <c r="K298" s="322"/>
      <c r="L298" s="480"/>
      <c r="M298" s="577">
        <f t="shared" si="39"/>
        <v>2785210</v>
      </c>
      <c r="N298" s="321" t="s">
        <v>1885</v>
      </c>
      <c r="O298" s="363">
        <v>2785210.0</v>
      </c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  <c r="AA298" s="322"/>
      <c r="AB298" s="322"/>
      <c r="AC298" s="480"/>
      <c r="AD298" s="260">
        <f t="shared" si="40"/>
        <v>0</v>
      </c>
      <c r="AE298" s="383"/>
      <c r="AF298" s="322"/>
      <c r="AG298" s="383"/>
      <c r="AH298" s="322"/>
      <c r="AI298" s="383"/>
      <c r="AJ298" s="322"/>
      <c r="AK298" s="383"/>
      <c r="AL298" s="322"/>
      <c r="AM298" s="383"/>
      <c r="AN298" s="322"/>
      <c r="AO298" s="383"/>
      <c r="AP298" s="322"/>
      <c r="AQ298" s="383"/>
      <c r="AR298" s="322"/>
      <c r="AS298" s="383"/>
      <c r="AT298" s="322"/>
      <c r="AU298" s="383"/>
      <c r="AV298" s="322"/>
      <c r="AW298" s="383"/>
      <c r="AX298" s="383"/>
      <c r="AY298" s="383"/>
      <c r="AZ298" s="322"/>
      <c r="BA298" s="383"/>
      <c r="BB298" s="383"/>
      <c r="BC298" s="383"/>
      <c r="BD298" s="322"/>
      <c r="BE298" s="383"/>
      <c r="BF298" s="383"/>
      <c r="BG298" s="383"/>
      <c r="BH298" s="383"/>
      <c r="BI298" s="383"/>
      <c r="BJ298" s="383"/>
      <c r="BK298" s="383"/>
      <c r="BL298" s="383"/>
      <c r="BM298" s="383"/>
      <c r="BN298" s="383"/>
      <c r="BO298" s="383"/>
      <c r="BP298" s="383"/>
      <c r="BQ298" s="383"/>
      <c r="BR298" s="322"/>
      <c r="BS298" s="383"/>
      <c r="BT298" s="383"/>
      <c r="BU298" s="383"/>
      <c r="BV298" s="322"/>
      <c r="BW298" s="383"/>
      <c r="BX298" s="383"/>
      <c r="BY298" s="383"/>
      <c r="BZ298" s="383"/>
      <c r="CA298" s="383"/>
      <c r="CB298" s="322"/>
      <c r="CC298" s="383"/>
      <c r="CD298" s="322"/>
      <c r="CE298" s="623"/>
      <c r="CF298" s="623"/>
      <c r="CG298" s="623"/>
      <c r="CH298" s="623"/>
      <c r="CI298" s="222"/>
      <c r="CJ298" s="222"/>
    </row>
    <row r="299" ht="13.5" customHeight="1">
      <c r="A299" s="222"/>
      <c r="B299" s="439">
        <v>45361.0</v>
      </c>
      <c r="C299" s="271">
        <f t="shared" si="25"/>
        <v>0</v>
      </c>
      <c r="D299" s="260">
        <f t="shared" si="38"/>
        <v>0</v>
      </c>
      <c r="E299" s="321"/>
      <c r="F299" s="322"/>
      <c r="G299" s="322"/>
      <c r="H299" s="322"/>
      <c r="I299" s="322"/>
      <c r="J299" s="322"/>
      <c r="K299" s="322"/>
      <c r="L299" s="480"/>
      <c r="M299" s="577">
        <f t="shared" si="39"/>
        <v>0</v>
      </c>
      <c r="N299" s="321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  <c r="AA299" s="322"/>
      <c r="AB299" s="322"/>
      <c r="AC299" s="480"/>
      <c r="AD299" s="260">
        <f t="shared" si="40"/>
        <v>0</v>
      </c>
      <c r="AE299" s="407"/>
      <c r="AF299" s="322"/>
      <c r="AG299" s="383"/>
      <c r="AH299" s="322"/>
      <c r="AI299" s="383"/>
      <c r="AJ299" s="322"/>
      <c r="AK299" s="383"/>
      <c r="AL299" s="322"/>
      <c r="AM299" s="383"/>
      <c r="AN299" s="322"/>
      <c r="AO299" s="383"/>
      <c r="AP299" s="322"/>
      <c r="AQ299" s="383"/>
      <c r="AR299" s="322"/>
      <c r="AS299" s="383"/>
      <c r="AT299" s="322"/>
      <c r="AU299" s="383"/>
      <c r="AV299" s="322"/>
      <c r="AW299" s="383"/>
      <c r="AX299" s="383"/>
      <c r="AY299" s="383"/>
      <c r="AZ299" s="322"/>
      <c r="BA299" s="383"/>
      <c r="BB299" s="383"/>
      <c r="BC299" s="383"/>
      <c r="BD299" s="322"/>
      <c r="BE299" s="383"/>
      <c r="BF299" s="383"/>
      <c r="BG299" s="383"/>
      <c r="BH299" s="383"/>
      <c r="BI299" s="383"/>
      <c r="BJ299" s="383"/>
      <c r="BK299" s="383"/>
      <c r="BL299" s="383"/>
      <c r="BM299" s="383"/>
      <c r="BN299" s="383"/>
      <c r="BO299" s="383"/>
      <c r="BP299" s="383"/>
      <c r="BQ299" s="383"/>
      <c r="BR299" s="322"/>
      <c r="BS299" s="383"/>
      <c r="BT299" s="383"/>
      <c r="BU299" s="383"/>
      <c r="BV299" s="322"/>
      <c r="BW299" s="383"/>
      <c r="BX299" s="383"/>
      <c r="BY299" s="383"/>
      <c r="BZ299" s="383"/>
      <c r="CA299" s="383"/>
      <c r="CB299" s="322"/>
      <c r="CC299" s="383"/>
      <c r="CD299" s="322"/>
      <c r="CE299" s="623"/>
      <c r="CF299" s="623"/>
      <c r="CG299" s="623"/>
      <c r="CH299" s="623"/>
      <c r="CI299" s="222"/>
      <c r="CJ299" s="222"/>
    </row>
    <row r="300" ht="13.5" customHeight="1">
      <c r="A300" s="222"/>
      <c r="B300" s="440">
        <v>45362.0</v>
      </c>
      <c r="C300" s="271">
        <f t="shared" si="25"/>
        <v>3384615</v>
      </c>
      <c r="D300" s="260">
        <f t="shared" si="38"/>
        <v>27676</v>
      </c>
      <c r="E300" s="321" t="s">
        <v>676</v>
      </c>
      <c r="F300" s="380">
        <v>19316.0</v>
      </c>
      <c r="G300" s="322" t="s">
        <v>501</v>
      </c>
      <c r="H300" s="363">
        <v>3850.0</v>
      </c>
      <c r="I300" s="322" t="s">
        <v>973</v>
      </c>
      <c r="J300" s="363">
        <v>4510.0</v>
      </c>
      <c r="K300" s="322"/>
      <c r="L300" s="480"/>
      <c r="M300" s="577">
        <f t="shared" si="39"/>
        <v>0</v>
      </c>
      <c r="N300" s="321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  <c r="AA300" s="322"/>
      <c r="AB300" s="322"/>
      <c r="AC300" s="480"/>
      <c r="AD300" s="260">
        <f t="shared" si="40"/>
        <v>3356939</v>
      </c>
      <c r="AE300" s="383" t="s">
        <v>974</v>
      </c>
      <c r="AF300" s="363">
        <v>615600.0</v>
      </c>
      <c r="AG300" s="407" t="s">
        <v>55</v>
      </c>
      <c r="AH300" s="363">
        <v>1738110.0</v>
      </c>
      <c r="AI300" s="383" t="s">
        <v>975</v>
      </c>
      <c r="AJ300" s="363">
        <v>200000.0</v>
      </c>
      <c r="AK300" s="383" t="s">
        <v>56</v>
      </c>
      <c r="AL300" s="363">
        <v>633229.0</v>
      </c>
      <c r="AM300" s="383" t="s">
        <v>415</v>
      </c>
      <c r="AN300" s="363">
        <v>170000.0</v>
      </c>
      <c r="AO300" s="383"/>
      <c r="AP300" s="322"/>
      <c r="AQ300" s="383"/>
      <c r="AR300" s="322"/>
      <c r="AS300" s="383"/>
      <c r="AT300" s="322"/>
      <c r="AU300" s="383"/>
      <c r="AV300" s="322"/>
      <c r="AW300" s="322"/>
      <c r="AX300" s="322"/>
      <c r="AY300" s="322"/>
      <c r="AZ300" s="322"/>
      <c r="BA300" s="322"/>
      <c r="BB300" s="322"/>
      <c r="BC300" s="322"/>
      <c r="BD300" s="322"/>
      <c r="BE300" s="383"/>
      <c r="BF300" s="322"/>
      <c r="BG300" s="322"/>
      <c r="BH300" s="322"/>
      <c r="BI300" s="322"/>
      <c r="BJ300" s="322"/>
      <c r="BK300" s="383"/>
      <c r="BL300" s="322"/>
      <c r="BM300" s="322"/>
      <c r="BN300" s="322"/>
      <c r="BO300" s="322"/>
      <c r="BP300" s="322"/>
      <c r="BQ300" s="383"/>
      <c r="BR300" s="383"/>
      <c r="BS300" s="383"/>
      <c r="BT300" s="322"/>
      <c r="BU300" s="383"/>
      <c r="BV300" s="383"/>
      <c r="BW300" s="383"/>
      <c r="BX300" s="383"/>
      <c r="BY300" s="383"/>
      <c r="BZ300" s="322"/>
      <c r="CA300" s="383"/>
      <c r="CB300" s="322"/>
      <c r="CC300" s="383"/>
      <c r="CD300" s="322"/>
      <c r="CE300" s="623"/>
      <c r="CF300" s="623"/>
      <c r="CG300" s="623"/>
      <c r="CH300" s="623"/>
      <c r="CI300" s="222"/>
      <c r="CJ300" s="222"/>
    </row>
    <row r="301" ht="13.5" customHeight="1">
      <c r="A301" s="222"/>
      <c r="B301" s="440">
        <v>45363.0</v>
      </c>
      <c r="C301" s="271">
        <f t="shared" si="25"/>
        <v>7820</v>
      </c>
      <c r="D301" s="260">
        <f t="shared" si="38"/>
        <v>0</v>
      </c>
      <c r="E301" s="321"/>
      <c r="F301" s="322"/>
      <c r="G301" s="322"/>
      <c r="H301" s="322"/>
      <c r="I301" s="322"/>
      <c r="J301" s="322"/>
      <c r="K301" s="322"/>
      <c r="L301" s="480"/>
      <c r="M301" s="577">
        <f t="shared" si="39"/>
        <v>0</v>
      </c>
      <c r="N301" s="321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  <c r="AA301" s="322"/>
      <c r="AB301" s="322"/>
      <c r="AC301" s="480"/>
      <c r="AD301" s="260">
        <f t="shared" si="40"/>
        <v>7820</v>
      </c>
      <c r="AE301" s="407" t="s">
        <v>1805</v>
      </c>
      <c r="AF301" s="363">
        <v>3910.0</v>
      </c>
      <c r="AG301" s="383" t="s">
        <v>1886</v>
      </c>
      <c r="AH301" s="363">
        <v>3910.0</v>
      </c>
      <c r="AI301" s="322"/>
      <c r="AJ301" s="322"/>
      <c r="AK301" s="322"/>
      <c r="AL301" s="322"/>
      <c r="AM301" s="322"/>
      <c r="AN301" s="322"/>
      <c r="AO301" s="322"/>
      <c r="AP301" s="322"/>
      <c r="AQ301" s="383"/>
      <c r="AR301" s="322"/>
      <c r="AS301" s="322"/>
      <c r="AT301" s="322"/>
      <c r="AU301" s="322"/>
      <c r="AV301" s="322"/>
      <c r="AW301" s="383"/>
      <c r="AX301" s="322"/>
      <c r="AY301" s="383"/>
      <c r="AZ301" s="322"/>
      <c r="BA301" s="383"/>
      <c r="BB301" s="322"/>
      <c r="BC301" s="383"/>
      <c r="BD301" s="322"/>
      <c r="BE301" s="383"/>
      <c r="BF301" s="322"/>
      <c r="BG301" s="383"/>
      <c r="BH301" s="322"/>
      <c r="BI301" s="383"/>
      <c r="BJ301" s="322"/>
      <c r="BK301" s="383"/>
      <c r="BL301" s="322"/>
      <c r="BM301" s="383"/>
      <c r="BN301" s="322"/>
      <c r="BO301" s="383"/>
      <c r="BP301" s="322"/>
      <c r="BQ301" s="383"/>
      <c r="BR301" s="322"/>
      <c r="BS301" s="383"/>
      <c r="BT301" s="322"/>
      <c r="BU301" s="383"/>
      <c r="BV301" s="322"/>
      <c r="BW301" s="383"/>
      <c r="BX301" s="322"/>
      <c r="BY301" s="383"/>
      <c r="BZ301" s="322"/>
      <c r="CA301" s="383"/>
      <c r="CB301" s="322"/>
      <c r="CC301" s="383"/>
      <c r="CD301" s="322"/>
      <c r="CE301" s="623"/>
      <c r="CF301" s="623"/>
      <c r="CG301" s="623"/>
      <c r="CH301" s="623"/>
      <c r="CI301" s="222"/>
      <c r="CJ301" s="222"/>
    </row>
    <row r="302" ht="13.5" customHeight="1">
      <c r="A302" s="222"/>
      <c r="B302" s="440">
        <v>45364.0</v>
      </c>
      <c r="C302" s="271">
        <f t="shared" si="25"/>
        <v>0</v>
      </c>
      <c r="D302" s="260">
        <f t="shared" si="38"/>
        <v>0</v>
      </c>
      <c r="E302" s="321"/>
      <c r="F302" s="322"/>
      <c r="G302" s="322"/>
      <c r="H302" s="322"/>
      <c r="I302" s="322"/>
      <c r="J302" s="322"/>
      <c r="K302" s="322"/>
      <c r="L302" s="480"/>
      <c r="M302" s="577">
        <f t="shared" si="39"/>
        <v>0</v>
      </c>
      <c r="N302" s="321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  <c r="AA302" s="322"/>
      <c r="AB302" s="322"/>
      <c r="AC302" s="480"/>
      <c r="AD302" s="260">
        <f t="shared" si="40"/>
        <v>0</v>
      </c>
      <c r="AE302" s="407"/>
      <c r="AF302" s="322"/>
      <c r="AG302" s="383"/>
      <c r="AH302" s="322"/>
      <c r="AI302" s="383"/>
      <c r="AJ302" s="322"/>
      <c r="AK302" s="383"/>
      <c r="AL302" s="322"/>
      <c r="AM302" s="383"/>
      <c r="AN302" s="322"/>
      <c r="AO302" s="383"/>
      <c r="AP302" s="322"/>
      <c r="AQ302" s="383"/>
      <c r="AR302" s="322"/>
      <c r="AS302" s="383"/>
      <c r="AT302" s="322"/>
      <c r="AU302" s="383"/>
      <c r="AV302" s="322"/>
      <c r="AW302" s="383"/>
      <c r="AX302" s="383"/>
      <c r="AY302" s="383"/>
      <c r="AZ302" s="322"/>
      <c r="BA302" s="383"/>
      <c r="BB302" s="383"/>
      <c r="BC302" s="383"/>
      <c r="BD302" s="322"/>
      <c r="BE302" s="383"/>
      <c r="BF302" s="383"/>
      <c r="BG302" s="383"/>
      <c r="BH302" s="383"/>
      <c r="BI302" s="383"/>
      <c r="BJ302" s="383"/>
      <c r="BK302" s="383"/>
      <c r="BL302" s="383"/>
      <c r="BM302" s="383"/>
      <c r="BN302" s="383"/>
      <c r="BO302" s="383"/>
      <c r="BP302" s="383"/>
      <c r="BQ302" s="383"/>
      <c r="BR302" s="322"/>
      <c r="BS302" s="383"/>
      <c r="BT302" s="383"/>
      <c r="BU302" s="383"/>
      <c r="BV302" s="322"/>
      <c r="BW302" s="383"/>
      <c r="BX302" s="383"/>
      <c r="BY302" s="383"/>
      <c r="BZ302" s="383"/>
      <c r="CA302" s="383"/>
      <c r="CB302" s="322"/>
      <c r="CC302" s="383"/>
      <c r="CD302" s="322"/>
      <c r="CE302" s="623"/>
      <c r="CF302" s="623"/>
      <c r="CG302" s="623"/>
      <c r="CH302" s="623"/>
      <c r="CI302" s="222"/>
      <c r="CJ302" s="222"/>
    </row>
    <row r="303" ht="13.5" customHeight="1">
      <c r="A303" s="222"/>
      <c r="B303" s="440">
        <v>45365.0</v>
      </c>
      <c r="C303" s="271">
        <f t="shared" si="25"/>
        <v>44568</v>
      </c>
      <c r="D303" s="260">
        <f t="shared" si="38"/>
        <v>0</v>
      </c>
      <c r="E303" s="321"/>
      <c r="F303" s="322"/>
      <c r="G303" s="322"/>
      <c r="H303" s="322"/>
      <c r="I303" s="322"/>
      <c r="J303" s="322"/>
      <c r="K303" s="322"/>
      <c r="L303" s="480"/>
      <c r="M303" s="577">
        <f t="shared" si="39"/>
        <v>0</v>
      </c>
      <c r="N303" s="321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  <c r="AA303" s="322"/>
      <c r="AB303" s="322"/>
      <c r="AC303" s="480"/>
      <c r="AD303" s="260">
        <f t="shared" si="40"/>
        <v>44568</v>
      </c>
      <c r="AE303" s="407" t="s">
        <v>403</v>
      </c>
      <c r="AF303" s="363">
        <v>32340.0</v>
      </c>
      <c r="AG303" s="407" t="s">
        <v>417</v>
      </c>
      <c r="AH303" s="363">
        <v>12228.0</v>
      </c>
      <c r="AI303" s="322"/>
      <c r="AJ303" s="322"/>
      <c r="AK303" s="322"/>
      <c r="AL303" s="322"/>
      <c r="AM303" s="322"/>
      <c r="AN303" s="322"/>
      <c r="AO303" s="322"/>
      <c r="AP303" s="322"/>
      <c r="AQ303" s="383"/>
      <c r="AR303" s="322"/>
      <c r="AS303" s="322"/>
      <c r="AT303" s="322"/>
      <c r="AU303" s="322"/>
      <c r="AV303" s="322"/>
      <c r="AW303" s="383"/>
      <c r="AX303" s="322"/>
      <c r="AY303" s="383"/>
      <c r="AZ303" s="322"/>
      <c r="BA303" s="383"/>
      <c r="BB303" s="322"/>
      <c r="BC303" s="383"/>
      <c r="BD303" s="322"/>
      <c r="BE303" s="383"/>
      <c r="BF303" s="322"/>
      <c r="BG303" s="383"/>
      <c r="BH303" s="322"/>
      <c r="BI303" s="383"/>
      <c r="BJ303" s="322"/>
      <c r="BK303" s="383"/>
      <c r="BL303" s="322"/>
      <c r="BM303" s="383"/>
      <c r="BN303" s="322"/>
      <c r="BO303" s="383"/>
      <c r="BP303" s="322"/>
      <c r="BQ303" s="383"/>
      <c r="BR303" s="322"/>
      <c r="BS303" s="383"/>
      <c r="BT303" s="383"/>
      <c r="BU303" s="383"/>
      <c r="BV303" s="322"/>
      <c r="BW303" s="383"/>
      <c r="BX303" s="383"/>
      <c r="BY303" s="383"/>
      <c r="BZ303" s="383"/>
      <c r="CA303" s="383"/>
      <c r="CB303" s="322"/>
      <c r="CC303" s="383"/>
      <c r="CD303" s="322"/>
      <c r="CE303" s="623"/>
      <c r="CF303" s="623"/>
      <c r="CG303" s="623"/>
      <c r="CH303" s="623"/>
      <c r="CI303" s="222"/>
      <c r="CJ303" s="222"/>
    </row>
    <row r="304" ht="13.5" customHeight="1">
      <c r="A304" s="222"/>
      <c r="B304" s="440">
        <v>45366.0</v>
      </c>
      <c r="C304" s="271">
        <f t="shared" si="25"/>
        <v>1166210</v>
      </c>
      <c r="D304" s="260">
        <f t="shared" si="38"/>
        <v>0</v>
      </c>
      <c r="E304" s="321"/>
      <c r="F304" s="322"/>
      <c r="G304" s="322"/>
      <c r="H304" s="322"/>
      <c r="I304" s="322"/>
      <c r="J304" s="322"/>
      <c r="K304" s="322"/>
      <c r="L304" s="480"/>
      <c r="M304" s="577">
        <f t="shared" si="39"/>
        <v>1166210</v>
      </c>
      <c r="N304" s="321" t="s">
        <v>1887</v>
      </c>
      <c r="O304" s="363">
        <v>1166210.0</v>
      </c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  <c r="AA304" s="322"/>
      <c r="AB304" s="322"/>
      <c r="AC304" s="480"/>
      <c r="AD304" s="260">
        <f t="shared" si="40"/>
        <v>0</v>
      </c>
      <c r="AE304" s="407"/>
      <c r="AF304" s="322"/>
      <c r="AG304" s="383"/>
      <c r="AH304" s="322"/>
      <c r="AI304" s="383"/>
      <c r="AJ304" s="322"/>
      <c r="AK304" s="383"/>
      <c r="AL304" s="322"/>
      <c r="AM304" s="383"/>
      <c r="AN304" s="322"/>
      <c r="AO304" s="383"/>
      <c r="AP304" s="322"/>
      <c r="AQ304" s="383"/>
      <c r="AR304" s="322"/>
      <c r="AS304" s="383"/>
      <c r="AT304" s="322"/>
      <c r="AU304" s="383"/>
      <c r="AV304" s="322"/>
      <c r="AW304" s="383"/>
      <c r="AX304" s="383"/>
      <c r="AY304" s="383"/>
      <c r="AZ304" s="322"/>
      <c r="BA304" s="383"/>
      <c r="BB304" s="383"/>
      <c r="BC304" s="383"/>
      <c r="BD304" s="322"/>
      <c r="BE304" s="383"/>
      <c r="BF304" s="383"/>
      <c r="BG304" s="383"/>
      <c r="BH304" s="383"/>
      <c r="BI304" s="383"/>
      <c r="BJ304" s="383"/>
      <c r="BK304" s="383"/>
      <c r="BL304" s="383"/>
      <c r="BM304" s="383"/>
      <c r="BN304" s="383"/>
      <c r="BO304" s="383"/>
      <c r="BP304" s="383"/>
      <c r="BQ304" s="383"/>
      <c r="BR304" s="322"/>
      <c r="BS304" s="383"/>
      <c r="BT304" s="383"/>
      <c r="BU304" s="383"/>
      <c r="BV304" s="322"/>
      <c r="BW304" s="383"/>
      <c r="BX304" s="383"/>
      <c r="BY304" s="383"/>
      <c r="BZ304" s="383"/>
      <c r="CA304" s="383"/>
      <c r="CB304" s="322"/>
      <c r="CC304" s="383"/>
      <c r="CD304" s="322"/>
      <c r="CE304" s="623"/>
      <c r="CF304" s="623"/>
      <c r="CG304" s="623"/>
      <c r="CH304" s="623"/>
      <c r="CI304" s="222"/>
      <c r="CJ304" s="222"/>
    </row>
    <row r="305" ht="13.5" customHeight="1">
      <c r="A305" s="222"/>
      <c r="B305" s="439">
        <v>45367.0</v>
      </c>
      <c r="C305" s="271">
        <f t="shared" si="25"/>
        <v>0</v>
      </c>
      <c r="D305" s="260">
        <f t="shared" si="38"/>
        <v>0</v>
      </c>
      <c r="E305" s="321"/>
      <c r="F305" s="322"/>
      <c r="G305" s="322"/>
      <c r="H305" s="322"/>
      <c r="I305" s="322"/>
      <c r="J305" s="322"/>
      <c r="K305" s="322"/>
      <c r="L305" s="480"/>
      <c r="M305" s="577">
        <f t="shared" si="39"/>
        <v>0</v>
      </c>
      <c r="N305" s="321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  <c r="AA305" s="322"/>
      <c r="AB305" s="322"/>
      <c r="AC305" s="480"/>
      <c r="AD305" s="260">
        <f t="shared" si="40"/>
        <v>0</v>
      </c>
      <c r="AE305" s="407"/>
      <c r="AF305" s="322"/>
      <c r="AG305" s="383"/>
      <c r="AH305" s="322"/>
      <c r="AI305" s="383"/>
      <c r="AJ305" s="322"/>
      <c r="AK305" s="383"/>
      <c r="AL305" s="322"/>
      <c r="AM305" s="383"/>
      <c r="AN305" s="322"/>
      <c r="AO305" s="383"/>
      <c r="AP305" s="322"/>
      <c r="AQ305" s="383"/>
      <c r="AR305" s="322"/>
      <c r="AS305" s="383"/>
      <c r="AT305" s="322"/>
      <c r="AU305" s="383"/>
      <c r="AV305" s="322"/>
      <c r="AW305" s="383"/>
      <c r="AX305" s="383"/>
      <c r="AY305" s="383"/>
      <c r="AZ305" s="322"/>
      <c r="BA305" s="383"/>
      <c r="BB305" s="383"/>
      <c r="BC305" s="383"/>
      <c r="BD305" s="322"/>
      <c r="BE305" s="383"/>
      <c r="BF305" s="383"/>
      <c r="BG305" s="383"/>
      <c r="BH305" s="383"/>
      <c r="BI305" s="383"/>
      <c r="BJ305" s="383"/>
      <c r="BK305" s="383"/>
      <c r="BL305" s="383"/>
      <c r="BM305" s="383"/>
      <c r="BN305" s="383"/>
      <c r="BO305" s="383"/>
      <c r="BP305" s="383"/>
      <c r="BQ305" s="383"/>
      <c r="BR305" s="322"/>
      <c r="BS305" s="383"/>
      <c r="BT305" s="383"/>
      <c r="BU305" s="383"/>
      <c r="BV305" s="322"/>
      <c r="BW305" s="383"/>
      <c r="BX305" s="383"/>
      <c r="BY305" s="383"/>
      <c r="BZ305" s="383"/>
      <c r="CA305" s="383"/>
      <c r="CB305" s="322"/>
      <c r="CC305" s="383"/>
      <c r="CD305" s="322"/>
      <c r="CE305" s="623"/>
      <c r="CF305" s="623"/>
      <c r="CG305" s="623"/>
      <c r="CH305" s="623"/>
      <c r="CI305" s="222"/>
      <c r="CJ305" s="222"/>
    </row>
    <row r="306" ht="13.5" customHeight="1">
      <c r="A306" s="222"/>
      <c r="B306" s="439">
        <v>45368.0</v>
      </c>
      <c r="C306" s="271">
        <f t="shared" si="25"/>
        <v>0</v>
      </c>
      <c r="D306" s="260">
        <f t="shared" si="38"/>
        <v>0</v>
      </c>
      <c r="E306" s="321"/>
      <c r="F306" s="322"/>
      <c r="G306" s="322"/>
      <c r="H306" s="322"/>
      <c r="I306" s="322"/>
      <c r="J306" s="322"/>
      <c r="K306" s="322"/>
      <c r="L306" s="480"/>
      <c r="M306" s="577">
        <f t="shared" si="39"/>
        <v>0</v>
      </c>
      <c r="N306" s="321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  <c r="AA306" s="322"/>
      <c r="AB306" s="322"/>
      <c r="AC306" s="480"/>
      <c r="AD306" s="260">
        <f t="shared" si="40"/>
        <v>0</v>
      </c>
      <c r="AE306" s="407"/>
      <c r="AF306" s="322"/>
      <c r="AG306" s="383"/>
      <c r="AH306" s="322"/>
      <c r="AI306" s="383"/>
      <c r="AJ306" s="322"/>
      <c r="AK306" s="383"/>
      <c r="AL306" s="322"/>
      <c r="AM306" s="383"/>
      <c r="AN306" s="322"/>
      <c r="AO306" s="383"/>
      <c r="AP306" s="322"/>
      <c r="AQ306" s="383"/>
      <c r="AR306" s="322"/>
      <c r="AS306" s="383"/>
      <c r="AT306" s="322"/>
      <c r="AU306" s="383"/>
      <c r="AV306" s="322"/>
      <c r="AW306" s="383"/>
      <c r="AX306" s="383"/>
      <c r="AY306" s="383"/>
      <c r="AZ306" s="322"/>
      <c r="BA306" s="383"/>
      <c r="BB306" s="383"/>
      <c r="BC306" s="383"/>
      <c r="BD306" s="322"/>
      <c r="BE306" s="383"/>
      <c r="BF306" s="383"/>
      <c r="BG306" s="383"/>
      <c r="BH306" s="383"/>
      <c r="BI306" s="383"/>
      <c r="BJ306" s="383"/>
      <c r="BK306" s="383"/>
      <c r="BL306" s="383"/>
      <c r="BM306" s="383"/>
      <c r="BN306" s="383"/>
      <c r="BO306" s="383"/>
      <c r="BP306" s="383"/>
      <c r="BQ306" s="383"/>
      <c r="BR306" s="322"/>
      <c r="BS306" s="383"/>
      <c r="BT306" s="383"/>
      <c r="BU306" s="383"/>
      <c r="BV306" s="322"/>
      <c r="BW306" s="383"/>
      <c r="BX306" s="383"/>
      <c r="BY306" s="383"/>
      <c r="BZ306" s="383"/>
      <c r="CA306" s="383"/>
      <c r="CB306" s="322"/>
      <c r="CC306" s="383"/>
      <c r="CD306" s="322"/>
      <c r="CE306" s="623"/>
      <c r="CF306" s="623"/>
      <c r="CG306" s="623"/>
      <c r="CH306" s="623"/>
      <c r="CI306" s="222"/>
      <c r="CJ306" s="222"/>
    </row>
    <row r="307" ht="13.5" customHeight="1">
      <c r="A307" s="222"/>
      <c r="B307" s="440">
        <v>45369.0</v>
      </c>
      <c r="C307" s="271">
        <f t="shared" si="25"/>
        <v>5010</v>
      </c>
      <c r="D307" s="260">
        <f t="shared" si="38"/>
        <v>1100</v>
      </c>
      <c r="E307" s="321" t="s">
        <v>640</v>
      </c>
      <c r="F307" s="363">
        <v>1100.0</v>
      </c>
      <c r="G307" s="322"/>
      <c r="H307" s="322"/>
      <c r="I307" s="322"/>
      <c r="J307" s="322"/>
      <c r="K307" s="322"/>
      <c r="L307" s="480"/>
      <c r="M307" s="577">
        <f t="shared" si="39"/>
        <v>0</v>
      </c>
      <c r="N307" s="321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  <c r="AA307" s="322"/>
      <c r="AB307" s="322"/>
      <c r="AC307" s="480"/>
      <c r="AD307" s="260">
        <f t="shared" si="40"/>
        <v>3910</v>
      </c>
      <c r="AE307" s="407" t="s">
        <v>1888</v>
      </c>
      <c r="AF307" s="363">
        <v>3910.0</v>
      </c>
      <c r="AG307" s="383"/>
      <c r="AH307" s="322"/>
      <c r="AI307" s="383"/>
      <c r="AJ307" s="322"/>
      <c r="AK307" s="383"/>
      <c r="AL307" s="322"/>
      <c r="AM307" s="383"/>
      <c r="AN307" s="322"/>
      <c r="AO307" s="383"/>
      <c r="AP307" s="322"/>
      <c r="AQ307" s="383"/>
      <c r="AR307" s="322"/>
      <c r="AS307" s="383"/>
      <c r="AT307" s="322"/>
      <c r="AU307" s="383"/>
      <c r="AV307" s="322"/>
      <c r="AW307" s="383"/>
      <c r="AX307" s="383"/>
      <c r="AY307" s="383"/>
      <c r="AZ307" s="322"/>
      <c r="BA307" s="383"/>
      <c r="BB307" s="383"/>
      <c r="BC307" s="383"/>
      <c r="BD307" s="322"/>
      <c r="BE307" s="383"/>
      <c r="BF307" s="383"/>
      <c r="BG307" s="383"/>
      <c r="BH307" s="383"/>
      <c r="BI307" s="383"/>
      <c r="BJ307" s="383"/>
      <c r="BK307" s="383"/>
      <c r="BL307" s="383"/>
      <c r="BM307" s="383"/>
      <c r="BN307" s="383"/>
      <c r="BO307" s="383"/>
      <c r="BP307" s="383"/>
      <c r="BQ307" s="383"/>
      <c r="BR307" s="322"/>
      <c r="BS307" s="383"/>
      <c r="BT307" s="383"/>
      <c r="BU307" s="383"/>
      <c r="BV307" s="322"/>
      <c r="BW307" s="383"/>
      <c r="BX307" s="383"/>
      <c r="BY307" s="383"/>
      <c r="BZ307" s="383"/>
      <c r="CA307" s="383"/>
      <c r="CB307" s="322"/>
      <c r="CC307" s="383"/>
      <c r="CD307" s="322"/>
      <c r="CE307" s="623"/>
      <c r="CF307" s="623"/>
      <c r="CG307" s="623"/>
      <c r="CH307" s="623"/>
      <c r="CI307" s="222"/>
      <c r="CJ307" s="222"/>
    </row>
    <row r="308" ht="13.5" customHeight="1">
      <c r="A308" s="222"/>
      <c r="B308" s="440">
        <v>45370.0</v>
      </c>
      <c r="C308" s="271">
        <f t="shared" si="25"/>
        <v>0</v>
      </c>
      <c r="D308" s="260">
        <f t="shared" si="38"/>
        <v>0</v>
      </c>
      <c r="E308" s="321"/>
      <c r="F308" s="322"/>
      <c r="G308" s="322"/>
      <c r="H308" s="322"/>
      <c r="I308" s="322"/>
      <c r="J308" s="322"/>
      <c r="K308" s="322"/>
      <c r="L308" s="480"/>
      <c r="M308" s="577">
        <f t="shared" si="39"/>
        <v>0</v>
      </c>
      <c r="N308" s="321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  <c r="AA308" s="322"/>
      <c r="AB308" s="322"/>
      <c r="AC308" s="480"/>
      <c r="AD308" s="260">
        <f t="shared" si="40"/>
        <v>0</v>
      </c>
      <c r="AE308" s="407"/>
      <c r="AF308" s="322"/>
      <c r="AG308" s="383"/>
      <c r="AH308" s="322"/>
      <c r="AI308" s="383"/>
      <c r="AJ308" s="322"/>
      <c r="AK308" s="383"/>
      <c r="AL308" s="322"/>
      <c r="AM308" s="383"/>
      <c r="AN308" s="322"/>
      <c r="AO308" s="383"/>
      <c r="AP308" s="322"/>
      <c r="AQ308" s="383"/>
      <c r="AR308" s="322"/>
      <c r="AS308" s="383"/>
      <c r="AT308" s="322"/>
      <c r="AU308" s="383"/>
      <c r="AV308" s="322"/>
      <c r="AW308" s="383"/>
      <c r="AX308" s="383"/>
      <c r="AY308" s="383"/>
      <c r="AZ308" s="322"/>
      <c r="BA308" s="383"/>
      <c r="BB308" s="383"/>
      <c r="BC308" s="383"/>
      <c r="BD308" s="322"/>
      <c r="BE308" s="383"/>
      <c r="BF308" s="383"/>
      <c r="BG308" s="383"/>
      <c r="BH308" s="383"/>
      <c r="BI308" s="383"/>
      <c r="BJ308" s="383"/>
      <c r="BK308" s="383"/>
      <c r="BL308" s="383"/>
      <c r="BM308" s="383"/>
      <c r="BN308" s="383"/>
      <c r="BO308" s="383"/>
      <c r="BP308" s="383"/>
      <c r="BQ308" s="383"/>
      <c r="BR308" s="322"/>
      <c r="BS308" s="383"/>
      <c r="BT308" s="383"/>
      <c r="BU308" s="383"/>
      <c r="BV308" s="322"/>
      <c r="BW308" s="383"/>
      <c r="BX308" s="383"/>
      <c r="BY308" s="383"/>
      <c r="BZ308" s="383"/>
      <c r="CA308" s="383"/>
      <c r="CB308" s="322"/>
      <c r="CC308" s="383"/>
      <c r="CD308" s="322"/>
      <c r="CE308" s="623"/>
      <c r="CF308" s="623"/>
      <c r="CG308" s="623"/>
      <c r="CH308" s="623"/>
      <c r="CI308" s="222"/>
      <c r="CJ308" s="222"/>
    </row>
    <row r="309" ht="13.5" customHeight="1">
      <c r="A309" s="222"/>
      <c r="B309" s="439">
        <v>45371.0</v>
      </c>
      <c r="C309" s="271">
        <f t="shared" si="25"/>
        <v>0</v>
      </c>
      <c r="D309" s="260">
        <f t="shared" si="38"/>
        <v>0</v>
      </c>
      <c r="E309" s="321"/>
      <c r="F309" s="322"/>
      <c r="G309" s="322"/>
      <c r="H309" s="322"/>
      <c r="I309" s="322"/>
      <c r="J309" s="322"/>
      <c r="K309" s="322"/>
      <c r="L309" s="480"/>
      <c r="M309" s="577">
        <f t="shared" si="39"/>
        <v>0</v>
      </c>
      <c r="N309" s="321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  <c r="AA309" s="322"/>
      <c r="AB309" s="322"/>
      <c r="AC309" s="480"/>
      <c r="AD309" s="260">
        <f t="shared" si="40"/>
        <v>0</v>
      </c>
      <c r="AE309" s="407"/>
      <c r="AF309" s="322"/>
      <c r="AG309" s="383"/>
      <c r="AH309" s="322"/>
      <c r="AI309" s="383"/>
      <c r="AJ309" s="322"/>
      <c r="AK309" s="383"/>
      <c r="AL309" s="322"/>
      <c r="AM309" s="383"/>
      <c r="AN309" s="322"/>
      <c r="AO309" s="383"/>
      <c r="AP309" s="322"/>
      <c r="AQ309" s="383"/>
      <c r="AR309" s="322"/>
      <c r="AS309" s="383"/>
      <c r="AT309" s="322"/>
      <c r="AU309" s="383"/>
      <c r="AV309" s="322"/>
      <c r="AW309" s="383"/>
      <c r="AX309" s="383"/>
      <c r="AY309" s="383"/>
      <c r="AZ309" s="322"/>
      <c r="BA309" s="383"/>
      <c r="BB309" s="383"/>
      <c r="BC309" s="383"/>
      <c r="BD309" s="322"/>
      <c r="BE309" s="383"/>
      <c r="BF309" s="383"/>
      <c r="BG309" s="383"/>
      <c r="BH309" s="383"/>
      <c r="BI309" s="383"/>
      <c r="BJ309" s="383"/>
      <c r="BK309" s="383"/>
      <c r="BL309" s="383"/>
      <c r="BM309" s="383"/>
      <c r="BN309" s="383"/>
      <c r="BO309" s="383"/>
      <c r="BP309" s="383"/>
      <c r="BQ309" s="383"/>
      <c r="BR309" s="322"/>
      <c r="BS309" s="383"/>
      <c r="BT309" s="383"/>
      <c r="BU309" s="383"/>
      <c r="BV309" s="322"/>
      <c r="BW309" s="383"/>
      <c r="BX309" s="383"/>
      <c r="BY309" s="383"/>
      <c r="BZ309" s="383"/>
      <c r="CA309" s="383"/>
      <c r="CB309" s="322"/>
      <c r="CC309" s="383"/>
      <c r="CD309" s="322"/>
      <c r="CE309" s="623"/>
      <c r="CF309" s="623"/>
      <c r="CG309" s="623"/>
      <c r="CH309" s="623"/>
      <c r="CI309" s="222"/>
      <c r="CJ309" s="222"/>
    </row>
    <row r="310" ht="13.5" customHeight="1">
      <c r="A310" s="222"/>
      <c r="B310" s="440">
        <v>45372.0</v>
      </c>
      <c r="C310" s="271">
        <f t="shared" si="25"/>
        <v>150740</v>
      </c>
      <c r="D310" s="260">
        <f t="shared" si="38"/>
        <v>330</v>
      </c>
      <c r="E310" s="321" t="s">
        <v>1711</v>
      </c>
      <c r="F310" s="363">
        <v>330.0</v>
      </c>
      <c r="G310" s="322"/>
      <c r="H310" s="322"/>
      <c r="I310" s="322"/>
      <c r="J310" s="322"/>
      <c r="K310" s="322"/>
      <c r="L310" s="480"/>
      <c r="M310" s="577">
        <f t="shared" si="39"/>
        <v>0</v>
      </c>
      <c r="N310" s="321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  <c r="AA310" s="322"/>
      <c r="AB310" s="322"/>
      <c r="AC310" s="480"/>
      <c r="AD310" s="260">
        <f t="shared" si="40"/>
        <v>150410</v>
      </c>
      <c r="AE310" s="407" t="s">
        <v>403</v>
      </c>
      <c r="AF310" s="363">
        <v>70710.0</v>
      </c>
      <c r="AG310" s="322" t="s">
        <v>1889</v>
      </c>
      <c r="AH310" s="363">
        <v>79700.0</v>
      </c>
      <c r="AI310" s="383"/>
      <c r="AJ310" s="322"/>
      <c r="AK310" s="383"/>
      <c r="AL310" s="322"/>
      <c r="AM310" s="383"/>
      <c r="AN310" s="322"/>
      <c r="AO310" s="383"/>
      <c r="AP310" s="322"/>
      <c r="AQ310" s="383"/>
      <c r="AR310" s="322"/>
      <c r="AS310" s="383"/>
      <c r="AT310" s="322"/>
      <c r="AU310" s="383"/>
      <c r="AV310" s="322"/>
      <c r="AW310" s="383"/>
      <c r="AX310" s="383"/>
      <c r="AY310" s="383"/>
      <c r="AZ310" s="322"/>
      <c r="BA310" s="383"/>
      <c r="BB310" s="383"/>
      <c r="BC310" s="383"/>
      <c r="BD310" s="322"/>
      <c r="BE310" s="383"/>
      <c r="BF310" s="383"/>
      <c r="BG310" s="383"/>
      <c r="BH310" s="383"/>
      <c r="BI310" s="383"/>
      <c r="BJ310" s="383"/>
      <c r="BK310" s="383"/>
      <c r="BL310" s="383"/>
      <c r="BM310" s="383"/>
      <c r="BN310" s="383"/>
      <c r="BO310" s="383"/>
      <c r="BP310" s="383"/>
      <c r="BQ310" s="383"/>
      <c r="BR310" s="322"/>
      <c r="BS310" s="383"/>
      <c r="BT310" s="383"/>
      <c r="BU310" s="383"/>
      <c r="BV310" s="322"/>
      <c r="BW310" s="383"/>
      <c r="BX310" s="383"/>
      <c r="BY310" s="383"/>
      <c r="BZ310" s="383"/>
      <c r="CA310" s="383"/>
      <c r="CB310" s="322"/>
      <c r="CC310" s="383"/>
      <c r="CD310" s="322"/>
      <c r="CE310" s="623"/>
      <c r="CF310" s="623"/>
      <c r="CG310" s="623"/>
      <c r="CH310" s="623"/>
      <c r="CI310" s="222"/>
      <c r="CJ310" s="222"/>
    </row>
    <row r="311" ht="13.5" customHeight="1">
      <c r="A311" s="222"/>
      <c r="B311" s="440">
        <v>45373.0</v>
      </c>
      <c r="C311" s="271">
        <f t="shared" si="25"/>
        <v>10000000</v>
      </c>
      <c r="D311" s="260">
        <f t="shared" si="38"/>
        <v>0</v>
      </c>
      <c r="E311" s="321"/>
      <c r="F311" s="322"/>
      <c r="G311" s="322"/>
      <c r="H311" s="322"/>
      <c r="I311" s="322"/>
      <c r="J311" s="322"/>
      <c r="K311" s="322"/>
      <c r="L311" s="480"/>
      <c r="M311" s="577">
        <f t="shared" si="39"/>
        <v>10000000</v>
      </c>
      <c r="N311" s="321" t="s">
        <v>1890</v>
      </c>
      <c r="O311" s="363">
        <v>1.0E7</v>
      </c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  <c r="AA311" s="322"/>
      <c r="AB311" s="322"/>
      <c r="AC311" s="480"/>
      <c r="AD311" s="260">
        <f t="shared" si="40"/>
        <v>0</v>
      </c>
      <c r="AE311" s="407"/>
      <c r="AF311" s="322"/>
      <c r="AG311" s="322"/>
      <c r="AH311" s="322"/>
      <c r="AI311" s="383"/>
      <c r="AJ311" s="322"/>
      <c r="AK311" s="383"/>
      <c r="AL311" s="322"/>
      <c r="AM311" s="383"/>
      <c r="AN311" s="322"/>
      <c r="AO311" s="383"/>
      <c r="AP311" s="322"/>
      <c r="AQ311" s="383"/>
      <c r="AR311" s="322"/>
      <c r="AS311" s="383"/>
      <c r="AT311" s="322"/>
      <c r="AU311" s="383"/>
      <c r="AV311" s="322"/>
      <c r="AW311" s="383"/>
      <c r="AX311" s="383"/>
      <c r="AY311" s="383"/>
      <c r="AZ311" s="322"/>
      <c r="BA311" s="383"/>
      <c r="BB311" s="383"/>
      <c r="BC311" s="383"/>
      <c r="BD311" s="322"/>
      <c r="BE311" s="383"/>
      <c r="BF311" s="383"/>
      <c r="BG311" s="383"/>
      <c r="BH311" s="383"/>
      <c r="BI311" s="383"/>
      <c r="BJ311" s="383"/>
      <c r="BK311" s="383"/>
      <c r="BL311" s="383"/>
      <c r="BM311" s="383"/>
      <c r="BN311" s="383"/>
      <c r="BO311" s="383"/>
      <c r="BP311" s="383"/>
      <c r="BQ311" s="383"/>
      <c r="BR311" s="322"/>
      <c r="BS311" s="383"/>
      <c r="BT311" s="383"/>
      <c r="BU311" s="383"/>
      <c r="BV311" s="322"/>
      <c r="BW311" s="383"/>
      <c r="BX311" s="383"/>
      <c r="BY311" s="383"/>
      <c r="BZ311" s="383"/>
      <c r="CA311" s="383"/>
      <c r="CB311" s="322"/>
      <c r="CC311" s="383"/>
      <c r="CD311" s="322"/>
      <c r="CE311" s="623"/>
      <c r="CF311" s="623"/>
      <c r="CG311" s="623"/>
      <c r="CH311" s="623"/>
      <c r="CI311" s="222"/>
      <c r="CJ311" s="222"/>
    </row>
    <row r="312" ht="13.5" customHeight="1">
      <c r="A312" s="222"/>
      <c r="B312" s="439">
        <v>45374.0</v>
      </c>
      <c r="C312" s="271">
        <f t="shared" si="25"/>
        <v>0</v>
      </c>
      <c r="D312" s="260">
        <f t="shared" si="38"/>
        <v>0</v>
      </c>
      <c r="E312" s="321"/>
      <c r="F312" s="322"/>
      <c r="G312" s="322"/>
      <c r="H312" s="322"/>
      <c r="I312" s="322"/>
      <c r="J312" s="322"/>
      <c r="K312" s="322"/>
      <c r="L312" s="480"/>
      <c r="M312" s="577">
        <f t="shared" si="39"/>
        <v>0</v>
      </c>
      <c r="N312" s="321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  <c r="AA312" s="322"/>
      <c r="AB312" s="322"/>
      <c r="AC312" s="480"/>
      <c r="AD312" s="260">
        <f t="shared" si="40"/>
        <v>0</v>
      </c>
      <c r="AE312" s="407"/>
      <c r="AF312" s="322"/>
      <c r="AG312" s="383"/>
      <c r="AH312" s="322"/>
      <c r="AI312" s="383"/>
      <c r="AJ312" s="322"/>
      <c r="AK312" s="383"/>
      <c r="AL312" s="322"/>
      <c r="AM312" s="383"/>
      <c r="AN312" s="322"/>
      <c r="AO312" s="383"/>
      <c r="AP312" s="322"/>
      <c r="AQ312" s="383"/>
      <c r="AR312" s="322"/>
      <c r="AS312" s="383"/>
      <c r="AT312" s="322"/>
      <c r="AU312" s="383"/>
      <c r="AV312" s="322"/>
      <c r="AW312" s="383"/>
      <c r="AX312" s="383"/>
      <c r="AY312" s="383"/>
      <c r="AZ312" s="322"/>
      <c r="BA312" s="383"/>
      <c r="BB312" s="383"/>
      <c r="BC312" s="383"/>
      <c r="BD312" s="322"/>
      <c r="BE312" s="383"/>
      <c r="BF312" s="383"/>
      <c r="BG312" s="383"/>
      <c r="BH312" s="383"/>
      <c r="BI312" s="383"/>
      <c r="BJ312" s="383"/>
      <c r="BK312" s="383"/>
      <c r="BL312" s="383"/>
      <c r="BM312" s="383"/>
      <c r="BN312" s="383"/>
      <c r="BO312" s="383"/>
      <c r="BP312" s="383"/>
      <c r="BQ312" s="383"/>
      <c r="BR312" s="322"/>
      <c r="BS312" s="383"/>
      <c r="BT312" s="383"/>
      <c r="BU312" s="383"/>
      <c r="BV312" s="322"/>
      <c r="BW312" s="383"/>
      <c r="BX312" s="383"/>
      <c r="BY312" s="383"/>
      <c r="BZ312" s="383"/>
      <c r="CA312" s="383"/>
      <c r="CB312" s="322"/>
      <c r="CC312" s="383"/>
      <c r="CD312" s="322"/>
      <c r="CE312" s="623"/>
      <c r="CF312" s="623"/>
      <c r="CG312" s="623"/>
      <c r="CH312" s="623"/>
      <c r="CI312" s="222"/>
      <c r="CJ312" s="222"/>
    </row>
    <row r="313" ht="13.5" customHeight="1">
      <c r="A313" s="222"/>
      <c r="B313" s="439">
        <v>45375.0</v>
      </c>
      <c r="C313" s="271">
        <f t="shared" si="25"/>
        <v>0</v>
      </c>
      <c r="D313" s="260">
        <f t="shared" si="38"/>
        <v>0</v>
      </c>
      <c r="E313" s="321"/>
      <c r="F313" s="322"/>
      <c r="G313" s="322"/>
      <c r="H313" s="322"/>
      <c r="I313" s="322"/>
      <c r="J313" s="322"/>
      <c r="K313" s="322"/>
      <c r="L313" s="480"/>
      <c r="M313" s="577">
        <f t="shared" si="39"/>
        <v>0</v>
      </c>
      <c r="N313" s="321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  <c r="AA313" s="322"/>
      <c r="AB313" s="322"/>
      <c r="AC313" s="480"/>
      <c r="AD313" s="260">
        <f t="shared" si="40"/>
        <v>0</v>
      </c>
      <c r="AE313" s="412"/>
      <c r="AF313" s="412"/>
      <c r="AG313" s="383"/>
      <c r="AH313" s="322"/>
      <c r="AI313" s="383"/>
      <c r="AJ313" s="322"/>
      <c r="AK313" s="383"/>
      <c r="AL313" s="322"/>
      <c r="AM313" s="383"/>
      <c r="AN313" s="322"/>
      <c r="AO313" s="383"/>
      <c r="AP313" s="322"/>
      <c r="AQ313" s="383"/>
      <c r="AR313" s="322"/>
      <c r="AS313" s="383"/>
      <c r="AT313" s="322"/>
      <c r="AU313" s="383"/>
      <c r="AV313" s="322"/>
      <c r="AW313" s="383"/>
      <c r="AX313" s="383"/>
      <c r="AY313" s="383"/>
      <c r="AZ313" s="322"/>
      <c r="BA313" s="383"/>
      <c r="BB313" s="383"/>
      <c r="BC313" s="383"/>
      <c r="BD313" s="322"/>
      <c r="BE313" s="383"/>
      <c r="BF313" s="383"/>
      <c r="BG313" s="383"/>
      <c r="BH313" s="383"/>
      <c r="BI313" s="383"/>
      <c r="BJ313" s="383"/>
      <c r="BK313" s="383"/>
      <c r="BL313" s="383"/>
      <c r="BM313" s="383"/>
      <c r="BN313" s="383"/>
      <c r="BO313" s="383"/>
      <c r="BP313" s="383"/>
      <c r="BQ313" s="383"/>
      <c r="BR313" s="322"/>
      <c r="BS313" s="383"/>
      <c r="BT313" s="383"/>
      <c r="BU313" s="383"/>
      <c r="BV313" s="322"/>
      <c r="BW313" s="383"/>
      <c r="BX313" s="383"/>
      <c r="BY313" s="383"/>
      <c r="BZ313" s="383"/>
      <c r="CA313" s="383"/>
      <c r="CB313" s="322"/>
      <c r="CC313" s="383"/>
      <c r="CD313" s="322"/>
      <c r="CE313" s="623"/>
      <c r="CF313" s="623"/>
      <c r="CG313" s="623"/>
      <c r="CH313" s="623"/>
      <c r="CI313" s="222"/>
      <c r="CJ313" s="222"/>
    </row>
    <row r="314" ht="13.5" customHeight="1">
      <c r="A314" s="222"/>
      <c r="B314" s="440">
        <v>45376.0</v>
      </c>
      <c r="C314" s="271">
        <f t="shared" si="25"/>
        <v>1760087</v>
      </c>
      <c r="D314" s="260">
        <f t="shared" si="38"/>
        <v>330</v>
      </c>
      <c r="E314" s="321" t="s">
        <v>640</v>
      </c>
      <c r="F314" s="363">
        <v>330.0</v>
      </c>
      <c r="G314" s="322"/>
      <c r="H314" s="322"/>
      <c r="I314" s="322"/>
      <c r="J314" s="322"/>
      <c r="K314" s="322"/>
      <c r="L314" s="480"/>
      <c r="M314" s="577">
        <f t="shared" si="39"/>
        <v>0</v>
      </c>
      <c r="N314" s="321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  <c r="AA314" s="322"/>
      <c r="AB314" s="322"/>
      <c r="AC314" s="480"/>
      <c r="AD314" s="260">
        <f t="shared" si="40"/>
        <v>1759757</v>
      </c>
      <c r="AE314" s="412" t="s">
        <v>984</v>
      </c>
      <c r="AF314" s="367">
        <v>1684000.0</v>
      </c>
      <c r="AG314" s="383" t="s">
        <v>423</v>
      </c>
      <c r="AH314" s="363">
        <v>15477.0</v>
      </c>
      <c r="AI314" s="322" t="s">
        <v>1891</v>
      </c>
      <c r="AJ314" s="363">
        <v>60280.0</v>
      </c>
      <c r="AK314" s="383"/>
      <c r="AL314" s="322"/>
      <c r="AM314" s="383"/>
      <c r="AN314" s="322"/>
      <c r="AO314" s="383"/>
      <c r="AP314" s="322"/>
      <c r="AQ314" s="383"/>
      <c r="AR314" s="322"/>
      <c r="AS314" s="383"/>
      <c r="AT314" s="322"/>
      <c r="AU314" s="383"/>
      <c r="AV314" s="322"/>
      <c r="AW314" s="383"/>
      <c r="AX314" s="383"/>
      <c r="AY314" s="383"/>
      <c r="AZ314" s="322"/>
      <c r="BA314" s="383"/>
      <c r="BB314" s="383"/>
      <c r="BC314" s="383"/>
      <c r="BD314" s="322"/>
      <c r="BE314" s="383"/>
      <c r="BF314" s="383"/>
      <c r="BG314" s="383"/>
      <c r="BH314" s="383"/>
      <c r="BI314" s="383"/>
      <c r="BJ314" s="383"/>
      <c r="BK314" s="383"/>
      <c r="BL314" s="383"/>
      <c r="BM314" s="383"/>
      <c r="BN314" s="383"/>
      <c r="BO314" s="383"/>
      <c r="BP314" s="383"/>
      <c r="BQ314" s="383"/>
      <c r="BR314" s="322"/>
      <c r="BS314" s="383"/>
      <c r="BT314" s="383"/>
      <c r="BU314" s="383"/>
      <c r="BV314" s="322"/>
      <c r="BW314" s="383"/>
      <c r="BX314" s="383"/>
      <c r="BY314" s="383"/>
      <c r="BZ314" s="383"/>
      <c r="CA314" s="383"/>
      <c r="CB314" s="322"/>
      <c r="CC314" s="383"/>
      <c r="CD314" s="322"/>
      <c r="CE314" s="623"/>
      <c r="CF314" s="623"/>
      <c r="CG314" s="623"/>
      <c r="CH314" s="623"/>
      <c r="CI314" s="222"/>
      <c r="CJ314" s="222"/>
    </row>
    <row r="315" ht="13.5" customHeight="1">
      <c r="A315" s="222"/>
      <c r="B315" s="440">
        <v>45377.0</v>
      </c>
      <c r="C315" s="271">
        <f t="shared" si="25"/>
        <v>660615</v>
      </c>
      <c r="D315" s="260">
        <f t="shared" si="38"/>
        <v>1045</v>
      </c>
      <c r="E315" s="321" t="s">
        <v>444</v>
      </c>
      <c r="F315" s="363">
        <v>385.0</v>
      </c>
      <c r="G315" s="322" t="s">
        <v>640</v>
      </c>
      <c r="H315" s="363">
        <v>660.0</v>
      </c>
      <c r="I315" s="322"/>
      <c r="J315" s="322"/>
      <c r="K315" s="322"/>
      <c r="L315" s="480"/>
      <c r="M315" s="577">
        <f t="shared" si="39"/>
        <v>450204</v>
      </c>
      <c r="N315" s="321" t="s">
        <v>1892</v>
      </c>
      <c r="O315" s="363">
        <v>450204.0</v>
      </c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  <c r="AA315" s="322"/>
      <c r="AB315" s="322"/>
      <c r="AC315" s="480"/>
      <c r="AD315" s="260">
        <f t="shared" si="40"/>
        <v>209366</v>
      </c>
      <c r="AE315" s="383" t="s">
        <v>63</v>
      </c>
      <c r="AF315" s="363">
        <v>26414.0</v>
      </c>
      <c r="AG315" s="383" t="s">
        <v>991</v>
      </c>
      <c r="AH315" s="384">
        <v>572.0</v>
      </c>
      <c r="AI315" s="383" t="s">
        <v>426</v>
      </c>
      <c r="AJ315" s="363">
        <v>45439.0</v>
      </c>
      <c r="AK315" s="322" t="s">
        <v>992</v>
      </c>
      <c r="AL315" s="363">
        <v>126500.0</v>
      </c>
      <c r="AM315" s="383" t="s">
        <v>427</v>
      </c>
      <c r="AN315" s="363">
        <v>3900.0</v>
      </c>
      <c r="AO315" s="383" t="s">
        <v>93</v>
      </c>
      <c r="AP315" s="363">
        <v>6541.0</v>
      </c>
      <c r="AQ315" s="383"/>
      <c r="AR315" s="322"/>
      <c r="AS315" s="383"/>
      <c r="AT315" s="322"/>
      <c r="AU315" s="383"/>
      <c r="AV315" s="322"/>
      <c r="AW315" s="383"/>
      <c r="AX315" s="383"/>
      <c r="AY315" s="383"/>
      <c r="AZ315" s="322"/>
      <c r="BA315" s="383"/>
      <c r="BB315" s="383"/>
      <c r="BC315" s="383"/>
      <c r="BD315" s="322"/>
      <c r="BE315" s="383"/>
      <c r="BF315" s="383"/>
      <c r="BG315" s="383"/>
      <c r="BH315" s="383"/>
      <c r="BI315" s="383"/>
      <c r="BJ315" s="383"/>
      <c r="BK315" s="383"/>
      <c r="BL315" s="383"/>
      <c r="BM315" s="383"/>
      <c r="BN315" s="383"/>
      <c r="BO315" s="383"/>
      <c r="BP315" s="383"/>
      <c r="BQ315" s="383"/>
      <c r="BR315" s="322"/>
      <c r="BS315" s="383"/>
      <c r="BT315" s="383"/>
      <c r="BU315" s="383"/>
      <c r="BV315" s="322"/>
      <c r="BW315" s="383"/>
      <c r="BX315" s="383"/>
      <c r="BY315" s="383"/>
      <c r="BZ315" s="383"/>
      <c r="CA315" s="383"/>
      <c r="CB315" s="322"/>
      <c r="CC315" s="383"/>
      <c r="CD315" s="322"/>
      <c r="CE315" s="623"/>
      <c r="CF315" s="623"/>
      <c r="CG315" s="623"/>
      <c r="CH315" s="623"/>
      <c r="CI315" s="222"/>
      <c r="CJ315" s="222"/>
    </row>
    <row r="316" ht="13.5" customHeight="1">
      <c r="A316" s="222"/>
      <c r="B316" s="440">
        <v>45378.0</v>
      </c>
      <c r="C316" s="271">
        <f t="shared" si="25"/>
        <v>374664</v>
      </c>
      <c r="D316" s="260">
        <f t="shared" si="38"/>
        <v>0</v>
      </c>
      <c r="E316" s="321"/>
      <c r="F316" s="322"/>
      <c r="G316" s="322"/>
      <c r="H316" s="322"/>
      <c r="I316" s="322"/>
      <c r="J316" s="322"/>
      <c r="K316" s="322"/>
      <c r="L316" s="480"/>
      <c r="M316" s="577">
        <f t="shared" si="39"/>
        <v>0</v>
      </c>
      <c r="N316" s="321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  <c r="AA316" s="322"/>
      <c r="AB316" s="322"/>
      <c r="AC316" s="480"/>
      <c r="AD316" s="260">
        <f t="shared" si="40"/>
        <v>374664</v>
      </c>
      <c r="AE316" s="407" t="s">
        <v>434</v>
      </c>
      <c r="AF316" s="363">
        <v>84678.0</v>
      </c>
      <c r="AG316" s="322" t="s">
        <v>994</v>
      </c>
      <c r="AH316" s="363">
        <v>110000.0</v>
      </c>
      <c r="AI316" s="383" t="s">
        <v>1893</v>
      </c>
      <c r="AJ316" s="363">
        <v>3910.0</v>
      </c>
      <c r="AK316" s="383" t="s">
        <v>75</v>
      </c>
      <c r="AL316" s="363">
        <v>58201.0</v>
      </c>
      <c r="AM316" s="383" t="s">
        <v>71</v>
      </c>
      <c r="AN316" s="363">
        <v>4400.0</v>
      </c>
      <c r="AO316" s="383" t="s">
        <v>73</v>
      </c>
      <c r="AP316" s="363">
        <v>6015.0</v>
      </c>
      <c r="AQ316" s="322" t="s">
        <v>74</v>
      </c>
      <c r="AR316" s="363">
        <v>24840.0</v>
      </c>
      <c r="AS316" s="383" t="s">
        <v>1032</v>
      </c>
      <c r="AT316" s="363">
        <v>15180.0</v>
      </c>
      <c r="AU316" s="383" t="s">
        <v>76</v>
      </c>
      <c r="AV316" s="363">
        <v>67440.0</v>
      </c>
      <c r="AW316" s="383"/>
      <c r="AX316" s="383"/>
      <c r="AY316" s="383"/>
      <c r="AZ316" s="322"/>
      <c r="BA316" s="383"/>
      <c r="BB316" s="383"/>
      <c r="BC316" s="383"/>
      <c r="BD316" s="322"/>
      <c r="BE316" s="383"/>
      <c r="BF316" s="383"/>
      <c r="BG316" s="383"/>
      <c r="BH316" s="383"/>
      <c r="BI316" s="383"/>
      <c r="BJ316" s="383"/>
      <c r="BK316" s="383"/>
      <c r="BL316" s="383"/>
      <c r="BM316" s="383"/>
      <c r="BN316" s="383"/>
      <c r="BO316" s="383"/>
      <c r="BP316" s="383"/>
      <c r="BQ316" s="383"/>
      <c r="BR316" s="322"/>
      <c r="BS316" s="383"/>
      <c r="BT316" s="383"/>
      <c r="BU316" s="383"/>
      <c r="BV316" s="322"/>
      <c r="BW316" s="383"/>
      <c r="BX316" s="383"/>
      <c r="BY316" s="383"/>
      <c r="BZ316" s="383"/>
      <c r="CA316" s="383"/>
      <c r="CB316" s="322"/>
      <c r="CC316" s="383"/>
      <c r="CD316" s="322"/>
      <c r="CE316" s="623"/>
      <c r="CF316" s="623"/>
      <c r="CG316" s="623"/>
      <c r="CH316" s="623"/>
      <c r="CI316" s="222"/>
      <c r="CJ316" s="222"/>
    </row>
    <row r="317" ht="13.5" customHeight="1">
      <c r="A317" s="222"/>
      <c r="B317" s="440">
        <v>45379.0</v>
      </c>
      <c r="C317" s="271">
        <f t="shared" si="25"/>
        <v>316355</v>
      </c>
      <c r="D317" s="260">
        <f t="shared" si="38"/>
        <v>300440</v>
      </c>
      <c r="E317" s="321" t="s">
        <v>967</v>
      </c>
      <c r="F317" s="363">
        <v>300000.0</v>
      </c>
      <c r="G317" s="322" t="s">
        <v>1733</v>
      </c>
      <c r="H317" s="363">
        <v>110.0</v>
      </c>
      <c r="I317" s="322" t="s">
        <v>1894</v>
      </c>
      <c r="J317" s="363">
        <v>330.0</v>
      </c>
      <c r="K317" s="322"/>
      <c r="L317" s="480"/>
      <c r="M317" s="577">
        <f t="shared" si="39"/>
        <v>0</v>
      </c>
      <c r="N317" s="321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  <c r="AA317" s="322"/>
      <c r="AB317" s="322"/>
      <c r="AC317" s="480"/>
      <c r="AD317" s="260">
        <f t="shared" si="40"/>
        <v>15915</v>
      </c>
      <c r="AE317" s="407" t="s">
        <v>403</v>
      </c>
      <c r="AF317" s="363">
        <v>15915.0</v>
      </c>
      <c r="AG317" s="407"/>
      <c r="AH317" s="322"/>
      <c r="AI317" s="322"/>
      <c r="AJ317" s="322"/>
      <c r="AK317" s="322"/>
      <c r="AL317" s="322"/>
      <c r="AM317" s="383"/>
      <c r="AN317" s="322"/>
      <c r="AO317" s="322"/>
      <c r="AP317" s="322"/>
      <c r="AQ317" s="322"/>
      <c r="AR317" s="322"/>
      <c r="AS317" s="383"/>
      <c r="AT317" s="322"/>
      <c r="AU317" s="383"/>
      <c r="AV317" s="322"/>
      <c r="AW317" s="383"/>
      <c r="AX317" s="322"/>
      <c r="AY317" s="322"/>
      <c r="AZ317" s="322"/>
      <c r="BA317" s="322"/>
      <c r="BB317" s="322"/>
      <c r="BC317" s="383"/>
      <c r="BD317" s="322"/>
      <c r="BE317" s="383"/>
      <c r="BF317" s="322"/>
      <c r="BG317" s="322"/>
      <c r="BH317" s="322"/>
      <c r="BI317" s="383"/>
      <c r="BJ317" s="322"/>
      <c r="BK317" s="322"/>
      <c r="BL317" s="322"/>
      <c r="BM317" s="322"/>
      <c r="BN317" s="322"/>
      <c r="BO317" s="322"/>
      <c r="BP317" s="322"/>
      <c r="BQ317" s="322"/>
      <c r="BR317" s="322"/>
      <c r="BS317" s="322"/>
      <c r="BT317" s="322"/>
      <c r="BU317" s="322"/>
      <c r="BV317" s="322"/>
      <c r="BW317" s="383"/>
      <c r="BX317" s="383"/>
      <c r="BY317" s="383"/>
      <c r="BZ317" s="383"/>
      <c r="CA317" s="383"/>
      <c r="CB317" s="322"/>
      <c r="CC317" s="383"/>
      <c r="CD317" s="322"/>
      <c r="CE317" s="623"/>
      <c r="CF317" s="623"/>
      <c r="CG317" s="623"/>
      <c r="CH317" s="623"/>
      <c r="CI317" s="222"/>
      <c r="CJ317" s="222"/>
    </row>
    <row r="318" ht="13.5" customHeight="1">
      <c r="A318" s="222"/>
      <c r="B318" s="440">
        <v>45380.0</v>
      </c>
      <c r="C318" s="271">
        <f t="shared" si="25"/>
        <v>32759579</v>
      </c>
      <c r="D318" s="260">
        <f t="shared" si="38"/>
        <v>30705102</v>
      </c>
      <c r="E318" s="597" t="s">
        <v>783</v>
      </c>
      <c r="F318" s="549">
        <v>3.0E7</v>
      </c>
      <c r="G318" s="322" t="s">
        <v>1006</v>
      </c>
      <c r="H318" s="363">
        <v>526875.0</v>
      </c>
      <c r="I318" s="591" t="s">
        <v>1001</v>
      </c>
      <c r="J318" s="367">
        <v>172027.0</v>
      </c>
      <c r="K318" s="412" t="s">
        <v>1151</v>
      </c>
      <c r="L318" s="385">
        <v>6200.0</v>
      </c>
      <c r="M318" s="577">
        <f t="shared" si="39"/>
        <v>1327063</v>
      </c>
      <c r="N318" s="321" t="s">
        <v>1895</v>
      </c>
      <c r="O318" s="363">
        <v>475376.0</v>
      </c>
      <c r="P318" s="322" t="s">
        <v>250</v>
      </c>
      <c r="Q318" s="363">
        <v>150751.0</v>
      </c>
      <c r="R318" s="322" t="s">
        <v>1009</v>
      </c>
      <c r="S318" s="363">
        <v>33000.0</v>
      </c>
      <c r="T318" s="322" t="s">
        <v>1008</v>
      </c>
      <c r="U318" s="363">
        <v>667936.0</v>
      </c>
      <c r="V318" s="322"/>
      <c r="W318" s="322"/>
      <c r="X318" s="322"/>
      <c r="Y318" s="322"/>
      <c r="Z318" s="322"/>
      <c r="AA318" s="322"/>
      <c r="AB318" s="322"/>
      <c r="AC318" s="480"/>
      <c r="AD318" s="260">
        <f t="shared" si="40"/>
        <v>727414</v>
      </c>
      <c r="AE318" s="407" t="s">
        <v>999</v>
      </c>
      <c r="AF318" s="363">
        <v>337414.0</v>
      </c>
      <c r="AG318" s="322" t="s">
        <v>87</v>
      </c>
      <c r="AH318" s="363">
        <v>165000.0</v>
      </c>
      <c r="AI318" s="322" t="s">
        <v>454</v>
      </c>
      <c r="AJ318" s="363">
        <v>65000.0</v>
      </c>
      <c r="AK318" s="322" t="s">
        <v>88</v>
      </c>
      <c r="AL318" s="363">
        <v>160000.0</v>
      </c>
      <c r="AM318" s="322"/>
      <c r="AN318" s="322"/>
      <c r="AO318" s="322"/>
      <c r="AP318" s="322"/>
      <c r="AQ318" s="322"/>
      <c r="AR318" s="322"/>
      <c r="AS318" s="322"/>
      <c r="AT318" s="322"/>
      <c r="AU318" s="383"/>
      <c r="AV318" s="322"/>
      <c r="AW318" s="383"/>
      <c r="AX318" s="322"/>
      <c r="AY318" s="383"/>
      <c r="AZ318" s="322"/>
      <c r="BA318" s="322"/>
      <c r="BB318" s="322"/>
      <c r="BC318" s="322"/>
      <c r="BD318" s="322"/>
      <c r="BE318" s="322"/>
      <c r="BF318" s="322"/>
      <c r="BG318" s="322"/>
      <c r="BH318" s="322"/>
      <c r="BI318" s="383"/>
      <c r="BJ318" s="322"/>
      <c r="BK318" s="383"/>
      <c r="BL318" s="322"/>
      <c r="BM318" s="383"/>
      <c r="BN318" s="322"/>
      <c r="BO318" s="322"/>
      <c r="BP318" s="322"/>
      <c r="BQ318" s="383"/>
      <c r="BR318" s="322"/>
      <c r="BS318" s="383"/>
      <c r="BT318" s="322"/>
      <c r="BU318" s="322"/>
      <c r="BV318" s="322"/>
      <c r="BW318" s="383"/>
      <c r="BX318" s="322"/>
      <c r="BY318" s="322"/>
      <c r="BZ318" s="322"/>
      <c r="CA318" s="322"/>
      <c r="CB318" s="322"/>
      <c r="CC318" s="383"/>
      <c r="CD318" s="322"/>
      <c r="CE318" s="623"/>
      <c r="CF318" s="623"/>
      <c r="CG318" s="623"/>
      <c r="CH318" s="623"/>
      <c r="CI318" s="222"/>
      <c r="CJ318" s="222"/>
    </row>
    <row r="319" ht="13.5" customHeight="1">
      <c r="A319" s="222"/>
      <c r="B319" s="439">
        <v>45381.0</v>
      </c>
      <c r="C319" s="271">
        <f t="shared" si="25"/>
        <v>0</v>
      </c>
      <c r="D319" s="272">
        <f t="shared" si="38"/>
        <v>0</v>
      </c>
      <c r="E319" s="321"/>
      <c r="F319" s="322"/>
      <c r="G319" s="322"/>
      <c r="H319" s="322"/>
      <c r="I319" s="322"/>
      <c r="J319" s="322"/>
      <c r="K319" s="322"/>
      <c r="L319" s="480"/>
      <c r="M319" s="577">
        <f t="shared" si="39"/>
        <v>0</v>
      </c>
      <c r="N319" s="321"/>
      <c r="O319" s="322"/>
      <c r="P319" s="322"/>
      <c r="Q319" s="322"/>
      <c r="R319" s="322"/>
      <c r="S319" s="322"/>
      <c r="T319" s="322"/>
      <c r="U319" s="322"/>
      <c r="V319" s="412"/>
      <c r="W319" s="412"/>
      <c r="X319" s="412"/>
      <c r="Y319" s="412"/>
      <c r="Z319" s="412"/>
      <c r="AA319" s="412"/>
      <c r="AB319" s="412"/>
      <c r="AC319" s="500"/>
      <c r="AD319" s="272">
        <f t="shared" si="40"/>
        <v>0</v>
      </c>
      <c r="AE319" s="550"/>
      <c r="AF319" s="414"/>
      <c r="AG319" s="415"/>
      <c r="AH319" s="414"/>
      <c r="AI319" s="414"/>
      <c r="AJ319" s="414"/>
      <c r="AK319" s="414"/>
      <c r="AL319" s="414"/>
      <c r="AM319" s="414"/>
      <c r="AN319" s="414"/>
      <c r="AO319" s="414"/>
      <c r="AP319" s="414"/>
      <c r="AQ319" s="415"/>
      <c r="AR319" s="414"/>
      <c r="AS319" s="414"/>
      <c r="AT319" s="414"/>
      <c r="AU319" s="414"/>
      <c r="AV319" s="414"/>
      <c r="AW319" s="414"/>
      <c r="AX319" s="414"/>
      <c r="AY319" s="414"/>
      <c r="AZ319" s="414"/>
      <c r="BA319" s="414"/>
      <c r="BB319" s="414"/>
      <c r="BC319" s="414"/>
      <c r="BD319" s="414"/>
      <c r="BE319" s="383"/>
      <c r="BF319" s="322"/>
      <c r="BG319" s="322"/>
      <c r="BH319" s="322"/>
      <c r="BI319" s="383"/>
      <c r="BJ319" s="322"/>
      <c r="BK319" s="383"/>
      <c r="BL319" s="322"/>
      <c r="BM319" s="383"/>
      <c r="BN319" s="322"/>
      <c r="BO319" s="383"/>
      <c r="BP319" s="322"/>
      <c r="BQ319" s="322"/>
      <c r="BR319" s="322"/>
      <c r="BS319" s="383"/>
      <c r="BT319" s="322"/>
      <c r="BU319" s="383"/>
      <c r="BV319" s="322"/>
      <c r="BW319" s="383"/>
      <c r="BX319" s="322"/>
      <c r="BY319" s="383"/>
      <c r="BZ319" s="322"/>
      <c r="CA319" s="383"/>
      <c r="CB319" s="322"/>
      <c r="CC319" s="322"/>
      <c r="CD319" s="322"/>
      <c r="CE319" s="623"/>
      <c r="CF319" s="623"/>
      <c r="CG319" s="623"/>
      <c r="CH319" s="623"/>
      <c r="CI319" s="222"/>
      <c r="CJ319" s="222"/>
    </row>
    <row r="320" ht="13.5" customHeight="1">
      <c r="A320" s="222"/>
      <c r="B320" s="441">
        <v>45382.0</v>
      </c>
      <c r="C320" s="271">
        <f t="shared" si="25"/>
        <v>0</v>
      </c>
      <c r="D320" s="272">
        <f t="shared" si="38"/>
        <v>0</v>
      </c>
      <c r="E320" s="597"/>
      <c r="F320" s="412"/>
      <c r="G320" s="591"/>
      <c r="H320" s="412"/>
      <c r="I320" s="591"/>
      <c r="J320" s="412"/>
      <c r="K320" s="412"/>
      <c r="L320" s="480"/>
      <c r="M320" s="577">
        <f t="shared" si="39"/>
        <v>0</v>
      </c>
      <c r="N320" s="597"/>
      <c r="O320" s="412"/>
      <c r="P320" s="412"/>
      <c r="Q320" s="412"/>
      <c r="R320" s="412"/>
      <c r="S320" s="412"/>
      <c r="T320" s="412"/>
      <c r="U320" s="412"/>
      <c r="V320" s="412"/>
      <c r="W320" s="412"/>
      <c r="X320" s="412"/>
      <c r="Y320" s="412"/>
      <c r="Z320" s="412"/>
      <c r="AA320" s="412"/>
      <c r="AB320" s="412"/>
      <c r="AC320" s="500"/>
      <c r="AD320" s="635">
        <f t="shared" si="40"/>
        <v>0</v>
      </c>
      <c r="AE320" s="730"/>
      <c r="AF320" s="732"/>
      <c r="AG320" s="534"/>
      <c r="AH320" s="422"/>
      <c r="AI320" s="416"/>
      <c r="AJ320" s="422"/>
      <c r="AK320" s="422"/>
      <c r="AL320" s="422"/>
      <c r="AM320" s="422"/>
      <c r="AN320" s="422"/>
      <c r="AO320" s="422"/>
      <c r="AP320" s="422"/>
      <c r="AQ320" s="422"/>
      <c r="AR320" s="422"/>
      <c r="AS320" s="422"/>
      <c r="AT320" s="422"/>
      <c r="AU320" s="416"/>
      <c r="AV320" s="422"/>
      <c r="AW320" s="416"/>
      <c r="AX320" s="422"/>
      <c r="AY320" s="416"/>
      <c r="AZ320" s="422"/>
      <c r="BA320" s="422"/>
      <c r="BB320" s="422"/>
      <c r="BC320" s="422"/>
      <c r="BD320" s="422"/>
      <c r="BE320" s="422"/>
      <c r="BF320" s="422"/>
      <c r="BG320" s="416"/>
      <c r="BH320" s="422"/>
      <c r="BI320" s="422"/>
      <c r="BJ320" s="422"/>
      <c r="BK320" s="416"/>
      <c r="BL320" s="422"/>
      <c r="BM320" s="416"/>
      <c r="BN320" s="422"/>
      <c r="BO320" s="416"/>
      <c r="BP320" s="422"/>
      <c r="BQ320" s="416"/>
      <c r="BR320" s="422"/>
      <c r="BS320" s="416"/>
      <c r="BT320" s="422"/>
      <c r="BU320" s="416"/>
      <c r="BV320" s="422"/>
      <c r="BW320" s="416"/>
      <c r="BX320" s="422"/>
      <c r="BY320" s="416"/>
      <c r="BZ320" s="422"/>
      <c r="CA320" s="416"/>
      <c r="CB320" s="422"/>
      <c r="CC320" s="422"/>
      <c r="CD320" s="422"/>
      <c r="CE320" s="623"/>
      <c r="CF320" s="623"/>
      <c r="CG320" s="623"/>
      <c r="CH320" s="623"/>
      <c r="CI320" s="222"/>
      <c r="CJ320" s="222"/>
    </row>
    <row r="321" ht="13.5" customHeight="1">
      <c r="A321" s="1"/>
      <c r="B321" s="454" t="s">
        <v>21</v>
      </c>
      <c r="C321" s="105">
        <f t="shared" si="25"/>
        <v>53964918</v>
      </c>
      <c r="D321" s="278">
        <f>SUM(D290:D320)</f>
        <v>31037563</v>
      </c>
      <c r="E321" s="573"/>
      <c r="F321" s="251"/>
      <c r="G321" s="251"/>
      <c r="H321" s="251"/>
      <c r="I321" s="251"/>
      <c r="J321" s="251"/>
      <c r="K321" s="251"/>
      <c r="L321" s="574"/>
      <c r="M321" s="575">
        <f>SUM(M290:M320)</f>
        <v>15728687</v>
      </c>
      <c r="N321" s="573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  <c r="Z321" s="251"/>
      <c r="AA321" s="251"/>
      <c r="AB321" s="251"/>
      <c r="AC321" s="574"/>
      <c r="AD321" s="278">
        <f>SUM(AD290:AD320)</f>
        <v>7198668</v>
      </c>
      <c r="AE321" s="526"/>
      <c r="AF321" s="251"/>
      <c r="AG321" s="251"/>
      <c r="AH321" s="251"/>
      <c r="AI321" s="250"/>
      <c r="AJ321" s="251"/>
      <c r="AK321" s="250"/>
      <c r="AL321" s="251"/>
      <c r="AM321" s="250"/>
      <c r="AN321" s="251"/>
      <c r="AO321" s="250"/>
      <c r="AP321" s="251"/>
      <c r="AQ321" s="250"/>
      <c r="AR321" s="251"/>
      <c r="AS321" s="250"/>
      <c r="AT321" s="251"/>
      <c r="AU321" s="250"/>
      <c r="AV321" s="251"/>
      <c r="AW321" s="250"/>
      <c r="AX321" s="250"/>
      <c r="AY321" s="250"/>
      <c r="AZ321" s="251"/>
      <c r="BA321" s="250"/>
      <c r="BB321" s="250"/>
      <c r="BC321" s="250"/>
      <c r="BD321" s="251"/>
      <c r="BE321" s="250"/>
      <c r="BF321" s="250"/>
      <c r="BG321" s="250"/>
      <c r="BH321" s="250"/>
      <c r="BI321" s="250"/>
      <c r="BJ321" s="250"/>
      <c r="BK321" s="250"/>
      <c r="BL321" s="250"/>
      <c r="BM321" s="250"/>
      <c r="BN321" s="250"/>
      <c r="BO321" s="250"/>
      <c r="BP321" s="250"/>
      <c r="BQ321" s="250"/>
      <c r="BR321" s="251"/>
      <c r="BS321" s="250"/>
      <c r="BT321" s="250"/>
      <c r="BU321" s="250"/>
      <c r="BV321" s="251"/>
      <c r="BW321" s="250"/>
      <c r="BX321" s="250"/>
      <c r="BY321" s="250"/>
      <c r="BZ321" s="250"/>
      <c r="CA321" s="250"/>
      <c r="CB321" s="251"/>
      <c r="CC321" s="250"/>
      <c r="CD321" s="251"/>
      <c r="CE321" s="623"/>
      <c r="CF321" s="623"/>
      <c r="CG321" s="623"/>
      <c r="CH321" s="623"/>
      <c r="CI321" s="222"/>
      <c r="CJ321" s="222"/>
    </row>
    <row r="322" ht="13.5" customHeight="1">
      <c r="A322" s="222"/>
      <c r="B322" s="443">
        <v>45383.0</v>
      </c>
      <c r="C322" s="307">
        <f t="shared" si="25"/>
        <v>7836949</v>
      </c>
      <c r="D322" s="253">
        <f t="shared" ref="D322:D351" si="41">F322+H322+J322+L322</f>
        <v>5319348</v>
      </c>
      <c r="E322" s="591" t="s">
        <v>1004</v>
      </c>
      <c r="F322" s="367">
        <v>4651587.0</v>
      </c>
      <c r="G322" s="591" t="s">
        <v>1005</v>
      </c>
      <c r="H322" s="367">
        <v>666991.0</v>
      </c>
      <c r="I322" s="412" t="s">
        <v>1061</v>
      </c>
      <c r="J322" s="420">
        <v>770.0</v>
      </c>
      <c r="K322" s="524"/>
      <c r="L322" s="514"/>
      <c r="M322" s="577">
        <f t="shared" ref="M322:M351" si="42">O322+Q322+S322+U322</f>
        <v>1190757</v>
      </c>
      <c r="N322" s="578" t="s">
        <v>449</v>
      </c>
      <c r="O322" s="363">
        <v>1190757.0</v>
      </c>
      <c r="P322" s="414"/>
      <c r="Q322" s="414"/>
      <c r="R322" s="414"/>
      <c r="S322" s="414"/>
      <c r="T322" s="414"/>
      <c r="U322" s="414"/>
      <c r="V322" s="414"/>
      <c r="W322" s="414"/>
      <c r="X322" s="414"/>
      <c r="Y322" s="414"/>
      <c r="Z322" s="414"/>
      <c r="AA322" s="414"/>
      <c r="AB322" s="414"/>
      <c r="AC322" s="514"/>
      <c r="AD322" s="253">
        <f t="shared" ref="AD322:AD351" si="43">AF322+AH322+AJ322+AL322+AN322+AP322+AR322+AT322+AV322+AX322+AZ322+BB322+BD322+BF322+BH322+BJ322+BL322+BN322+BP322+BR322+BT322+BV322+BX322+BZ322+CB322+CD322</f>
        <v>1326844</v>
      </c>
      <c r="AE322" s="407" t="s">
        <v>1012</v>
      </c>
      <c r="AF322" s="363">
        <v>881026.0</v>
      </c>
      <c r="AG322" s="383" t="s">
        <v>401</v>
      </c>
      <c r="AH322" s="363">
        <v>88000.0</v>
      </c>
      <c r="AI322" s="322" t="s">
        <v>452</v>
      </c>
      <c r="AJ322" s="363">
        <v>356718.0</v>
      </c>
      <c r="AK322" s="322" t="s">
        <v>398</v>
      </c>
      <c r="AL322" s="363">
        <v>1100.0</v>
      </c>
      <c r="AM322" s="383"/>
      <c r="AN322" s="383"/>
      <c r="AO322" s="322"/>
      <c r="AP322" s="322"/>
      <c r="AQ322" s="322"/>
      <c r="AR322" s="322"/>
      <c r="AS322" s="322"/>
      <c r="AT322" s="322"/>
      <c r="AU322" s="322"/>
      <c r="AV322" s="322"/>
      <c r="AW322" s="322"/>
      <c r="AX322" s="322"/>
      <c r="AY322" s="322"/>
      <c r="AZ322" s="322"/>
      <c r="BA322" s="322"/>
      <c r="BB322" s="322"/>
      <c r="BC322" s="322"/>
      <c r="BD322" s="322"/>
      <c r="BE322" s="322"/>
      <c r="BF322" s="322"/>
      <c r="BG322" s="383"/>
      <c r="BH322" s="322"/>
      <c r="BI322" s="322"/>
      <c r="BJ322" s="322"/>
      <c r="BK322" s="383"/>
      <c r="BL322" s="322"/>
      <c r="BM322" s="383"/>
      <c r="BN322" s="322"/>
      <c r="BO322" s="383"/>
      <c r="BP322" s="322"/>
      <c r="BQ322" s="383"/>
      <c r="BR322" s="322"/>
      <c r="BS322" s="322"/>
      <c r="BT322" s="322"/>
      <c r="BU322" s="383"/>
      <c r="BV322" s="322"/>
      <c r="BW322" s="383"/>
      <c r="BX322" s="322"/>
      <c r="BY322" s="383"/>
      <c r="BZ322" s="322"/>
      <c r="CA322" s="383"/>
      <c r="CB322" s="322"/>
      <c r="CC322" s="383"/>
      <c r="CD322" s="322"/>
      <c r="CE322" s="623"/>
      <c r="CF322" s="623"/>
      <c r="CG322" s="623"/>
      <c r="CH322" s="623"/>
      <c r="CI322" s="222"/>
      <c r="CJ322" s="222"/>
    </row>
    <row r="323" ht="13.5" customHeight="1">
      <c r="A323" s="222"/>
      <c r="B323" s="440">
        <v>45384.0</v>
      </c>
      <c r="C323" s="271">
        <f t="shared" si="25"/>
        <v>60905</v>
      </c>
      <c r="D323" s="260">
        <f t="shared" si="41"/>
        <v>0</v>
      </c>
      <c r="E323" s="321"/>
      <c r="F323" s="322"/>
      <c r="G323" s="322"/>
      <c r="H323" s="322"/>
      <c r="I323" s="322"/>
      <c r="J323" s="322"/>
      <c r="K323" s="322"/>
      <c r="L323" s="480"/>
      <c r="M323" s="577">
        <f t="shared" si="42"/>
        <v>0</v>
      </c>
      <c r="N323" s="321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  <c r="AA323" s="322"/>
      <c r="AB323" s="322"/>
      <c r="AC323" s="480"/>
      <c r="AD323" s="260">
        <f t="shared" si="43"/>
        <v>60905</v>
      </c>
      <c r="AE323" s="407" t="s">
        <v>1896</v>
      </c>
      <c r="AF323" s="363">
        <v>56995.0</v>
      </c>
      <c r="AG323" s="383" t="s">
        <v>1897</v>
      </c>
      <c r="AH323" s="363">
        <v>3910.0</v>
      </c>
      <c r="AI323" s="383"/>
      <c r="AJ323" s="322"/>
      <c r="AK323" s="383"/>
      <c r="AL323" s="322"/>
      <c r="AM323" s="383"/>
      <c r="AN323" s="322"/>
      <c r="AO323" s="383"/>
      <c r="AP323" s="322"/>
      <c r="AQ323" s="383"/>
      <c r="AR323" s="322"/>
      <c r="AS323" s="383"/>
      <c r="AT323" s="322"/>
      <c r="AU323" s="383"/>
      <c r="AV323" s="322"/>
      <c r="AW323" s="383"/>
      <c r="AX323" s="383"/>
      <c r="AY323" s="383"/>
      <c r="AZ323" s="322"/>
      <c r="BA323" s="383"/>
      <c r="BB323" s="383"/>
      <c r="BC323" s="383"/>
      <c r="BD323" s="322"/>
      <c r="BE323" s="383"/>
      <c r="BF323" s="383"/>
      <c r="BG323" s="383"/>
      <c r="BH323" s="383"/>
      <c r="BI323" s="383"/>
      <c r="BJ323" s="383"/>
      <c r="BK323" s="383"/>
      <c r="BL323" s="383"/>
      <c r="BM323" s="383"/>
      <c r="BN323" s="383"/>
      <c r="BO323" s="383"/>
      <c r="BP323" s="383"/>
      <c r="BQ323" s="383"/>
      <c r="BR323" s="322"/>
      <c r="BS323" s="383"/>
      <c r="BT323" s="383"/>
      <c r="BU323" s="383"/>
      <c r="BV323" s="322"/>
      <c r="BW323" s="383"/>
      <c r="BX323" s="383"/>
      <c r="BY323" s="383"/>
      <c r="BZ323" s="383"/>
      <c r="CA323" s="383"/>
      <c r="CB323" s="322"/>
      <c r="CC323" s="383"/>
      <c r="CD323" s="322"/>
      <c r="CE323" s="623"/>
      <c r="CF323" s="623"/>
      <c r="CG323" s="623"/>
      <c r="CH323" s="623"/>
      <c r="CI323" s="222"/>
      <c r="CJ323" s="222"/>
    </row>
    <row r="324" ht="13.5" customHeight="1">
      <c r="A324" s="222"/>
      <c r="B324" s="440">
        <v>45385.0</v>
      </c>
      <c r="C324" s="271">
        <f t="shared" si="25"/>
        <v>29480</v>
      </c>
      <c r="D324" s="260">
        <f t="shared" si="41"/>
        <v>0</v>
      </c>
      <c r="E324" s="321"/>
      <c r="F324" s="322"/>
      <c r="G324" s="322"/>
      <c r="H324" s="322"/>
      <c r="I324" s="322"/>
      <c r="J324" s="322"/>
      <c r="K324" s="322"/>
      <c r="L324" s="480"/>
      <c r="M324" s="577">
        <f t="shared" si="42"/>
        <v>0</v>
      </c>
      <c r="N324" s="321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  <c r="AA324" s="322"/>
      <c r="AB324" s="322"/>
      <c r="AC324" s="480"/>
      <c r="AD324" s="260">
        <f t="shared" si="43"/>
        <v>29480</v>
      </c>
      <c r="AE324" s="407" t="s">
        <v>1898</v>
      </c>
      <c r="AF324" s="363">
        <v>29480.0</v>
      </c>
      <c r="AG324" s="383"/>
      <c r="AH324" s="322"/>
      <c r="AI324" s="383"/>
      <c r="AJ324" s="322"/>
      <c r="AK324" s="383"/>
      <c r="AL324" s="322"/>
      <c r="AM324" s="383"/>
      <c r="AN324" s="322"/>
      <c r="AO324" s="383"/>
      <c r="AP324" s="322"/>
      <c r="AQ324" s="383"/>
      <c r="AR324" s="322"/>
      <c r="AS324" s="383"/>
      <c r="AT324" s="322"/>
      <c r="AU324" s="383"/>
      <c r="AV324" s="322"/>
      <c r="AW324" s="383"/>
      <c r="AX324" s="383"/>
      <c r="AY324" s="383"/>
      <c r="AZ324" s="322"/>
      <c r="BA324" s="383"/>
      <c r="BB324" s="383"/>
      <c r="BC324" s="383"/>
      <c r="BD324" s="322"/>
      <c r="BE324" s="383"/>
      <c r="BF324" s="383"/>
      <c r="BG324" s="383"/>
      <c r="BH324" s="383"/>
      <c r="BI324" s="383"/>
      <c r="BJ324" s="383"/>
      <c r="BK324" s="383"/>
      <c r="BL324" s="383"/>
      <c r="BM324" s="383"/>
      <c r="BN324" s="383"/>
      <c r="BO324" s="383"/>
      <c r="BP324" s="383"/>
      <c r="BQ324" s="383"/>
      <c r="BR324" s="322"/>
      <c r="BS324" s="383"/>
      <c r="BT324" s="383"/>
      <c r="BU324" s="383"/>
      <c r="BV324" s="322"/>
      <c r="BW324" s="383"/>
      <c r="BX324" s="383"/>
      <c r="BY324" s="383"/>
      <c r="BZ324" s="383"/>
      <c r="CA324" s="383"/>
      <c r="CB324" s="322"/>
      <c r="CC324" s="383"/>
      <c r="CD324" s="322"/>
      <c r="CE324" s="623"/>
      <c r="CF324" s="623"/>
      <c r="CG324" s="623"/>
      <c r="CH324" s="623"/>
      <c r="CI324" s="222"/>
      <c r="CJ324" s="222"/>
    </row>
    <row r="325" ht="13.5" customHeight="1">
      <c r="A325" s="222"/>
      <c r="B325" s="440">
        <v>45386.0</v>
      </c>
      <c r="C325" s="271">
        <f t="shared" si="25"/>
        <v>227244</v>
      </c>
      <c r="D325" s="260">
        <f t="shared" si="41"/>
        <v>0</v>
      </c>
      <c r="E325" s="321"/>
      <c r="F325" s="322"/>
      <c r="G325" s="322"/>
      <c r="H325" s="322"/>
      <c r="I325" s="322"/>
      <c r="J325" s="322"/>
      <c r="K325" s="322"/>
      <c r="L325" s="480"/>
      <c r="M325" s="577">
        <f t="shared" si="42"/>
        <v>0</v>
      </c>
      <c r="N325" s="321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  <c r="AA325" s="322"/>
      <c r="AB325" s="322"/>
      <c r="AC325" s="480"/>
      <c r="AD325" s="260">
        <f t="shared" si="43"/>
        <v>227244</v>
      </c>
      <c r="AE325" s="407" t="s">
        <v>1016</v>
      </c>
      <c r="AF325" s="363">
        <v>95904.0</v>
      </c>
      <c r="AG325" s="383" t="s">
        <v>403</v>
      </c>
      <c r="AH325" s="363">
        <v>64240.0</v>
      </c>
      <c r="AI325" s="407" t="s">
        <v>402</v>
      </c>
      <c r="AJ325" s="363">
        <v>67100.0</v>
      </c>
      <c r="AK325" s="383"/>
      <c r="AL325" s="322"/>
      <c r="AM325" s="383"/>
      <c r="AN325" s="322"/>
      <c r="AO325" s="383"/>
      <c r="AP325" s="322"/>
      <c r="AQ325" s="383"/>
      <c r="AR325" s="322"/>
      <c r="AS325" s="383"/>
      <c r="AT325" s="322"/>
      <c r="AU325" s="383"/>
      <c r="AV325" s="322"/>
      <c r="AW325" s="383"/>
      <c r="AX325" s="383"/>
      <c r="AY325" s="383"/>
      <c r="AZ325" s="322"/>
      <c r="BA325" s="383"/>
      <c r="BB325" s="383"/>
      <c r="BC325" s="383"/>
      <c r="BD325" s="322"/>
      <c r="BE325" s="383"/>
      <c r="BF325" s="383"/>
      <c r="BG325" s="383"/>
      <c r="BH325" s="383"/>
      <c r="BI325" s="383"/>
      <c r="BJ325" s="383"/>
      <c r="BK325" s="383"/>
      <c r="BL325" s="383"/>
      <c r="BM325" s="383"/>
      <c r="BN325" s="383"/>
      <c r="BO325" s="383"/>
      <c r="BP325" s="383"/>
      <c r="BQ325" s="383"/>
      <c r="BR325" s="322"/>
      <c r="BS325" s="383"/>
      <c r="BT325" s="383"/>
      <c r="BU325" s="383"/>
      <c r="BV325" s="322"/>
      <c r="BW325" s="383"/>
      <c r="BX325" s="383"/>
      <c r="BY325" s="383"/>
      <c r="BZ325" s="383"/>
      <c r="CA325" s="383"/>
      <c r="CB325" s="322"/>
      <c r="CC325" s="383"/>
      <c r="CD325" s="322"/>
      <c r="CE325" s="623"/>
      <c r="CF325" s="623"/>
      <c r="CG325" s="623"/>
      <c r="CH325" s="623"/>
      <c r="CI325" s="222"/>
      <c r="CJ325" s="222"/>
    </row>
    <row r="326" ht="13.5" customHeight="1">
      <c r="A326" s="222"/>
      <c r="B326" s="440">
        <v>45387.0</v>
      </c>
      <c r="C326" s="271">
        <f t="shared" si="25"/>
        <v>23650</v>
      </c>
      <c r="D326" s="260">
        <f t="shared" si="41"/>
        <v>0</v>
      </c>
      <c r="E326" s="321"/>
      <c r="F326" s="322"/>
      <c r="G326" s="322"/>
      <c r="H326" s="322"/>
      <c r="I326" s="322"/>
      <c r="J326" s="322"/>
      <c r="K326" s="322"/>
      <c r="L326" s="480"/>
      <c r="M326" s="577">
        <f t="shared" si="42"/>
        <v>0</v>
      </c>
      <c r="N326" s="321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  <c r="AA326" s="322"/>
      <c r="AB326" s="322"/>
      <c r="AC326" s="480"/>
      <c r="AD326" s="260">
        <f t="shared" si="43"/>
        <v>23650</v>
      </c>
      <c r="AE326" s="383" t="s">
        <v>1899</v>
      </c>
      <c r="AF326" s="363">
        <v>23650.0</v>
      </c>
      <c r="AG326" s="383"/>
      <c r="AH326" s="322"/>
      <c r="AI326" s="383"/>
      <c r="AJ326" s="322"/>
      <c r="AK326" s="383"/>
      <c r="AL326" s="322"/>
      <c r="AM326" s="383"/>
      <c r="AN326" s="322"/>
      <c r="AO326" s="383"/>
      <c r="AP326" s="322"/>
      <c r="AQ326" s="383"/>
      <c r="AR326" s="322"/>
      <c r="AS326" s="383"/>
      <c r="AT326" s="322"/>
      <c r="AU326" s="383"/>
      <c r="AV326" s="322"/>
      <c r="AW326" s="383"/>
      <c r="AX326" s="383"/>
      <c r="AY326" s="383"/>
      <c r="AZ326" s="322"/>
      <c r="BA326" s="383"/>
      <c r="BB326" s="383"/>
      <c r="BC326" s="383"/>
      <c r="BD326" s="322"/>
      <c r="BE326" s="383"/>
      <c r="BF326" s="383"/>
      <c r="BG326" s="383"/>
      <c r="BH326" s="383"/>
      <c r="BI326" s="383"/>
      <c r="BJ326" s="383"/>
      <c r="BK326" s="383"/>
      <c r="BL326" s="383"/>
      <c r="BM326" s="383"/>
      <c r="BN326" s="383"/>
      <c r="BO326" s="383"/>
      <c r="BP326" s="383"/>
      <c r="BQ326" s="383"/>
      <c r="BR326" s="322"/>
      <c r="BS326" s="383"/>
      <c r="BT326" s="383"/>
      <c r="BU326" s="383"/>
      <c r="BV326" s="322"/>
      <c r="BW326" s="383"/>
      <c r="BX326" s="383"/>
      <c r="BY326" s="383"/>
      <c r="BZ326" s="383"/>
      <c r="CA326" s="383"/>
      <c r="CB326" s="322"/>
      <c r="CC326" s="383"/>
      <c r="CD326" s="322"/>
      <c r="CE326" s="623"/>
      <c r="CF326" s="623"/>
      <c r="CG326" s="623"/>
      <c r="CH326" s="623"/>
      <c r="CI326" s="222"/>
      <c r="CJ326" s="222"/>
    </row>
    <row r="327" ht="13.5" customHeight="1">
      <c r="A327" s="222"/>
      <c r="B327" s="439">
        <v>45388.0</v>
      </c>
      <c r="C327" s="271">
        <f t="shared" si="25"/>
        <v>0</v>
      </c>
      <c r="D327" s="260">
        <f t="shared" si="41"/>
        <v>0</v>
      </c>
      <c r="E327" s="321"/>
      <c r="F327" s="322"/>
      <c r="G327" s="322"/>
      <c r="H327" s="322"/>
      <c r="I327" s="322"/>
      <c r="J327" s="322"/>
      <c r="K327" s="322"/>
      <c r="L327" s="480"/>
      <c r="M327" s="577">
        <f t="shared" si="42"/>
        <v>0</v>
      </c>
      <c r="N327" s="321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  <c r="AA327" s="322"/>
      <c r="AB327" s="322"/>
      <c r="AC327" s="480"/>
      <c r="AD327" s="260">
        <f t="shared" si="43"/>
        <v>0</v>
      </c>
      <c r="AE327" s="407"/>
      <c r="AF327" s="322"/>
      <c r="AG327" s="383"/>
      <c r="AH327" s="322"/>
      <c r="AI327" s="383"/>
      <c r="AJ327" s="322"/>
      <c r="AK327" s="383"/>
      <c r="AL327" s="322"/>
      <c r="AM327" s="383"/>
      <c r="AN327" s="322"/>
      <c r="AO327" s="383"/>
      <c r="AP327" s="322"/>
      <c r="AQ327" s="383"/>
      <c r="AR327" s="322"/>
      <c r="AS327" s="383"/>
      <c r="AT327" s="322"/>
      <c r="AU327" s="383"/>
      <c r="AV327" s="322"/>
      <c r="AW327" s="383"/>
      <c r="AX327" s="383"/>
      <c r="AY327" s="383"/>
      <c r="AZ327" s="322"/>
      <c r="BA327" s="383"/>
      <c r="BB327" s="383"/>
      <c r="BC327" s="383"/>
      <c r="BD327" s="322"/>
      <c r="BE327" s="383"/>
      <c r="BF327" s="383"/>
      <c r="BG327" s="383"/>
      <c r="BH327" s="383"/>
      <c r="BI327" s="383"/>
      <c r="BJ327" s="383"/>
      <c r="BK327" s="383"/>
      <c r="BL327" s="383"/>
      <c r="BM327" s="383"/>
      <c r="BN327" s="383"/>
      <c r="BO327" s="383"/>
      <c r="BP327" s="383"/>
      <c r="BQ327" s="383"/>
      <c r="BR327" s="322"/>
      <c r="BS327" s="383"/>
      <c r="BT327" s="383"/>
      <c r="BU327" s="383"/>
      <c r="BV327" s="322"/>
      <c r="BW327" s="383"/>
      <c r="BX327" s="383"/>
      <c r="BY327" s="383"/>
      <c r="BZ327" s="383"/>
      <c r="CA327" s="383"/>
      <c r="CB327" s="322"/>
      <c r="CC327" s="383"/>
      <c r="CD327" s="322"/>
      <c r="CE327" s="623"/>
      <c r="CF327" s="623"/>
      <c r="CG327" s="623"/>
      <c r="CH327" s="623"/>
      <c r="CI327" s="222"/>
      <c r="CJ327" s="222"/>
    </row>
    <row r="328" ht="13.5" customHeight="1">
      <c r="A328" s="222"/>
      <c r="B328" s="439">
        <v>45389.0</v>
      </c>
      <c r="C328" s="271">
        <f t="shared" si="25"/>
        <v>0</v>
      </c>
      <c r="D328" s="260">
        <f t="shared" si="41"/>
        <v>0</v>
      </c>
      <c r="E328" s="321"/>
      <c r="F328" s="322"/>
      <c r="G328" s="322"/>
      <c r="H328" s="322"/>
      <c r="I328" s="322"/>
      <c r="J328" s="322"/>
      <c r="K328" s="322"/>
      <c r="L328" s="480"/>
      <c r="M328" s="577">
        <f t="shared" si="42"/>
        <v>0</v>
      </c>
      <c r="N328" s="321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  <c r="AA328" s="322"/>
      <c r="AB328" s="322"/>
      <c r="AC328" s="480"/>
      <c r="AD328" s="260">
        <f t="shared" si="43"/>
        <v>0</v>
      </c>
      <c r="AE328" s="407"/>
      <c r="AF328" s="322"/>
      <c r="AG328" s="383"/>
      <c r="AH328" s="322"/>
      <c r="AI328" s="383"/>
      <c r="AJ328" s="322"/>
      <c r="AK328" s="383"/>
      <c r="AL328" s="322"/>
      <c r="AM328" s="383"/>
      <c r="AN328" s="322"/>
      <c r="AO328" s="383"/>
      <c r="AP328" s="322"/>
      <c r="AQ328" s="383"/>
      <c r="AR328" s="322"/>
      <c r="AS328" s="383"/>
      <c r="AT328" s="322"/>
      <c r="AU328" s="383"/>
      <c r="AV328" s="322"/>
      <c r="AW328" s="383"/>
      <c r="AX328" s="383"/>
      <c r="AY328" s="383"/>
      <c r="AZ328" s="322"/>
      <c r="BA328" s="383"/>
      <c r="BB328" s="383"/>
      <c r="BC328" s="383"/>
      <c r="BD328" s="322"/>
      <c r="BE328" s="383"/>
      <c r="BF328" s="383"/>
      <c r="BG328" s="383"/>
      <c r="BH328" s="383"/>
      <c r="BI328" s="383"/>
      <c r="BJ328" s="383"/>
      <c r="BK328" s="383"/>
      <c r="BL328" s="383"/>
      <c r="BM328" s="383"/>
      <c r="BN328" s="383"/>
      <c r="BO328" s="383"/>
      <c r="BP328" s="383"/>
      <c r="BQ328" s="383"/>
      <c r="BR328" s="322"/>
      <c r="BS328" s="383"/>
      <c r="BT328" s="383"/>
      <c r="BU328" s="383"/>
      <c r="BV328" s="322"/>
      <c r="BW328" s="383"/>
      <c r="BX328" s="383"/>
      <c r="BY328" s="383"/>
      <c r="BZ328" s="383"/>
      <c r="CA328" s="383"/>
      <c r="CB328" s="322"/>
      <c r="CC328" s="383"/>
      <c r="CD328" s="322"/>
      <c r="CE328" s="623"/>
      <c r="CF328" s="623"/>
      <c r="CG328" s="623"/>
      <c r="CH328" s="623"/>
      <c r="CI328" s="222"/>
      <c r="CJ328" s="222"/>
    </row>
    <row r="329" ht="13.5" customHeight="1">
      <c r="A329" s="222"/>
      <c r="B329" s="440">
        <v>45390.0</v>
      </c>
      <c r="C329" s="271">
        <f t="shared" si="25"/>
        <v>1210</v>
      </c>
      <c r="D329" s="260">
        <f t="shared" si="41"/>
        <v>1210</v>
      </c>
      <c r="E329" s="321" t="s">
        <v>707</v>
      </c>
      <c r="F329" s="363">
        <v>1210.0</v>
      </c>
      <c r="G329" s="322"/>
      <c r="H329" s="322"/>
      <c r="I329" s="322"/>
      <c r="J329" s="322"/>
      <c r="K329" s="322"/>
      <c r="L329" s="480"/>
      <c r="M329" s="577">
        <f t="shared" si="42"/>
        <v>0</v>
      </c>
      <c r="N329" s="321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  <c r="AA329" s="322"/>
      <c r="AB329" s="322"/>
      <c r="AC329" s="480"/>
      <c r="AD329" s="260">
        <f t="shared" si="43"/>
        <v>0</v>
      </c>
      <c r="AE329" s="407"/>
      <c r="AF329" s="322"/>
      <c r="AG329" s="383"/>
      <c r="AH329" s="322"/>
      <c r="AI329" s="383"/>
      <c r="AJ329" s="322"/>
      <c r="AK329" s="383"/>
      <c r="AL329" s="322"/>
      <c r="AM329" s="383"/>
      <c r="AN329" s="322"/>
      <c r="AO329" s="322"/>
      <c r="AP329" s="322"/>
      <c r="AQ329" s="383"/>
      <c r="AR329" s="322"/>
      <c r="AS329" s="383"/>
      <c r="AT329" s="322"/>
      <c r="AU329" s="383"/>
      <c r="AV329" s="322"/>
      <c r="AW329" s="383"/>
      <c r="AX329" s="383"/>
      <c r="AY329" s="383"/>
      <c r="AZ329" s="322"/>
      <c r="BA329" s="383"/>
      <c r="BB329" s="383"/>
      <c r="BC329" s="383"/>
      <c r="BD329" s="322"/>
      <c r="BE329" s="383"/>
      <c r="BF329" s="383"/>
      <c r="BG329" s="383"/>
      <c r="BH329" s="383"/>
      <c r="BI329" s="383"/>
      <c r="BJ329" s="383"/>
      <c r="BK329" s="383"/>
      <c r="BL329" s="383"/>
      <c r="BM329" s="383"/>
      <c r="BN329" s="383"/>
      <c r="BO329" s="383"/>
      <c r="BP329" s="383"/>
      <c r="BQ329" s="383"/>
      <c r="BR329" s="322"/>
      <c r="BS329" s="383"/>
      <c r="BT329" s="383"/>
      <c r="BU329" s="383"/>
      <c r="BV329" s="322"/>
      <c r="BW329" s="383"/>
      <c r="BX329" s="383"/>
      <c r="BY329" s="383"/>
      <c r="BZ329" s="383"/>
      <c r="CA329" s="383"/>
      <c r="CB329" s="322"/>
      <c r="CC329" s="383"/>
      <c r="CD329" s="322"/>
      <c r="CE329" s="623"/>
      <c r="CF329" s="623"/>
      <c r="CG329" s="623"/>
      <c r="CH329" s="623"/>
      <c r="CI329" s="222"/>
      <c r="CJ329" s="222"/>
    </row>
    <row r="330" ht="13.5" customHeight="1">
      <c r="A330" s="222"/>
      <c r="B330" s="440">
        <v>45391.0</v>
      </c>
      <c r="C330" s="271">
        <f t="shared" si="25"/>
        <v>0</v>
      </c>
      <c r="D330" s="260">
        <f t="shared" si="41"/>
        <v>0</v>
      </c>
      <c r="E330" s="321"/>
      <c r="F330" s="322"/>
      <c r="G330" s="322"/>
      <c r="H330" s="322"/>
      <c r="I330" s="322"/>
      <c r="J330" s="322"/>
      <c r="K330" s="322"/>
      <c r="L330" s="480"/>
      <c r="M330" s="577">
        <f t="shared" si="42"/>
        <v>0</v>
      </c>
      <c r="N330" s="321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  <c r="AA330" s="322"/>
      <c r="AB330" s="322"/>
      <c r="AC330" s="480"/>
      <c r="AD330" s="260">
        <f t="shared" si="43"/>
        <v>0</v>
      </c>
      <c r="AE330" s="383"/>
      <c r="AF330" s="322"/>
      <c r="AG330" s="383"/>
      <c r="AH330" s="322"/>
      <c r="AI330" s="383"/>
      <c r="AJ330" s="322"/>
      <c r="AK330" s="322"/>
      <c r="AL330" s="322"/>
      <c r="AM330" s="383"/>
      <c r="AN330" s="322"/>
      <c r="AO330" s="383"/>
      <c r="AP330" s="322"/>
      <c r="AQ330" s="383"/>
      <c r="AR330" s="322"/>
      <c r="AS330" s="383"/>
      <c r="AT330" s="322"/>
      <c r="AU330" s="383"/>
      <c r="AV330" s="322"/>
      <c r="AW330" s="383"/>
      <c r="AX330" s="383"/>
      <c r="AY330" s="383"/>
      <c r="AZ330" s="322"/>
      <c r="BA330" s="383"/>
      <c r="BB330" s="383"/>
      <c r="BC330" s="383"/>
      <c r="BD330" s="322"/>
      <c r="BE330" s="383"/>
      <c r="BF330" s="383"/>
      <c r="BG330" s="383"/>
      <c r="BH330" s="383"/>
      <c r="BI330" s="383"/>
      <c r="BJ330" s="383"/>
      <c r="BK330" s="383"/>
      <c r="BL330" s="383"/>
      <c r="BM330" s="383"/>
      <c r="BN330" s="383"/>
      <c r="BO330" s="383"/>
      <c r="BP330" s="383"/>
      <c r="BQ330" s="383"/>
      <c r="BR330" s="322"/>
      <c r="BS330" s="383"/>
      <c r="BT330" s="383"/>
      <c r="BU330" s="383"/>
      <c r="BV330" s="322"/>
      <c r="BW330" s="383"/>
      <c r="BX330" s="383"/>
      <c r="BY330" s="383"/>
      <c r="BZ330" s="383"/>
      <c r="CA330" s="383"/>
      <c r="CB330" s="322"/>
      <c r="CC330" s="383"/>
      <c r="CD330" s="322"/>
      <c r="CE330" s="623"/>
      <c r="CF330" s="623"/>
      <c r="CG330" s="623"/>
      <c r="CH330" s="623"/>
      <c r="CI330" s="222"/>
      <c r="CJ330" s="222"/>
    </row>
    <row r="331" ht="13.5" customHeight="1">
      <c r="A331" s="222"/>
      <c r="B331" s="440">
        <v>45392.0</v>
      </c>
      <c r="C331" s="271">
        <f t="shared" si="25"/>
        <v>3099535</v>
      </c>
      <c r="D331" s="260">
        <f t="shared" si="41"/>
        <v>19624</v>
      </c>
      <c r="E331" s="321" t="s">
        <v>1900</v>
      </c>
      <c r="F331" s="380">
        <v>440.0</v>
      </c>
      <c r="G331" s="322" t="s">
        <v>676</v>
      </c>
      <c r="H331" s="363">
        <v>11704.0</v>
      </c>
      <c r="I331" s="322" t="s">
        <v>501</v>
      </c>
      <c r="J331" s="363">
        <v>3850.0</v>
      </c>
      <c r="K331" s="322" t="s">
        <v>973</v>
      </c>
      <c r="L331" s="385">
        <v>3630.0</v>
      </c>
      <c r="M331" s="577">
        <f t="shared" si="42"/>
        <v>0</v>
      </c>
      <c r="N331" s="321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  <c r="AA331" s="322"/>
      <c r="AB331" s="322"/>
      <c r="AC331" s="480"/>
      <c r="AD331" s="260">
        <f t="shared" si="43"/>
        <v>3079911</v>
      </c>
      <c r="AE331" s="407" t="s">
        <v>55</v>
      </c>
      <c r="AF331" s="363">
        <v>1687750.0</v>
      </c>
      <c r="AG331" s="383" t="s">
        <v>975</v>
      </c>
      <c r="AH331" s="363">
        <v>200000.0</v>
      </c>
      <c r="AI331" s="383" t="s">
        <v>56</v>
      </c>
      <c r="AJ331" s="363">
        <v>472588.0</v>
      </c>
      <c r="AK331" s="383" t="s">
        <v>415</v>
      </c>
      <c r="AL331" s="363">
        <v>170000.0</v>
      </c>
      <c r="AM331" s="383" t="s">
        <v>974</v>
      </c>
      <c r="AN331" s="363">
        <v>534973.0</v>
      </c>
      <c r="AO331" s="407" t="s">
        <v>54</v>
      </c>
      <c r="AP331" s="363">
        <v>14600.0</v>
      </c>
      <c r="AQ331" s="383"/>
      <c r="AR331" s="322"/>
      <c r="AS331" s="383"/>
      <c r="AT331" s="322"/>
      <c r="AU331" s="383"/>
      <c r="AV331" s="322"/>
      <c r="AW331" s="383"/>
      <c r="AX331" s="383"/>
      <c r="AY331" s="383"/>
      <c r="AZ331" s="322"/>
      <c r="BA331" s="383"/>
      <c r="BB331" s="383"/>
      <c r="BC331" s="383"/>
      <c r="BD331" s="322"/>
      <c r="BE331" s="383"/>
      <c r="BF331" s="383"/>
      <c r="BG331" s="383"/>
      <c r="BH331" s="383"/>
      <c r="BI331" s="383"/>
      <c r="BJ331" s="383"/>
      <c r="BK331" s="383"/>
      <c r="BL331" s="383"/>
      <c r="BM331" s="383"/>
      <c r="BN331" s="383"/>
      <c r="BO331" s="383"/>
      <c r="BP331" s="383"/>
      <c r="BQ331" s="383"/>
      <c r="BR331" s="322"/>
      <c r="BS331" s="383"/>
      <c r="BT331" s="383"/>
      <c r="BU331" s="383"/>
      <c r="BV331" s="322"/>
      <c r="BW331" s="383"/>
      <c r="BX331" s="383"/>
      <c r="BY331" s="383"/>
      <c r="BZ331" s="383"/>
      <c r="CA331" s="383"/>
      <c r="CB331" s="322"/>
      <c r="CC331" s="383"/>
      <c r="CD331" s="322"/>
      <c r="CE331" s="623"/>
      <c r="CF331" s="623"/>
      <c r="CG331" s="623"/>
      <c r="CH331" s="623"/>
      <c r="CI331" s="222"/>
      <c r="CJ331" s="222"/>
    </row>
    <row r="332" ht="13.5" customHeight="1">
      <c r="A332" s="222"/>
      <c r="B332" s="440">
        <v>45393.0</v>
      </c>
      <c r="C332" s="271">
        <f t="shared" si="25"/>
        <v>39005</v>
      </c>
      <c r="D332" s="260">
        <f t="shared" si="41"/>
        <v>0</v>
      </c>
      <c r="E332" s="321"/>
      <c r="F332" s="322"/>
      <c r="G332" s="322"/>
      <c r="H332" s="322"/>
      <c r="I332" s="322"/>
      <c r="J332" s="322"/>
      <c r="K332" s="322"/>
      <c r="L332" s="480"/>
      <c r="M332" s="577">
        <f t="shared" si="42"/>
        <v>0</v>
      </c>
      <c r="N332" s="321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  <c r="AA332" s="322"/>
      <c r="AB332" s="322"/>
      <c r="AC332" s="480"/>
      <c r="AD332" s="260">
        <f t="shared" si="43"/>
        <v>39005</v>
      </c>
      <c r="AE332" s="407" t="s">
        <v>403</v>
      </c>
      <c r="AF332" s="363">
        <v>39005.0</v>
      </c>
      <c r="AG332" s="383"/>
      <c r="AH332" s="322"/>
      <c r="AI332" s="383"/>
      <c r="AJ332" s="322"/>
      <c r="AK332" s="383"/>
      <c r="AL332" s="322"/>
      <c r="AM332" s="383"/>
      <c r="AN332" s="322"/>
      <c r="AO332" s="383"/>
      <c r="AP332" s="322"/>
      <c r="AQ332" s="383"/>
      <c r="AR332" s="322"/>
      <c r="AS332" s="383"/>
      <c r="AT332" s="322"/>
      <c r="AU332" s="383"/>
      <c r="AV332" s="322"/>
      <c r="AW332" s="383"/>
      <c r="AX332" s="383"/>
      <c r="AY332" s="383"/>
      <c r="AZ332" s="322"/>
      <c r="BA332" s="383"/>
      <c r="BB332" s="383"/>
      <c r="BC332" s="383"/>
      <c r="BD332" s="322"/>
      <c r="BE332" s="383"/>
      <c r="BF332" s="383"/>
      <c r="BG332" s="383"/>
      <c r="BH332" s="383"/>
      <c r="BI332" s="383"/>
      <c r="BJ332" s="383"/>
      <c r="BK332" s="383"/>
      <c r="BL332" s="383"/>
      <c r="BM332" s="383"/>
      <c r="BN332" s="383"/>
      <c r="BO332" s="383"/>
      <c r="BP332" s="383"/>
      <c r="BQ332" s="383"/>
      <c r="BR332" s="322"/>
      <c r="BS332" s="383"/>
      <c r="BT332" s="383"/>
      <c r="BU332" s="383"/>
      <c r="BV332" s="322"/>
      <c r="BW332" s="383"/>
      <c r="BX332" s="383"/>
      <c r="BY332" s="383"/>
      <c r="BZ332" s="383"/>
      <c r="CA332" s="383"/>
      <c r="CB332" s="322"/>
      <c r="CC332" s="383"/>
      <c r="CD332" s="322"/>
      <c r="CE332" s="623"/>
      <c r="CF332" s="623"/>
      <c r="CG332" s="623"/>
      <c r="CH332" s="623"/>
      <c r="CI332" s="222"/>
      <c r="CJ332" s="222"/>
    </row>
    <row r="333" ht="13.5" customHeight="1">
      <c r="A333" s="222"/>
      <c r="B333" s="440">
        <v>45394.0</v>
      </c>
      <c r="C333" s="271">
        <f t="shared" si="25"/>
        <v>58635</v>
      </c>
      <c r="D333" s="260">
        <f t="shared" si="41"/>
        <v>110</v>
      </c>
      <c r="E333" s="321"/>
      <c r="F333" s="322"/>
      <c r="G333" s="322" t="s">
        <v>501</v>
      </c>
      <c r="H333" s="363">
        <v>110.0</v>
      </c>
      <c r="I333" s="322"/>
      <c r="J333" s="322"/>
      <c r="K333" s="322"/>
      <c r="L333" s="480"/>
      <c r="M333" s="577">
        <f t="shared" si="42"/>
        <v>30000</v>
      </c>
      <c r="N333" s="321" t="s">
        <v>1901</v>
      </c>
      <c r="O333" s="363">
        <v>30000.0</v>
      </c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  <c r="AA333" s="322"/>
      <c r="AB333" s="322"/>
      <c r="AC333" s="480"/>
      <c r="AD333" s="260">
        <f t="shared" si="43"/>
        <v>28525</v>
      </c>
      <c r="AE333" s="407" t="s">
        <v>403</v>
      </c>
      <c r="AF333" s="363">
        <v>16425.0</v>
      </c>
      <c r="AG333" s="322" t="s">
        <v>1902</v>
      </c>
      <c r="AH333" s="363">
        <v>12100.0</v>
      </c>
      <c r="AI333" s="322"/>
      <c r="AJ333" s="322"/>
      <c r="AK333" s="322"/>
      <c r="AL333" s="322"/>
      <c r="AM333" s="322"/>
      <c r="AN333" s="322"/>
      <c r="AO333" s="322"/>
      <c r="AP333" s="322"/>
      <c r="AQ333" s="383"/>
      <c r="AR333" s="322"/>
      <c r="AS333" s="322"/>
      <c r="AT333" s="322"/>
      <c r="AU333" s="322"/>
      <c r="AV333" s="322"/>
      <c r="AW333" s="383"/>
      <c r="AX333" s="322"/>
      <c r="AY333" s="383"/>
      <c r="AZ333" s="322"/>
      <c r="BA333" s="383"/>
      <c r="BB333" s="322"/>
      <c r="BC333" s="383"/>
      <c r="BD333" s="322"/>
      <c r="BE333" s="383"/>
      <c r="BF333" s="322"/>
      <c r="BG333" s="383"/>
      <c r="BH333" s="322"/>
      <c r="BI333" s="383"/>
      <c r="BJ333" s="322"/>
      <c r="BK333" s="383"/>
      <c r="BL333" s="322"/>
      <c r="BM333" s="383"/>
      <c r="BN333" s="322"/>
      <c r="BO333" s="383"/>
      <c r="BP333" s="322"/>
      <c r="BQ333" s="322"/>
      <c r="BR333" s="322"/>
      <c r="BS333" s="383"/>
      <c r="BT333" s="383"/>
      <c r="BU333" s="383"/>
      <c r="BV333" s="322"/>
      <c r="BW333" s="383"/>
      <c r="BX333" s="383"/>
      <c r="BY333" s="383"/>
      <c r="BZ333" s="383"/>
      <c r="CA333" s="383"/>
      <c r="CB333" s="322"/>
      <c r="CC333" s="383"/>
      <c r="CD333" s="322"/>
      <c r="CE333" s="623"/>
      <c r="CF333" s="623"/>
      <c r="CG333" s="623"/>
      <c r="CH333" s="623"/>
      <c r="CI333" s="222"/>
      <c r="CJ333" s="222"/>
    </row>
    <row r="334" ht="13.5" customHeight="1">
      <c r="A334" s="222"/>
      <c r="B334" s="439">
        <v>45395.0</v>
      </c>
      <c r="C334" s="271">
        <f t="shared" si="25"/>
        <v>0</v>
      </c>
      <c r="D334" s="260">
        <f t="shared" si="41"/>
        <v>0</v>
      </c>
      <c r="E334" s="321"/>
      <c r="F334" s="322"/>
      <c r="G334" s="322"/>
      <c r="H334" s="322"/>
      <c r="I334" s="322"/>
      <c r="J334" s="322"/>
      <c r="K334" s="322"/>
      <c r="L334" s="480"/>
      <c r="M334" s="577">
        <f t="shared" si="42"/>
        <v>0</v>
      </c>
      <c r="N334" s="321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  <c r="AA334" s="322"/>
      <c r="AB334" s="322"/>
      <c r="AC334" s="480"/>
      <c r="AD334" s="260">
        <f t="shared" si="43"/>
        <v>0</v>
      </c>
      <c r="AE334" s="407"/>
      <c r="AF334" s="322"/>
      <c r="AG334" s="383"/>
      <c r="AH334" s="322"/>
      <c r="AI334" s="322"/>
      <c r="AJ334" s="322"/>
      <c r="AK334" s="322"/>
      <c r="AL334" s="322"/>
      <c r="AM334" s="322"/>
      <c r="AN334" s="322"/>
      <c r="AO334" s="322"/>
      <c r="AP334" s="322"/>
      <c r="AQ334" s="383"/>
      <c r="AR334" s="322"/>
      <c r="AS334" s="322"/>
      <c r="AT334" s="322"/>
      <c r="AU334" s="322"/>
      <c r="AV334" s="322"/>
      <c r="AW334" s="383"/>
      <c r="AX334" s="322"/>
      <c r="AY334" s="383"/>
      <c r="AZ334" s="322"/>
      <c r="BA334" s="383"/>
      <c r="BB334" s="322"/>
      <c r="BC334" s="383"/>
      <c r="BD334" s="322"/>
      <c r="BE334" s="383"/>
      <c r="BF334" s="322"/>
      <c r="BG334" s="383"/>
      <c r="BH334" s="322"/>
      <c r="BI334" s="383"/>
      <c r="BJ334" s="322"/>
      <c r="BK334" s="383"/>
      <c r="BL334" s="322"/>
      <c r="BM334" s="383"/>
      <c r="BN334" s="322"/>
      <c r="BO334" s="383"/>
      <c r="BP334" s="322"/>
      <c r="BQ334" s="383"/>
      <c r="BR334" s="322"/>
      <c r="BS334" s="383"/>
      <c r="BT334" s="322"/>
      <c r="BU334" s="383"/>
      <c r="BV334" s="322"/>
      <c r="BW334" s="383"/>
      <c r="BX334" s="322"/>
      <c r="BY334" s="383"/>
      <c r="BZ334" s="322"/>
      <c r="CA334" s="383"/>
      <c r="CB334" s="322"/>
      <c r="CC334" s="383"/>
      <c r="CD334" s="322"/>
      <c r="CE334" s="623"/>
      <c r="CF334" s="623"/>
      <c r="CG334" s="623"/>
      <c r="CH334" s="623"/>
      <c r="CI334" s="222"/>
      <c r="CJ334" s="222"/>
    </row>
    <row r="335" ht="13.5" customHeight="1">
      <c r="A335" s="222"/>
      <c r="B335" s="439">
        <v>45396.0</v>
      </c>
      <c r="C335" s="271">
        <f t="shared" si="25"/>
        <v>0</v>
      </c>
      <c r="D335" s="260">
        <f t="shared" si="41"/>
        <v>0</v>
      </c>
      <c r="E335" s="321"/>
      <c r="F335" s="322"/>
      <c r="G335" s="322"/>
      <c r="H335" s="322"/>
      <c r="I335" s="322"/>
      <c r="J335" s="322"/>
      <c r="K335" s="322"/>
      <c r="L335" s="480"/>
      <c r="M335" s="577">
        <f t="shared" si="42"/>
        <v>0</v>
      </c>
      <c r="N335" s="321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  <c r="AA335" s="322"/>
      <c r="AB335" s="322"/>
      <c r="AC335" s="480"/>
      <c r="AD335" s="260">
        <f t="shared" si="43"/>
        <v>0</v>
      </c>
      <c r="AE335" s="407"/>
      <c r="AF335" s="322"/>
      <c r="AG335" s="383"/>
      <c r="AH335" s="322"/>
      <c r="AI335" s="383"/>
      <c r="AJ335" s="322"/>
      <c r="AK335" s="383"/>
      <c r="AL335" s="322"/>
      <c r="AM335" s="383"/>
      <c r="AN335" s="322"/>
      <c r="AO335" s="383"/>
      <c r="AP335" s="322"/>
      <c r="AQ335" s="383"/>
      <c r="AR335" s="322"/>
      <c r="AS335" s="383"/>
      <c r="AT335" s="322"/>
      <c r="AU335" s="383"/>
      <c r="AV335" s="322"/>
      <c r="AW335" s="322"/>
      <c r="AX335" s="322"/>
      <c r="AY335" s="322"/>
      <c r="AZ335" s="322"/>
      <c r="BA335" s="322"/>
      <c r="BB335" s="322"/>
      <c r="BC335" s="322"/>
      <c r="BD335" s="322"/>
      <c r="BE335" s="383"/>
      <c r="BF335" s="322"/>
      <c r="BG335" s="322"/>
      <c r="BH335" s="322"/>
      <c r="BI335" s="322"/>
      <c r="BJ335" s="322"/>
      <c r="BK335" s="383"/>
      <c r="BL335" s="383"/>
      <c r="BM335" s="383"/>
      <c r="BN335" s="383"/>
      <c r="BO335" s="383"/>
      <c r="BP335" s="383"/>
      <c r="BQ335" s="383"/>
      <c r="BR335" s="322"/>
      <c r="BS335" s="383"/>
      <c r="BT335" s="383"/>
      <c r="BU335" s="383"/>
      <c r="BV335" s="322"/>
      <c r="BW335" s="383"/>
      <c r="BX335" s="383"/>
      <c r="BY335" s="383"/>
      <c r="BZ335" s="383"/>
      <c r="CA335" s="383"/>
      <c r="CB335" s="322"/>
      <c r="CC335" s="383"/>
      <c r="CD335" s="322"/>
      <c r="CE335" s="623"/>
      <c r="CF335" s="623"/>
      <c r="CG335" s="623"/>
      <c r="CH335" s="623"/>
      <c r="CI335" s="222"/>
      <c r="CJ335" s="222"/>
    </row>
    <row r="336" ht="13.5" customHeight="1">
      <c r="A336" s="222"/>
      <c r="B336" s="440">
        <v>45397.0</v>
      </c>
      <c r="C336" s="271">
        <f t="shared" si="25"/>
        <v>10175</v>
      </c>
      <c r="D336" s="260">
        <f t="shared" si="41"/>
        <v>0</v>
      </c>
      <c r="E336" s="321"/>
      <c r="F336" s="322"/>
      <c r="G336" s="322"/>
      <c r="H336" s="322"/>
      <c r="I336" s="322"/>
      <c r="J336" s="322"/>
      <c r="K336" s="322"/>
      <c r="L336" s="480"/>
      <c r="M336" s="577">
        <f t="shared" si="42"/>
        <v>0</v>
      </c>
      <c r="N336" s="321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  <c r="AA336" s="322"/>
      <c r="AB336" s="322"/>
      <c r="AC336" s="480"/>
      <c r="AD336" s="260">
        <f t="shared" si="43"/>
        <v>10175</v>
      </c>
      <c r="AE336" s="407" t="s">
        <v>1309</v>
      </c>
      <c r="AF336" s="363">
        <v>10175.0</v>
      </c>
      <c r="AG336" s="383"/>
      <c r="AH336" s="322"/>
      <c r="AI336" s="322"/>
      <c r="AJ336" s="322"/>
      <c r="AK336" s="322"/>
      <c r="AL336" s="322"/>
      <c r="AM336" s="322"/>
      <c r="AN336" s="322"/>
      <c r="AO336" s="322"/>
      <c r="AP336" s="322"/>
      <c r="AQ336" s="383"/>
      <c r="AR336" s="322"/>
      <c r="AS336" s="322"/>
      <c r="AT336" s="322"/>
      <c r="AU336" s="322"/>
      <c r="AV336" s="322"/>
      <c r="AW336" s="383"/>
      <c r="AX336" s="322"/>
      <c r="AY336" s="383"/>
      <c r="AZ336" s="322"/>
      <c r="BA336" s="383"/>
      <c r="BB336" s="322"/>
      <c r="BC336" s="383"/>
      <c r="BD336" s="322"/>
      <c r="BE336" s="383"/>
      <c r="BF336" s="322"/>
      <c r="BG336" s="383"/>
      <c r="BH336" s="322"/>
      <c r="BI336" s="383"/>
      <c r="BJ336" s="322"/>
      <c r="BK336" s="383"/>
      <c r="BL336" s="322"/>
      <c r="BM336" s="383"/>
      <c r="BN336" s="322"/>
      <c r="BO336" s="383"/>
      <c r="BP336" s="322"/>
      <c r="BQ336" s="383"/>
      <c r="BR336" s="322"/>
      <c r="BS336" s="383"/>
      <c r="BT336" s="383"/>
      <c r="BU336" s="383"/>
      <c r="BV336" s="322"/>
      <c r="BW336" s="383"/>
      <c r="BX336" s="383"/>
      <c r="BY336" s="383"/>
      <c r="BZ336" s="383"/>
      <c r="CA336" s="383"/>
      <c r="CB336" s="322"/>
      <c r="CC336" s="383"/>
      <c r="CD336" s="322"/>
      <c r="CE336" s="623"/>
      <c r="CF336" s="623"/>
      <c r="CG336" s="623"/>
      <c r="CH336" s="623"/>
      <c r="CI336" s="222"/>
      <c r="CJ336" s="222"/>
    </row>
    <row r="337" ht="13.5" customHeight="1">
      <c r="A337" s="222"/>
      <c r="B337" s="440">
        <v>45398.0</v>
      </c>
      <c r="C337" s="271">
        <f t="shared" si="25"/>
        <v>0</v>
      </c>
      <c r="D337" s="260">
        <f t="shared" si="41"/>
        <v>0</v>
      </c>
      <c r="E337" s="321"/>
      <c r="F337" s="322"/>
      <c r="G337" s="322"/>
      <c r="H337" s="322"/>
      <c r="I337" s="322"/>
      <c r="J337" s="322"/>
      <c r="K337" s="322"/>
      <c r="L337" s="480"/>
      <c r="M337" s="577">
        <f t="shared" si="42"/>
        <v>0</v>
      </c>
      <c r="N337" s="321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  <c r="AA337" s="322"/>
      <c r="AB337" s="322"/>
      <c r="AC337" s="480"/>
      <c r="AD337" s="260">
        <f t="shared" si="43"/>
        <v>0</v>
      </c>
      <c r="AE337" s="407"/>
      <c r="AF337" s="322"/>
      <c r="AG337" s="383"/>
      <c r="AH337" s="322"/>
      <c r="AI337" s="383"/>
      <c r="AJ337" s="322"/>
      <c r="AK337" s="383"/>
      <c r="AL337" s="322"/>
      <c r="AM337" s="383"/>
      <c r="AN337" s="322"/>
      <c r="AO337" s="383"/>
      <c r="AP337" s="322"/>
      <c r="AQ337" s="383"/>
      <c r="AR337" s="322"/>
      <c r="AS337" s="383"/>
      <c r="AT337" s="322"/>
      <c r="AU337" s="383"/>
      <c r="AV337" s="322"/>
      <c r="AW337" s="383"/>
      <c r="AX337" s="383"/>
      <c r="AY337" s="383"/>
      <c r="AZ337" s="322"/>
      <c r="BA337" s="383"/>
      <c r="BB337" s="383"/>
      <c r="BC337" s="383"/>
      <c r="BD337" s="322"/>
      <c r="BE337" s="383"/>
      <c r="BF337" s="383"/>
      <c r="BG337" s="383"/>
      <c r="BH337" s="383"/>
      <c r="BI337" s="383"/>
      <c r="BJ337" s="383"/>
      <c r="BK337" s="383"/>
      <c r="BL337" s="383"/>
      <c r="BM337" s="383"/>
      <c r="BN337" s="383"/>
      <c r="BO337" s="383"/>
      <c r="BP337" s="383"/>
      <c r="BQ337" s="383"/>
      <c r="BR337" s="322"/>
      <c r="BS337" s="383"/>
      <c r="BT337" s="383"/>
      <c r="BU337" s="383"/>
      <c r="BV337" s="322"/>
      <c r="BW337" s="383"/>
      <c r="BX337" s="383"/>
      <c r="BY337" s="383"/>
      <c r="BZ337" s="383"/>
      <c r="CA337" s="383"/>
      <c r="CB337" s="322"/>
      <c r="CC337" s="383"/>
      <c r="CD337" s="322"/>
      <c r="CE337" s="623"/>
      <c r="CF337" s="623"/>
      <c r="CG337" s="623"/>
      <c r="CH337" s="623"/>
      <c r="CI337" s="222"/>
      <c r="CJ337" s="222"/>
    </row>
    <row r="338" ht="13.5" customHeight="1">
      <c r="A338" s="222"/>
      <c r="B338" s="440">
        <v>45399.0</v>
      </c>
      <c r="C338" s="271">
        <f t="shared" si="25"/>
        <v>0</v>
      </c>
      <c r="D338" s="260">
        <f t="shared" si="41"/>
        <v>0</v>
      </c>
      <c r="E338" s="321"/>
      <c r="F338" s="322"/>
      <c r="G338" s="322"/>
      <c r="H338" s="322"/>
      <c r="I338" s="322"/>
      <c r="J338" s="322"/>
      <c r="K338" s="322"/>
      <c r="L338" s="480"/>
      <c r="M338" s="577">
        <f t="shared" si="42"/>
        <v>0</v>
      </c>
      <c r="N338" s="321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  <c r="AA338" s="322"/>
      <c r="AB338" s="322"/>
      <c r="AC338" s="480"/>
      <c r="AD338" s="260">
        <f t="shared" si="43"/>
        <v>0</v>
      </c>
      <c r="AE338" s="407"/>
      <c r="AF338" s="322"/>
      <c r="AG338" s="383"/>
      <c r="AH338" s="322"/>
      <c r="AI338" s="383"/>
      <c r="AJ338" s="322"/>
      <c r="AK338" s="383"/>
      <c r="AL338" s="322"/>
      <c r="AM338" s="383"/>
      <c r="AN338" s="322"/>
      <c r="AO338" s="383"/>
      <c r="AP338" s="322"/>
      <c r="AQ338" s="383"/>
      <c r="AR338" s="322"/>
      <c r="AS338" s="383"/>
      <c r="AT338" s="322"/>
      <c r="AU338" s="383"/>
      <c r="AV338" s="322"/>
      <c r="AW338" s="383"/>
      <c r="AX338" s="383"/>
      <c r="AY338" s="383"/>
      <c r="AZ338" s="322"/>
      <c r="BA338" s="383"/>
      <c r="BB338" s="383"/>
      <c r="BC338" s="383"/>
      <c r="BD338" s="322"/>
      <c r="BE338" s="383"/>
      <c r="BF338" s="383"/>
      <c r="BG338" s="383"/>
      <c r="BH338" s="383"/>
      <c r="BI338" s="383"/>
      <c r="BJ338" s="383"/>
      <c r="BK338" s="383"/>
      <c r="BL338" s="383"/>
      <c r="BM338" s="383"/>
      <c r="BN338" s="383"/>
      <c r="BO338" s="383"/>
      <c r="BP338" s="383"/>
      <c r="BQ338" s="383"/>
      <c r="BR338" s="322"/>
      <c r="BS338" s="383"/>
      <c r="BT338" s="383"/>
      <c r="BU338" s="383"/>
      <c r="BV338" s="322"/>
      <c r="BW338" s="383"/>
      <c r="BX338" s="383"/>
      <c r="BY338" s="383"/>
      <c r="BZ338" s="383"/>
      <c r="CA338" s="383"/>
      <c r="CB338" s="322"/>
      <c r="CC338" s="383"/>
      <c r="CD338" s="322"/>
      <c r="CE338" s="623"/>
      <c r="CF338" s="623"/>
      <c r="CG338" s="623"/>
      <c r="CH338" s="623"/>
      <c r="CI338" s="222"/>
      <c r="CJ338" s="222"/>
    </row>
    <row r="339" ht="13.5" customHeight="1">
      <c r="A339" s="222"/>
      <c r="B339" s="440">
        <v>45400.0</v>
      </c>
      <c r="C339" s="271">
        <f t="shared" si="25"/>
        <v>2817015</v>
      </c>
      <c r="D339" s="260">
        <f t="shared" si="41"/>
        <v>2801100</v>
      </c>
      <c r="E339" s="321" t="s">
        <v>1903</v>
      </c>
      <c r="F339" s="363">
        <v>2800000.0</v>
      </c>
      <c r="G339" s="322" t="s">
        <v>640</v>
      </c>
      <c r="H339" s="363">
        <v>1100.0</v>
      </c>
      <c r="I339" s="322"/>
      <c r="J339" s="322"/>
      <c r="K339" s="322"/>
      <c r="L339" s="480"/>
      <c r="M339" s="577">
        <f t="shared" si="42"/>
        <v>0</v>
      </c>
      <c r="N339" s="321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  <c r="AA339" s="322"/>
      <c r="AB339" s="322"/>
      <c r="AC339" s="480"/>
      <c r="AD339" s="260">
        <f t="shared" si="43"/>
        <v>15915</v>
      </c>
      <c r="AE339" s="407" t="s">
        <v>403</v>
      </c>
      <c r="AF339" s="363">
        <v>15915.0</v>
      </c>
      <c r="AG339" s="383"/>
      <c r="AH339" s="322"/>
      <c r="AI339" s="383"/>
      <c r="AJ339" s="322"/>
      <c r="AK339" s="383"/>
      <c r="AL339" s="322"/>
      <c r="AM339" s="383"/>
      <c r="AN339" s="322"/>
      <c r="AO339" s="383"/>
      <c r="AP339" s="322"/>
      <c r="AQ339" s="383"/>
      <c r="AR339" s="322"/>
      <c r="AS339" s="383"/>
      <c r="AT339" s="322"/>
      <c r="AU339" s="383"/>
      <c r="AV339" s="322"/>
      <c r="AW339" s="383"/>
      <c r="AX339" s="383"/>
      <c r="AY339" s="383"/>
      <c r="AZ339" s="322"/>
      <c r="BA339" s="383"/>
      <c r="BB339" s="383"/>
      <c r="BC339" s="383"/>
      <c r="BD339" s="322"/>
      <c r="BE339" s="383"/>
      <c r="BF339" s="383"/>
      <c r="BG339" s="383"/>
      <c r="BH339" s="383"/>
      <c r="BI339" s="383"/>
      <c r="BJ339" s="383"/>
      <c r="BK339" s="383"/>
      <c r="BL339" s="383"/>
      <c r="BM339" s="383"/>
      <c r="BN339" s="383"/>
      <c r="BO339" s="383"/>
      <c r="BP339" s="383"/>
      <c r="BQ339" s="383"/>
      <c r="BR339" s="322"/>
      <c r="BS339" s="383"/>
      <c r="BT339" s="383"/>
      <c r="BU339" s="383"/>
      <c r="BV339" s="322"/>
      <c r="BW339" s="383"/>
      <c r="BX339" s="383"/>
      <c r="BY339" s="383"/>
      <c r="BZ339" s="383"/>
      <c r="CA339" s="383"/>
      <c r="CB339" s="322"/>
      <c r="CC339" s="383"/>
      <c r="CD339" s="322"/>
      <c r="CE339" s="623"/>
      <c r="CF339" s="623"/>
      <c r="CG339" s="623"/>
      <c r="CH339" s="623"/>
      <c r="CI339" s="222"/>
      <c r="CJ339" s="222"/>
    </row>
    <row r="340" ht="13.5" customHeight="1">
      <c r="A340" s="222"/>
      <c r="B340" s="440">
        <v>45401.0</v>
      </c>
      <c r="C340" s="271">
        <f t="shared" si="25"/>
        <v>3289100</v>
      </c>
      <c r="D340" s="260">
        <f t="shared" si="41"/>
        <v>0</v>
      </c>
      <c r="E340" s="321"/>
      <c r="F340" s="322"/>
      <c r="G340" s="322"/>
      <c r="H340" s="322"/>
      <c r="I340" s="322"/>
      <c r="J340" s="322"/>
      <c r="K340" s="322"/>
      <c r="L340" s="480"/>
      <c r="M340" s="577">
        <f t="shared" si="42"/>
        <v>0</v>
      </c>
      <c r="N340" s="321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  <c r="AA340" s="322"/>
      <c r="AB340" s="322"/>
      <c r="AC340" s="480"/>
      <c r="AD340" s="260">
        <f t="shared" si="43"/>
        <v>3289100</v>
      </c>
      <c r="AE340" s="367" t="s">
        <v>984</v>
      </c>
      <c r="AF340" s="412">
        <v>1684000.0</v>
      </c>
      <c r="AG340" s="384" t="s">
        <v>1904</v>
      </c>
      <c r="AH340" s="322">
        <v>1022000.0</v>
      </c>
      <c r="AI340" s="384" t="s">
        <v>1905</v>
      </c>
      <c r="AJ340" s="322">
        <v>22700.0</v>
      </c>
      <c r="AK340" s="733" t="s">
        <v>1652</v>
      </c>
      <c r="AL340" s="322">
        <v>560400.0</v>
      </c>
      <c r="AM340" s="383"/>
      <c r="AN340" s="322"/>
      <c r="AO340" s="383"/>
      <c r="AP340" s="322"/>
      <c r="AQ340" s="383"/>
      <c r="AR340" s="322"/>
      <c r="AS340" s="383"/>
      <c r="AT340" s="322"/>
      <c r="AU340" s="383"/>
      <c r="AV340" s="322"/>
      <c r="AW340" s="383"/>
      <c r="AX340" s="383"/>
      <c r="AY340" s="383"/>
      <c r="AZ340" s="322"/>
      <c r="BA340" s="383"/>
      <c r="BB340" s="383"/>
      <c r="BC340" s="383"/>
      <c r="BD340" s="322"/>
      <c r="BE340" s="383"/>
      <c r="BF340" s="383"/>
      <c r="BG340" s="383"/>
      <c r="BH340" s="383"/>
      <c r="BI340" s="383"/>
      <c r="BJ340" s="383"/>
      <c r="BK340" s="383"/>
      <c r="BL340" s="383"/>
      <c r="BM340" s="383"/>
      <c r="BN340" s="383"/>
      <c r="BO340" s="383"/>
      <c r="BP340" s="383"/>
      <c r="BQ340" s="383"/>
      <c r="BR340" s="322"/>
      <c r="BS340" s="383"/>
      <c r="BT340" s="383"/>
      <c r="BU340" s="383"/>
      <c r="BV340" s="322"/>
      <c r="BW340" s="383"/>
      <c r="BX340" s="383"/>
      <c r="BY340" s="383"/>
      <c r="BZ340" s="383"/>
      <c r="CA340" s="383"/>
      <c r="CB340" s="322"/>
      <c r="CC340" s="383"/>
      <c r="CD340" s="322"/>
      <c r="CE340" s="623"/>
      <c r="CF340" s="623"/>
      <c r="CG340" s="623"/>
      <c r="CH340" s="623"/>
      <c r="CI340" s="222"/>
      <c r="CJ340" s="222"/>
    </row>
    <row r="341" ht="13.5" customHeight="1">
      <c r="A341" s="222"/>
      <c r="B341" s="439">
        <v>45402.0</v>
      </c>
      <c r="C341" s="271">
        <f t="shared" si="25"/>
        <v>0</v>
      </c>
      <c r="D341" s="260">
        <f t="shared" si="41"/>
        <v>0</v>
      </c>
      <c r="E341" s="321"/>
      <c r="F341" s="322"/>
      <c r="G341" s="322"/>
      <c r="H341" s="322"/>
      <c r="I341" s="322"/>
      <c r="J341" s="322"/>
      <c r="K341" s="322"/>
      <c r="L341" s="480"/>
      <c r="M341" s="577">
        <f t="shared" si="42"/>
        <v>0</v>
      </c>
      <c r="N341" s="321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  <c r="AA341" s="322"/>
      <c r="AB341" s="322"/>
      <c r="AC341" s="480"/>
      <c r="AD341" s="260">
        <f t="shared" si="43"/>
        <v>0</v>
      </c>
      <c r="AE341" s="407"/>
      <c r="AF341" s="322"/>
      <c r="AG341" s="383"/>
      <c r="AH341" s="322"/>
      <c r="AI341" s="383"/>
      <c r="AJ341" s="322"/>
      <c r="AK341" s="383"/>
      <c r="AL341" s="322"/>
      <c r="AM341" s="383"/>
      <c r="AN341" s="322"/>
      <c r="AO341" s="383"/>
      <c r="AP341" s="322"/>
      <c r="AQ341" s="383"/>
      <c r="AR341" s="322"/>
      <c r="AS341" s="383"/>
      <c r="AT341" s="322"/>
      <c r="AU341" s="383"/>
      <c r="AV341" s="322"/>
      <c r="AW341" s="383"/>
      <c r="AX341" s="383"/>
      <c r="AY341" s="383"/>
      <c r="AZ341" s="322"/>
      <c r="BA341" s="383"/>
      <c r="BB341" s="383"/>
      <c r="BC341" s="383"/>
      <c r="BD341" s="322"/>
      <c r="BE341" s="383"/>
      <c r="BF341" s="383"/>
      <c r="BG341" s="383"/>
      <c r="BH341" s="383"/>
      <c r="BI341" s="383"/>
      <c r="BJ341" s="383"/>
      <c r="BK341" s="383"/>
      <c r="BL341" s="383"/>
      <c r="BM341" s="383"/>
      <c r="BN341" s="383"/>
      <c r="BO341" s="383"/>
      <c r="BP341" s="383"/>
      <c r="BQ341" s="383"/>
      <c r="BR341" s="322"/>
      <c r="BS341" s="383"/>
      <c r="BT341" s="383"/>
      <c r="BU341" s="383"/>
      <c r="BV341" s="322"/>
      <c r="BW341" s="383"/>
      <c r="BX341" s="383"/>
      <c r="BY341" s="383"/>
      <c r="BZ341" s="383"/>
      <c r="CA341" s="383"/>
      <c r="CB341" s="322"/>
      <c r="CC341" s="383"/>
      <c r="CD341" s="322"/>
      <c r="CE341" s="623"/>
      <c r="CF341" s="623"/>
      <c r="CG341" s="623"/>
      <c r="CH341" s="623"/>
      <c r="CI341" s="222"/>
      <c r="CJ341" s="222"/>
    </row>
    <row r="342" ht="13.5" customHeight="1">
      <c r="A342" s="222"/>
      <c r="B342" s="439">
        <v>45403.0</v>
      </c>
      <c r="C342" s="271">
        <f t="shared" si="25"/>
        <v>0</v>
      </c>
      <c r="D342" s="260">
        <f t="shared" si="41"/>
        <v>0</v>
      </c>
      <c r="E342" s="321"/>
      <c r="F342" s="322"/>
      <c r="G342" s="322"/>
      <c r="H342" s="322"/>
      <c r="I342" s="322"/>
      <c r="J342" s="322"/>
      <c r="K342" s="322"/>
      <c r="L342" s="480"/>
      <c r="M342" s="577">
        <f t="shared" si="42"/>
        <v>0</v>
      </c>
      <c r="N342" s="321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  <c r="AA342" s="322"/>
      <c r="AB342" s="322"/>
      <c r="AC342" s="480"/>
      <c r="AD342" s="260">
        <f t="shared" si="43"/>
        <v>0</v>
      </c>
      <c r="AE342" s="407"/>
      <c r="AF342" s="322"/>
      <c r="AG342" s="383"/>
      <c r="AH342" s="322"/>
      <c r="AI342" s="383"/>
      <c r="AJ342" s="322"/>
      <c r="AK342" s="383"/>
      <c r="AL342" s="322"/>
      <c r="AM342" s="383"/>
      <c r="AN342" s="322"/>
      <c r="AO342" s="383"/>
      <c r="AP342" s="322"/>
      <c r="AQ342" s="383"/>
      <c r="AR342" s="322"/>
      <c r="AS342" s="383"/>
      <c r="AT342" s="322"/>
      <c r="AU342" s="383"/>
      <c r="AV342" s="322"/>
      <c r="AW342" s="383"/>
      <c r="AX342" s="383"/>
      <c r="AY342" s="383"/>
      <c r="AZ342" s="322"/>
      <c r="BA342" s="383"/>
      <c r="BB342" s="383"/>
      <c r="BC342" s="383"/>
      <c r="BD342" s="322"/>
      <c r="BE342" s="383"/>
      <c r="BF342" s="383"/>
      <c r="BG342" s="383"/>
      <c r="BH342" s="383"/>
      <c r="BI342" s="383"/>
      <c r="BJ342" s="383"/>
      <c r="BK342" s="383"/>
      <c r="BL342" s="383"/>
      <c r="BM342" s="383"/>
      <c r="BN342" s="383"/>
      <c r="BO342" s="383"/>
      <c r="BP342" s="383"/>
      <c r="BQ342" s="383"/>
      <c r="BR342" s="322"/>
      <c r="BS342" s="383"/>
      <c r="BT342" s="383"/>
      <c r="BU342" s="383"/>
      <c r="BV342" s="322"/>
      <c r="BW342" s="383"/>
      <c r="BX342" s="383"/>
      <c r="BY342" s="383"/>
      <c r="BZ342" s="383"/>
      <c r="CA342" s="383"/>
      <c r="CB342" s="322"/>
      <c r="CC342" s="383"/>
      <c r="CD342" s="322"/>
      <c r="CE342" s="623"/>
      <c r="CF342" s="623"/>
      <c r="CG342" s="623"/>
      <c r="CH342" s="623"/>
      <c r="CI342" s="222"/>
      <c r="CJ342" s="222"/>
    </row>
    <row r="343" ht="13.5" customHeight="1">
      <c r="A343" s="222"/>
      <c r="B343" s="440">
        <v>45404.0</v>
      </c>
      <c r="C343" s="271">
        <f t="shared" si="25"/>
        <v>19673</v>
      </c>
      <c r="D343" s="260">
        <f t="shared" si="41"/>
        <v>0</v>
      </c>
      <c r="E343" s="321"/>
      <c r="F343" s="322"/>
      <c r="G343" s="322"/>
      <c r="H343" s="322"/>
      <c r="I343" s="322"/>
      <c r="J343" s="322"/>
      <c r="K343" s="322"/>
      <c r="L343" s="480"/>
      <c r="M343" s="577">
        <f t="shared" si="42"/>
        <v>0</v>
      </c>
      <c r="N343" s="321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  <c r="AA343" s="322"/>
      <c r="AB343" s="322"/>
      <c r="AC343" s="480"/>
      <c r="AD343" s="260">
        <f t="shared" si="43"/>
        <v>19673</v>
      </c>
      <c r="AE343" s="407" t="s">
        <v>1862</v>
      </c>
      <c r="AF343" s="363">
        <v>15779.0</v>
      </c>
      <c r="AG343" s="322" t="s">
        <v>1863</v>
      </c>
      <c r="AH343" s="363">
        <v>3894.0</v>
      </c>
      <c r="AI343" s="322"/>
      <c r="AJ343" s="322"/>
      <c r="AK343" s="383"/>
      <c r="AL343" s="322"/>
      <c r="AM343" s="383"/>
      <c r="AN343" s="322"/>
      <c r="AO343" s="383"/>
      <c r="AP343" s="322"/>
      <c r="AQ343" s="383"/>
      <c r="AR343" s="322"/>
      <c r="AS343" s="383"/>
      <c r="AT343" s="322"/>
      <c r="AU343" s="383"/>
      <c r="AV343" s="322"/>
      <c r="AW343" s="383"/>
      <c r="AX343" s="383"/>
      <c r="AY343" s="383"/>
      <c r="AZ343" s="322"/>
      <c r="BA343" s="383"/>
      <c r="BB343" s="383"/>
      <c r="BC343" s="383"/>
      <c r="BD343" s="322"/>
      <c r="BE343" s="383"/>
      <c r="BF343" s="383"/>
      <c r="BG343" s="383"/>
      <c r="BH343" s="383"/>
      <c r="BI343" s="383"/>
      <c r="BJ343" s="383"/>
      <c r="BK343" s="383"/>
      <c r="BL343" s="383"/>
      <c r="BM343" s="383"/>
      <c r="BN343" s="383"/>
      <c r="BO343" s="383"/>
      <c r="BP343" s="383"/>
      <c r="BQ343" s="383"/>
      <c r="BR343" s="322"/>
      <c r="BS343" s="383"/>
      <c r="BT343" s="383"/>
      <c r="BU343" s="383"/>
      <c r="BV343" s="322"/>
      <c r="BW343" s="383"/>
      <c r="BX343" s="383"/>
      <c r="BY343" s="383"/>
      <c r="BZ343" s="383"/>
      <c r="CA343" s="383"/>
      <c r="CB343" s="322"/>
      <c r="CC343" s="383"/>
      <c r="CD343" s="322"/>
      <c r="CE343" s="623"/>
      <c r="CF343" s="623"/>
      <c r="CG343" s="623"/>
      <c r="CH343" s="623"/>
      <c r="CI343" s="222"/>
      <c r="CJ343" s="222"/>
    </row>
    <row r="344" ht="13.5" customHeight="1">
      <c r="A344" s="222"/>
      <c r="B344" s="440">
        <v>45405.0</v>
      </c>
      <c r="C344" s="271">
        <f t="shared" si="25"/>
        <v>10564</v>
      </c>
      <c r="D344" s="260">
        <f t="shared" si="41"/>
        <v>550</v>
      </c>
      <c r="E344" s="321" t="s">
        <v>1052</v>
      </c>
      <c r="F344" s="363">
        <v>550.0</v>
      </c>
      <c r="G344" s="322"/>
      <c r="H344" s="322"/>
      <c r="I344" s="322"/>
      <c r="J344" s="322"/>
      <c r="K344" s="322"/>
      <c r="L344" s="480"/>
      <c r="M344" s="577">
        <f t="shared" si="42"/>
        <v>0</v>
      </c>
      <c r="N344" s="321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  <c r="AA344" s="322"/>
      <c r="AB344" s="322"/>
      <c r="AC344" s="480"/>
      <c r="AD344" s="260">
        <f t="shared" si="43"/>
        <v>10014</v>
      </c>
      <c r="AE344" s="383" t="s">
        <v>423</v>
      </c>
      <c r="AF344" s="363">
        <v>10014.0</v>
      </c>
      <c r="AG344" s="322"/>
      <c r="AH344" s="322"/>
      <c r="AI344" s="383"/>
      <c r="AJ344" s="322"/>
      <c r="AK344" s="383"/>
      <c r="AL344" s="322"/>
      <c r="AM344" s="383"/>
      <c r="AN344" s="322"/>
      <c r="AO344" s="383"/>
      <c r="AP344" s="322"/>
      <c r="AQ344" s="383"/>
      <c r="AR344" s="322"/>
      <c r="AS344" s="383"/>
      <c r="AT344" s="322"/>
      <c r="AU344" s="383"/>
      <c r="AV344" s="322"/>
      <c r="AW344" s="383"/>
      <c r="AX344" s="383"/>
      <c r="AY344" s="383"/>
      <c r="AZ344" s="322"/>
      <c r="BA344" s="383"/>
      <c r="BB344" s="383"/>
      <c r="BC344" s="383"/>
      <c r="BD344" s="322"/>
      <c r="BE344" s="383"/>
      <c r="BF344" s="383"/>
      <c r="BG344" s="383"/>
      <c r="BH344" s="383"/>
      <c r="BI344" s="383"/>
      <c r="BJ344" s="383"/>
      <c r="BK344" s="383"/>
      <c r="BL344" s="383"/>
      <c r="BM344" s="383"/>
      <c r="BN344" s="383"/>
      <c r="BO344" s="383"/>
      <c r="BP344" s="383"/>
      <c r="BQ344" s="383"/>
      <c r="BR344" s="322"/>
      <c r="BS344" s="383"/>
      <c r="BT344" s="383"/>
      <c r="BU344" s="383"/>
      <c r="BV344" s="322"/>
      <c r="BW344" s="383"/>
      <c r="BX344" s="383"/>
      <c r="BY344" s="383"/>
      <c r="BZ344" s="383"/>
      <c r="CA344" s="383"/>
      <c r="CB344" s="322"/>
      <c r="CC344" s="383"/>
      <c r="CD344" s="322"/>
      <c r="CE344" s="623"/>
      <c r="CF344" s="623"/>
      <c r="CG344" s="623"/>
      <c r="CH344" s="623"/>
      <c r="CI344" s="222"/>
      <c r="CJ344" s="222"/>
    </row>
    <row r="345" ht="13.5" customHeight="1">
      <c r="A345" s="222"/>
      <c r="B345" s="440">
        <v>45406.0</v>
      </c>
      <c r="C345" s="271">
        <f t="shared" si="25"/>
        <v>0</v>
      </c>
      <c r="D345" s="260">
        <f t="shared" si="41"/>
        <v>0</v>
      </c>
      <c r="E345" s="321"/>
      <c r="F345" s="322"/>
      <c r="G345" s="322"/>
      <c r="H345" s="322"/>
      <c r="I345" s="322"/>
      <c r="J345" s="322"/>
      <c r="K345" s="322"/>
      <c r="L345" s="480"/>
      <c r="M345" s="577">
        <f t="shared" si="42"/>
        <v>0</v>
      </c>
      <c r="N345" s="321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  <c r="AA345" s="322"/>
      <c r="AB345" s="322"/>
      <c r="AC345" s="480"/>
      <c r="AD345" s="260">
        <f t="shared" si="43"/>
        <v>0</v>
      </c>
      <c r="AE345" s="407"/>
      <c r="AF345" s="322"/>
      <c r="AG345" s="383"/>
      <c r="AH345" s="322"/>
      <c r="AI345" s="383"/>
      <c r="AJ345" s="322"/>
      <c r="AK345" s="383"/>
      <c r="AL345" s="322"/>
      <c r="AM345" s="383"/>
      <c r="AN345" s="322"/>
      <c r="AO345" s="383"/>
      <c r="AP345" s="322"/>
      <c r="AQ345" s="383"/>
      <c r="AR345" s="322"/>
      <c r="AS345" s="383"/>
      <c r="AT345" s="322"/>
      <c r="AU345" s="383"/>
      <c r="AV345" s="322"/>
      <c r="AW345" s="383"/>
      <c r="AX345" s="383"/>
      <c r="AY345" s="383"/>
      <c r="AZ345" s="322"/>
      <c r="BA345" s="383"/>
      <c r="BB345" s="383"/>
      <c r="BC345" s="383"/>
      <c r="BD345" s="322"/>
      <c r="BE345" s="383"/>
      <c r="BF345" s="383"/>
      <c r="BG345" s="383"/>
      <c r="BH345" s="383"/>
      <c r="BI345" s="383"/>
      <c r="BJ345" s="383"/>
      <c r="BK345" s="383"/>
      <c r="BL345" s="383"/>
      <c r="BM345" s="383"/>
      <c r="BN345" s="383"/>
      <c r="BO345" s="383"/>
      <c r="BP345" s="383"/>
      <c r="BQ345" s="383"/>
      <c r="BR345" s="322"/>
      <c r="BS345" s="383"/>
      <c r="BT345" s="383"/>
      <c r="BU345" s="383"/>
      <c r="BV345" s="322"/>
      <c r="BW345" s="383"/>
      <c r="BX345" s="383"/>
      <c r="BY345" s="383"/>
      <c r="BZ345" s="383"/>
      <c r="CA345" s="383"/>
      <c r="CB345" s="322"/>
      <c r="CC345" s="383"/>
      <c r="CD345" s="322"/>
      <c r="CE345" s="623"/>
      <c r="CF345" s="623"/>
      <c r="CG345" s="623"/>
      <c r="CH345" s="623"/>
      <c r="CI345" s="222"/>
      <c r="CJ345" s="222"/>
    </row>
    <row r="346" ht="13.5" customHeight="1">
      <c r="A346" s="222"/>
      <c r="B346" s="440">
        <v>45407.0</v>
      </c>
      <c r="C346" s="271">
        <f t="shared" si="25"/>
        <v>418285</v>
      </c>
      <c r="D346" s="260">
        <f t="shared" si="41"/>
        <v>323312</v>
      </c>
      <c r="E346" s="321" t="s">
        <v>1906</v>
      </c>
      <c r="F346" s="380">
        <v>4602.0</v>
      </c>
      <c r="G346" s="484" t="s">
        <v>1907</v>
      </c>
      <c r="H346" s="363">
        <v>308500.0</v>
      </c>
      <c r="I346" s="322" t="s">
        <v>501</v>
      </c>
      <c r="J346" s="363">
        <v>550.0</v>
      </c>
      <c r="K346" s="322" t="s">
        <v>1908</v>
      </c>
      <c r="L346" s="385">
        <v>9660.0</v>
      </c>
      <c r="M346" s="577">
        <f t="shared" si="42"/>
        <v>0</v>
      </c>
      <c r="N346" s="321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  <c r="AA346" s="322"/>
      <c r="AB346" s="322"/>
      <c r="AC346" s="480"/>
      <c r="AD346" s="260">
        <f t="shared" si="43"/>
        <v>94973</v>
      </c>
      <c r="AE346" s="407" t="s">
        <v>403</v>
      </c>
      <c r="AF346" s="363">
        <v>31830.0</v>
      </c>
      <c r="AG346" s="383" t="s">
        <v>1867</v>
      </c>
      <c r="AH346" s="363">
        <v>63143.0</v>
      </c>
      <c r="AI346" s="407"/>
      <c r="AJ346" s="322"/>
      <c r="AK346" s="383"/>
      <c r="AL346" s="322"/>
      <c r="AM346" s="407"/>
      <c r="AN346" s="322"/>
      <c r="AO346" s="383"/>
      <c r="AP346" s="322"/>
      <c r="AQ346" s="383"/>
      <c r="AR346" s="322"/>
      <c r="AS346" s="383"/>
      <c r="AT346" s="322"/>
      <c r="AU346" s="383"/>
      <c r="AV346" s="322"/>
      <c r="AW346" s="383"/>
      <c r="AX346" s="383"/>
      <c r="AY346" s="383"/>
      <c r="AZ346" s="322"/>
      <c r="BA346" s="383"/>
      <c r="BB346" s="383"/>
      <c r="BC346" s="383"/>
      <c r="BD346" s="322"/>
      <c r="BE346" s="383"/>
      <c r="BF346" s="383"/>
      <c r="BG346" s="383"/>
      <c r="BH346" s="383"/>
      <c r="BI346" s="383"/>
      <c r="BJ346" s="383"/>
      <c r="BK346" s="383"/>
      <c r="BL346" s="383"/>
      <c r="BM346" s="383"/>
      <c r="BN346" s="383"/>
      <c r="BO346" s="383"/>
      <c r="BP346" s="383"/>
      <c r="BQ346" s="383"/>
      <c r="BR346" s="322"/>
      <c r="BS346" s="383"/>
      <c r="BT346" s="383"/>
      <c r="BU346" s="383"/>
      <c r="BV346" s="322"/>
      <c r="BW346" s="383"/>
      <c r="BX346" s="383"/>
      <c r="BY346" s="383"/>
      <c r="BZ346" s="383"/>
      <c r="CA346" s="383"/>
      <c r="CB346" s="322"/>
      <c r="CC346" s="383"/>
      <c r="CD346" s="322"/>
      <c r="CE346" s="623"/>
      <c r="CF346" s="623"/>
      <c r="CG346" s="623"/>
      <c r="CH346" s="623"/>
      <c r="CI346" s="222"/>
      <c r="CJ346" s="222"/>
    </row>
    <row r="347" ht="13.5" customHeight="1">
      <c r="A347" s="222"/>
      <c r="B347" s="440">
        <v>45408.0</v>
      </c>
      <c r="C347" s="271">
        <f t="shared" si="25"/>
        <v>837928</v>
      </c>
      <c r="D347" s="260">
        <f t="shared" si="41"/>
        <v>0</v>
      </c>
      <c r="E347" s="321"/>
      <c r="F347" s="322"/>
      <c r="G347" s="322"/>
      <c r="H347" s="322"/>
      <c r="I347" s="322"/>
      <c r="J347" s="322"/>
      <c r="K347" s="322"/>
      <c r="L347" s="480"/>
      <c r="M347" s="577">
        <f t="shared" si="42"/>
        <v>667093</v>
      </c>
      <c r="N347" s="321" t="s">
        <v>1892</v>
      </c>
      <c r="O347" s="363">
        <v>667093.0</v>
      </c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  <c r="AA347" s="322"/>
      <c r="AB347" s="322"/>
      <c r="AC347" s="480"/>
      <c r="AD347" s="260">
        <f t="shared" si="43"/>
        <v>170835</v>
      </c>
      <c r="AE347" s="383" t="s">
        <v>426</v>
      </c>
      <c r="AF347" s="363">
        <v>43783.0</v>
      </c>
      <c r="AG347" s="322" t="s">
        <v>992</v>
      </c>
      <c r="AH347" s="363">
        <v>110940.0</v>
      </c>
      <c r="AI347" s="383" t="s">
        <v>1909</v>
      </c>
      <c r="AJ347" s="363">
        <v>4400.0</v>
      </c>
      <c r="AK347" s="322" t="s">
        <v>1610</v>
      </c>
      <c r="AL347" s="363">
        <v>3900.0</v>
      </c>
      <c r="AM347" s="383" t="s">
        <v>1609</v>
      </c>
      <c r="AN347" s="363">
        <v>7812.0</v>
      </c>
      <c r="AO347" s="383"/>
      <c r="AP347" s="322"/>
      <c r="AQ347" s="383"/>
      <c r="AR347" s="322"/>
      <c r="AS347" s="322"/>
      <c r="AT347" s="322"/>
      <c r="AU347" s="383"/>
      <c r="AV347" s="322"/>
      <c r="AW347" s="383"/>
      <c r="AX347" s="322"/>
      <c r="AY347" s="383"/>
      <c r="AZ347" s="322"/>
      <c r="BA347" s="322"/>
      <c r="BB347" s="322"/>
      <c r="BC347" s="383"/>
      <c r="BD347" s="322"/>
      <c r="BE347" s="383"/>
      <c r="BF347" s="383"/>
      <c r="BG347" s="383"/>
      <c r="BH347" s="383"/>
      <c r="BI347" s="383"/>
      <c r="BJ347" s="383"/>
      <c r="BK347" s="383"/>
      <c r="BL347" s="383"/>
      <c r="BM347" s="383"/>
      <c r="BN347" s="383"/>
      <c r="BO347" s="383"/>
      <c r="BP347" s="383"/>
      <c r="BQ347" s="383"/>
      <c r="BR347" s="322"/>
      <c r="BS347" s="383"/>
      <c r="BT347" s="383"/>
      <c r="BU347" s="383"/>
      <c r="BV347" s="322"/>
      <c r="BW347" s="383"/>
      <c r="BX347" s="383"/>
      <c r="BY347" s="383"/>
      <c r="BZ347" s="383"/>
      <c r="CA347" s="383"/>
      <c r="CB347" s="322"/>
      <c r="CC347" s="383"/>
      <c r="CD347" s="322"/>
      <c r="CE347" s="623"/>
      <c r="CF347" s="623"/>
      <c r="CG347" s="623"/>
      <c r="CH347" s="623"/>
      <c r="CI347" s="222"/>
      <c r="CJ347" s="222"/>
    </row>
    <row r="348" ht="13.5" customHeight="1">
      <c r="A348" s="222"/>
      <c r="B348" s="439">
        <v>45409.0</v>
      </c>
      <c r="C348" s="271">
        <f t="shared" si="25"/>
        <v>0</v>
      </c>
      <c r="D348" s="260">
        <f t="shared" si="41"/>
        <v>0</v>
      </c>
      <c r="E348" s="321"/>
      <c r="F348" s="322"/>
      <c r="G348" s="322"/>
      <c r="H348" s="322"/>
      <c r="I348" s="322"/>
      <c r="J348" s="322"/>
      <c r="K348" s="322"/>
      <c r="L348" s="480"/>
      <c r="M348" s="577">
        <f t="shared" si="42"/>
        <v>0</v>
      </c>
      <c r="N348" s="321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  <c r="AA348" s="322"/>
      <c r="AB348" s="322"/>
      <c r="AC348" s="480"/>
      <c r="AD348" s="260">
        <f t="shared" si="43"/>
        <v>0</v>
      </c>
      <c r="AE348" s="407"/>
      <c r="AF348" s="322"/>
      <c r="AG348" s="322"/>
      <c r="AH348" s="322"/>
      <c r="AI348" s="383"/>
      <c r="AJ348" s="322"/>
      <c r="AK348" s="383"/>
      <c r="AL348" s="322"/>
      <c r="AM348" s="383"/>
      <c r="AN348" s="322"/>
      <c r="AO348" s="383"/>
      <c r="AP348" s="322"/>
      <c r="AQ348" s="322"/>
      <c r="AR348" s="322"/>
      <c r="AS348" s="383"/>
      <c r="AT348" s="322"/>
      <c r="AU348" s="383"/>
      <c r="AV348" s="322"/>
      <c r="AW348" s="383"/>
      <c r="AX348" s="383"/>
      <c r="AY348" s="383"/>
      <c r="AZ348" s="322"/>
      <c r="BA348" s="383"/>
      <c r="BB348" s="383"/>
      <c r="BC348" s="383"/>
      <c r="BD348" s="322"/>
      <c r="BE348" s="383"/>
      <c r="BF348" s="383"/>
      <c r="BG348" s="383"/>
      <c r="BH348" s="383"/>
      <c r="BI348" s="383"/>
      <c r="BJ348" s="383"/>
      <c r="BK348" s="383"/>
      <c r="BL348" s="383"/>
      <c r="BM348" s="383"/>
      <c r="BN348" s="383"/>
      <c r="BO348" s="383"/>
      <c r="BP348" s="383"/>
      <c r="BQ348" s="383"/>
      <c r="BR348" s="322"/>
      <c r="BS348" s="383"/>
      <c r="BT348" s="383"/>
      <c r="BU348" s="383"/>
      <c r="BV348" s="322"/>
      <c r="BW348" s="383"/>
      <c r="BX348" s="383"/>
      <c r="BY348" s="383"/>
      <c r="BZ348" s="383"/>
      <c r="CA348" s="383"/>
      <c r="CB348" s="322"/>
      <c r="CC348" s="383"/>
      <c r="CD348" s="322"/>
      <c r="CE348" s="623"/>
      <c r="CF348" s="623"/>
      <c r="CG348" s="623"/>
      <c r="CH348" s="623"/>
      <c r="CI348" s="222"/>
      <c r="CJ348" s="222"/>
    </row>
    <row r="349" ht="13.5" customHeight="1">
      <c r="A349" s="222"/>
      <c r="B349" s="439">
        <v>45410.0</v>
      </c>
      <c r="C349" s="271">
        <f t="shared" si="25"/>
        <v>0</v>
      </c>
      <c r="D349" s="260">
        <f t="shared" si="41"/>
        <v>0</v>
      </c>
      <c r="E349" s="321"/>
      <c r="F349" s="322"/>
      <c r="G349" s="322"/>
      <c r="H349" s="322"/>
      <c r="I349" s="322"/>
      <c r="J349" s="322"/>
      <c r="K349" s="322"/>
      <c r="L349" s="480"/>
      <c r="M349" s="577">
        <f t="shared" si="42"/>
        <v>0</v>
      </c>
      <c r="N349" s="321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  <c r="AA349" s="322"/>
      <c r="AB349" s="322"/>
      <c r="AC349" s="480"/>
      <c r="AD349" s="260">
        <f t="shared" si="43"/>
        <v>0</v>
      </c>
      <c r="AE349" s="407"/>
      <c r="AF349" s="322"/>
      <c r="AG349" s="322"/>
      <c r="AH349" s="322"/>
      <c r="AI349" s="322"/>
      <c r="AJ349" s="322"/>
      <c r="AK349" s="322"/>
      <c r="AL349" s="322"/>
      <c r="AM349" s="383"/>
      <c r="AN349" s="322"/>
      <c r="AO349" s="383"/>
      <c r="AP349" s="322"/>
      <c r="AQ349" s="383"/>
      <c r="AR349" s="322"/>
      <c r="AS349" s="322"/>
      <c r="AT349" s="322"/>
      <c r="AU349" s="383"/>
      <c r="AV349" s="322"/>
      <c r="AW349" s="383"/>
      <c r="AX349" s="383"/>
      <c r="AY349" s="383"/>
      <c r="AZ349" s="322"/>
      <c r="BA349" s="383"/>
      <c r="BB349" s="383"/>
      <c r="BC349" s="383"/>
      <c r="BD349" s="322"/>
      <c r="BE349" s="383"/>
      <c r="BF349" s="383"/>
      <c r="BG349" s="383"/>
      <c r="BH349" s="383"/>
      <c r="BI349" s="383"/>
      <c r="BJ349" s="383"/>
      <c r="BK349" s="383"/>
      <c r="BL349" s="383"/>
      <c r="BM349" s="383"/>
      <c r="BN349" s="383"/>
      <c r="BO349" s="383"/>
      <c r="BP349" s="383"/>
      <c r="BQ349" s="383"/>
      <c r="BR349" s="322"/>
      <c r="BS349" s="383"/>
      <c r="BT349" s="383"/>
      <c r="BU349" s="383"/>
      <c r="BV349" s="322"/>
      <c r="BW349" s="383"/>
      <c r="BX349" s="383"/>
      <c r="BY349" s="383"/>
      <c r="BZ349" s="383"/>
      <c r="CA349" s="383"/>
      <c r="CB349" s="322"/>
      <c r="CC349" s="383"/>
      <c r="CD349" s="322"/>
      <c r="CE349" s="623"/>
      <c r="CF349" s="623"/>
      <c r="CG349" s="623"/>
      <c r="CH349" s="623"/>
      <c r="CI349" s="222"/>
      <c r="CJ349" s="222"/>
    </row>
    <row r="350" ht="13.5" customHeight="1">
      <c r="A350" s="222"/>
      <c r="B350" s="439">
        <v>45411.0</v>
      </c>
      <c r="C350" s="271">
        <f t="shared" si="25"/>
        <v>302338</v>
      </c>
      <c r="D350" s="260">
        <f t="shared" si="41"/>
        <v>302338</v>
      </c>
      <c r="E350" s="322" t="s">
        <v>197</v>
      </c>
      <c r="F350" s="363">
        <v>301238.0</v>
      </c>
      <c r="G350" s="322" t="s">
        <v>444</v>
      </c>
      <c r="H350" s="363">
        <v>1100.0</v>
      </c>
      <c r="I350" s="322"/>
      <c r="J350" s="322"/>
      <c r="K350" s="322"/>
      <c r="L350" s="480"/>
      <c r="M350" s="577">
        <f t="shared" si="42"/>
        <v>0</v>
      </c>
      <c r="N350" s="321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  <c r="AA350" s="322"/>
      <c r="AB350" s="322"/>
      <c r="AC350" s="480"/>
      <c r="AD350" s="260">
        <f t="shared" si="43"/>
        <v>0</v>
      </c>
      <c r="AE350" s="407"/>
      <c r="AF350" s="322"/>
      <c r="AG350" s="322"/>
      <c r="AH350" s="322"/>
      <c r="AI350" s="383"/>
      <c r="AJ350" s="383"/>
      <c r="AK350" s="383"/>
      <c r="AL350" s="322"/>
      <c r="AM350" s="322"/>
      <c r="AN350" s="322"/>
      <c r="AO350" s="383"/>
      <c r="AP350" s="322"/>
      <c r="AQ350" s="383"/>
      <c r="AR350" s="322"/>
      <c r="AS350" s="383"/>
      <c r="AT350" s="322"/>
      <c r="AU350" s="322"/>
      <c r="AV350" s="322"/>
      <c r="AW350" s="322"/>
      <c r="AX350" s="322"/>
      <c r="AY350" s="383"/>
      <c r="AZ350" s="322"/>
      <c r="BA350" s="383"/>
      <c r="BB350" s="322"/>
      <c r="BC350" s="322"/>
      <c r="BD350" s="322"/>
      <c r="BE350" s="383"/>
      <c r="BF350" s="322"/>
      <c r="BG350" s="322"/>
      <c r="BH350" s="322"/>
      <c r="BI350" s="383"/>
      <c r="BJ350" s="322"/>
      <c r="BK350" s="383"/>
      <c r="BL350" s="322"/>
      <c r="BM350" s="383"/>
      <c r="BN350" s="322"/>
      <c r="BO350" s="383"/>
      <c r="BP350" s="322"/>
      <c r="BQ350" s="383"/>
      <c r="BR350" s="322"/>
      <c r="BS350" s="383"/>
      <c r="BT350" s="383"/>
      <c r="BU350" s="383"/>
      <c r="BV350" s="322"/>
      <c r="BW350" s="383"/>
      <c r="BX350" s="383"/>
      <c r="BY350" s="383"/>
      <c r="BZ350" s="383"/>
      <c r="CA350" s="383"/>
      <c r="CB350" s="322"/>
      <c r="CC350" s="383"/>
      <c r="CD350" s="322"/>
      <c r="CE350" s="623"/>
      <c r="CF350" s="623"/>
      <c r="CG350" s="623"/>
      <c r="CH350" s="623"/>
      <c r="CI350" s="222"/>
      <c r="CJ350" s="222"/>
    </row>
    <row r="351" ht="13.5" customHeight="1">
      <c r="A351" s="222"/>
      <c r="B351" s="444">
        <v>45412.0</v>
      </c>
      <c r="C351" s="271">
        <f t="shared" si="25"/>
        <v>20802319</v>
      </c>
      <c r="D351" s="272">
        <f t="shared" si="41"/>
        <v>16328323</v>
      </c>
      <c r="E351" s="321" t="s">
        <v>1006</v>
      </c>
      <c r="F351" s="363">
        <v>526250.0</v>
      </c>
      <c r="G351" s="591" t="s">
        <v>1004</v>
      </c>
      <c r="H351" s="367">
        <v>4635220.0</v>
      </c>
      <c r="I351" s="591" t="s">
        <v>1005</v>
      </c>
      <c r="J351" s="367">
        <v>666853.0</v>
      </c>
      <c r="K351" s="412" t="s">
        <v>695</v>
      </c>
      <c r="L351" s="385">
        <v>1.05E7</v>
      </c>
      <c r="M351" s="577">
        <f t="shared" si="42"/>
        <v>1419367</v>
      </c>
      <c r="N351" s="599" t="s">
        <v>1009</v>
      </c>
      <c r="O351" s="363">
        <v>33000.0</v>
      </c>
      <c r="P351" s="322" t="s">
        <v>1910</v>
      </c>
      <c r="Q351" s="363">
        <v>614935.0</v>
      </c>
      <c r="R351" s="322" t="s">
        <v>1911</v>
      </c>
      <c r="S351" s="363">
        <v>781577.0</v>
      </c>
      <c r="T351" s="322" t="s">
        <v>1912</v>
      </c>
      <c r="U351" s="363">
        <v>-10145.0</v>
      </c>
      <c r="V351" s="412"/>
      <c r="W351" s="412"/>
      <c r="X351" s="412"/>
      <c r="Y351" s="412"/>
      <c r="Z351" s="412"/>
      <c r="AA351" s="412"/>
      <c r="AB351" s="412"/>
      <c r="AC351" s="500"/>
      <c r="AD351" s="272">
        <f t="shared" si="43"/>
        <v>3054629</v>
      </c>
      <c r="AE351" s="322" t="s">
        <v>1913</v>
      </c>
      <c r="AF351" s="363">
        <v>714526.0</v>
      </c>
      <c r="AG351" s="407" t="s">
        <v>999</v>
      </c>
      <c r="AH351" s="363">
        <v>337414.0</v>
      </c>
      <c r="AI351" s="384" t="s">
        <v>1914</v>
      </c>
      <c r="AJ351" s="363">
        <v>12000.0</v>
      </c>
      <c r="AK351" s="322" t="s">
        <v>88</v>
      </c>
      <c r="AL351" s="363">
        <v>160000.0</v>
      </c>
      <c r="AM351" s="322" t="s">
        <v>452</v>
      </c>
      <c r="AN351" s="363">
        <v>1426466.0</v>
      </c>
      <c r="AO351" s="322" t="s">
        <v>87</v>
      </c>
      <c r="AP351" s="363">
        <v>165000.0</v>
      </c>
      <c r="AQ351" s="322" t="s">
        <v>454</v>
      </c>
      <c r="AR351" s="363">
        <v>65000.0</v>
      </c>
      <c r="AS351" s="383" t="s">
        <v>1660</v>
      </c>
      <c r="AT351" s="363">
        <v>67440.0</v>
      </c>
      <c r="AU351" s="383" t="s">
        <v>1915</v>
      </c>
      <c r="AV351" s="363">
        <v>1100.0</v>
      </c>
      <c r="AW351" s="322" t="s">
        <v>1916</v>
      </c>
      <c r="AX351" s="363">
        <v>6015.0</v>
      </c>
      <c r="AY351" s="322" t="s">
        <v>1917</v>
      </c>
      <c r="AZ351" s="363">
        <v>15180.0</v>
      </c>
      <c r="BA351" s="422" t="s">
        <v>1918</v>
      </c>
      <c r="BB351" s="411">
        <v>12000.0</v>
      </c>
      <c r="BC351" s="407" t="s">
        <v>434</v>
      </c>
      <c r="BD351" s="363">
        <v>84678.0</v>
      </c>
      <c r="BE351" s="322" t="s">
        <v>1055</v>
      </c>
      <c r="BF351" s="363">
        <v>110000.0</v>
      </c>
      <c r="BG351" s="383" t="s">
        <v>75</v>
      </c>
      <c r="BH351" s="363">
        <v>58201.0</v>
      </c>
      <c r="BI351" s="383" t="s">
        <v>71</v>
      </c>
      <c r="BJ351" s="363">
        <v>4400.0</v>
      </c>
      <c r="BK351" s="322" t="s">
        <v>1877</v>
      </c>
      <c r="BL351" s="363">
        <v>24840.0</v>
      </c>
      <c r="BM351" s="383"/>
      <c r="BN351" s="322">
        <v>-209631.0</v>
      </c>
      <c r="BO351" s="383"/>
      <c r="BP351" s="322"/>
      <c r="BQ351" s="322"/>
      <c r="BR351" s="322"/>
      <c r="BS351" s="383"/>
      <c r="BT351" s="322"/>
      <c r="BU351" s="383"/>
      <c r="BV351" s="322"/>
      <c r="BW351" s="416"/>
      <c r="BX351" s="422"/>
      <c r="BY351" s="416"/>
      <c r="BZ351" s="422"/>
      <c r="CA351" s="416"/>
      <c r="CB351" s="422"/>
      <c r="CC351" s="422"/>
      <c r="CD351" s="422"/>
      <c r="CE351" s="623"/>
      <c r="CF351" s="623"/>
      <c r="CG351" s="623"/>
      <c r="CH351" s="623"/>
      <c r="CI351" s="222"/>
      <c r="CJ351" s="222"/>
    </row>
    <row r="352" ht="13.5" customHeight="1">
      <c r="A352" s="1"/>
      <c r="B352" s="454" t="s">
        <v>22</v>
      </c>
      <c r="C352" s="105">
        <f t="shared" si="25"/>
        <v>39884010</v>
      </c>
      <c r="D352" s="278">
        <f>SUM(D322:D351)</f>
        <v>25095915</v>
      </c>
      <c r="E352" s="573"/>
      <c r="F352" s="251"/>
      <c r="G352" s="251"/>
      <c r="H352" s="251"/>
      <c r="I352" s="251"/>
      <c r="J352" s="251"/>
      <c r="K352" s="251"/>
      <c r="L352" s="574"/>
      <c r="M352" s="631">
        <f>SUM(M322:M351)</f>
        <v>3307217</v>
      </c>
      <c r="N352" s="573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  <c r="Z352" s="251"/>
      <c r="AA352" s="251"/>
      <c r="AB352" s="251"/>
      <c r="AC352" s="574"/>
      <c r="AD352" s="278">
        <f>SUM(AD322:AD351)</f>
        <v>11480878</v>
      </c>
      <c r="AE352" s="526"/>
      <c r="AF352" s="251"/>
      <c r="AG352" s="251"/>
      <c r="AH352" s="251"/>
      <c r="AI352" s="250"/>
      <c r="AJ352" s="251"/>
      <c r="AK352" s="250"/>
      <c r="AL352" s="251"/>
      <c r="AM352" s="250"/>
      <c r="AN352" s="251"/>
      <c r="AO352" s="250"/>
      <c r="AP352" s="251"/>
      <c r="AQ352" s="250"/>
      <c r="AR352" s="251"/>
      <c r="AS352" s="250"/>
      <c r="AT352" s="251"/>
      <c r="AU352" s="250"/>
      <c r="AV352" s="251"/>
      <c r="AW352" s="250"/>
      <c r="AX352" s="250"/>
      <c r="AY352" s="250"/>
      <c r="AZ352" s="251"/>
      <c r="BA352" s="250"/>
      <c r="BB352" s="250"/>
      <c r="BC352" s="250"/>
      <c r="BD352" s="251"/>
      <c r="BE352" s="250"/>
      <c r="BF352" s="250"/>
      <c r="BG352" s="250"/>
      <c r="BH352" s="250"/>
      <c r="BI352" s="250"/>
      <c r="BJ352" s="250"/>
      <c r="BK352" s="250"/>
      <c r="BL352" s="250"/>
      <c r="BM352" s="250"/>
      <c r="BN352" s="250"/>
      <c r="BO352" s="250"/>
      <c r="BP352" s="250"/>
      <c r="BQ352" s="250"/>
      <c r="BR352" s="251"/>
      <c r="BS352" s="250"/>
      <c r="BT352" s="250"/>
      <c r="BU352" s="250"/>
      <c r="BV352" s="251"/>
      <c r="BW352" s="250"/>
      <c r="BX352" s="250"/>
      <c r="BY352" s="250"/>
      <c r="BZ352" s="250"/>
      <c r="CA352" s="250"/>
      <c r="CB352" s="251"/>
      <c r="CC352" s="250"/>
      <c r="CD352" s="251"/>
      <c r="CE352" s="623"/>
      <c r="CF352" s="623"/>
      <c r="CG352" s="623"/>
      <c r="CH352" s="623"/>
      <c r="CI352" s="222"/>
      <c r="CJ352" s="222"/>
    </row>
    <row r="353" ht="13.5" customHeight="1">
      <c r="A353" s="222"/>
      <c r="B353" s="443">
        <v>45413.0</v>
      </c>
      <c r="C353" s="307">
        <f t="shared" si="25"/>
        <v>0</v>
      </c>
      <c r="D353" s="253">
        <f t="shared" ref="D353:D383" si="44">F353+H353+J353+L353</f>
        <v>0</v>
      </c>
      <c r="E353" s="576"/>
      <c r="F353" s="414"/>
      <c r="G353" s="414"/>
      <c r="H353" s="414"/>
      <c r="I353" s="414"/>
      <c r="J353" s="414"/>
      <c r="K353" s="414"/>
      <c r="L353" s="514"/>
      <c r="M353" s="577">
        <f t="shared" ref="M353:M382" si="45">O353+Q353+S353+U353</f>
        <v>0</v>
      </c>
      <c r="N353" s="576"/>
      <c r="O353" s="414"/>
      <c r="P353" s="414"/>
      <c r="Q353" s="414"/>
      <c r="R353" s="414"/>
      <c r="S353" s="414"/>
      <c r="T353" s="414"/>
      <c r="U353" s="414"/>
      <c r="V353" s="414"/>
      <c r="W353" s="414"/>
      <c r="X353" s="414"/>
      <c r="Y353" s="414"/>
      <c r="Z353" s="414"/>
      <c r="AA353" s="414"/>
      <c r="AB353" s="414"/>
      <c r="AC353" s="514"/>
      <c r="AD353" s="253">
        <f t="shared" ref="AD353:AD382" si="46">AF353+AH353+AJ353+AL353+AN353+AP353+AR353+AT353+AV353+AX353+AZ353+BB353+BD353+BF353+BH353+BJ353+BL353+BN353+BP353+BR353+BT353+BV353+BX353+BZ353+CB353+CD353</f>
        <v>0</v>
      </c>
      <c r="AE353" s="407"/>
      <c r="AF353" s="322"/>
      <c r="AG353" s="383"/>
      <c r="AH353" s="322"/>
      <c r="AI353" s="383"/>
      <c r="AJ353" s="383"/>
      <c r="AK353" s="383"/>
      <c r="AL353" s="322"/>
      <c r="AM353" s="322"/>
      <c r="AN353" s="322"/>
      <c r="AO353" s="383"/>
      <c r="AP353" s="322"/>
      <c r="AQ353" s="383"/>
      <c r="AR353" s="322"/>
      <c r="AS353" s="383"/>
      <c r="AT353" s="322"/>
      <c r="AU353" s="322"/>
      <c r="AV353" s="322"/>
      <c r="AW353" s="322"/>
      <c r="AX353" s="322"/>
      <c r="AY353" s="383"/>
      <c r="AZ353" s="322"/>
      <c r="BA353" s="383"/>
      <c r="BB353" s="322"/>
      <c r="BC353" s="322"/>
      <c r="BD353" s="322"/>
      <c r="BE353" s="322"/>
      <c r="BF353" s="322"/>
      <c r="BG353" s="322"/>
      <c r="BH353" s="322"/>
      <c r="BI353" s="383"/>
      <c r="BJ353" s="322"/>
      <c r="BK353" s="383"/>
      <c r="BL353" s="322"/>
      <c r="BM353" s="383"/>
      <c r="BN353" s="322"/>
      <c r="BO353" s="383"/>
      <c r="BP353" s="383"/>
      <c r="BQ353" s="383"/>
      <c r="BR353" s="322"/>
      <c r="BS353" s="383"/>
      <c r="BT353" s="383"/>
      <c r="BU353" s="383"/>
      <c r="BV353" s="322"/>
      <c r="BW353" s="383"/>
      <c r="BX353" s="383"/>
      <c r="BY353" s="383"/>
      <c r="BZ353" s="383"/>
      <c r="CA353" s="383"/>
      <c r="CB353" s="322"/>
      <c r="CC353" s="383"/>
      <c r="CD353" s="322"/>
      <c r="CE353" s="623"/>
      <c r="CF353" s="623"/>
      <c r="CG353" s="623"/>
      <c r="CH353" s="623"/>
      <c r="CI353" s="222"/>
      <c r="CJ353" s="222"/>
    </row>
    <row r="354" ht="13.5" customHeight="1">
      <c r="A354" s="222"/>
      <c r="B354" s="440">
        <v>45414.0</v>
      </c>
      <c r="C354" s="271">
        <f t="shared" si="25"/>
        <v>201371</v>
      </c>
      <c r="D354" s="260">
        <f t="shared" si="44"/>
        <v>0</v>
      </c>
      <c r="E354" s="321"/>
      <c r="F354" s="322"/>
      <c r="G354" s="322"/>
      <c r="H354" s="322"/>
      <c r="I354" s="322"/>
      <c r="J354" s="322"/>
      <c r="K354" s="322"/>
      <c r="L354" s="480"/>
      <c r="M354" s="577">
        <f t="shared" si="45"/>
        <v>0</v>
      </c>
      <c r="N354" s="321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  <c r="AA354" s="322"/>
      <c r="AB354" s="322"/>
      <c r="AC354" s="480"/>
      <c r="AD354" s="260">
        <f t="shared" si="46"/>
        <v>201371</v>
      </c>
      <c r="AE354" s="407" t="s">
        <v>403</v>
      </c>
      <c r="AF354" s="322">
        <v>0.0</v>
      </c>
      <c r="AG354" s="407" t="s">
        <v>1896</v>
      </c>
      <c r="AH354" s="363">
        <v>77401.0</v>
      </c>
      <c r="AI354" s="322" t="s">
        <v>1919</v>
      </c>
      <c r="AJ354" s="363">
        <v>123970.0</v>
      </c>
      <c r="AK354" s="322"/>
      <c r="AL354" s="322"/>
      <c r="AM354" s="322"/>
      <c r="AN354" s="322"/>
      <c r="AO354" s="322"/>
      <c r="AP354" s="322"/>
      <c r="AQ354" s="383"/>
      <c r="AR354" s="322"/>
      <c r="AS354" s="322"/>
      <c r="AT354" s="322"/>
      <c r="AU354" s="322"/>
      <c r="AV354" s="322"/>
      <c r="AW354" s="322"/>
      <c r="AX354" s="322"/>
      <c r="AY354" s="322"/>
      <c r="AZ354" s="322"/>
      <c r="BA354" s="322"/>
      <c r="BB354" s="322"/>
      <c r="BC354" s="322"/>
      <c r="BD354" s="322"/>
      <c r="BE354" s="383"/>
      <c r="BF354" s="322"/>
      <c r="BG354" s="322"/>
      <c r="BH354" s="322"/>
      <c r="BI354" s="383"/>
      <c r="BJ354" s="322"/>
      <c r="BK354" s="383"/>
      <c r="BL354" s="322"/>
      <c r="BM354" s="383"/>
      <c r="BN354" s="322"/>
      <c r="BO354" s="383"/>
      <c r="BP354" s="322"/>
      <c r="BQ354" s="322"/>
      <c r="BR354" s="322"/>
      <c r="BS354" s="383"/>
      <c r="BT354" s="322"/>
      <c r="BU354" s="383"/>
      <c r="BV354" s="322"/>
      <c r="BW354" s="383"/>
      <c r="BX354" s="322"/>
      <c r="BY354" s="383"/>
      <c r="BZ354" s="322"/>
      <c r="CA354" s="383"/>
      <c r="CB354" s="322"/>
      <c r="CC354" s="322"/>
      <c r="CD354" s="322"/>
      <c r="CE354" s="623"/>
      <c r="CF354" s="623"/>
      <c r="CG354" s="623"/>
      <c r="CH354" s="623"/>
      <c r="CI354" s="222"/>
      <c r="CJ354" s="222"/>
    </row>
    <row r="355" ht="13.5" customHeight="1">
      <c r="A355" s="222"/>
      <c r="B355" s="439">
        <v>45415.0</v>
      </c>
      <c r="C355" s="271">
        <f t="shared" si="25"/>
        <v>0</v>
      </c>
      <c r="D355" s="260">
        <f t="shared" si="44"/>
        <v>0</v>
      </c>
      <c r="E355" s="321"/>
      <c r="F355" s="322"/>
      <c r="G355" s="322"/>
      <c r="H355" s="322"/>
      <c r="I355" s="322"/>
      <c r="J355" s="322"/>
      <c r="K355" s="322"/>
      <c r="L355" s="480"/>
      <c r="M355" s="577">
        <f t="shared" si="45"/>
        <v>0</v>
      </c>
      <c r="N355" s="321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  <c r="AA355" s="322"/>
      <c r="AB355" s="322"/>
      <c r="AC355" s="480"/>
      <c r="AD355" s="260">
        <f t="shared" si="46"/>
        <v>0</v>
      </c>
      <c r="AE355" s="407"/>
      <c r="AF355" s="322"/>
      <c r="AG355" s="383"/>
      <c r="AH355" s="322"/>
      <c r="AI355" s="383"/>
      <c r="AJ355" s="322"/>
      <c r="AK355" s="383"/>
      <c r="AL355" s="322"/>
      <c r="AM355" s="383"/>
      <c r="AN355" s="322"/>
      <c r="AO355" s="322"/>
      <c r="AP355" s="322"/>
      <c r="AQ355" s="322"/>
      <c r="AR355" s="322"/>
      <c r="AS355" s="322"/>
      <c r="AT355" s="322"/>
      <c r="AU355" s="322"/>
      <c r="AV355" s="322"/>
      <c r="AW355" s="322"/>
      <c r="AX355" s="322"/>
      <c r="AY355" s="322"/>
      <c r="AZ355" s="322"/>
      <c r="BA355" s="322"/>
      <c r="BB355" s="322"/>
      <c r="BC355" s="322"/>
      <c r="BD355" s="322"/>
      <c r="BE355" s="383"/>
      <c r="BF355" s="322"/>
      <c r="BG355" s="322"/>
      <c r="BH355" s="322"/>
      <c r="BI355" s="383"/>
      <c r="BJ355" s="322"/>
      <c r="BK355" s="383"/>
      <c r="BL355" s="322"/>
      <c r="BM355" s="383"/>
      <c r="BN355" s="322"/>
      <c r="BO355" s="383"/>
      <c r="BP355" s="322"/>
      <c r="BQ355" s="322"/>
      <c r="BR355" s="322"/>
      <c r="BS355" s="383"/>
      <c r="BT355" s="322"/>
      <c r="BU355" s="383"/>
      <c r="BV355" s="322"/>
      <c r="BW355" s="383"/>
      <c r="BX355" s="322"/>
      <c r="BY355" s="383"/>
      <c r="BZ355" s="322"/>
      <c r="CA355" s="322"/>
      <c r="CB355" s="322"/>
      <c r="CC355" s="322"/>
      <c r="CD355" s="322"/>
      <c r="CE355" s="623"/>
      <c r="CF355" s="623"/>
      <c r="CG355" s="623"/>
      <c r="CH355" s="623"/>
      <c r="CI355" s="222"/>
      <c r="CJ355" s="222"/>
    </row>
    <row r="356" ht="13.5" customHeight="1">
      <c r="A356" s="222"/>
      <c r="B356" s="439">
        <v>45416.0</v>
      </c>
      <c r="C356" s="271">
        <f t="shared" si="25"/>
        <v>0</v>
      </c>
      <c r="D356" s="260">
        <f t="shared" si="44"/>
        <v>0</v>
      </c>
      <c r="E356" s="321"/>
      <c r="F356" s="322"/>
      <c r="G356" s="322"/>
      <c r="H356" s="322"/>
      <c r="I356" s="322"/>
      <c r="J356" s="322"/>
      <c r="K356" s="322"/>
      <c r="L356" s="480"/>
      <c r="M356" s="577">
        <f t="shared" si="45"/>
        <v>0</v>
      </c>
      <c r="N356" s="321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  <c r="AA356" s="322"/>
      <c r="AB356" s="322"/>
      <c r="AC356" s="480"/>
      <c r="AD356" s="260">
        <f t="shared" si="46"/>
        <v>0</v>
      </c>
      <c r="AE356" s="407"/>
      <c r="AF356" s="322"/>
      <c r="AG356" s="383"/>
      <c r="AH356" s="322"/>
      <c r="AI356" s="383"/>
      <c r="AJ356" s="322"/>
      <c r="AK356" s="383"/>
      <c r="AL356" s="322"/>
      <c r="AM356" s="383"/>
      <c r="AN356" s="322"/>
      <c r="AO356" s="383"/>
      <c r="AP356" s="322"/>
      <c r="AQ356" s="383"/>
      <c r="AR356" s="322"/>
      <c r="AS356" s="383"/>
      <c r="AT356" s="322"/>
      <c r="AU356" s="383"/>
      <c r="AV356" s="322"/>
      <c r="AW356" s="383"/>
      <c r="AX356" s="383"/>
      <c r="AY356" s="383"/>
      <c r="AZ356" s="322"/>
      <c r="BA356" s="383"/>
      <c r="BB356" s="383"/>
      <c r="BC356" s="383"/>
      <c r="BD356" s="322"/>
      <c r="BE356" s="383"/>
      <c r="BF356" s="383"/>
      <c r="BG356" s="383"/>
      <c r="BH356" s="383"/>
      <c r="BI356" s="383"/>
      <c r="BJ356" s="383"/>
      <c r="BK356" s="383"/>
      <c r="BL356" s="383"/>
      <c r="BM356" s="383"/>
      <c r="BN356" s="383"/>
      <c r="BO356" s="383"/>
      <c r="BP356" s="383"/>
      <c r="BQ356" s="383"/>
      <c r="BR356" s="322"/>
      <c r="BS356" s="383"/>
      <c r="BT356" s="383"/>
      <c r="BU356" s="383"/>
      <c r="BV356" s="322"/>
      <c r="BW356" s="383"/>
      <c r="BX356" s="383"/>
      <c r="BY356" s="383"/>
      <c r="BZ356" s="383"/>
      <c r="CA356" s="383"/>
      <c r="CB356" s="322"/>
      <c r="CC356" s="383"/>
      <c r="CD356" s="322"/>
      <c r="CE356" s="623"/>
      <c r="CF356" s="623"/>
      <c r="CG356" s="623"/>
      <c r="CH356" s="623"/>
      <c r="CI356" s="222"/>
      <c r="CJ356" s="222"/>
    </row>
    <row r="357" ht="13.5" customHeight="1">
      <c r="A357" s="222"/>
      <c r="B357" s="439">
        <v>45417.0</v>
      </c>
      <c r="C357" s="271">
        <f t="shared" si="25"/>
        <v>0</v>
      </c>
      <c r="D357" s="260">
        <f t="shared" si="44"/>
        <v>0</v>
      </c>
      <c r="E357" s="321"/>
      <c r="F357" s="322"/>
      <c r="G357" s="322"/>
      <c r="H357" s="322"/>
      <c r="I357" s="322"/>
      <c r="J357" s="322"/>
      <c r="K357" s="322"/>
      <c r="L357" s="480"/>
      <c r="M357" s="577">
        <f t="shared" si="45"/>
        <v>0</v>
      </c>
      <c r="N357" s="321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  <c r="AA357" s="322"/>
      <c r="AB357" s="322"/>
      <c r="AC357" s="480"/>
      <c r="AD357" s="260">
        <f t="shared" si="46"/>
        <v>0</v>
      </c>
      <c r="AE357" s="407"/>
      <c r="AF357" s="322"/>
      <c r="AG357" s="383"/>
      <c r="AH357" s="322"/>
      <c r="AI357" s="383"/>
      <c r="AJ357" s="322"/>
      <c r="AK357" s="383"/>
      <c r="AL357" s="322"/>
      <c r="AM357" s="383"/>
      <c r="AN357" s="322"/>
      <c r="AO357" s="383"/>
      <c r="AP357" s="322"/>
      <c r="AQ357" s="383"/>
      <c r="AR357" s="322"/>
      <c r="AS357" s="383"/>
      <c r="AT357" s="322"/>
      <c r="AU357" s="383"/>
      <c r="AV357" s="322"/>
      <c r="AW357" s="383"/>
      <c r="AX357" s="383"/>
      <c r="AY357" s="383"/>
      <c r="AZ357" s="322"/>
      <c r="BA357" s="383"/>
      <c r="BB357" s="383"/>
      <c r="BC357" s="383"/>
      <c r="BD357" s="322"/>
      <c r="BE357" s="383"/>
      <c r="BF357" s="383"/>
      <c r="BG357" s="383"/>
      <c r="BH357" s="383"/>
      <c r="BI357" s="383"/>
      <c r="BJ357" s="383"/>
      <c r="BK357" s="383"/>
      <c r="BL357" s="383"/>
      <c r="BM357" s="383"/>
      <c r="BN357" s="383"/>
      <c r="BO357" s="383"/>
      <c r="BP357" s="383"/>
      <c r="BQ357" s="383"/>
      <c r="BR357" s="322"/>
      <c r="BS357" s="383"/>
      <c r="BT357" s="383"/>
      <c r="BU357" s="383"/>
      <c r="BV357" s="322"/>
      <c r="BW357" s="383"/>
      <c r="BX357" s="383"/>
      <c r="BY357" s="383"/>
      <c r="BZ357" s="383"/>
      <c r="CA357" s="383"/>
      <c r="CB357" s="322"/>
      <c r="CC357" s="383"/>
      <c r="CD357" s="322"/>
      <c r="CE357" s="623"/>
      <c r="CF357" s="623"/>
      <c r="CG357" s="623"/>
      <c r="CH357" s="623"/>
      <c r="CI357" s="222"/>
      <c r="CJ357" s="222"/>
    </row>
    <row r="358" ht="13.5" customHeight="1">
      <c r="A358" s="222"/>
      <c r="B358" s="439">
        <v>45418.0</v>
      </c>
      <c r="C358" s="271">
        <f t="shared" si="25"/>
        <v>0</v>
      </c>
      <c r="D358" s="260">
        <f t="shared" si="44"/>
        <v>0</v>
      </c>
      <c r="E358" s="321"/>
      <c r="F358" s="322"/>
      <c r="G358" s="322"/>
      <c r="H358" s="322"/>
      <c r="I358" s="322"/>
      <c r="J358" s="322"/>
      <c r="K358" s="322"/>
      <c r="L358" s="480"/>
      <c r="M358" s="577">
        <f t="shared" si="45"/>
        <v>0</v>
      </c>
      <c r="N358" s="321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  <c r="AA358" s="322"/>
      <c r="AB358" s="322"/>
      <c r="AC358" s="480"/>
      <c r="AD358" s="260">
        <f t="shared" si="46"/>
        <v>0</v>
      </c>
      <c r="AE358" s="407"/>
      <c r="AF358" s="322"/>
      <c r="AG358" s="383"/>
      <c r="AH358" s="322"/>
      <c r="AI358" s="383"/>
      <c r="AJ358" s="322"/>
      <c r="AK358" s="383"/>
      <c r="AL358" s="322"/>
      <c r="AM358" s="383"/>
      <c r="AN358" s="322"/>
      <c r="AO358" s="383"/>
      <c r="AP358" s="322"/>
      <c r="AQ358" s="383"/>
      <c r="AR358" s="322"/>
      <c r="AS358" s="383"/>
      <c r="AT358" s="322"/>
      <c r="AU358" s="383"/>
      <c r="AV358" s="322"/>
      <c r="AW358" s="383"/>
      <c r="AX358" s="383"/>
      <c r="AY358" s="383"/>
      <c r="AZ358" s="322"/>
      <c r="BA358" s="383"/>
      <c r="BB358" s="383"/>
      <c r="BC358" s="383"/>
      <c r="BD358" s="322"/>
      <c r="BE358" s="383"/>
      <c r="BF358" s="383"/>
      <c r="BG358" s="383"/>
      <c r="BH358" s="383"/>
      <c r="BI358" s="383"/>
      <c r="BJ358" s="383"/>
      <c r="BK358" s="383"/>
      <c r="BL358" s="383"/>
      <c r="BM358" s="383"/>
      <c r="BN358" s="383"/>
      <c r="BO358" s="383"/>
      <c r="BP358" s="383"/>
      <c r="BQ358" s="383"/>
      <c r="BR358" s="322"/>
      <c r="BS358" s="383"/>
      <c r="BT358" s="383"/>
      <c r="BU358" s="383"/>
      <c r="BV358" s="322"/>
      <c r="BW358" s="383"/>
      <c r="BX358" s="383"/>
      <c r="BY358" s="383"/>
      <c r="BZ358" s="383"/>
      <c r="CA358" s="383"/>
      <c r="CB358" s="322"/>
      <c r="CC358" s="383"/>
      <c r="CD358" s="322"/>
      <c r="CE358" s="623"/>
      <c r="CF358" s="623"/>
      <c r="CG358" s="623"/>
      <c r="CH358" s="623"/>
      <c r="CI358" s="222"/>
      <c r="CJ358" s="222"/>
    </row>
    <row r="359" ht="13.5" customHeight="1">
      <c r="A359" s="222"/>
      <c r="B359" s="440">
        <v>45419.0</v>
      </c>
      <c r="C359" s="271">
        <f t="shared" si="25"/>
        <v>164214</v>
      </c>
      <c r="D359" s="260">
        <f t="shared" si="44"/>
        <v>1210</v>
      </c>
      <c r="E359" s="734" t="s">
        <v>707</v>
      </c>
      <c r="F359" s="363">
        <v>1210.0</v>
      </c>
      <c r="G359" s="322"/>
      <c r="H359" s="322"/>
      <c r="I359" s="322"/>
      <c r="J359" s="322"/>
      <c r="K359" s="322"/>
      <c r="L359" s="480"/>
      <c r="M359" s="577">
        <f t="shared" si="45"/>
        <v>0</v>
      </c>
      <c r="N359" s="321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  <c r="AA359" s="322"/>
      <c r="AB359" s="322"/>
      <c r="AC359" s="480"/>
      <c r="AD359" s="260">
        <f t="shared" si="46"/>
        <v>163004</v>
      </c>
      <c r="AE359" s="407" t="s">
        <v>402</v>
      </c>
      <c r="AF359" s="363">
        <v>67100.0</v>
      </c>
      <c r="AG359" s="407" t="s">
        <v>1016</v>
      </c>
      <c r="AH359" s="363">
        <v>95904.0</v>
      </c>
      <c r="AI359" s="383"/>
      <c r="AJ359" s="322"/>
      <c r="AK359" s="383"/>
      <c r="AL359" s="322"/>
      <c r="AM359" s="383"/>
      <c r="AN359" s="322"/>
      <c r="AO359" s="383"/>
      <c r="AP359" s="322"/>
      <c r="AQ359" s="383"/>
      <c r="AR359" s="322"/>
      <c r="AS359" s="383"/>
      <c r="AT359" s="322"/>
      <c r="AU359" s="383"/>
      <c r="AV359" s="322"/>
      <c r="AW359" s="383"/>
      <c r="AX359" s="383"/>
      <c r="AY359" s="383"/>
      <c r="AZ359" s="322"/>
      <c r="BA359" s="383"/>
      <c r="BB359" s="383"/>
      <c r="BC359" s="383"/>
      <c r="BD359" s="322"/>
      <c r="BE359" s="383"/>
      <c r="BF359" s="383"/>
      <c r="BG359" s="383"/>
      <c r="BH359" s="383"/>
      <c r="BI359" s="383"/>
      <c r="BJ359" s="383"/>
      <c r="BK359" s="383"/>
      <c r="BL359" s="383"/>
      <c r="BM359" s="383"/>
      <c r="BN359" s="383"/>
      <c r="BO359" s="383"/>
      <c r="BP359" s="383"/>
      <c r="BQ359" s="383"/>
      <c r="BR359" s="322"/>
      <c r="BS359" s="383"/>
      <c r="BT359" s="383"/>
      <c r="BU359" s="383"/>
      <c r="BV359" s="322"/>
      <c r="BW359" s="383"/>
      <c r="BX359" s="383"/>
      <c r="BY359" s="383"/>
      <c r="BZ359" s="383"/>
      <c r="CA359" s="383"/>
      <c r="CB359" s="322"/>
      <c r="CC359" s="383"/>
      <c r="CD359" s="322"/>
      <c r="CE359" s="623"/>
      <c r="CF359" s="623"/>
      <c r="CG359" s="623"/>
      <c r="CH359" s="623"/>
      <c r="CI359" s="222"/>
      <c r="CJ359" s="222"/>
    </row>
    <row r="360" ht="13.5" customHeight="1">
      <c r="A360" s="222"/>
      <c r="B360" s="440">
        <v>45420.0</v>
      </c>
      <c r="C360" s="271">
        <f t="shared" si="25"/>
        <v>0</v>
      </c>
      <c r="D360" s="260">
        <f t="shared" si="44"/>
        <v>0</v>
      </c>
      <c r="E360" s="321"/>
      <c r="F360" s="322"/>
      <c r="G360" s="322"/>
      <c r="H360" s="322"/>
      <c r="I360" s="322"/>
      <c r="J360" s="322"/>
      <c r="K360" s="322"/>
      <c r="L360" s="480"/>
      <c r="M360" s="577">
        <f t="shared" si="45"/>
        <v>0</v>
      </c>
      <c r="N360" s="321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  <c r="AA360" s="322"/>
      <c r="AB360" s="322"/>
      <c r="AC360" s="480"/>
      <c r="AD360" s="260">
        <f t="shared" si="46"/>
        <v>0</v>
      </c>
      <c r="AE360" s="407"/>
      <c r="AF360" s="322"/>
      <c r="AG360" s="383"/>
      <c r="AH360" s="322"/>
      <c r="AI360" s="383"/>
      <c r="AJ360" s="322"/>
      <c r="AK360" s="383"/>
      <c r="AL360" s="322"/>
      <c r="AM360" s="383"/>
      <c r="AN360" s="322"/>
      <c r="AO360" s="322"/>
      <c r="AP360" s="322"/>
      <c r="AQ360" s="383"/>
      <c r="AR360" s="322"/>
      <c r="AS360" s="383"/>
      <c r="AT360" s="322"/>
      <c r="AU360" s="383"/>
      <c r="AV360" s="322"/>
      <c r="AW360" s="383"/>
      <c r="AX360" s="383"/>
      <c r="AY360" s="383"/>
      <c r="AZ360" s="322"/>
      <c r="BA360" s="383"/>
      <c r="BB360" s="383"/>
      <c r="BC360" s="383"/>
      <c r="BD360" s="322"/>
      <c r="BE360" s="383"/>
      <c r="BF360" s="383"/>
      <c r="BG360" s="383"/>
      <c r="BH360" s="383"/>
      <c r="BI360" s="383"/>
      <c r="BJ360" s="383"/>
      <c r="BK360" s="383"/>
      <c r="BL360" s="383"/>
      <c r="BM360" s="383"/>
      <c r="BN360" s="383"/>
      <c r="BO360" s="383"/>
      <c r="BP360" s="383"/>
      <c r="BQ360" s="383"/>
      <c r="BR360" s="322"/>
      <c r="BS360" s="383"/>
      <c r="BT360" s="383"/>
      <c r="BU360" s="383"/>
      <c r="BV360" s="322"/>
      <c r="BW360" s="383"/>
      <c r="BX360" s="383"/>
      <c r="BY360" s="383"/>
      <c r="BZ360" s="383"/>
      <c r="CA360" s="383"/>
      <c r="CB360" s="322"/>
      <c r="CC360" s="383"/>
      <c r="CD360" s="322"/>
      <c r="CE360" s="623"/>
      <c r="CF360" s="623"/>
      <c r="CG360" s="623"/>
      <c r="CH360" s="623"/>
      <c r="CI360" s="222"/>
      <c r="CJ360" s="222"/>
    </row>
    <row r="361" ht="13.5" customHeight="1">
      <c r="A361" s="222"/>
      <c r="B361" s="440">
        <v>45421.0</v>
      </c>
      <c r="C361" s="271">
        <f t="shared" si="25"/>
        <v>15915</v>
      </c>
      <c r="D361" s="260">
        <f t="shared" si="44"/>
        <v>0</v>
      </c>
      <c r="E361" s="321"/>
      <c r="F361" s="322"/>
      <c r="G361" s="322"/>
      <c r="H361" s="322"/>
      <c r="I361" s="322"/>
      <c r="J361" s="322"/>
      <c r="K361" s="322"/>
      <c r="L361" s="480"/>
      <c r="M361" s="577">
        <f t="shared" si="45"/>
        <v>0</v>
      </c>
      <c r="N361" s="321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  <c r="AA361" s="322"/>
      <c r="AB361" s="322"/>
      <c r="AC361" s="480"/>
      <c r="AD361" s="260">
        <f t="shared" si="46"/>
        <v>15915</v>
      </c>
      <c r="AE361" s="383"/>
      <c r="AF361" s="322"/>
      <c r="AG361" s="383" t="s">
        <v>403</v>
      </c>
      <c r="AH361" s="363">
        <v>15915.0</v>
      </c>
      <c r="AI361" s="383"/>
      <c r="AJ361" s="322"/>
      <c r="AK361" s="322"/>
      <c r="AL361" s="322"/>
      <c r="AM361" s="383"/>
      <c r="AN361" s="322"/>
      <c r="AO361" s="383"/>
      <c r="AP361" s="322"/>
      <c r="AQ361" s="383"/>
      <c r="AR361" s="322"/>
      <c r="AS361" s="383"/>
      <c r="AT361" s="322"/>
      <c r="AU361" s="383"/>
      <c r="AV361" s="322"/>
      <c r="AW361" s="383"/>
      <c r="AX361" s="383"/>
      <c r="AY361" s="383"/>
      <c r="AZ361" s="322"/>
      <c r="BA361" s="383"/>
      <c r="BB361" s="383"/>
      <c r="BC361" s="383"/>
      <c r="BD361" s="322"/>
      <c r="BE361" s="383"/>
      <c r="BF361" s="383"/>
      <c r="BG361" s="383"/>
      <c r="BH361" s="383"/>
      <c r="BI361" s="383"/>
      <c r="BJ361" s="383"/>
      <c r="BK361" s="383"/>
      <c r="BL361" s="383"/>
      <c r="BM361" s="383"/>
      <c r="BN361" s="383"/>
      <c r="BO361" s="383"/>
      <c r="BP361" s="383"/>
      <c r="BQ361" s="383"/>
      <c r="BR361" s="322"/>
      <c r="BS361" s="383"/>
      <c r="BT361" s="383"/>
      <c r="BU361" s="383"/>
      <c r="BV361" s="322"/>
      <c r="BW361" s="383"/>
      <c r="BX361" s="383"/>
      <c r="BY361" s="383"/>
      <c r="BZ361" s="383"/>
      <c r="CA361" s="383"/>
      <c r="CB361" s="322"/>
      <c r="CC361" s="383"/>
      <c r="CD361" s="322"/>
      <c r="CE361" s="623"/>
      <c r="CF361" s="623"/>
      <c r="CG361" s="623"/>
      <c r="CH361" s="623"/>
      <c r="CI361" s="222"/>
      <c r="CJ361" s="222"/>
    </row>
    <row r="362" ht="13.5" customHeight="1">
      <c r="A362" s="222"/>
      <c r="B362" s="440">
        <v>45422.0</v>
      </c>
      <c r="C362" s="271">
        <f t="shared" si="25"/>
        <v>5341008</v>
      </c>
      <c r="D362" s="260">
        <f t="shared" si="44"/>
        <v>27936</v>
      </c>
      <c r="E362" s="321" t="s">
        <v>676</v>
      </c>
      <c r="F362" s="380">
        <v>19246.0</v>
      </c>
      <c r="G362" s="322" t="s">
        <v>501</v>
      </c>
      <c r="H362" s="363">
        <v>3850.0</v>
      </c>
      <c r="I362" s="322" t="s">
        <v>973</v>
      </c>
      <c r="J362" s="363">
        <v>4840.0</v>
      </c>
      <c r="K362" s="322"/>
      <c r="L362" s="480"/>
      <c r="M362" s="577">
        <f t="shared" si="45"/>
        <v>0</v>
      </c>
      <c r="N362" s="321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  <c r="AA362" s="322"/>
      <c r="AB362" s="322"/>
      <c r="AC362" s="480"/>
      <c r="AD362" s="260">
        <f t="shared" si="46"/>
        <v>5313072</v>
      </c>
      <c r="AE362" s="407" t="s">
        <v>55</v>
      </c>
      <c r="AF362" s="363">
        <v>1692606.0</v>
      </c>
      <c r="AG362" s="383" t="s">
        <v>975</v>
      </c>
      <c r="AH362" s="363">
        <v>200000.0</v>
      </c>
      <c r="AI362" s="383" t="s">
        <v>56</v>
      </c>
      <c r="AJ362" s="363">
        <v>482309.0</v>
      </c>
      <c r="AK362" s="383" t="s">
        <v>415</v>
      </c>
      <c r="AL362" s="363">
        <v>170000.0</v>
      </c>
      <c r="AM362" s="383" t="s">
        <v>974</v>
      </c>
      <c r="AN362" s="363">
        <v>866347.0</v>
      </c>
      <c r="AO362" s="407" t="s">
        <v>54</v>
      </c>
      <c r="AP362" s="363">
        <v>14600.0</v>
      </c>
      <c r="AQ362" s="383" t="s">
        <v>396</v>
      </c>
      <c r="AR362" s="363">
        <v>203210.0</v>
      </c>
      <c r="AS362" s="412" t="s">
        <v>984</v>
      </c>
      <c r="AT362" s="367">
        <v>1684000.0</v>
      </c>
      <c r="AU362" s="383"/>
      <c r="AV362" s="322"/>
      <c r="AW362" s="383"/>
      <c r="AX362" s="383"/>
      <c r="AY362" s="383"/>
      <c r="AZ362" s="322"/>
      <c r="BA362" s="383"/>
      <c r="BB362" s="383"/>
      <c r="BC362" s="383"/>
      <c r="BD362" s="322"/>
      <c r="BE362" s="383"/>
      <c r="BF362" s="383"/>
      <c r="BG362" s="383"/>
      <c r="BH362" s="383"/>
      <c r="BI362" s="383"/>
      <c r="BJ362" s="383"/>
      <c r="BK362" s="383"/>
      <c r="BL362" s="383"/>
      <c r="BM362" s="383"/>
      <c r="BN362" s="383"/>
      <c r="BO362" s="383"/>
      <c r="BP362" s="383"/>
      <c r="BQ362" s="383"/>
      <c r="BR362" s="322"/>
      <c r="BS362" s="383"/>
      <c r="BT362" s="383"/>
      <c r="BU362" s="383"/>
      <c r="BV362" s="322"/>
      <c r="BW362" s="383"/>
      <c r="BX362" s="383"/>
      <c r="BY362" s="383"/>
      <c r="BZ362" s="383"/>
      <c r="CA362" s="383"/>
      <c r="CB362" s="322"/>
      <c r="CC362" s="383"/>
      <c r="CD362" s="322"/>
      <c r="CE362" s="623"/>
      <c r="CF362" s="623"/>
      <c r="CG362" s="623"/>
      <c r="CH362" s="623"/>
      <c r="CI362" s="222"/>
      <c r="CJ362" s="222"/>
    </row>
    <row r="363" ht="13.5" customHeight="1">
      <c r="A363" s="222"/>
      <c r="B363" s="439">
        <v>45423.0</v>
      </c>
      <c r="C363" s="271">
        <f t="shared" si="25"/>
        <v>0</v>
      </c>
      <c r="D363" s="260">
        <f t="shared" si="44"/>
        <v>0</v>
      </c>
      <c r="E363" s="321"/>
      <c r="F363" s="322"/>
      <c r="G363" s="322"/>
      <c r="H363" s="322"/>
      <c r="I363" s="322"/>
      <c r="J363" s="322"/>
      <c r="K363" s="322"/>
      <c r="L363" s="480"/>
      <c r="M363" s="577">
        <f t="shared" si="45"/>
        <v>0</v>
      </c>
      <c r="N363" s="321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  <c r="AA363" s="322"/>
      <c r="AB363" s="322"/>
      <c r="AC363" s="480"/>
      <c r="AD363" s="260">
        <f t="shared" si="46"/>
        <v>0</v>
      </c>
      <c r="AE363" s="407"/>
      <c r="AF363" s="322"/>
      <c r="AG363" s="383"/>
      <c r="AH363" s="322"/>
      <c r="AI363" s="383"/>
      <c r="AJ363" s="322"/>
      <c r="AK363" s="383"/>
      <c r="AL363" s="322"/>
      <c r="AM363" s="383"/>
      <c r="AN363" s="322"/>
      <c r="AO363" s="383"/>
      <c r="AP363" s="322"/>
      <c r="AQ363" s="383"/>
      <c r="AR363" s="322"/>
      <c r="AS363" s="383"/>
      <c r="AT363" s="322"/>
      <c r="AU363" s="383"/>
      <c r="AV363" s="322"/>
      <c r="AW363" s="383"/>
      <c r="AX363" s="383"/>
      <c r="AY363" s="383"/>
      <c r="AZ363" s="322"/>
      <c r="BA363" s="383"/>
      <c r="BB363" s="383"/>
      <c r="BC363" s="383"/>
      <c r="BD363" s="322"/>
      <c r="BE363" s="383"/>
      <c r="BF363" s="383"/>
      <c r="BG363" s="383"/>
      <c r="BH363" s="383"/>
      <c r="BI363" s="383"/>
      <c r="BJ363" s="383"/>
      <c r="BK363" s="383"/>
      <c r="BL363" s="383"/>
      <c r="BM363" s="383"/>
      <c r="BN363" s="383"/>
      <c r="BO363" s="383"/>
      <c r="BP363" s="383"/>
      <c r="BQ363" s="383"/>
      <c r="BR363" s="322"/>
      <c r="BS363" s="383"/>
      <c r="BT363" s="383"/>
      <c r="BU363" s="383"/>
      <c r="BV363" s="322"/>
      <c r="BW363" s="383"/>
      <c r="BX363" s="383"/>
      <c r="BY363" s="383"/>
      <c r="BZ363" s="383"/>
      <c r="CA363" s="383"/>
      <c r="CB363" s="322"/>
      <c r="CC363" s="383"/>
      <c r="CD363" s="322"/>
      <c r="CE363" s="623"/>
      <c r="CF363" s="623"/>
      <c r="CG363" s="623"/>
      <c r="CH363" s="623"/>
      <c r="CI363" s="222"/>
      <c r="CJ363" s="222"/>
    </row>
    <row r="364" ht="13.5" customHeight="1">
      <c r="A364" s="222"/>
      <c r="B364" s="439">
        <v>45424.0</v>
      </c>
      <c r="C364" s="271">
        <f t="shared" si="25"/>
        <v>0</v>
      </c>
      <c r="D364" s="260">
        <f t="shared" si="44"/>
        <v>0</v>
      </c>
      <c r="E364" s="321"/>
      <c r="F364" s="322"/>
      <c r="G364" s="322"/>
      <c r="H364" s="322"/>
      <c r="I364" s="322"/>
      <c r="J364" s="322"/>
      <c r="K364" s="322"/>
      <c r="L364" s="480"/>
      <c r="M364" s="577">
        <f t="shared" si="45"/>
        <v>0</v>
      </c>
      <c r="N364" s="321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  <c r="AA364" s="322"/>
      <c r="AB364" s="322"/>
      <c r="AC364" s="480"/>
      <c r="AD364" s="260">
        <f t="shared" si="46"/>
        <v>0</v>
      </c>
      <c r="AE364" s="407"/>
      <c r="AF364" s="322"/>
      <c r="AG364" s="383"/>
      <c r="AH364" s="322"/>
      <c r="AI364" s="322"/>
      <c r="AJ364" s="322"/>
      <c r="AK364" s="322"/>
      <c r="AL364" s="322"/>
      <c r="AM364" s="322"/>
      <c r="AN364" s="322"/>
      <c r="AO364" s="322"/>
      <c r="AP364" s="322"/>
      <c r="AQ364" s="383"/>
      <c r="AR364" s="322"/>
      <c r="AS364" s="322"/>
      <c r="AT364" s="322"/>
      <c r="AU364" s="322"/>
      <c r="AV364" s="322"/>
      <c r="AW364" s="383"/>
      <c r="AX364" s="322"/>
      <c r="AY364" s="383"/>
      <c r="AZ364" s="322"/>
      <c r="BA364" s="383"/>
      <c r="BB364" s="322"/>
      <c r="BC364" s="383"/>
      <c r="BD364" s="322"/>
      <c r="BE364" s="383"/>
      <c r="BF364" s="322"/>
      <c r="BG364" s="383"/>
      <c r="BH364" s="322"/>
      <c r="BI364" s="383"/>
      <c r="BJ364" s="322"/>
      <c r="BK364" s="383"/>
      <c r="BL364" s="322"/>
      <c r="BM364" s="383"/>
      <c r="BN364" s="322"/>
      <c r="BO364" s="383"/>
      <c r="BP364" s="322"/>
      <c r="BQ364" s="383"/>
      <c r="BR364" s="322"/>
      <c r="BS364" s="383"/>
      <c r="BT364" s="383"/>
      <c r="BU364" s="383"/>
      <c r="BV364" s="322"/>
      <c r="BW364" s="383"/>
      <c r="BX364" s="383"/>
      <c r="BY364" s="383"/>
      <c r="BZ364" s="383"/>
      <c r="CA364" s="383"/>
      <c r="CB364" s="322"/>
      <c r="CC364" s="383"/>
      <c r="CD364" s="322"/>
      <c r="CE364" s="623"/>
      <c r="CF364" s="623"/>
      <c r="CG364" s="623"/>
      <c r="CH364" s="623"/>
      <c r="CI364" s="222"/>
      <c r="CJ364" s="222"/>
    </row>
    <row r="365" ht="13.5" customHeight="1">
      <c r="A365" s="222"/>
      <c r="B365" s="440">
        <v>45425.0</v>
      </c>
      <c r="C365" s="271">
        <f t="shared" si="25"/>
        <v>4000</v>
      </c>
      <c r="D365" s="260">
        <f t="shared" si="44"/>
        <v>4000</v>
      </c>
      <c r="E365" s="321" t="s">
        <v>1920</v>
      </c>
      <c r="F365" s="363">
        <v>4000.0</v>
      </c>
      <c r="G365" s="322"/>
      <c r="H365" s="322"/>
      <c r="I365" s="322"/>
      <c r="J365" s="322"/>
      <c r="K365" s="322"/>
      <c r="L365" s="480"/>
      <c r="M365" s="577">
        <f t="shared" si="45"/>
        <v>0</v>
      </c>
      <c r="N365" s="321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  <c r="AA365" s="322"/>
      <c r="AB365" s="322"/>
      <c r="AC365" s="480"/>
      <c r="AD365" s="260">
        <f t="shared" si="46"/>
        <v>0</v>
      </c>
      <c r="AE365" s="407"/>
      <c r="AF365" s="322"/>
      <c r="AG365" s="383"/>
      <c r="AH365" s="322"/>
      <c r="AI365" s="383"/>
      <c r="AJ365" s="322"/>
      <c r="AK365" s="383"/>
      <c r="AL365" s="322"/>
      <c r="AM365" s="383"/>
      <c r="AN365" s="322"/>
      <c r="AO365" s="383"/>
      <c r="AP365" s="322"/>
      <c r="AQ365" s="383"/>
      <c r="AR365" s="322"/>
      <c r="AS365" s="383"/>
      <c r="AT365" s="322"/>
      <c r="AU365" s="383"/>
      <c r="AV365" s="322"/>
      <c r="AW365" s="322"/>
      <c r="AX365" s="322"/>
      <c r="AY365" s="322"/>
      <c r="AZ365" s="322"/>
      <c r="BA365" s="322"/>
      <c r="BB365" s="322"/>
      <c r="BC365" s="322"/>
      <c r="BD365" s="322"/>
      <c r="BE365" s="383"/>
      <c r="BF365" s="322"/>
      <c r="BG365" s="322"/>
      <c r="BH365" s="322"/>
      <c r="BI365" s="322"/>
      <c r="BJ365" s="322"/>
      <c r="BK365" s="383"/>
      <c r="BL365" s="322"/>
      <c r="BM365" s="383"/>
      <c r="BN365" s="322"/>
      <c r="BO365" s="383"/>
      <c r="BP365" s="322"/>
      <c r="BQ365" s="383"/>
      <c r="BR365" s="322"/>
      <c r="BS365" s="322"/>
      <c r="BT365" s="322"/>
      <c r="BU365" s="383"/>
      <c r="BV365" s="322"/>
      <c r="BW365" s="383"/>
      <c r="BX365" s="322"/>
      <c r="BY365" s="383"/>
      <c r="BZ365" s="322"/>
      <c r="CA365" s="383"/>
      <c r="CB365" s="322"/>
      <c r="CC365" s="383"/>
      <c r="CD365" s="322"/>
      <c r="CE365" s="623"/>
      <c r="CF365" s="623"/>
      <c r="CG365" s="623"/>
      <c r="CH365" s="623"/>
      <c r="CI365" s="222"/>
      <c r="CJ365" s="222"/>
    </row>
    <row r="366" ht="13.5" customHeight="1">
      <c r="A366" s="222"/>
      <c r="B366" s="440">
        <v>45426.0</v>
      </c>
      <c r="C366" s="271">
        <f t="shared" si="25"/>
        <v>0</v>
      </c>
      <c r="D366" s="260">
        <f t="shared" si="44"/>
        <v>0</v>
      </c>
      <c r="E366" s="321"/>
      <c r="F366" s="322"/>
      <c r="G366" s="322"/>
      <c r="H366" s="322"/>
      <c r="I366" s="322"/>
      <c r="J366" s="322"/>
      <c r="K366" s="322"/>
      <c r="L366" s="480"/>
      <c r="M366" s="577">
        <f t="shared" si="45"/>
        <v>0</v>
      </c>
      <c r="N366" s="321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  <c r="AA366" s="322"/>
      <c r="AB366" s="322"/>
      <c r="AC366" s="480"/>
      <c r="AD366" s="260">
        <f t="shared" si="46"/>
        <v>0</v>
      </c>
      <c r="AE366" s="407"/>
      <c r="AF366" s="322"/>
      <c r="AG366" s="383"/>
      <c r="AH366" s="322"/>
      <c r="AI366" s="383"/>
      <c r="AJ366" s="322"/>
      <c r="AK366" s="383"/>
      <c r="AL366" s="322"/>
      <c r="AM366" s="383"/>
      <c r="AN366" s="322"/>
      <c r="AO366" s="383"/>
      <c r="AP366" s="322"/>
      <c r="AQ366" s="383"/>
      <c r="AR366" s="322"/>
      <c r="AS366" s="383"/>
      <c r="AT366" s="322"/>
      <c r="AU366" s="383"/>
      <c r="AV366" s="322"/>
      <c r="AW366" s="383"/>
      <c r="AX366" s="383"/>
      <c r="AY366" s="383"/>
      <c r="AZ366" s="322"/>
      <c r="BA366" s="383"/>
      <c r="BB366" s="383"/>
      <c r="BC366" s="383"/>
      <c r="BD366" s="322"/>
      <c r="BE366" s="383"/>
      <c r="BF366" s="383"/>
      <c r="BG366" s="383"/>
      <c r="BH366" s="383"/>
      <c r="BI366" s="383"/>
      <c r="BJ366" s="383"/>
      <c r="BK366" s="383"/>
      <c r="BL366" s="383"/>
      <c r="BM366" s="383"/>
      <c r="BN366" s="383"/>
      <c r="BO366" s="383"/>
      <c r="BP366" s="383"/>
      <c r="BQ366" s="383"/>
      <c r="BR366" s="322"/>
      <c r="BS366" s="383"/>
      <c r="BT366" s="383"/>
      <c r="BU366" s="383"/>
      <c r="BV366" s="322"/>
      <c r="BW366" s="383"/>
      <c r="BX366" s="383"/>
      <c r="BY366" s="383"/>
      <c r="BZ366" s="383"/>
      <c r="CA366" s="383"/>
      <c r="CB366" s="322"/>
      <c r="CC366" s="383"/>
      <c r="CD366" s="322"/>
      <c r="CE366" s="623"/>
      <c r="CF366" s="623"/>
      <c r="CG366" s="623"/>
      <c r="CH366" s="623"/>
      <c r="CI366" s="222"/>
      <c r="CJ366" s="222"/>
    </row>
    <row r="367" ht="13.5" customHeight="1">
      <c r="A367" s="222"/>
      <c r="B367" s="440">
        <v>45427.0</v>
      </c>
      <c r="C367" s="271">
        <f t="shared" si="25"/>
        <v>102082</v>
      </c>
      <c r="D367" s="260">
        <f t="shared" si="44"/>
        <v>102082</v>
      </c>
      <c r="E367" s="321" t="s">
        <v>1921</v>
      </c>
      <c r="F367" s="363">
        <v>102082.0</v>
      </c>
      <c r="G367" s="322"/>
      <c r="H367" s="322"/>
      <c r="I367" s="322"/>
      <c r="J367" s="322"/>
      <c r="K367" s="322"/>
      <c r="L367" s="480"/>
      <c r="M367" s="577">
        <f t="shared" si="45"/>
        <v>0</v>
      </c>
      <c r="N367" s="321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  <c r="AA367" s="322"/>
      <c r="AB367" s="322"/>
      <c r="AC367" s="480"/>
      <c r="AD367" s="260">
        <f t="shared" si="46"/>
        <v>0</v>
      </c>
      <c r="AE367" s="407"/>
      <c r="AF367" s="322"/>
      <c r="AG367" s="383"/>
      <c r="AH367" s="322"/>
      <c r="AI367" s="322"/>
      <c r="AJ367" s="322"/>
      <c r="AK367" s="322"/>
      <c r="AL367" s="322"/>
      <c r="AM367" s="322"/>
      <c r="AN367" s="322"/>
      <c r="AO367" s="322"/>
      <c r="AP367" s="322"/>
      <c r="AQ367" s="383"/>
      <c r="AR367" s="322"/>
      <c r="AS367" s="322"/>
      <c r="AT367" s="322"/>
      <c r="AU367" s="322"/>
      <c r="AV367" s="322"/>
      <c r="AW367" s="383"/>
      <c r="AX367" s="322"/>
      <c r="AY367" s="383"/>
      <c r="AZ367" s="322"/>
      <c r="BA367" s="383"/>
      <c r="BB367" s="322"/>
      <c r="BC367" s="383"/>
      <c r="BD367" s="322"/>
      <c r="BE367" s="383"/>
      <c r="BF367" s="322"/>
      <c r="BG367" s="383"/>
      <c r="BH367" s="322"/>
      <c r="BI367" s="383"/>
      <c r="BJ367" s="322"/>
      <c r="BK367" s="383"/>
      <c r="BL367" s="322"/>
      <c r="BM367" s="383"/>
      <c r="BN367" s="322"/>
      <c r="BO367" s="383"/>
      <c r="BP367" s="322"/>
      <c r="BQ367" s="383"/>
      <c r="BR367" s="322"/>
      <c r="BS367" s="383"/>
      <c r="BT367" s="383"/>
      <c r="BU367" s="383"/>
      <c r="BV367" s="322"/>
      <c r="BW367" s="383"/>
      <c r="BX367" s="383"/>
      <c r="BY367" s="383"/>
      <c r="BZ367" s="383"/>
      <c r="CA367" s="383"/>
      <c r="CB367" s="322"/>
      <c r="CC367" s="383"/>
      <c r="CD367" s="322"/>
      <c r="CE367" s="623"/>
      <c r="CF367" s="623"/>
      <c r="CG367" s="623"/>
      <c r="CH367" s="623"/>
      <c r="CI367" s="222"/>
      <c r="CJ367" s="222"/>
    </row>
    <row r="368" ht="13.5" customHeight="1">
      <c r="A368" s="222"/>
      <c r="B368" s="440">
        <v>45428.0</v>
      </c>
      <c r="C368" s="271">
        <f t="shared" si="25"/>
        <v>79965</v>
      </c>
      <c r="D368" s="260">
        <f t="shared" si="44"/>
        <v>0</v>
      </c>
      <c r="E368" s="321"/>
      <c r="F368" s="322"/>
      <c r="G368" s="322"/>
      <c r="H368" s="322"/>
      <c r="I368" s="322"/>
      <c r="J368" s="322"/>
      <c r="K368" s="322"/>
      <c r="L368" s="480"/>
      <c r="M368" s="577">
        <f t="shared" si="45"/>
        <v>0</v>
      </c>
      <c r="N368" s="321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  <c r="AA368" s="322"/>
      <c r="AB368" s="322"/>
      <c r="AC368" s="480"/>
      <c r="AD368" s="260">
        <f t="shared" si="46"/>
        <v>79965</v>
      </c>
      <c r="AE368" s="407" t="s">
        <v>403</v>
      </c>
      <c r="AF368" s="363">
        <v>79965.0</v>
      </c>
      <c r="AG368" s="383"/>
      <c r="AH368" s="322"/>
      <c r="AI368" s="383"/>
      <c r="AJ368" s="322"/>
      <c r="AK368" s="383"/>
      <c r="AL368" s="322"/>
      <c r="AM368" s="383"/>
      <c r="AN368" s="322"/>
      <c r="AO368" s="383"/>
      <c r="AP368" s="322"/>
      <c r="AQ368" s="383"/>
      <c r="AR368" s="322"/>
      <c r="AS368" s="383"/>
      <c r="AT368" s="322"/>
      <c r="AU368" s="383"/>
      <c r="AV368" s="322"/>
      <c r="AW368" s="383"/>
      <c r="AX368" s="383"/>
      <c r="AY368" s="383"/>
      <c r="AZ368" s="322"/>
      <c r="BA368" s="383"/>
      <c r="BB368" s="383"/>
      <c r="BC368" s="383"/>
      <c r="BD368" s="322"/>
      <c r="BE368" s="383"/>
      <c r="BF368" s="383"/>
      <c r="BG368" s="383"/>
      <c r="BH368" s="383"/>
      <c r="BI368" s="383"/>
      <c r="BJ368" s="383"/>
      <c r="BK368" s="383"/>
      <c r="BL368" s="383"/>
      <c r="BM368" s="383"/>
      <c r="BN368" s="383"/>
      <c r="BO368" s="383"/>
      <c r="BP368" s="383"/>
      <c r="BQ368" s="383"/>
      <c r="BR368" s="322"/>
      <c r="BS368" s="383"/>
      <c r="BT368" s="383"/>
      <c r="BU368" s="383"/>
      <c r="BV368" s="322"/>
      <c r="BW368" s="383"/>
      <c r="BX368" s="383"/>
      <c r="BY368" s="383"/>
      <c r="BZ368" s="383"/>
      <c r="CA368" s="383"/>
      <c r="CB368" s="322"/>
      <c r="CC368" s="383"/>
      <c r="CD368" s="322"/>
      <c r="CE368" s="623"/>
      <c r="CF368" s="623"/>
      <c r="CG368" s="623"/>
      <c r="CH368" s="623"/>
      <c r="CI368" s="222"/>
      <c r="CJ368" s="222"/>
    </row>
    <row r="369" ht="13.5" customHeight="1">
      <c r="A369" s="222"/>
      <c r="B369" s="440">
        <v>45429.0</v>
      </c>
      <c r="C369" s="271">
        <f t="shared" si="25"/>
        <v>0</v>
      </c>
      <c r="D369" s="260">
        <f t="shared" si="44"/>
        <v>0</v>
      </c>
      <c r="E369" s="321"/>
      <c r="F369" s="322"/>
      <c r="G369" s="322"/>
      <c r="H369" s="322"/>
      <c r="I369" s="322"/>
      <c r="J369" s="322"/>
      <c r="K369" s="322"/>
      <c r="L369" s="480"/>
      <c r="M369" s="577">
        <f t="shared" si="45"/>
        <v>0</v>
      </c>
      <c r="N369" s="321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  <c r="AA369" s="322"/>
      <c r="AB369" s="322"/>
      <c r="AC369" s="480"/>
      <c r="AD369" s="260">
        <f t="shared" si="46"/>
        <v>0</v>
      </c>
      <c r="AE369" s="407"/>
      <c r="AF369" s="322"/>
      <c r="AG369" s="383"/>
      <c r="AH369" s="322"/>
      <c r="AI369" s="383"/>
      <c r="AJ369" s="322"/>
      <c r="AK369" s="383"/>
      <c r="AL369" s="322"/>
      <c r="AM369" s="383"/>
      <c r="AN369" s="322"/>
      <c r="AO369" s="383"/>
      <c r="AP369" s="322"/>
      <c r="AQ369" s="383"/>
      <c r="AR369" s="322"/>
      <c r="AS369" s="383"/>
      <c r="AT369" s="322"/>
      <c r="AU369" s="383"/>
      <c r="AV369" s="322"/>
      <c r="AW369" s="383"/>
      <c r="AX369" s="383"/>
      <c r="AY369" s="383"/>
      <c r="AZ369" s="322"/>
      <c r="BA369" s="383"/>
      <c r="BB369" s="383"/>
      <c r="BC369" s="383"/>
      <c r="BD369" s="322"/>
      <c r="BE369" s="383"/>
      <c r="BF369" s="383"/>
      <c r="BG369" s="383"/>
      <c r="BH369" s="383"/>
      <c r="BI369" s="383"/>
      <c r="BJ369" s="383"/>
      <c r="BK369" s="383"/>
      <c r="BL369" s="383"/>
      <c r="BM369" s="383"/>
      <c r="BN369" s="383"/>
      <c r="BO369" s="383"/>
      <c r="BP369" s="383"/>
      <c r="BQ369" s="383"/>
      <c r="BR369" s="322"/>
      <c r="BS369" s="383"/>
      <c r="BT369" s="383"/>
      <c r="BU369" s="383"/>
      <c r="BV369" s="322"/>
      <c r="BW369" s="383"/>
      <c r="BX369" s="383"/>
      <c r="BY369" s="383"/>
      <c r="BZ369" s="383"/>
      <c r="CA369" s="383"/>
      <c r="CB369" s="322"/>
      <c r="CC369" s="383"/>
      <c r="CD369" s="322"/>
      <c r="CE369" s="623"/>
      <c r="CF369" s="623"/>
      <c r="CG369" s="623"/>
      <c r="CH369" s="623"/>
      <c r="CI369" s="222"/>
      <c r="CJ369" s="222"/>
    </row>
    <row r="370" ht="13.5" customHeight="1">
      <c r="A370" s="222"/>
      <c r="B370" s="439">
        <v>45430.0</v>
      </c>
      <c r="C370" s="271">
        <f t="shared" si="25"/>
        <v>0</v>
      </c>
      <c r="D370" s="260">
        <f t="shared" si="44"/>
        <v>0</v>
      </c>
      <c r="E370" s="321"/>
      <c r="F370" s="322"/>
      <c r="G370" s="322"/>
      <c r="H370" s="322"/>
      <c r="I370" s="322"/>
      <c r="J370" s="322"/>
      <c r="K370" s="322"/>
      <c r="L370" s="480"/>
      <c r="M370" s="577">
        <f t="shared" si="45"/>
        <v>0</v>
      </c>
      <c r="N370" s="321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  <c r="AA370" s="322"/>
      <c r="AB370" s="322"/>
      <c r="AC370" s="480"/>
      <c r="AD370" s="260">
        <f t="shared" si="46"/>
        <v>0</v>
      </c>
      <c r="AE370" s="407"/>
      <c r="AF370" s="322"/>
      <c r="AG370" s="383"/>
      <c r="AH370" s="322"/>
      <c r="AI370" s="383"/>
      <c r="AJ370" s="322"/>
      <c r="AK370" s="383"/>
      <c r="AL370" s="322"/>
      <c r="AM370" s="383"/>
      <c r="AN370" s="322"/>
      <c r="AO370" s="383"/>
      <c r="AP370" s="322"/>
      <c r="AQ370" s="383"/>
      <c r="AR370" s="322"/>
      <c r="AS370" s="383"/>
      <c r="AT370" s="322"/>
      <c r="AU370" s="383"/>
      <c r="AV370" s="322"/>
      <c r="AW370" s="383"/>
      <c r="AX370" s="383"/>
      <c r="AY370" s="383"/>
      <c r="AZ370" s="322"/>
      <c r="BA370" s="383"/>
      <c r="BB370" s="383"/>
      <c r="BC370" s="383"/>
      <c r="BD370" s="322"/>
      <c r="BE370" s="383"/>
      <c r="BF370" s="383"/>
      <c r="BG370" s="383"/>
      <c r="BH370" s="383"/>
      <c r="BI370" s="383"/>
      <c r="BJ370" s="383"/>
      <c r="BK370" s="383"/>
      <c r="BL370" s="383"/>
      <c r="BM370" s="383"/>
      <c r="BN370" s="383"/>
      <c r="BO370" s="383"/>
      <c r="BP370" s="383"/>
      <c r="BQ370" s="383"/>
      <c r="BR370" s="322"/>
      <c r="BS370" s="383"/>
      <c r="BT370" s="383"/>
      <c r="BU370" s="383"/>
      <c r="BV370" s="322"/>
      <c r="BW370" s="383"/>
      <c r="BX370" s="383"/>
      <c r="BY370" s="383"/>
      <c r="BZ370" s="383"/>
      <c r="CA370" s="383"/>
      <c r="CB370" s="322"/>
      <c r="CC370" s="383"/>
      <c r="CD370" s="322"/>
      <c r="CE370" s="623"/>
      <c r="CF370" s="623"/>
      <c r="CG370" s="623"/>
      <c r="CH370" s="623"/>
      <c r="CI370" s="222"/>
      <c r="CJ370" s="222"/>
    </row>
    <row r="371" ht="13.5" customHeight="1">
      <c r="A371" s="222"/>
      <c r="B371" s="439">
        <v>45431.0</v>
      </c>
      <c r="C371" s="271">
        <f t="shared" si="25"/>
        <v>0</v>
      </c>
      <c r="D371" s="260">
        <f t="shared" si="44"/>
        <v>0</v>
      </c>
      <c r="E371" s="321"/>
      <c r="F371" s="322"/>
      <c r="G371" s="322"/>
      <c r="H371" s="322"/>
      <c r="I371" s="322"/>
      <c r="J371" s="322"/>
      <c r="K371" s="322"/>
      <c r="L371" s="480"/>
      <c r="M371" s="577">
        <f t="shared" si="45"/>
        <v>0</v>
      </c>
      <c r="N371" s="321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  <c r="AA371" s="322"/>
      <c r="AB371" s="322"/>
      <c r="AC371" s="480"/>
      <c r="AD371" s="260">
        <f t="shared" si="46"/>
        <v>0</v>
      </c>
      <c r="AE371" s="407"/>
      <c r="AF371" s="322"/>
      <c r="AG371" s="383"/>
      <c r="AH371" s="322"/>
      <c r="AI371" s="383"/>
      <c r="AJ371" s="322"/>
      <c r="AK371" s="383"/>
      <c r="AL371" s="322"/>
      <c r="AM371" s="383"/>
      <c r="AN371" s="322"/>
      <c r="AO371" s="383"/>
      <c r="AP371" s="322"/>
      <c r="AQ371" s="383"/>
      <c r="AR371" s="322"/>
      <c r="AS371" s="383"/>
      <c r="AT371" s="322"/>
      <c r="AU371" s="383"/>
      <c r="AV371" s="322"/>
      <c r="AW371" s="383"/>
      <c r="AX371" s="383"/>
      <c r="AY371" s="383"/>
      <c r="AZ371" s="322"/>
      <c r="BA371" s="383"/>
      <c r="BB371" s="383"/>
      <c r="BC371" s="383"/>
      <c r="BD371" s="322"/>
      <c r="BE371" s="383"/>
      <c r="BF371" s="383"/>
      <c r="BG371" s="383"/>
      <c r="BH371" s="383"/>
      <c r="BI371" s="383"/>
      <c r="BJ371" s="383"/>
      <c r="BK371" s="383"/>
      <c r="BL371" s="383"/>
      <c r="BM371" s="383"/>
      <c r="BN371" s="383"/>
      <c r="BO371" s="383"/>
      <c r="BP371" s="383"/>
      <c r="BQ371" s="383"/>
      <c r="BR371" s="322"/>
      <c r="BS371" s="383"/>
      <c r="BT371" s="383"/>
      <c r="BU371" s="383"/>
      <c r="BV371" s="322"/>
      <c r="BW371" s="383"/>
      <c r="BX371" s="383"/>
      <c r="BY371" s="383"/>
      <c r="BZ371" s="383"/>
      <c r="CA371" s="383"/>
      <c r="CB371" s="322"/>
      <c r="CC371" s="383"/>
      <c r="CD371" s="322"/>
      <c r="CE371" s="623"/>
      <c r="CF371" s="623"/>
      <c r="CG371" s="623"/>
      <c r="CH371" s="623"/>
      <c r="CI371" s="222"/>
      <c r="CJ371" s="222"/>
    </row>
    <row r="372" ht="13.5" customHeight="1">
      <c r="A372" s="222"/>
      <c r="B372" s="440">
        <v>45432.0</v>
      </c>
      <c r="C372" s="271">
        <f t="shared" si="25"/>
        <v>21510</v>
      </c>
      <c r="D372" s="260">
        <f t="shared" si="44"/>
        <v>1100</v>
      </c>
      <c r="E372" s="321" t="s">
        <v>640</v>
      </c>
      <c r="F372" s="363">
        <v>1100.0</v>
      </c>
      <c r="G372" s="322"/>
      <c r="H372" s="322"/>
      <c r="I372" s="322"/>
      <c r="J372" s="322"/>
      <c r="K372" s="322"/>
      <c r="L372" s="480"/>
      <c r="M372" s="577">
        <f t="shared" si="45"/>
        <v>0</v>
      </c>
      <c r="N372" s="321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  <c r="AA372" s="322"/>
      <c r="AB372" s="322"/>
      <c r="AC372" s="480"/>
      <c r="AD372" s="260">
        <f t="shared" si="46"/>
        <v>20410</v>
      </c>
      <c r="AE372" s="407" t="s">
        <v>1922</v>
      </c>
      <c r="AF372" s="363">
        <v>16500.0</v>
      </c>
      <c r="AG372" s="383" t="s">
        <v>1923</v>
      </c>
      <c r="AH372" s="363">
        <v>3910.0</v>
      </c>
      <c r="AI372" s="383"/>
      <c r="AJ372" s="322"/>
      <c r="AK372" s="383"/>
      <c r="AL372" s="322"/>
      <c r="AM372" s="383"/>
      <c r="AN372" s="322"/>
      <c r="AO372" s="383"/>
      <c r="AP372" s="322"/>
      <c r="AQ372" s="383"/>
      <c r="AR372" s="322"/>
      <c r="AS372" s="383"/>
      <c r="AT372" s="322"/>
      <c r="AU372" s="383"/>
      <c r="AV372" s="322"/>
      <c r="AW372" s="383"/>
      <c r="AX372" s="383"/>
      <c r="AY372" s="383"/>
      <c r="AZ372" s="322"/>
      <c r="BA372" s="383"/>
      <c r="BB372" s="383"/>
      <c r="BC372" s="383"/>
      <c r="BD372" s="322"/>
      <c r="BE372" s="383"/>
      <c r="BF372" s="383"/>
      <c r="BG372" s="383"/>
      <c r="BH372" s="383"/>
      <c r="BI372" s="383"/>
      <c r="BJ372" s="383"/>
      <c r="BK372" s="383"/>
      <c r="BL372" s="383"/>
      <c r="BM372" s="383"/>
      <c r="BN372" s="383"/>
      <c r="BO372" s="383"/>
      <c r="BP372" s="383"/>
      <c r="BQ372" s="383"/>
      <c r="BR372" s="322"/>
      <c r="BS372" s="383"/>
      <c r="BT372" s="383"/>
      <c r="BU372" s="383"/>
      <c r="BV372" s="322"/>
      <c r="BW372" s="383"/>
      <c r="BX372" s="383"/>
      <c r="BY372" s="383"/>
      <c r="BZ372" s="383"/>
      <c r="CA372" s="383"/>
      <c r="CB372" s="322"/>
      <c r="CC372" s="383"/>
      <c r="CD372" s="322"/>
      <c r="CE372" s="623"/>
      <c r="CF372" s="623"/>
      <c r="CG372" s="623"/>
      <c r="CH372" s="623"/>
      <c r="CI372" s="222"/>
      <c r="CJ372" s="222"/>
    </row>
    <row r="373" ht="13.5" customHeight="1">
      <c r="A373" s="222"/>
      <c r="B373" s="440">
        <v>45433.0</v>
      </c>
      <c r="C373" s="271">
        <f t="shared" si="25"/>
        <v>63683300</v>
      </c>
      <c r="D373" s="260">
        <f t="shared" si="44"/>
        <v>63683300</v>
      </c>
      <c r="E373" s="321" t="s">
        <v>1924</v>
      </c>
      <c r="F373" s="363">
        <v>1079750.0</v>
      </c>
      <c r="G373" s="322" t="s">
        <v>1661</v>
      </c>
      <c r="H373" s="363">
        <v>60400.0</v>
      </c>
      <c r="I373" s="322" t="s">
        <v>1925</v>
      </c>
      <c r="J373" s="363">
        <v>1.0006904E7</v>
      </c>
      <c r="K373" s="322" t="s">
        <v>1926</v>
      </c>
      <c r="L373" s="385">
        <v>5.2536246E7</v>
      </c>
      <c r="M373" s="577">
        <f t="shared" si="45"/>
        <v>0</v>
      </c>
      <c r="N373" s="321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  <c r="AA373" s="322"/>
      <c r="AB373" s="322"/>
      <c r="AC373" s="480"/>
      <c r="AD373" s="260">
        <f t="shared" si="46"/>
        <v>0</v>
      </c>
      <c r="AE373" s="407"/>
      <c r="AF373" s="322"/>
      <c r="AG373" s="383"/>
      <c r="AH373" s="322"/>
      <c r="AI373" s="383"/>
      <c r="AJ373" s="322"/>
      <c r="AK373" s="383"/>
      <c r="AL373" s="322"/>
      <c r="AM373" s="383"/>
      <c r="AN373" s="322"/>
      <c r="AO373" s="383"/>
      <c r="AP373" s="322"/>
      <c r="AQ373" s="383"/>
      <c r="AR373" s="322"/>
      <c r="AS373" s="383"/>
      <c r="AT373" s="322"/>
      <c r="AU373" s="383"/>
      <c r="AV373" s="322"/>
      <c r="AW373" s="383"/>
      <c r="AX373" s="383"/>
      <c r="AY373" s="383"/>
      <c r="AZ373" s="322"/>
      <c r="BA373" s="383"/>
      <c r="BB373" s="383"/>
      <c r="BC373" s="383"/>
      <c r="BD373" s="322"/>
      <c r="BE373" s="383"/>
      <c r="BF373" s="383"/>
      <c r="BG373" s="383"/>
      <c r="BH373" s="383"/>
      <c r="BI373" s="383"/>
      <c r="BJ373" s="383"/>
      <c r="BK373" s="383"/>
      <c r="BL373" s="383"/>
      <c r="BM373" s="383"/>
      <c r="BN373" s="383"/>
      <c r="BO373" s="383"/>
      <c r="BP373" s="383"/>
      <c r="BQ373" s="383"/>
      <c r="BR373" s="322"/>
      <c r="BS373" s="383"/>
      <c r="BT373" s="383"/>
      <c r="BU373" s="383"/>
      <c r="BV373" s="322"/>
      <c r="BW373" s="383"/>
      <c r="BX373" s="383"/>
      <c r="BY373" s="383"/>
      <c r="BZ373" s="383"/>
      <c r="CA373" s="383"/>
      <c r="CB373" s="322"/>
      <c r="CC373" s="383"/>
      <c r="CD373" s="322"/>
      <c r="CE373" s="623"/>
      <c r="CF373" s="623"/>
      <c r="CG373" s="623"/>
      <c r="CH373" s="623"/>
      <c r="CI373" s="222"/>
      <c r="CJ373" s="222"/>
    </row>
    <row r="374" ht="13.5" customHeight="1">
      <c r="A374" s="222"/>
      <c r="B374" s="440">
        <v>45434.0</v>
      </c>
      <c r="C374" s="271">
        <f t="shared" si="25"/>
        <v>19825</v>
      </c>
      <c r="D374" s="260">
        <f t="shared" si="44"/>
        <v>0</v>
      </c>
      <c r="E374" s="321"/>
      <c r="F374" s="322"/>
      <c r="G374" s="322"/>
      <c r="H374" s="322"/>
      <c r="I374" s="322"/>
      <c r="J374" s="322"/>
      <c r="K374" s="322"/>
      <c r="L374" s="480"/>
      <c r="M374" s="577">
        <f t="shared" si="45"/>
        <v>0</v>
      </c>
      <c r="N374" s="321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  <c r="AA374" s="322"/>
      <c r="AB374" s="322"/>
      <c r="AC374" s="480"/>
      <c r="AD374" s="260">
        <f t="shared" si="46"/>
        <v>19825</v>
      </c>
      <c r="AE374" s="407" t="s">
        <v>403</v>
      </c>
      <c r="AF374" s="363">
        <v>15915.0</v>
      </c>
      <c r="AG374" s="322" t="s">
        <v>1927</v>
      </c>
      <c r="AH374" s="363">
        <v>3910.0</v>
      </c>
      <c r="AI374" s="383"/>
      <c r="AJ374" s="322"/>
      <c r="AK374" s="383"/>
      <c r="AL374" s="322"/>
      <c r="AM374" s="383"/>
      <c r="AN374" s="322"/>
      <c r="AO374" s="383"/>
      <c r="AP374" s="322"/>
      <c r="AQ374" s="383"/>
      <c r="AR374" s="322"/>
      <c r="AS374" s="383"/>
      <c r="AT374" s="322"/>
      <c r="AU374" s="383"/>
      <c r="AV374" s="322"/>
      <c r="AW374" s="383"/>
      <c r="AX374" s="383"/>
      <c r="AY374" s="383"/>
      <c r="AZ374" s="322"/>
      <c r="BA374" s="383"/>
      <c r="BB374" s="383"/>
      <c r="BC374" s="383"/>
      <c r="BD374" s="322"/>
      <c r="BE374" s="383"/>
      <c r="BF374" s="383"/>
      <c r="BG374" s="383"/>
      <c r="BH374" s="383"/>
      <c r="BI374" s="383"/>
      <c r="BJ374" s="383"/>
      <c r="BK374" s="383"/>
      <c r="BL374" s="383"/>
      <c r="BM374" s="383"/>
      <c r="BN374" s="383"/>
      <c r="BO374" s="383"/>
      <c r="BP374" s="383"/>
      <c r="BQ374" s="383"/>
      <c r="BR374" s="322"/>
      <c r="BS374" s="383"/>
      <c r="BT374" s="383"/>
      <c r="BU374" s="383"/>
      <c r="BV374" s="322"/>
      <c r="BW374" s="383"/>
      <c r="BX374" s="383"/>
      <c r="BY374" s="383"/>
      <c r="BZ374" s="383"/>
      <c r="CA374" s="383"/>
      <c r="CB374" s="322"/>
      <c r="CC374" s="383"/>
      <c r="CD374" s="322"/>
      <c r="CE374" s="623"/>
      <c r="CF374" s="623"/>
      <c r="CG374" s="623"/>
      <c r="CH374" s="623"/>
      <c r="CI374" s="222"/>
      <c r="CJ374" s="222"/>
    </row>
    <row r="375" ht="13.5" customHeight="1">
      <c r="A375" s="222"/>
      <c r="B375" s="440">
        <v>45435.0</v>
      </c>
      <c r="C375" s="271">
        <f t="shared" si="25"/>
        <v>11708</v>
      </c>
      <c r="D375" s="260">
        <f t="shared" si="44"/>
        <v>0</v>
      </c>
      <c r="E375" s="321"/>
      <c r="F375" s="322"/>
      <c r="G375" s="322"/>
      <c r="H375" s="322"/>
      <c r="I375" s="322"/>
      <c r="J375" s="322"/>
      <c r="K375" s="322"/>
      <c r="L375" s="480"/>
      <c r="M375" s="577">
        <f t="shared" si="45"/>
        <v>0</v>
      </c>
      <c r="N375" s="321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  <c r="AA375" s="322"/>
      <c r="AB375" s="322"/>
      <c r="AC375" s="480"/>
      <c r="AD375" s="260">
        <f t="shared" si="46"/>
        <v>11708</v>
      </c>
      <c r="AE375" s="407"/>
      <c r="AF375" s="322"/>
      <c r="AG375" s="322" t="s">
        <v>59</v>
      </c>
      <c r="AH375" s="363">
        <v>11708.0</v>
      </c>
      <c r="AI375" s="383"/>
      <c r="AJ375" s="322"/>
      <c r="AK375" s="383"/>
      <c r="AL375" s="322"/>
      <c r="AM375" s="383"/>
      <c r="AN375" s="322"/>
      <c r="AO375" s="383"/>
      <c r="AP375" s="322"/>
      <c r="AQ375" s="383"/>
      <c r="AR375" s="322"/>
      <c r="AS375" s="383"/>
      <c r="AT375" s="322"/>
      <c r="AU375" s="383"/>
      <c r="AV375" s="322"/>
      <c r="AW375" s="383"/>
      <c r="AX375" s="383"/>
      <c r="AY375" s="383"/>
      <c r="AZ375" s="322"/>
      <c r="BA375" s="383"/>
      <c r="BB375" s="383"/>
      <c r="BC375" s="383"/>
      <c r="BD375" s="322"/>
      <c r="BE375" s="383"/>
      <c r="BF375" s="383"/>
      <c r="BG375" s="383"/>
      <c r="BH375" s="383"/>
      <c r="BI375" s="383"/>
      <c r="BJ375" s="383"/>
      <c r="BK375" s="383"/>
      <c r="BL375" s="383"/>
      <c r="BM375" s="383"/>
      <c r="BN375" s="383"/>
      <c r="BO375" s="383"/>
      <c r="BP375" s="383"/>
      <c r="BQ375" s="383"/>
      <c r="BR375" s="322"/>
      <c r="BS375" s="383"/>
      <c r="BT375" s="383"/>
      <c r="BU375" s="383"/>
      <c r="BV375" s="322"/>
      <c r="BW375" s="383"/>
      <c r="BX375" s="383"/>
      <c r="BY375" s="383"/>
      <c r="BZ375" s="383"/>
      <c r="CA375" s="383"/>
      <c r="CB375" s="322"/>
      <c r="CC375" s="383"/>
      <c r="CD375" s="322"/>
      <c r="CE375" s="623"/>
      <c r="CF375" s="623"/>
      <c r="CG375" s="623"/>
      <c r="CH375" s="623"/>
      <c r="CI375" s="222"/>
      <c r="CJ375" s="222"/>
    </row>
    <row r="376" ht="13.5" customHeight="1">
      <c r="A376" s="222"/>
      <c r="B376" s="440">
        <v>45436.0</v>
      </c>
      <c r="C376" s="271">
        <f t="shared" si="25"/>
        <v>13680745</v>
      </c>
      <c r="D376" s="260">
        <f t="shared" si="44"/>
        <v>1650</v>
      </c>
      <c r="E376" s="321" t="s">
        <v>501</v>
      </c>
      <c r="F376" s="363">
        <v>660.0</v>
      </c>
      <c r="G376" s="322" t="s">
        <v>640</v>
      </c>
      <c r="H376" s="363">
        <v>990.0</v>
      </c>
      <c r="I376" s="322"/>
      <c r="J376" s="322"/>
      <c r="K376" s="322"/>
      <c r="L376" s="480"/>
      <c r="M376" s="577">
        <f t="shared" si="45"/>
        <v>13479095</v>
      </c>
      <c r="N376" s="544" t="s">
        <v>1928</v>
      </c>
      <c r="O376" s="384">
        <v>8778871.0</v>
      </c>
      <c r="P376" s="322" t="s">
        <v>1929</v>
      </c>
      <c r="Q376" s="363">
        <v>2350112.0</v>
      </c>
      <c r="R376" s="322" t="s">
        <v>1930</v>
      </c>
      <c r="S376" s="363">
        <v>2350112.0</v>
      </c>
      <c r="T376" s="322"/>
      <c r="U376" s="322"/>
      <c r="V376" s="322"/>
      <c r="W376" s="322"/>
      <c r="X376" s="322"/>
      <c r="Y376" s="322"/>
      <c r="Z376" s="322"/>
      <c r="AA376" s="322"/>
      <c r="AB376" s="322"/>
      <c r="AC376" s="480"/>
      <c r="AD376" s="260">
        <f t="shared" si="46"/>
        <v>200000</v>
      </c>
      <c r="AE376" s="383"/>
      <c r="AF376" s="322"/>
      <c r="AG376" s="383" t="s">
        <v>1931</v>
      </c>
      <c r="AH376" s="363">
        <v>200000.0</v>
      </c>
      <c r="AI376" s="383"/>
      <c r="AJ376" s="322"/>
      <c r="AK376" s="383"/>
      <c r="AL376" s="322"/>
      <c r="AM376" s="383"/>
      <c r="AN376" s="322"/>
      <c r="AO376" s="383"/>
      <c r="AP376" s="322"/>
      <c r="AQ376" s="383"/>
      <c r="AR376" s="322"/>
      <c r="AS376" s="383"/>
      <c r="AT376" s="322"/>
      <c r="AU376" s="383"/>
      <c r="AV376" s="322"/>
      <c r="AW376" s="383"/>
      <c r="AX376" s="383"/>
      <c r="AY376" s="383"/>
      <c r="AZ376" s="322"/>
      <c r="BA376" s="383"/>
      <c r="BB376" s="383"/>
      <c r="BC376" s="383"/>
      <c r="BD376" s="322"/>
      <c r="BE376" s="383"/>
      <c r="BF376" s="383"/>
      <c r="BG376" s="383"/>
      <c r="BH376" s="383"/>
      <c r="BI376" s="383"/>
      <c r="BJ376" s="383"/>
      <c r="BK376" s="383"/>
      <c r="BL376" s="383"/>
      <c r="BM376" s="383"/>
      <c r="BN376" s="383"/>
      <c r="BO376" s="383"/>
      <c r="BP376" s="383"/>
      <c r="BQ376" s="383"/>
      <c r="BR376" s="322"/>
      <c r="BS376" s="383"/>
      <c r="BT376" s="383"/>
      <c r="BU376" s="383"/>
      <c r="BV376" s="322"/>
      <c r="BW376" s="383"/>
      <c r="BX376" s="383"/>
      <c r="BY376" s="383"/>
      <c r="BZ376" s="383"/>
      <c r="CA376" s="383"/>
      <c r="CB376" s="322"/>
      <c r="CC376" s="383"/>
      <c r="CD376" s="322"/>
      <c r="CE376" s="623"/>
      <c r="CF376" s="623"/>
      <c r="CG376" s="623"/>
      <c r="CH376" s="623"/>
      <c r="CI376" s="222"/>
      <c r="CJ376" s="222"/>
    </row>
    <row r="377" ht="13.5" customHeight="1">
      <c r="A377" s="222"/>
      <c r="B377" s="439">
        <v>45437.0</v>
      </c>
      <c r="C377" s="271">
        <f t="shared" si="25"/>
        <v>0</v>
      </c>
      <c r="D377" s="260">
        <f t="shared" si="44"/>
        <v>0</v>
      </c>
      <c r="E377" s="321"/>
      <c r="F377" s="322"/>
      <c r="G377" s="322"/>
      <c r="H377" s="322"/>
      <c r="I377" s="322"/>
      <c r="J377" s="322"/>
      <c r="K377" s="322"/>
      <c r="L377" s="480"/>
      <c r="M377" s="577">
        <f t="shared" si="45"/>
        <v>0</v>
      </c>
      <c r="N377" s="321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  <c r="AA377" s="322"/>
      <c r="AB377" s="322"/>
      <c r="AC377" s="480"/>
      <c r="AD377" s="260">
        <f t="shared" si="46"/>
        <v>0</v>
      </c>
      <c r="AE377" s="412"/>
      <c r="AF377" s="412"/>
      <c r="AG377" s="383"/>
      <c r="AH377" s="322"/>
      <c r="AI377" s="383"/>
      <c r="AJ377" s="322"/>
      <c r="AK377" s="383"/>
      <c r="AL377" s="322"/>
      <c r="AM377" s="383"/>
      <c r="AN377" s="322"/>
      <c r="AO377" s="383"/>
      <c r="AP377" s="322"/>
      <c r="AQ377" s="383"/>
      <c r="AR377" s="322"/>
      <c r="AS377" s="383"/>
      <c r="AT377" s="322"/>
      <c r="AU377" s="383"/>
      <c r="AV377" s="322"/>
      <c r="AW377" s="383"/>
      <c r="AX377" s="383"/>
      <c r="AY377" s="383"/>
      <c r="AZ377" s="322"/>
      <c r="BA377" s="383"/>
      <c r="BB377" s="383"/>
      <c r="BC377" s="383"/>
      <c r="BD377" s="322"/>
      <c r="BE377" s="383"/>
      <c r="BF377" s="383"/>
      <c r="BG377" s="383"/>
      <c r="BH377" s="383"/>
      <c r="BI377" s="383"/>
      <c r="BJ377" s="383"/>
      <c r="BK377" s="383"/>
      <c r="BL377" s="383"/>
      <c r="BM377" s="383"/>
      <c r="BN377" s="383"/>
      <c r="BO377" s="383"/>
      <c r="BP377" s="383"/>
      <c r="BQ377" s="383"/>
      <c r="BR377" s="322"/>
      <c r="BS377" s="383"/>
      <c r="BT377" s="383"/>
      <c r="BU377" s="383"/>
      <c r="BV377" s="322"/>
      <c r="BW377" s="383"/>
      <c r="BX377" s="383"/>
      <c r="BY377" s="383"/>
      <c r="BZ377" s="383"/>
      <c r="CA377" s="383"/>
      <c r="CB377" s="322"/>
      <c r="CC377" s="383"/>
      <c r="CD377" s="322"/>
      <c r="CE377" s="623"/>
      <c r="CF377" s="623"/>
      <c r="CG377" s="623"/>
      <c r="CH377" s="623"/>
      <c r="CI377" s="222"/>
      <c r="CJ377" s="222"/>
    </row>
    <row r="378" ht="13.5" customHeight="1">
      <c r="A378" s="222"/>
      <c r="B378" s="439">
        <v>45438.0</v>
      </c>
      <c r="C378" s="271">
        <f t="shared" si="25"/>
        <v>0</v>
      </c>
      <c r="D378" s="260">
        <f t="shared" si="44"/>
        <v>0</v>
      </c>
      <c r="E378" s="321"/>
      <c r="F378" s="322"/>
      <c r="G378" s="322"/>
      <c r="H378" s="322"/>
      <c r="I378" s="322"/>
      <c r="J378" s="322"/>
      <c r="K378" s="322"/>
      <c r="L378" s="480"/>
      <c r="M378" s="577">
        <f t="shared" si="45"/>
        <v>0</v>
      </c>
      <c r="N378" s="321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  <c r="AA378" s="322"/>
      <c r="AB378" s="322"/>
      <c r="AC378" s="480"/>
      <c r="AD378" s="260">
        <f t="shared" si="46"/>
        <v>0</v>
      </c>
      <c r="AE378" s="407"/>
      <c r="AF378" s="322"/>
      <c r="AG378" s="383"/>
      <c r="AH378" s="322"/>
      <c r="AI378" s="322"/>
      <c r="AJ378" s="322"/>
      <c r="AK378" s="383"/>
      <c r="AL378" s="322"/>
      <c r="AM378" s="383"/>
      <c r="AN378" s="322"/>
      <c r="AO378" s="383"/>
      <c r="AP378" s="322"/>
      <c r="AQ378" s="383"/>
      <c r="AR378" s="322"/>
      <c r="AS378" s="383"/>
      <c r="AT378" s="322"/>
      <c r="AU378" s="383"/>
      <c r="AV378" s="322"/>
      <c r="AW378" s="383"/>
      <c r="AX378" s="383"/>
      <c r="AY378" s="383"/>
      <c r="AZ378" s="322"/>
      <c r="BA378" s="383"/>
      <c r="BB378" s="383"/>
      <c r="BC378" s="383"/>
      <c r="BD378" s="322"/>
      <c r="BE378" s="383"/>
      <c r="BF378" s="383"/>
      <c r="BG378" s="383"/>
      <c r="BH378" s="383"/>
      <c r="BI378" s="383"/>
      <c r="BJ378" s="383"/>
      <c r="BK378" s="383"/>
      <c r="BL378" s="383"/>
      <c r="BM378" s="383"/>
      <c r="BN378" s="383"/>
      <c r="BO378" s="383"/>
      <c r="BP378" s="383"/>
      <c r="BQ378" s="383"/>
      <c r="BR378" s="322"/>
      <c r="BS378" s="383"/>
      <c r="BT378" s="383"/>
      <c r="BU378" s="383"/>
      <c r="BV378" s="322"/>
      <c r="BW378" s="383"/>
      <c r="BX378" s="383"/>
      <c r="BY378" s="383"/>
      <c r="BZ378" s="383"/>
      <c r="CA378" s="383"/>
      <c r="CB378" s="322"/>
      <c r="CC378" s="383"/>
      <c r="CD378" s="322"/>
      <c r="CE378" s="623"/>
      <c r="CF378" s="623"/>
      <c r="CG378" s="623"/>
      <c r="CH378" s="623"/>
      <c r="CI378" s="222"/>
      <c r="CJ378" s="222"/>
    </row>
    <row r="379" ht="13.5" customHeight="1">
      <c r="A379" s="222"/>
      <c r="B379" s="440">
        <v>45439.0</v>
      </c>
      <c r="C379" s="271">
        <f t="shared" si="25"/>
        <v>1617317</v>
      </c>
      <c r="D379" s="260">
        <f t="shared" si="44"/>
        <v>385</v>
      </c>
      <c r="E379" s="321" t="s">
        <v>501</v>
      </c>
      <c r="F379" s="363">
        <v>385.0</v>
      </c>
      <c r="G379" s="322"/>
      <c r="H379" s="322"/>
      <c r="I379" s="322"/>
      <c r="J379" s="322"/>
      <c r="K379" s="322"/>
      <c r="L379" s="480"/>
      <c r="M379" s="577">
        <f t="shared" si="45"/>
        <v>1055925</v>
      </c>
      <c r="N379" s="321" t="s">
        <v>1892</v>
      </c>
      <c r="O379" s="363">
        <v>1055925.0</v>
      </c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  <c r="AA379" s="322"/>
      <c r="AB379" s="322"/>
      <c r="AC379" s="480"/>
      <c r="AD379" s="260">
        <f t="shared" si="46"/>
        <v>561007</v>
      </c>
      <c r="AE379" s="407" t="s">
        <v>480</v>
      </c>
      <c r="AF379" s="363">
        <v>84678.0</v>
      </c>
      <c r="AG379" s="322" t="s">
        <v>1055</v>
      </c>
      <c r="AH379" s="363">
        <v>110000.0</v>
      </c>
      <c r="AI379" s="383" t="s">
        <v>72</v>
      </c>
      <c r="AJ379" s="384">
        <v>12357.0</v>
      </c>
      <c r="AK379" s="383" t="s">
        <v>75</v>
      </c>
      <c r="AL379" s="363">
        <v>58201.0</v>
      </c>
      <c r="AM379" s="383" t="s">
        <v>71</v>
      </c>
      <c r="AN379" s="363">
        <v>4400.0</v>
      </c>
      <c r="AO379" s="383" t="s">
        <v>73</v>
      </c>
      <c r="AP379" s="363">
        <v>6015.0</v>
      </c>
      <c r="AQ379" s="322" t="s">
        <v>1877</v>
      </c>
      <c r="AR379" s="363">
        <v>24840.0</v>
      </c>
      <c r="AS379" s="383" t="s">
        <v>543</v>
      </c>
      <c r="AT379" s="384">
        <v>3900.0</v>
      </c>
      <c r="AU379" s="383" t="s">
        <v>76</v>
      </c>
      <c r="AV379" s="363">
        <v>67440.0</v>
      </c>
      <c r="AW379" s="322" t="s">
        <v>992</v>
      </c>
      <c r="AX379" s="363">
        <v>110940.0</v>
      </c>
      <c r="AY379" s="383" t="s">
        <v>1932</v>
      </c>
      <c r="AZ379" s="363">
        <v>15180.0</v>
      </c>
      <c r="BA379" s="383" t="s">
        <v>1867</v>
      </c>
      <c r="BB379" s="363">
        <v>17520.0</v>
      </c>
      <c r="BC379" s="383" t="s">
        <v>1933</v>
      </c>
      <c r="BD379" s="363">
        <v>43248.0</v>
      </c>
      <c r="BE379" s="383" t="s">
        <v>1934</v>
      </c>
      <c r="BF379" s="384">
        <v>2288.0</v>
      </c>
      <c r="BG379" s="383"/>
      <c r="BH379" s="383"/>
      <c r="BI379" s="383"/>
      <c r="BJ379" s="383"/>
      <c r="BK379" s="383"/>
      <c r="BL379" s="383"/>
      <c r="BM379" s="383"/>
      <c r="BN379" s="383"/>
      <c r="BO379" s="383"/>
      <c r="BP379" s="383"/>
      <c r="BQ379" s="383"/>
      <c r="BR379" s="322"/>
      <c r="BS379" s="383"/>
      <c r="BT379" s="383"/>
      <c r="BU379" s="383"/>
      <c r="BV379" s="322"/>
      <c r="BW379" s="383"/>
      <c r="BX379" s="383"/>
      <c r="BY379" s="383"/>
      <c r="BZ379" s="383"/>
      <c r="CA379" s="383"/>
      <c r="CB379" s="322"/>
      <c r="CC379" s="383"/>
      <c r="CD379" s="322"/>
      <c r="CE379" s="623"/>
      <c r="CF379" s="623"/>
      <c r="CG379" s="623"/>
      <c r="CH379" s="623"/>
      <c r="CI379" s="222"/>
      <c r="CJ379" s="222"/>
    </row>
    <row r="380" ht="13.5" customHeight="1">
      <c r="A380" s="222"/>
      <c r="B380" s="440">
        <v>45440.0</v>
      </c>
      <c r="C380" s="271">
        <f t="shared" si="25"/>
        <v>3910</v>
      </c>
      <c r="D380" s="260">
        <f t="shared" si="44"/>
        <v>0</v>
      </c>
      <c r="E380" s="321"/>
      <c r="F380" s="322"/>
      <c r="G380" s="322"/>
      <c r="H380" s="322"/>
      <c r="I380" s="322"/>
      <c r="J380" s="322"/>
      <c r="K380" s="322"/>
      <c r="L380" s="480"/>
      <c r="M380" s="577">
        <f t="shared" si="45"/>
        <v>0</v>
      </c>
      <c r="N380" s="321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  <c r="AA380" s="322"/>
      <c r="AB380" s="322"/>
      <c r="AC380" s="480"/>
      <c r="AD380" s="260">
        <f t="shared" si="46"/>
        <v>3910</v>
      </c>
      <c r="AE380" s="407" t="s">
        <v>1805</v>
      </c>
      <c r="AF380" s="363">
        <v>3910.0</v>
      </c>
      <c r="AG380" s="383"/>
      <c r="AH380" s="322"/>
      <c r="AI380" s="383"/>
      <c r="AJ380" s="383"/>
      <c r="AK380" s="383"/>
      <c r="AL380" s="322"/>
      <c r="AM380" s="322"/>
      <c r="AN380" s="322"/>
      <c r="AO380" s="322"/>
      <c r="AP380" s="322"/>
      <c r="AQ380" s="383"/>
      <c r="AR380" s="322"/>
      <c r="AS380" s="383"/>
      <c r="AT380" s="322"/>
      <c r="AU380" s="383"/>
      <c r="AV380" s="322"/>
      <c r="AW380" s="383"/>
      <c r="AX380" s="383"/>
      <c r="AY380" s="383"/>
      <c r="AZ380" s="322"/>
      <c r="BA380" s="383"/>
      <c r="BB380" s="383"/>
      <c r="BC380" s="383"/>
      <c r="BD380" s="322"/>
      <c r="BE380" s="383"/>
      <c r="BF380" s="383"/>
      <c r="BG380" s="383"/>
      <c r="BH380" s="383"/>
      <c r="BI380" s="383"/>
      <c r="BJ380" s="383"/>
      <c r="BK380" s="383"/>
      <c r="BL380" s="383"/>
      <c r="BM380" s="383"/>
      <c r="BN380" s="383"/>
      <c r="BO380" s="383"/>
      <c r="BP380" s="383"/>
      <c r="BQ380" s="383"/>
      <c r="BR380" s="322"/>
      <c r="BS380" s="383"/>
      <c r="BT380" s="383"/>
      <c r="BU380" s="383"/>
      <c r="BV380" s="322"/>
      <c r="BW380" s="383"/>
      <c r="BX380" s="383"/>
      <c r="BY380" s="383"/>
      <c r="BZ380" s="383"/>
      <c r="CA380" s="383"/>
      <c r="CB380" s="322"/>
      <c r="CC380" s="383"/>
      <c r="CD380" s="322"/>
      <c r="CE380" s="623"/>
      <c r="CF380" s="623"/>
      <c r="CG380" s="623"/>
      <c r="CH380" s="623"/>
      <c r="CI380" s="222"/>
      <c r="CJ380" s="222"/>
    </row>
    <row r="381" ht="13.5" customHeight="1">
      <c r="A381" s="222"/>
      <c r="B381" s="440">
        <v>45441.0</v>
      </c>
      <c r="C381" s="271">
        <f t="shared" si="25"/>
        <v>330</v>
      </c>
      <c r="D381" s="260">
        <f t="shared" si="44"/>
        <v>330</v>
      </c>
      <c r="E381" s="321" t="s">
        <v>640</v>
      </c>
      <c r="F381" s="322">
        <v>330.0</v>
      </c>
      <c r="G381" s="322"/>
      <c r="H381" s="322"/>
      <c r="I381" s="322"/>
      <c r="J381" s="322"/>
      <c r="K381" s="322"/>
      <c r="L381" s="480"/>
      <c r="M381" s="577">
        <f t="shared" si="45"/>
        <v>0</v>
      </c>
      <c r="N381" s="321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  <c r="AA381" s="322"/>
      <c r="AB381" s="322"/>
      <c r="AC381" s="480"/>
      <c r="AD381" s="260">
        <f t="shared" si="46"/>
        <v>0</v>
      </c>
      <c r="AE381" s="407"/>
      <c r="AF381" s="322"/>
      <c r="AG381" s="383"/>
      <c r="AH381" s="322"/>
      <c r="AI381" s="383"/>
      <c r="AJ381" s="383"/>
      <c r="AK381" s="383"/>
      <c r="AL381" s="322"/>
      <c r="AM381" s="322"/>
      <c r="AN381" s="322"/>
      <c r="AO381" s="383"/>
      <c r="AP381" s="322"/>
      <c r="AQ381" s="383"/>
      <c r="AR381" s="322"/>
      <c r="AS381" s="383"/>
      <c r="AT381" s="322"/>
      <c r="AU381" s="322"/>
      <c r="AV381" s="322"/>
      <c r="AW381" s="322"/>
      <c r="AX381" s="322"/>
      <c r="AY381" s="383"/>
      <c r="AZ381" s="322"/>
      <c r="BA381" s="383"/>
      <c r="BB381" s="322"/>
      <c r="BC381" s="322"/>
      <c r="BD381" s="322"/>
      <c r="BE381" s="322"/>
      <c r="BF381" s="322"/>
      <c r="BG381" s="322"/>
      <c r="BH381" s="322"/>
      <c r="BI381" s="383"/>
      <c r="BJ381" s="322"/>
      <c r="BK381" s="383"/>
      <c r="BL381" s="322"/>
      <c r="BM381" s="383"/>
      <c r="BN381" s="322"/>
      <c r="BO381" s="383"/>
      <c r="BP381" s="322"/>
      <c r="BQ381" s="383"/>
      <c r="BR381" s="322"/>
      <c r="BS381" s="383"/>
      <c r="BT381" s="383"/>
      <c r="BU381" s="383"/>
      <c r="BV381" s="322"/>
      <c r="BW381" s="383"/>
      <c r="BX381" s="383"/>
      <c r="BY381" s="383"/>
      <c r="BZ381" s="383"/>
      <c r="CA381" s="383"/>
      <c r="CB381" s="322"/>
      <c r="CC381" s="383"/>
      <c r="CD381" s="322"/>
      <c r="CE381" s="623"/>
      <c r="CF381" s="623"/>
      <c r="CG381" s="623"/>
      <c r="CH381" s="623"/>
      <c r="CI381" s="222"/>
      <c r="CJ381" s="222"/>
    </row>
    <row r="382" ht="13.5" customHeight="1">
      <c r="A382" s="222"/>
      <c r="B382" s="440">
        <v>45442.0</v>
      </c>
      <c r="C382" s="271">
        <f t="shared" si="25"/>
        <v>134800</v>
      </c>
      <c r="D382" s="272">
        <f t="shared" si="44"/>
        <v>0</v>
      </c>
      <c r="E382" s="321"/>
      <c r="F382" s="322"/>
      <c r="G382" s="322"/>
      <c r="H382" s="322"/>
      <c r="I382" s="322"/>
      <c r="J382" s="322"/>
      <c r="K382" s="322"/>
      <c r="L382" s="480"/>
      <c r="M382" s="577">
        <f t="shared" si="45"/>
        <v>0</v>
      </c>
      <c r="N382" s="321"/>
      <c r="O382" s="322"/>
      <c r="P382" s="322"/>
      <c r="Q382" s="322"/>
      <c r="R382" s="322"/>
      <c r="S382" s="322"/>
      <c r="T382" s="322"/>
      <c r="U382" s="322"/>
      <c r="V382" s="412"/>
      <c r="W382" s="412"/>
      <c r="X382" s="412"/>
      <c r="Y382" s="412"/>
      <c r="Z382" s="412"/>
      <c r="AA382" s="412"/>
      <c r="AB382" s="412"/>
      <c r="AC382" s="500"/>
      <c r="AD382" s="272">
        <f t="shared" si="46"/>
        <v>134800</v>
      </c>
      <c r="AE382" s="484" t="s">
        <v>1935</v>
      </c>
      <c r="AF382" s="363">
        <v>54285.0</v>
      </c>
      <c r="AG382" s="383" t="s">
        <v>1936</v>
      </c>
      <c r="AH382" s="384">
        <v>79965.0</v>
      </c>
      <c r="AI382" s="383" t="s">
        <v>1937</v>
      </c>
      <c r="AJ382" s="363">
        <v>550.0</v>
      </c>
      <c r="AK382" s="322"/>
      <c r="AL382" s="322"/>
      <c r="AM382" s="383"/>
      <c r="AN382" s="322"/>
      <c r="AO382" s="383"/>
      <c r="AP382" s="322"/>
      <c r="AQ382" s="322"/>
      <c r="AR382" s="322"/>
      <c r="AS382" s="322"/>
      <c r="AT382" s="322"/>
      <c r="AU382" s="322"/>
      <c r="AV382" s="322"/>
      <c r="AW382" s="322"/>
      <c r="AX382" s="322"/>
      <c r="AY382" s="383"/>
      <c r="AZ382" s="322"/>
      <c r="BA382" s="383"/>
      <c r="BB382" s="322"/>
      <c r="BC382" s="322"/>
      <c r="BD382" s="322"/>
      <c r="BE382" s="322"/>
      <c r="BF382" s="322"/>
      <c r="BG382" s="322"/>
      <c r="BH382" s="322"/>
      <c r="BI382" s="383"/>
      <c r="BJ382" s="322"/>
      <c r="BK382" s="383"/>
      <c r="BL382" s="322"/>
      <c r="BM382" s="383"/>
      <c r="BN382" s="322"/>
      <c r="BO382" s="322"/>
      <c r="BP382" s="322"/>
      <c r="BQ382" s="383"/>
      <c r="BR382" s="322"/>
      <c r="BS382" s="383"/>
      <c r="BT382" s="322"/>
      <c r="BU382" s="322"/>
      <c r="BV382" s="322"/>
      <c r="BW382" s="383"/>
      <c r="BX382" s="322"/>
      <c r="BY382" s="322"/>
      <c r="BZ382" s="322"/>
      <c r="CA382" s="322"/>
      <c r="CB382" s="322"/>
      <c r="CC382" s="383"/>
      <c r="CD382" s="322"/>
      <c r="CE382" s="623"/>
      <c r="CF382" s="623"/>
      <c r="CG382" s="623"/>
      <c r="CH382" s="623"/>
      <c r="CI382" s="222"/>
      <c r="CJ382" s="222"/>
    </row>
    <row r="383" ht="13.5" customHeight="1">
      <c r="A383" s="222"/>
      <c r="B383" s="444">
        <v>45443.0</v>
      </c>
      <c r="C383" s="271">
        <f t="shared" si="25"/>
        <v>14731666</v>
      </c>
      <c r="D383" s="272">
        <f t="shared" si="44"/>
        <v>5334987</v>
      </c>
      <c r="E383" s="321" t="s">
        <v>1006</v>
      </c>
      <c r="F383" s="322">
        <v>525625.0</v>
      </c>
      <c r="G383" s="591" t="s">
        <v>1004</v>
      </c>
      <c r="H383" s="367">
        <v>4113595.0</v>
      </c>
      <c r="I383" s="591" t="s">
        <v>1005</v>
      </c>
      <c r="J383" s="367">
        <v>694337.0</v>
      </c>
      <c r="K383" s="412" t="s">
        <v>501</v>
      </c>
      <c r="L383" s="385">
        <v>1430.0</v>
      </c>
      <c r="M383" s="577">
        <f>O383+Q383+S383+U383+W383+Y383+AA383+AC383</f>
        <v>6966282</v>
      </c>
      <c r="N383" s="599" t="s">
        <v>1009</v>
      </c>
      <c r="O383" s="412">
        <v>33000.0</v>
      </c>
      <c r="P383" s="412" t="s">
        <v>1561</v>
      </c>
      <c r="Q383" s="412">
        <v>1487992.0</v>
      </c>
      <c r="R383" s="322" t="s">
        <v>1911</v>
      </c>
      <c r="S383" s="367">
        <v>1465162.0</v>
      </c>
      <c r="T383" s="322" t="s">
        <v>1912</v>
      </c>
      <c r="U383" s="412">
        <v>161128.0</v>
      </c>
      <c r="V383" s="412" t="s">
        <v>1938</v>
      </c>
      <c r="W383" s="367">
        <v>3500000.0</v>
      </c>
      <c r="X383" s="412"/>
      <c r="Y383" s="412">
        <v>319000.0</v>
      </c>
      <c r="Z383" s="412"/>
      <c r="AA383" s="412"/>
      <c r="AB383" s="412"/>
      <c r="AC383" s="500"/>
      <c r="AD383" s="635">
        <f>AF383+AH383+AJ383+AL383+AN383+AP383+AR383+AT383+AV383+AX383+AZ383+BB383+BD383+BF383+BH383+BJ383+BL383+BN383+BP383+BR383+BT383+BV383+BX383+BZ383+CB383+CD383+AV383</f>
        <v>2430397</v>
      </c>
      <c r="AE383" s="321" t="s">
        <v>1012</v>
      </c>
      <c r="AF383" s="363">
        <v>580059.0</v>
      </c>
      <c r="AG383" s="407" t="s">
        <v>999</v>
      </c>
      <c r="AH383" s="363">
        <v>337414.0</v>
      </c>
      <c r="AI383" s="383" t="s">
        <v>1939</v>
      </c>
      <c r="AJ383" s="363">
        <v>3000.0</v>
      </c>
      <c r="AK383" s="322" t="s">
        <v>88</v>
      </c>
      <c r="AL383" s="363">
        <v>160000.0</v>
      </c>
      <c r="AM383" s="322" t="s">
        <v>452</v>
      </c>
      <c r="AN383" s="363">
        <v>1118824.0</v>
      </c>
      <c r="AO383" s="322" t="s">
        <v>87</v>
      </c>
      <c r="AP383" s="363">
        <v>165000.0</v>
      </c>
      <c r="AQ383" s="322" t="s">
        <v>454</v>
      </c>
      <c r="AR383" s="363">
        <v>65000.0</v>
      </c>
      <c r="AS383" s="322" t="s">
        <v>398</v>
      </c>
      <c r="AT383" s="363">
        <v>1100.0</v>
      </c>
      <c r="AU383" s="383"/>
      <c r="AV383" s="322"/>
      <c r="AW383" s="383"/>
      <c r="AX383" s="322"/>
      <c r="AY383" s="383"/>
      <c r="AZ383" s="322"/>
      <c r="BA383" s="322"/>
      <c r="BB383" s="322"/>
      <c r="BC383" s="322"/>
      <c r="BD383" s="322"/>
      <c r="BE383" s="422"/>
      <c r="BF383" s="422"/>
      <c r="BG383" s="416"/>
      <c r="BH383" s="422"/>
      <c r="BI383" s="422"/>
      <c r="BJ383" s="422"/>
      <c r="BK383" s="416"/>
      <c r="BL383" s="422"/>
      <c r="BM383" s="416"/>
      <c r="BN383" s="422"/>
      <c r="BO383" s="416"/>
      <c r="BP383" s="422"/>
      <c r="BQ383" s="416"/>
      <c r="BR383" s="422"/>
      <c r="BS383" s="416"/>
      <c r="BT383" s="422"/>
      <c r="BU383" s="416"/>
      <c r="BV383" s="422"/>
      <c r="BW383" s="416"/>
      <c r="BX383" s="422"/>
      <c r="BY383" s="416"/>
      <c r="BZ383" s="422"/>
      <c r="CA383" s="416"/>
      <c r="CB383" s="422"/>
      <c r="CC383" s="422"/>
      <c r="CD383" s="422"/>
      <c r="CE383" s="623"/>
      <c r="CF383" s="623"/>
      <c r="CG383" s="623"/>
      <c r="CH383" s="623"/>
      <c r="CI383" s="222"/>
      <c r="CJ383" s="222"/>
    </row>
    <row r="384" ht="13.5" customHeight="1">
      <c r="A384" s="1"/>
      <c r="B384" s="100" t="s">
        <v>97</v>
      </c>
      <c r="C384" s="105">
        <f t="shared" si="25"/>
        <v>99813666</v>
      </c>
      <c r="D384" s="278">
        <f>SUM(D353:D383)</f>
        <v>69156980</v>
      </c>
      <c r="E384" s="573"/>
      <c r="F384" s="251"/>
      <c r="G384" s="251"/>
      <c r="H384" s="251"/>
      <c r="I384" s="251"/>
      <c r="J384" s="251"/>
      <c r="K384" s="251"/>
      <c r="L384" s="574"/>
      <c r="M384" s="575">
        <f>SUM(M353:M383)</f>
        <v>21501302</v>
      </c>
      <c r="N384" s="573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  <c r="Z384" s="251"/>
      <c r="AA384" s="251"/>
      <c r="AB384" s="251"/>
      <c r="AC384" s="574"/>
      <c r="AD384" s="278">
        <f>SUM(AD353:AD383)</f>
        <v>9155384</v>
      </c>
      <c r="AE384" s="526"/>
      <c r="AF384" s="251"/>
      <c r="AG384" s="251"/>
      <c r="AH384" s="251"/>
      <c r="AI384" s="250"/>
      <c r="AJ384" s="251"/>
      <c r="AK384" s="250"/>
      <c r="AL384" s="251"/>
      <c r="AM384" s="250"/>
      <c r="AN384" s="251"/>
      <c r="AO384" s="250"/>
      <c r="AP384" s="251"/>
      <c r="AQ384" s="250"/>
      <c r="AR384" s="251"/>
      <c r="AS384" s="250"/>
      <c r="AT384" s="251"/>
      <c r="AU384" s="250"/>
      <c r="AV384" s="251"/>
      <c r="AW384" s="250"/>
      <c r="AX384" s="250"/>
      <c r="AY384" s="250"/>
      <c r="AZ384" s="251"/>
      <c r="BA384" s="250"/>
      <c r="BB384" s="250"/>
      <c r="BC384" s="250"/>
      <c r="BD384" s="251"/>
      <c r="BE384" s="250"/>
      <c r="BF384" s="250"/>
      <c r="BG384" s="250"/>
      <c r="BH384" s="250"/>
      <c r="BI384" s="250"/>
      <c r="BJ384" s="250"/>
      <c r="BK384" s="250"/>
      <c r="BL384" s="250"/>
      <c r="BM384" s="250"/>
      <c r="BN384" s="250"/>
      <c r="BO384" s="250"/>
      <c r="BP384" s="250"/>
      <c r="BQ384" s="250"/>
      <c r="BR384" s="251"/>
      <c r="BS384" s="250"/>
      <c r="BT384" s="250"/>
      <c r="BU384" s="250"/>
      <c r="BV384" s="251"/>
      <c r="BW384" s="250"/>
      <c r="BX384" s="250"/>
      <c r="BY384" s="250"/>
      <c r="BZ384" s="250"/>
      <c r="CA384" s="250"/>
      <c r="CB384" s="251"/>
      <c r="CC384" s="250"/>
      <c r="CD384" s="251"/>
      <c r="CE384" s="623"/>
      <c r="CF384" s="623"/>
      <c r="CG384" s="623"/>
      <c r="CH384" s="623"/>
      <c r="CI384" s="222"/>
      <c r="CJ384" s="222"/>
    </row>
    <row r="385" ht="13.5" customHeight="1">
      <c r="A385" s="1"/>
      <c r="B385" s="20"/>
      <c r="C385" s="318"/>
      <c r="D385" s="318"/>
      <c r="E385" s="318"/>
      <c r="F385" s="318"/>
      <c r="G385" s="318"/>
      <c r="H385" s="318"/>
      <c r="I385" s="318"/>
      <c r="J385" s="318"/>
      <c r="K385" s="318"/>
      <c r="L385" s="318"/>
      <c r="M385" s="318"/>
      <c r="N385" s="318"/>
      <c r="O385" s="318"/>
      <c r="P385" s="318"/>
      <c r="Q385" s="637"/>
      <c r="R385" s="318"/>
      <c r="S385" s="318"/>
      <c r="T385" s="318"/>
      <c r="U385" s="318"/>
      <c r="V385" s="318"/>
      <c r="W385" s="318"/>
      <c r="X385" s="318"/>
      <c r="Y385" s="318"/>
      <c r="Z385" s="318"/>
      <c r="AA385" s="318"/>
      <c r="AB385" s="318"/>
      <c r="AC385" s="318"/>
      <c r="AD385" s="318"/>
      <c r="AE385" s="318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P385" s="318"/>
      <c r="AQ385" s="318"/>
      <c r="AR385" s="318"/>
      <c r="AS385" s="318"/>
      <c r="AT385" s="318"/>
      <c r="AU385" s="318"/>
      <c r="AV385" s="318"/>
      <c r="AW385" s="318"/>
      <c r="AX385" s="318"/>
      <c r="AY385" s="318"/>
      <c r="AZ385" s="318"/>
      <c r="BA385" s="318"/>
      <c r="BB385" s="318"/>
      <c r="BC385" s="318"/>
      <c r="BD385" s="318"/>
      <c r="BE385" s="318"/>
      <c r="BF385" s="318"/>
      <c r="BG385" s="318"/>
      <c r="BH385" s="318"/>
      <c r="BI385" s="318"/>
      <c r="BJ385" s="318"/>
      <c r="BK385" s="318"/>
      <c r="BL385" s="318"/>
      <c r="BM385" s="318"/>
      <c r="BN385" s="318"/>
      <c r="BO385" s="318"/>
      <c r="BP385" s="318"/>
      <c r="BQ385" s="318"/>
      <c r="BR385" s="318"/>
      <c r="BS385" s="318"/>
      <c r="BT385" s="318"/>
      <c r="BU385" s="318"/>
      <c r="BV385" s="318"/>
      <c r="BW385" s="318"/>
      <c r="BX385" s="318"/>
      <c r="BY385" s="318"/>
      <c r="BZ385" s="318"/>
      <c r="CA385" s="318"/>
      <c r="CB385" s="318"/>
      <c r="CC385" s="318"/>
      <c r="CD385" s="318"/>
      <c r="CE385" s="21"/>
      <c r="CF385" s="21"/>
      <c r="CG385" s="21"/>
      <c r="CH385" s="21"/>
      <c r="CI385" s="1"/>
      <c r="CJ385" s="1"/>
    </row>
    <row r="386" ht="13.5" customHeight="1">
      <c r="A386" s="1"/>
      <c r="B386" s="20"/>
      <c r="C386" s="318"/>
      <c r="D386" s="318"/>
      <c r="E386" s="318"/>
      <c r="F386" s="318"/>
      <c r="G386" s="318"/>
      <c r="H386" s="318"/>
      <c r="I386" s="318"/>
      <c r="J386" s="318"/>
      <c r="K386" s="318"/>
      <c r="L386" s="318"/>
      <c r="M386" s="318"/>
      <c r="N386" s="318"/>
      <c r="O386" s="318"/>
      <c r="P386" s="318"/>
      <c r="Q386" s="637"/>
      <c r="R386" s="318"/>
      <c r="S386" s="318"/>
      <c r="T386" s="318"/>
      <c r="U386" s="318"/>
      <c r="V386" s="318"/>
      <c r="W386" s="318"/>
      <c r="X386" s="318"/>
      <c r="Y386" s="318"/>
      <c r="Z386" s="318"/>
      <c r="AA386" s="318"/>
      <c r="AB386" s="318"/>
      <c r="AC386" s="318"/>
      <c r="AD386" s="318"/>
      <c r="AE386" s="318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P386" s="318"/>
      <c r="AQ386" s="318"/>
      <c r="AR386" s="318"/>
      <c r="AS386" s="318"/>
      <c r="AT386" s="318"/>
      <c r="AU386" s="318"/>
      <c r="AV386" s="318"/>
      <c r="AW386" s="318"/>
      <c r="AX386" s="318"/>
      <c r="AY386" s="318"/>
      <c r="AZ386" s="318"/>
      <c r="BA386" s="318"/>
      <c r="BB386" s="318"/>
      <c r="BC386" s="318"/>
      <c r="BD386" s="318"/>
      <c r="BE386" s="318"/>
      <c r="BF386" s="318"/>
      <c r="BG386" s="318"/>
      <c r="BH386" s="318"/>
      <c r="BI386" s="318"/>
      <c r="BJ386" s="318"/>
      <c r="BK386" s="318"/>
      <c r="BL386" s="318"/>
      <c r="BM386" s="318"/>
      <c r="BN386" s="318"/>
      <c r="BO386" s="318"/>
      <c r="BP386" s="318"/>
      <c r="BQ386" s="318"/>
      <c r="BR386" s="318"/>
      <c r="BS386" s="318"/>
      <c r="BT386" s="318"/>
      <c r="BU386" s="318"/>
      <c r="BV386" s="318"/>
      <c r="BW386" s="318"/>
      <c r="BX386" s="318"/>
      <c r="BY386" s="318"/>
      <c r="BZ386" s="318"/>
      <c r="CA386" s="318"/>
      <c r="CB386" s="318"/>
      <c r="CC386" s="318"/>
      <c r="CD386" s="318"/>
      <c r="CE386" s="21"/>
      <c r="CF386" s="21"/>
      <c r="CG386" s="21"/>
      <c r="CH386" s="21"/>
      <c r="CI386" s="1"/>
      <c r="CJ386" s="1"/>
    </row>
    <row r="387" ht="13.5" customHeight="1">
      <c r="A387" s="1"/>
      <c r="B387" s="20"/>
      <c r="C387" s="318"/>
      <c r="D387" s="318"/>
      <c r="E387" s="318"/>
      <c r="F387" s="318"/>
      <c r="G387" s="318"/>
      <c r="H387" s="318"/>
      <c r="I387" s="318"/>
      <c r="J387" s="318"/>
      <c r="K387" s="318"/>
      <c r="L387" s="318"/>
      <c r="M387" s="318"/>
      <c r="N387" s="318"/>
      <c r="O387" s="318"/>
      <c r="P387" s="318"/>
      <c r="Q387" s="637"/>
      <c r="R387" s="318"/>
      <c r="S387" s="318"/>
      <c r="T387" s="318"/>
      <c r="U387" s="318"/>
      <c r="V387" s="318"/>
      <c r="W387" s="318"/>
      <c r="X387" s="318"/>
      <c r="Y387" s="318"/>
      <c r="Z387" s="318"/>
      <c r="AA387" s="318"/>
      <c r="AB387" s="318"/>
      <c r="AC387" s="318"/>
      <c r="AD387" s="318"/>
      <c r="AE387" s="318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P387" s="318"/>
      <c r="AQ387" s="318"/>
      <c r="AR387" s="318"/>
      <c r="AS387" s="318"/>
      <c r="AT387" s="318"/>
      <c r="AU387" s="318"/>
      <c r="AV387" s="318"/>
      <c r="AW387" s="318"/>
      <c r="AX387" s="318"/>
      <c r="AY387" s="318"/>
      <c r="AZ387" s="318"/>
      <c r="BA387" s="318"/>
      <c r="BB387" s="318"/>
      <c r="BC387" s="318"/>
      <c r="BD387" s="318"/>
      <c r="BE387" s="318"/>
      <c r="BF387" s="318"/>
      <c r="BG387" s="318"/>
      <c r="BH387" s="318"/>
      <c r="BI387" s="318"/>
      <c r="BJ387" s="318"/>
      <c r="BK387" s="318"/>
      <c r="BL387" s="318"/>
      <c r="BM387" s="318"/>
      <c r="BN387" s="318"/>
      <c r="BO387" s="318"/>
      <c r="BP387" s="318"/>
      <c r="BQ387" s="318"/>
      <c r="BR387" s="318"/>
      <c r="BS387" s="318"/>
      <c r="BT387" s="318"/>
      <c r="BU387" s="318"/>
      <c r="BV387" s="318"/>
      <c r="BW387" s="318"/>
      <c r="BX387" s="318"/>
      <c r="BY387" s="318"/>
      <c r="BZ387" s="318"/>
      <c r="CA387" s="318"/>
      <c r="CB387" s="318"/>
      <c r="CC387" s="318"/>
      <c r="CD387" s="318"/>
      <c r="CE387" s="21"/>
      <c r="CF387" s="21"/>
      <c r="CG387" s="21"/>
      <c r="CH387" s="21"/>
      <c r="CI387" s="1"/>
      <c r="CJ387" s="1"/>
    </row>
    <row r="388" ht="13.5" customHeight="1">
      <c r="A388" s="1"/>
      <c r="B388" s="20"/>
      <c r="C388" s="318"/>
      <c r="D388" s="318"/>
      <c r="E388" s="318"/>
      <c r="F388" s="318"/>
      <c r="G388" s="318"/>
      <c r="H388" s="318"/>
      <c r="I388" s="318"/>
      <c r="J388" s="318"/>
      <c r="K388" s="318"/>
      <c r="L388" s="318"/>
      <c r="M388" s="318"/>
      <c r="N388" s="318"/>
      <c r="O388" s="318"/>
      <c r="P388" s="318"/>
      <c r="Q388" s="637"/>
      <c r="R388" s="318"/>
      <c r="S388" s="318"/>
      <c r="T388" s="318"/>
      <c r="U388" s="318"/>
      <c r="V388" s="318"/>
      <c r="W388" s="318"/>
      <c r="X388" s="318"/>
      <c r="Y388" s="318"/>
      <c r="Z388" s="318"/>
      <c r="AA388" s="318"/>
      <c r="AB388" s="318"/>
      <c r="AC388" s="318"/>
      <c r="AD388" s="318"/>
      <c r="AE388" s="318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P388" s="318"/>
      <c r="AQ388" s="318"/>
      <c r="AR388" s="318"/>
      <c r="AS388" s="318"/>
      <c r="AT388" s="318"/>
      <c r="AU388" s="318"/>
      <c r="AV388" s="318"/>
      <c r="AW388" s="318"/>
      <c r="AX388" s="318"/>
      <c r="AY388" s="318"/>
      <c r="AZ388" s="318"/>
      <c r="BA388" s="318"/>
      <c r="BB388" s="318"/>
      <c r="BC388" s="318"/>
      <c r="BD388" s="318"/>
      <c r="BE388" s="318"/>
      <c r="BF388" s="318"/>
      <c r="BG388" s="318"/>
      <c r="BH388" s="318"/>
      <c r="BI388" s="318"/>
      <c r="BJ388" s="318"/>
      <c r="BK388" s="318"/>
      <c r="BL388" s="318"/>
      <c r="BM388" s="318"/>
      <c r="BN388" s="318"/>
      <c r="BO388" s="318"/>
      <c r="BP388" s="318"/>
      <c r="BQ388" s="318"/>
      <c r="BR388" s="318"/>
      <c r="BS388" s="318"/>
      <c r="BT388" s="318"/>
      <c r="BU388" s="318"/>
      <c r="BV388" s="318"/>
      <c r="BW388" s="318"/>
      <c r="BX388" s="318"/>
      <c r="BY388" s="318"/>
      <c r="BZ388" s="318"/>
      <c r="CA388" s="318"/>
      <c r="CB388" s="318"/>
      <c r="CC388" s="318"/>
      <c r="CD388" s="318"/>
      <c r="CE388" s="21"/>
      <c r="CF388" s="21"/>
      <c r="CG388" s="21"/>
      <c r="CH388" s="21"/>
      <c r="CI388" s="1"/>
      <c r="CJ388" s="1"/>
    </row>
    <row r="389" ht="13.5" customHeight="1">
      <c r="A389" s="1"/>
      <c r="B389" s="20"/>
      <c r="C389" s="318"/>
      <c r="D389" s="318"/>
      <c r="E389" s="318"/>
      <c r="F389" s="318"/>
      <c r="G389" s="318"/>
      <c r="H389" s="318"/>
      <c r="I389" s="318"/>
      <c r="J389" s="318"/>
      <c r="K389" s="318"/>
      <c r="L389" s="318"/>
      <c r="M389" s="318"/>
      <c r="N389" s="318"/>
      <c r="O389" s="318"/>
      <c r="P389" s="318"/>
      <c r="Q389" s="637"/>
      <c r="R389" s="318"/>
      <c r="S389" s="318"/>
      <c r="T389" s="318"/>
      <c r="U389" s="318"/>
      <c r="V389" s="318"/>
      <c r="W389" s="318"/>
      <c r="X389" s="318"/>
      <c r="Y389" s="318"/>
      <c r="Z389" s="318"/>
      <c r="AA389" s="318"/>
      <c r="AB389" s="318"/>
      <c r="AC389" s="318"/>
      <c r="AD389" s="318"/>
      <c r="AE389" s="318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P389" s="318"/>
      <c r="AQ389" s="318"/>
      <c r="AR389" s="318"/>
      <c r="AS389" s="318"/>
      <c r="AT389" s="318"/>
      <c r="AU389" s="318"/>
      <c r="AV389" s="318"/>
      <c r="AW389" s="318"/>
      <c r="AX389" s="318"/>
      <c r="AY389" s="318"/>
      <c r="AZ389" s="318"/>
      <c r="BA389" s="318"/>
      <c r="BB389" s="318"/>
      <c r="BC389" s="318"/>
      <c r="BD389" s="318"/>
      <c r="BE389" s="318"/>
      <c r="BF389" s="318"/>
      <c r="BG389" s="318"/>
      <c r="BH389" s="318"/>
      <c r="BI389" s="318"/>
      <c r="BJ389" s="318"/>
      <c r="BK389" s="318"/>
      <c r="BL389" s="318"/>
      <c r="BM389" s="318"/>
      <c r="BN389" s="318"/>
      <c r="BO389" s="318"/>
      <c r="BP389" s="318"/>
      <c r="BQ389" s="318"/>
      <c r="BR389" s="318"/>
      <c r="BS389" s="318"/>
      <c r="BT389" s="318"/>
      <c r="BU389" s="318"/>
      <c r="BV389" s="318"/>
      <c r="BW389" s="318"/>
      <c r="BX389" s="318"/>
      <c r="BY389" s="318"/>
      <c r="BZ389" s="318"/>
      <c r="CA389" s="318"/>
      <c r="CB389" s="318"/>
      <c r="CC389" s="318"/>
      <c r="CD389" s="318"/>
      <c r="CE389" s="21"/>
      <c r="CF389" s="21"/>
      <c r="CG389" s="21"/>
      <c r="CH389" s="21"/>
      <c r="CI389" s="1"/>
      <c r="CJ389" s="1"/>
    </row>
    <row r="390" ht="13.5" customHeight="1">
      <c r="A390" s="1"/>
      <c r="B390" s="20"/>
      <c r="C390" s="318"/>
      <c r="D390" s="318"/>
      <c r="E390" s="318"/>
      <c r="F390" s="318"/>
      <c r="G390" s="318"/>
      <c r="H390" s="318"/>
      <c r="I390" s="318"/>
      <c r="J390" s="318"/>
      <c r="K390" s="318"/>
      <c r="L390" s="318"/>
      <c r="M390" s="318"/>
      <c r="N390" s="318"/>
      <c r="O390" s="318"/>
      <c r="P390" s="318"/>
      <c r="Q390" s="637"/>
      <c r="R390" s="318"/>
      <c r="S390" s="318"/>
      <c r="T390" s="318"/>
      <c r="U390" s="318"/>
      <c r="V390" s="318"/>
      <c r="W390" s="318"/>
      <c r="X390" s="318"/>
      <c r="Y390" s="318"/>
      <c r="Z390" s="318"/>
      <c r="AA390" s="318"/>
      <c r="AB390" s="318"/>
      <c r="AC390" s="318"/>
      <c r="AD390" s="318"/>
      <c r="AE390" s="318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P390" s="318"/>
      <c r="AQ390" s="318"/>
      <c r="AR390" s="318"/>
      <c r="AS390" s="318"/>
      <c r="AT390" s="318"/>
      <c r="AU390" s="318"/>
      <c r="AV390" s="318"/>
      <c r="AW390" s="318"/>
      <c r="AX390" s="318"/>
      <c r="AY390" s="318"/>
      <c r="AZ390" s="318"/>
      <c r="BA390" s="318"/>
      <c r="BB390" s="318"/>
      <c r="BC390" s="318"/>
      <c r="BD390" s="318"/>
      <c r="BE390" s="318"/>
      <c r="BF390" s="318"/>
      <c r="BG390" s="318"/>
      <c r="BH390" s="318"/>
      <c r="BI390" s="318"/>
      <c r="BJ390" s="318"/>
      <c r="BK390" s="318"/>
      <c r="BL390" s="318"/>
      <c r="BM390" s="318"/>
      <c r="BN390" s="318"/>
      <c r="BO390" s="318"/>
      <c r="BP390" s="318"/>
      <c r="BQ390" s="318"/>
      <c r="BR390" s="318"/>
      <c r="BS390" s="318"/>
      <c r="BT390" s="318"/>
      <c r="BU390" s="318"/>
      <c r="BV390" s="318"/>
      <c r="BW390" s="318"/>
      <c r="BX390" s="318"/>
      <c r="BY390" s="318"/>
      <c r="BZ390" s="318"/>
      <c r="CA390" s="318"/>
      <c r="CB390" s="318"/>
      <c r="CC390" s="318"/>
      <c r="CD390" s="318"/>
      <c r="CE390" s="21"/>
      <c r="CF390" s="21"/>
      <c r="CG390" s="21"/>
      <c r="CH390" s="21"/>
      <c r="CI390" s="1"/>
      <c r="CJ390" s="1"/>
    </row>
    <row r="391" ht="13.5" customHeight="1">
      <c r="A391" s="1"/>
      <c r="B391" s="20"/>
      <c r="C391" s="318"/>
      <c r="D391" s="318"/>
      <c r="E391" s="318"/>
      <c r="F391" s="318"/>
      <c r="G391" s="318"/>
      <c r="H391" s="318"/>
      <c r="I391" s="318"/>
      <c r="J391" s="318"/>
      <c r="K391" s="318"/>
      <c r="L391" s="318"/>
      <c r="M391" s="318"/>
      <c r="N391" s="318"/>
      <c r="O391" s="318"/>
      <c r="P391" s="318"/>
      <c r="Q391" s="637"/>
      <c r="R391" s="318"/>
      <c r="S391" s="318"/>
      <c r="T391" s="318"/>
      <c r="U391" s="318"/>
      <c r="V391" s="318"/>
      <c r="W391" s="318"/>
      <c r="X391" s="318"/>
      <c r="Y391" s="318"/>
      <c r="Z391" s="318"/>
      <c r="AA391" s="318"/>
      <c r="AB391" s="318"/>
      <c r="AC391" s="318"/>
      <c r="AD391" s="318"/>
      <c r="AE391" s="318"/>
      <c r="AF391" s="318"/>
      <c r="AG391" s="318"/>
      <c r="AH391" s="318"/>
      <c r="AI391" s="318"/>
      <c r="AJ391" s="318"/>
      <c r="AK391" s="318"/>
      <c r="AL391" s="318"/>
      <c r="AM391" s="318"/>
      <c r="AN391" s="318"/>
      <c r="AO391" s="318"/>
      <c r="AP391" s="318"/>
      <c r="AQ391" s="318"/>
      <c r="AR391" s="318"/>
      <c r="AS391" s="318"/>
      <c r="AT391" s="318"/>
      <c r="AU391" s="318"/>
      <c r="AV391" s="318"/>
      <c r="AW391" s="318"/>
      <c r="AX391" s="318"/>
      <c r="AY391" s="318"/>
      <c r="AZ391" s="318"/>
      <c r="BA391" s="318"/>
      <c r="BB391" s="318"/>
      <c r="BC391" s="318"/>
      <c r="BD391" s="318"/>
      <c r="BE391" s="318"/>
      <c r="BF391" s="318"/>
      <c r="BG391" s="318"/>
      <c r="BH391" s="318"/>
      <c r="BI391" s="318"/>
      <c r="BJ391" s="318"/>
      <c r="BK391" s="318"/>
      <c r="BL391" s="318"/>
      <c r="BM391" s="318"/>
      <c r="BN391" s="318"/>
      <c r="BO391" s="318"/>
      <c r="BP391" s="318"/>
      <c r="BQ391" s="318"/>
      <c r="BR391" s="318"/>
      <c r="BS391" s="318"/>
      <c r="BT391" s="318"/>
      <c r="BU391" s="318"/>
      <c r="BV391" s="318"/>
      <c r="BW391" s="318"/>
      <c r="BX391" s="318"/>
      <c r="BY391" s="318"/>
      <c r="BZ391" s="318"/>
      <c r="CA391" s="318"/>
      <c r="CB391" s="318"/>
      <c r="CC391" s="318"/>
      <c r="CD391" s="318"/>
      <c r="CE391" s="21"/>
      <c r="CF391" s="21"/>
      <c r="CG391" s="21"/>
      <c r="CH391" s="21"/>
      <c r="CI391" s="1"/>
      <c r="CJ391" s="1"/>
    </row>
    <row r="392" ht="13.5" customHeight="1">
      <c r="A392" s="1"/>
      <c r="B392" s="20"/>
      <c r="C392" s="318"/>
      <c r="D392" s="318"/>
      <c r="E392" s="318"/>
      <c r="F392" s="318"/>
      <c r="G392" s="318"/>
      <c r="H392" s="318"/>
      <c r="I392" s="318"/>
      <c r="J392" s="318"/>
      <c r="K392" s="318"/>
      <c r="L392" s="318"/>
      <c r="M392" s="318"/>
      <c r="N392" s="318"/>
      <c r="O392" s="318"/>
      <c r="P392" s="318"/>
      <c r="Q392" s="637"/>
      <c r="R392" s="318"/>
      <c r="S392" s="318"/>
      <c r="T392" s="318"/>
      <c r="U392" s="318"/>
      <c r="V392" s="318"/>
      <c r="W392" s="318"/>
      <c r="X392" s="318"/>
      <c r="Y392" s="318"/>
      <c r="Z392" s="318"/>
      <c r="AA392" s="318"/>
      <c r="AB392" s="318"/>
      <c r="AC392" s="318"/>
      <c r="AD392" s="318"/>
      <c r="AE392" s="318"/>
      <c r="AF392" s="318"/>
      <c r="AG392" s="318"/>
      <c r="AH392" s="318"/>
      <c r="AI392" s="318"/>
      <c r="AJ392" s="318"/>
      <c r="AK392" s="318"/>
      <c r="AL392" s="318"/>
      <c r="AM392" s="318"/>
      <c r="AN392" s="318"/>
      <c r="AO392" s="318"/>
      <c r="AP392" s="318"/>
      <c r="AQ392" s="318"/>
      <c r="AR392" s="318"/>
      <c r="AS392" s="318"/>
      <c r="AT392" s="318"/>
      <c r="AU392" s="318"/>
      <c r="AV392" s="318"/>
      <c r="AW392" s="318"/>
      <c r="AX392" s="318"/>
      <c r="AY392" s="318"/>
      <c r="AZ392" s="318"/>
      <c r="BA392" s="318"/>
      <c r="BB392" s="318"/>
      <c r="BC392" s="318"/>
      <c r="BD392" s="318"/>
      <c r="BE392" s="318"/>
      <c r="BF392" s="318"/>
      <c r="BG392" s="318"/>
      <c r="BH392" s="318"/>
      <c r="BI392" s="318"/>
      <c r="BJ392" s="318"/>
      <c r="BK392" s="318"/>
      <c r="BL392" s="318"/>
      <c r="BM392" s="318"/>
      <c r="BN392" s="318"/>
      <c r="BO392" s="318"/>
      <c r="BP392" s="318"/>
      <c r="BQ392" s="318"/>
      <c r="BR392" s="318"/>
      <c r="BS392" s="318"/>
      <c r="BT392" s="318"/>
      <c r="BU392" s="318"/>
      <c r="BV392" s="318"/>
      <c r="BW392" s="318"/>
      <c r="BX392" s="318"/>
      <c r="BY392" s="318"/>
      <c r="BZ392" s="318"/>
      <c r="CA392" s="318"/>
      <c r="CB392" s="318"/>
      <c r="CC392" s="318"/>
      <c r="CD392" s="318"/>
      <c r="CE392" s="21"/>
      <c r="CF392" s="21"/>
      <c r="CG392" s="21"/>
      <c r="CH392" s="21"/>
      <c r="CI392" s="1"/>
      <c r="CJ392" s="1"/>
    </row>
    <row r="393" ht="13.5" customHeight="1">
      <c r="A393" s="1"/>
      <c r="B393" s="20"/>
      <c r="C393" s="318"/>
      <c r="D393" s="318"/>
      <c r="E393" s="318"/>
      <c r="F393" s="318"/>
      <c r="G393" s="318"/>
      <c r="H393" s="318"/>
      <c r="I393" s="318"/>
      <c r="J393" s="318"/>
      <c r="K393" s="318"/>
      <c r="L393" s="318"/>
      <c r="M393" s="318"/>
      <c r="N393" s="318"/>
      <c r="O393" s="318"/>
      <c r="P393" s="318"/>
      <c r="Q393" s="637"/>
      <c r="R393" s="318"/>
      <c r="S393" s="318"/>
      <c r="T393" s="318"/>
      <c r="U393" s="318"/>
      <c r="V393" s="318"/>
      <c r="W393" s="318"/>
      <c r="X393" s="318"/>
      <c r="Y393" s="318"/>
      <c r="Z393" s="318"/>
      <c r="AA393" s="318"/>
      <c r="AB393" s="318"/>
      <c r="AC393" s="318"/>
      <c r="AD393" s="318"/>
      <c r="AE393" s="318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P393" s="318"/>
      <c r="AQ393" s="318"/>
      <c r="AR393" s="318"/>
      <c r="AS393" s="318"/>
      <c r="AT393" s="318"/>
      <c r="AU393" s="318"/>
      <c r="AV393" s="318"/>
      <c r="AW393" s="318"/>
      <c r="AX393" s="318"/>
      <c r="AY393" s="318"/>
      <c r="AZ393" s="318"/>
      <c r="BA393" s="318"/>
      <c r="BB393" s="318"/>
      <c r="BC393" s="318"/>
      <c r="BD393" s="318"/>
      <c r="BE393" s="318"/>
      <c r="BF393" s="318"/>
      <c r="BG393" s="318"/>
      <c r="BH393" s="318"/>
      <c r="BI393" s="318"/>
      <c r="BJ393" s="318"/>
      <c r="BK393" s="318"/>
      <c r="BL393" s="318"/>
      <c r="BM393" s="318"/>
      <c r="BN393" s="318"/>
      <c r="BO393" s="318"/>
      <c r="BP393" s="318"/>
      <c r="BQ393" s="318"/>
      <c r="BR393" s="318"/>
      <c r="BS393" s="318"/>
      <c r="BT393" s="318"/>
      <c r="BU393" s="318"/>
      <c r="BV393" s="318"/>
      <c r="BW393" s="318"/>
      <c r="BX393" s="318"/>
      <c r="BY393" s="318"/>
      <c r="BZ393" s="318"/>
      <c r="CA393" s="318"/>
      <c r="CB393" s="318"/>
      <c r="CC393" s="318"/>
      <c r="CD393" s="318"/>
      <c r="CE393" s="21"/>
      <c r="CF393" s="21"/>
      <c r="CG393" s="21"/>
      <c r="CH393" s="21"/>
      <c r="CI393" s="1"/>
      <c r="CJ393" s="1"/>
    </row>
    <row r="394" ht="13.5" customHeight="1">
      <c r="A394" s="1"/>
      <c r="B394" s="20"/>
      <c r="C394" s="318"/>
      <c r="D394" s="318"/>
      <c r="E394" s="318"/>
      <c r="F394" s="318"/>
      <c r="G394" s="318"/>
      <c r="H394" s="318"/>
      <c r="I394" s="318"/>
      <c r="J394" s="318"/>
      <c r="K394" s="318"/>
      <c r="L394" s="318"/>
      <c r="M394" s="318"/>
      <c r="N394" s="318"/>
      <c r="O394" s="318"/>
      <c r="P394" s="318"/>
      <c r="Q394" s="637"/>
      <c r="R394" s="318"/>
      <c r="S394" s="318"/>
      <c r="T394" s="318"/>
      <c r="U394" s="318"/>
      <c r="V394" s="318"/>
      <c r="W394" s="318"/>
      <c r="X394" s="318"/>
      <c r="Y394" s="318"/>
      <c r="Z394" s="318"/>
      <c r="AA394" s="318"/>
      <c r="AB394" s="318"/>
      <c r="AC394" s="318"/>
      <c r="AD394" s="318"/>
      <c r="AE394" s="318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P394" s="318"/>
      <c r="AQ394" s="318"/>
      <c r="AR394" s="318"/>
      <c r="AS394" s="318"/>
      <c r="AT394" s="318"/>
      <c r="AU394" s="318"/>
      <c r="AV394" s="318"/>
      <c r="AW394" s="318"/>
      <c r="AX394" s="318"/>
      <c r="AY394" s="318"/>
      <c r="AZ394" s="318"/>
      <c r="BA394" s="318"/>
      <c r="BB394" s="318"/>
      <c r="BC394" s="318"/>
      <c r="BD394" s="318"/>
      <c r="BE394" s="318"/>
      <c r="BF394" s="318"/>
      <c r="BG394" s="318"/>
      <c r="BH394" s="318"/>
      <c r="BI394" s="318"/>
      <c r="BJ394" s="318"/>
      <c r="BK394" s="318"/>
      <c r="BL394" s="318"/>
      <c r="BM394" s="318"/>
      <c r="BN394" s="318"/>
      <c r="BO394" s="318"/>
      <c r="BP394" s="318"/>
      <c r="BQ394" s="318"/>
      <c r="BR394" s="318"/>
      <c r="BS394" s="318"/>
      <c r="BT394" s="318"/>
      <c r="BU394" s="318"/>
      <c r="BV394" s="318"/>
      <c r="BW394" s="318"/>
      <c r="BX394" s="318"/>
      <c r="BY394" s="318"/>
      <c r="BZ394" s="318"/>
      <c r="CA394" s="318"/>
      <c r="CB394" s="318"/>
      <c r="CC394" s="318"/>
      <c r="CD394" s="318"/>
      <c r="CE394" s="21"/>
      <c r="CF394" s="21"/>
      <c r="CG394" s="21"/>
      <c r="CH394" s="21"/>
      <c r="CI394" s="1"/>
      <c r="CJ394" s="1"/>
    </row>
    <row r="395" ht="13.5" customHeight="1">
      <c r="A395" s="1"/>
      <c r="B395" s="20"/>
      <c r="C395" s="318"/>
      <c r="D395" s="318"/>
      <c r="E395" s="318"/>
      <c r="F395" s="318"/>
      <c r="G395" s="318"/>
      <c r="H395" s="318"/>
      <c r="I395" s="318"/>
      <c r="J395" s="318"/>
      <c r="K395" s="318"/>
      <c r="L395" s="318"/>
      <c r="M395" s="318"/>
      <c r="N395" s="318"/>
      <c r="O395" s="318"/>
      <c r="P395" s="318"/>
      <c r="Q395" s="637"/>
      <c r="R395" s="318"/>
      <c r="S395" s="318"/>
      <c r="T395" s="318"/>
      <c r="U395" s="318"/>
      <c r="V395" s="318"/>
      <c r="W395" s="318"/>
      <c r="X395" s="318"/>
      <c r="Y395" s="318"/>
      <c r="Z395" s="318"/>
      <c r="AA395" s="318"/>
      <c r="AB395" s="318"/>
      <c r="AC395" s="318"/>
      <c r="AD395" s="318"/>
      <c r="AE395" s="318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P395" s="318"/>
      <c r="AQ395" s="318"/>
      <c r="AR395" s="318"/>
      <c r="AS395" s="318"/>
      <c r="AT395" s="318"/>
      <c r="AU395" s="318"/>
      <c r="AV395" s="318"/>
      <c r="AW395" s="318"/>
      <c r="AX395" s="318"/>
      <c r="AY395" s="318"/>
      <c r="AZ395" s="318"/>
      <c r="BA395" s="318"/>
      <c r="BB395" s="318"/>
      <c r="BC395" s="318"/>
      <c r="BD395" s="318"/>
      <c r="BE395" s="318"/>
      <c r="BF395" s="318"/>
      <c r="BG395" s="318"/>
      <c r="BH395" s="318"/>
      <c r="BI395" s="318"/>
      <c r="BJ395" s="318"/>
      <c r="BK395" s="318"/>
      <c r="BL395" s="318"/>
      <c r="BM395" s="318"/>
      <c r="BN395" s="318"/>
      <c r="BO395" s="318"/>
      <c r="BP395" s="318"/>
      <c r="BQ395" s="318"/>
      <c r="BR395" s="318"/>
      <c r="BS395" s="318"/>
      <c r="BT395" s="318"/>
      <c r="BU395" s="318"/>
      <c r="BV395" s="318"/>
      <c r="BW395" s="318"/>
      <c r="BX395" s="318"/>
      <c r="BY395" s="318"/>
      <c r="BZ395" s="318"/>
      <c r="CA395" s="318"/>
      <c r="CB395" s="318"/>
      <c r="CC395" s="318"/>
      <c r="CD395" s="318"/>
      <c r="CE395" s="21"/>
      <c r="CF395" s="21"/>
      <c r="CG395" s="21"/>
      <c r="CH395" s="21"/>
      <c r="CI395" s="1"/>
      <c r="CJ395" s="1"/>
    </row>
    <row r="396" ht="13.5" customHeight="1">
      <c r="A396" s="1"/>
      <c r="B396" s="20"/>
      <c r="C396" s="318"/>
      <c r="D396" s="318"/>
      <c r="E396" s="318"/>
      <c r="F396" s="318"/>
      <c r="G396" s="318"/>
      <c r="H396" s="318"/>
      <c r="I396" s="318"/>
      <c r="J396" s="318"/>
      <c r="K396" s="318"/>
      <c r="L396" s="318"/>
      <c r="M396" s="318"/>
      <c r="N396" s="318"/>
      <c r="O396" s="318"/>
      <c r="P396" s="318"/>
      <c r="Q396" s="637"/>
      <c r="R396" s="318"/>
      <c r="S396" s="318"/>
      <c r="T396" s="318"/>
      <c r="U396" s="318"/>
      <c r="V396" s="318"/>
      <c r="W396" s="318"/>
      <c r="X396" s="318"/>
      <c r="Y396" s="318"/>
      <c r="Z396" s="318"/>
      <c r="AA396" s="318"/>
      <c r="AB396" s="318"/>
      <c r="AC396" s="318"/>
      <c r="AD396" s="318"/>
      <c r="AE396" s="318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P396" s="318"/>
      <c r="AQ396" s="318"/>
      <c r="AR396" s="318"/>
      <c r="AS396" s="318"/>
      <c r="AT396" s="318"/>
      <c r="AU396" s="318"/>
      <c r="AV396" s="318"/>
      <c r="AW396" s="318"/>
      <c r="AX396" s="318"/>
      <c r="AY396" s="318"/>
      <c r="AZ396" s="318"/>
      <c r="BA396" s="318"/>
      <c r="BB396" s="318"/>
      <c r="BC396" s="318"/>
      <c r="BD396" s="318"/>
      <c r="BE396" s="318"/>
      <c r="BF396" s="318"/>
      <c r="BG396" s="318"/>
      <c r="BH396" s="318"/>
      <c r="BI396" s="318"/>
      <c r="BJ396" s="318"/>
      <c r="BK396" s="318"/>
      <c r="BL396" s="318"/>
      <c r="BM396" s="318"/>
      <c r="BN396" s="318"/>
      <c r="BO396" s="318"/>
      <c r="BP396" s="318"/>
      <c r="BQ396" s="318"/>
      <c r="BR396" s="318"/>
      <c r="BS396" s="318"/>
      <c r="BT396" s="318"/>
      <c r="BU396" s="318"/>
      <c r="BV396" s="318"/>
      <c r="BW396" s="318"/>
      <c r="BX396" s="318"/>
      <c r="BY396" s="318"/>
      <c r="BZ396" s="318"/>
      <c r="CA396" s="318"/>
      <c r="CB396" s="318"/>
      <c r="CC396" s="318"/>
      <c r="CD396" s="318"/>
      <c r="CE396" s="21"/>
      <c r="CF396" s="21"/>
      <c r="CG396" s="21"/>
      <c r="CH396" s="21"/>
      <c r="CI396" s="1"/>
      <c r="CJ396" s="1"/>
    </row>
    <row r="397" ht="13.5" customHeight="1">
      <c r="A397" s="1"/>
      <c r="B397" s="20"/>
      <c r="C397" s="318"/>
      <c r="D397" s="318"/>
      <c r="E397" s="318"/>
      <c r="F397" s="318"/>
      <c r="G397" s="318"/>
      <c r="H397" s="318"/>
      <c r="I397" s="318"/>
      <c r="J397" s="318"/>
      <c r="K397" s="318"/>
      <c r="L397" s="318"/>
      <c r="M397" s="318"/>
      <c r="N397" s="318"/>
      <c r="O397" s="318"/>
      <c r="P397" s="318"/>
      <c r="Q397" s="637"/>
      <c r="R397" s="318"/>
      <c r="S397" s="318"/>
      <c r="T397" s="318"/>
      <c r="U397" s="318"/>
      <c r="V397" s="318"/>
      <c r="W397" s="318"/>
      <c r="X397" s="318"/>
      <c r="Y397" s="318"/>
      <c r="Z397" s="318"/>
      <c r="AA397" s="318"/>
      <c r="AB397" s="318"/>
      <c r="AC397" s="318"/>
      <c r="AD397" s="318"/>
      <c r="AE397" s="318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P397" s="318"/>
      <c r="AQ397" s="318"/>
      <c r="AR397" s="318"/>
      <c r="AS397" s="318"/>
      <c r="AT397" s="318"/>
      <c r="AU397" s="318"/>
      <c r="AV397" s="318"/>
      <c r="AW397" s="318"/>
      <c r="AX397" s="318"/>
      <c r="AY397" s="318"/>
      <c r="AZ397" s="318"/>
      <c r="BA397" s="318"/>
      <c r="BB397" s="318"/>
      <c r="BC397" s="318"/>
      <c r="BD397" s="318"/>
      <c r="BE397" s="318"/>
      <c r="BF397" s="318"/>
      <c r="BG397" s="318"/>
      <c r="BH397" s="318"/>
      <c r="BI397" s="318"/>
      <c r="BJ397" s="318"/>
      <c r="BK397" s="318"/>
      <c r="BL397" s="318"/>
      <c r="BM397" s="318"/>
      <c r="BN397" s="318"/>
      <c r="BO397" s="318"/>
      <c r="BP397" s="318"/>
      <c r="BQ397" s="318"/>
      <c r="BR397" s="318"/>
      <c r="BS397" s="318"/>
      <c r="BT397" s="318"/>
      <c r="BU397" s="318"/>
      <c r="BV397" s="318"/>
      <c r="BW397" s="318"/>
      <c r="BX397" s="318"/>
      <c r="BY397" s="318"/>
      <c r="BZ397" s="318"/>
      <c r="CA397" s="318"/>
      <c r="CB397" s="318"/>
      <c r="CC397" s="318"/>
      <c r="CD397" s="318"/>
      <c r="CE397" s="21"/>
      <c r="CF397" s="21"/>
      <c r="CG397" s="21"/>
      <c r="CH397" s="21"/>
      <c r="CI397" s="1"/>
      <c r="CJ397" s="1"/>
    </row>
    <row r="398" ht="13.5" customHeight="1">
      <c r="A398" s="1"/>
      <c r="B398" s="20"/>
      <c r="C398" s="318"/>
      <c r="D398" s="318"/>
      <c r="E398" s="318"/>
      <c r="F398" s="318"/>
      <c r="G398" s="318"/>
      <c r="H398" s="318"/>
      <c r="I398" s="318"/>
      <c r="J398" s="318"/>
      <c r="K398" s="318"/>
      <c r="L398" s="318"/>
      <c r="M398" s="318"/>
      <c r="N398" s="318"/>
      <c r="O398" s="318"/>
      <c r="P398" s="318"/>
      <c r="Q398" s="637"/>
      <c r="R398" s="318"/>
      <c r="S398" s="318"/>
      <c r="T398" s="318"/>
      <c r="U398" s="318"/>
      <c r="V398" s="318"/>
      <c r="W398" s="318"/>
      <c r="X398" s="318"/>
      <c r="Y398" s="318"/>
      <c r="Z398" s="318"/>
      <c r="AA398" s="318"/>
      <c r="AB398" s="318"/>
      <c r="AC398" s="318"/>
      <c r="AD398" s="318"/>
      <c r="AE398" s="318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P398" s="318"/>
      <c r="AQ398" s="318"/>
      <c r="AR398" s="318"/>
      <c r="AS398" s="318"/>
      <c r="AT398" s="318"/>
      <c r="AU398" s="318"/>
      <c r="AV398" s="318"/>
      <c r="AW398" s="318"/>
      <c r="AX398" s="318"/>
      <c r="AY398" s="318"/>
      <c r="AZ398" s="318"/>
      <c r="BA398" s="318"/>
      <c r="BB398" s="318"/>
      <c r="BC398" s="318"/>
      <c r="BD398" s="318"/>
      <c r="BE398" s="318"/>
      <c r="BF398" s="318"/>
      <c r="BG398" s="318"/>
      <c r="BH398" s="318"/>
      <c r="BI398" s="318"/>
      <c r="BJ398" s="318"/>
      <c r="BK398" s="318"/>
      <c r="BL398" s="318"/>
      <c r="BM398" s="318"/>
      <c r="BN398" s="318"/>
      <c r="BO398" s="318"/>
      <c r="BP398" s="318"/>
      <c r="BQ398" s="318"/>
      <c r="BR398" s="318"/>
      <c r="BS398" s="318"/>
      <c r="BT398" s="318"/>
      <c r="BU398" s="318"/>
      <c r="BV398" s="318"/>
      <c r="BW398" s="318"/>
      <c r="BX398" s="318"/>
      <c r="BY398" s="318"/>
      <c r="BZ398" s="318"/>
      <c r="CA398" s="318"/>
      <c r="CB398" s="318"/>
      <c r="CC398" s="318"/>
      <c r="CD398" s="318"/>
      <c r="CE398" s="21"/>
      <c r="CF398" s="21"/>
      <c r="CG398" s="21"/>
      <c r="CH398" s="21"/>
      <c r="CI398" s="1"/>
      <c r="CJ398" s="1"/>
    </row>
    <row r="399" ht="13.5" customHeight="1">
      <c r="A399" s="1"/>
      <c r="B399" s="20"/>
      <c r="C399" s="318"/>
      <c r="D399" s="318"/>
      <c r="E399" s="318"/>
      <c r="F399" s="318"/>
      <c r="G399" s="318"/>
      <c r="H399" s="318"/>
      <c r="I399" s="318"/>
      <c r="J399" s="318"/>
      <c r="K399" s="318"/>
      <c r="L399" s="318"/>
      <c r="M399" s="318"/>
      <c r="N399" s="318"/>
      <c r="O399" s="318"/>
      <c r="P399" s="318"/>
      <c r="Q399" s="637"/>
      <c r="R399" s="318"/>
      <c r="S399" s="318"/>
      <c r="T399" s="318"/>
      <c r="U399" s="318"/>
      <c r="V399" s="318"/>
      <c r="W399" s="318"/>
      <c r="X399" s="318"/>
      <c r="Y399" s="318"/>
      <c r="Z399" s="318"/>
      <c r="AA399" s="318"/>
      <c r="AB399" s="318"/>
      <c r="AC399" s="318"/>
      <c r="AD399" s="318"/>
      <c r="AE399" s="318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P399" s="318"/>
      <c r="AQ399" s="318"/>
      <c r="AR399" s="318"/>
      <c r="AS399" s="318"/>
      <c r="AT399" s="318"/>
      <c r="AU399" s="318"/>
      <c r="AV399" s="318"/>
      <c r="AW399" s="318"/>
      <c r="AX399" s="318"/>
      <c r="AY399" s="318"/>
      <c r="AZ399" s="318"/>
      <c r="BA399" s="318"/>
      <c r="BB399" s="318"/>
      <c r="BC399" s="318"/>
      <c r="BD399" s="318"/>
      <c r="BE399" s="318"/>
      <c r="BF399" s="318"/>
      <c r="BG399" s="318"/>
      <c r="BH399" s="318"/>
      <c r="BI399" s="318"/>
      <c r="BJ399" s="318"/>
      <c r="BK399" s="318"/>
      <c r="BL399" s="318"/>
      <c r="BM399" s="318"/>
      <c r="BN399" s="318"/>
      <c r="BO399" s="318"/>
      <c r="BP399" s="318"/>
      <c r="BQ399" s="318"/>
      <c r="BR399" s="318"/>
      <c r="BS399" s="318"/>
      <c r="BT399" s="318"/>
      <c r="BU399" s="318"/>
      <c r="BV399" s="318"/>
      <c r="BW399" s="318"/>
      <c r="BX399" s="318"/>
      <c r="BY399" s="318"/>
      <c r="BZ399" s="318"/>
      <c r="CA399" s="318"/>
      <c r="CB399" s="318"/>
      <c r="CC399" s="318"/>
      <c r="CD399" s="318"/>
      <c r="CE399" s="21"/>
      <c r="CF399" s="21"/>
      <c r="CG399" s="21"/>
      <c r="CH399" s="21"/>
      <c r="CI399" s="1"/>
      <c r="CJ399" s="1"/>
    </row>
    <row r="400" ht="13.5" customHeight="1">
      <c r="A400" s="1"/>
      <c r="B400" s="20"/>
      <c r="C400" s="318"/>
      <c r="D400" s="318"/>
      <c r="E400" s="318"/>
      <c r="F400" s="318"/>
      <c r="G400" s="318"/>
      <c r="H400" s="318"/>
      <c r="I400" s="318"/>
      <c r="J400" s="318"/>
      <c r="K400" s="318"/>
      <c r="L400" s="318"/>
      <c r="M400" s="318"/>
      <c r="N400" s="318"/>
      <c r="O400" s="318"/>
      <c r="P400" s="318"/>
      <c r="Q400" s="637"/>
      <c r="R400" s="318"/>
      <c r="S400" s="318"/>
      <c r="T400" s="318"/>
      <c r="U400" s="318"/>
      <c r="V400" s="318"/>
      <c r="W400" s="318"/>
      <c r="X400" s="318"/>
      <c r="Y400" s="318"/>
      <c r="Z400" s="318"/>
      <c r="AA400" s="318"/>
      <c r="AB400" s="318"/>
      <c r="AC400" s="318"/>
      <c r="AD400" s="318"/>
      <c r="AE400" s="318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P400" s="318"/>
      <c r="AQ400" s="318"/>
      <c r="AR400" s="318"/>
      <c r="AS400" s="318"/>
      <c r="AT400" s="318"/>
      <c r="AU400" s="318"/>
      <c r="AV400" s="318"/>
      <c r="AW400" s="318"/>
      <c r="AX400" s="318"/>
      <c r="AY400" s="318"/>
      <c r="AZ400" s="318"/>
      <c r="BA400" s="318"/>
      <c r="BB400" s="318"/>
      <c r="BC400" s="318"/>
      <c r="BD400" s="318"/>
      <c r="BE400" s="318"/>
      <c r="BF400" s="318"/>
      <c r="BG400" s="318"/>
      <c r="BH400" s="318"/>
      <c r="BI400" s="318"/>
      <c r="BJ400" s="318"/>
      <c r="BK400" s="318"/>
      <c r="BL400" s="318"/>
      <c r="BM400" s="318"/>
      <c r="BN400" s="318"/>
      <c r="BO400" s="318"/>
      <c r="BP400" s="318"/>
      <c r="BQ400" s="318"/>
      <c r="BR400" s="318"/>
      <c r="BS400" s="318"/>
      <c r="BT400" s="318"/>
      <c r="BU400" s="318"/>
      <c r="BV400" s="318"/>
      <c r="BW400" s="318"/>
      <c r="BX400" s="318"/>
      <c r="BY400" s="318"/>
      <c r="BZ400" s="318"/>
      <c r="CA400" s="318"/>
      <c r="CB400" s="318"/>
      <c r="CC400" s="318"/>
      <c r="CD400" s="318"/>
      <c r="CE400" s="21"/>
      <c r="CF400" s="21"/>
      <c r="CG400" s="21"/>
      <c r="CH400" s="21"/>
      <c r="CI400" s="1"/>
      <c r="CJ400" s="1"/>
    </row>
    <row r="401" ht="13.5" customHeight="1">
      <c r="A401" s="1"/>
      <c r="B401" s="20"/>
      <c r="C401" s="318"/>
      <c r="D401" s="318"/>
      <c r="E401" s="318"/>
      <c r="F401" s="318"/>
      <c r="G401" s="318"/>
      <c r="H401" s="318"/>
      <c r="I401" s="318"/>
      <c r="J401" s="318"/>
      <c r="K401" s="318"/>
      <c r="L401" s="318"/>
      <c r="M401" s="318"/>
      <c r="N401" s="318"/>
      <c r="O401" s="318"/>
      <c r="P401" s="318"/>
      <c r="Q401" s="637"/>
      <c r="R401" s="318"/>
      <c r="S401" s="318"/>
      <c r="T401" s="318"/>
      <c r="U401" s="318"/>
      <c r="V401" s="318"/>
      <c r="W401" s="318"/>
      <c r="X401" s="318"/>
      <c r="Y401" s="318"/>
      <c r="Z401" s="318"/>
      <c r="AA401" s="318"/>
      <c r="AB401" s="318"/>
      <c r="AC401" s="318"/>
      <c r="AD401" s="318"/>
      <c r="AE401" s="318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P401" s="318"/>
      <c r="AQ401" s="318"/>
      <c r="AR401" s="318"/>
      <c r="AS401" s="318"/>
      <c r="AT401" s="318"/>
      <c r="AU401" s="318"/>
      <c r="AV401" s="318"/>
      <c r="AW401" s="318"/>
      <c r="AX401" s="318"/>
      <c r="AY401" s="318"/>
      <c r="AZ401" s="318"/>
      <c r="BA401" s="318"/>
      <c r="BB401" s="318"/>
      <c r="BC401" s="318"/>
      <c r="BD401" s="318"/>
      <c r="BE401" s="318"/>
      <c r="BF401" s="318"/>
      <c r="BG401" s="318"/>
      <c r="BH401" s="318"/>
      <c r="BI401" s="318"/>
      <c r="BJ401" s="318"/>
      <c r="BK401" s="318"/>
      <c r="BL401" s="318"/>
      <c r="BM401" s="318"/>
      <c r="BN401" s="318"/>
      <c r="BO401" s="318"/>
      <c r="BP401" s="318"/>
      <c r="BQ401" s="318"/>
      <c r="BR401" s="318"/>
      <c r="BS401" s="318"/>
      <c r="BT401" s="318"/>
      <c r="BU401" s="318"/>
      <c r="BV401" s="318"/>
      <c r="BW401" s="318"/>
      <c r="BX401" s="318"/>
      <c r="BY401" s="318"/>
      <c r="BZ401" s="318"/>
      <c r="CA401" s="318"/>
      <c r="CB401" s="318"/>
      <c r="CC401" s="318"/>
      <c r="CD401" s="318"/>
      <c r="CE401" s="21"/>
      <c r="CF401" s="21"/>
      <c r="CG401" s="21"/>
      <c r="CH401" s="21"/>
      <c r="CI401" s="1"/>
      <c r="CJ401" s="1"/>
    </row>
    <row r="402" ht="13.5" customHeight="1">
      <c r="A402" s="1"/>
      <c r="B402" s="20"/>
      <c r="C402" s="318"/>
      <c r="D402" s="318"/>
      <c r="E402" s="318"/>
      <c r="F402" s="318"/>
      <c r="G402" s="318"/>
      <c r="H402" s="318"/>
      <c r="I402" s="318"/>
      <c r="J402" s="318"/>
      <c r="K402" s="318"/>
      <c r="L402" s="318"/>
      <c r="M402" s="318"/>
      <c r="N402" s="318"/>
      <c r="O402" s="318"/>
      <c r="P402" s="318"/>
      <c r="Q402" s="637"/>
      <c r="R402" s="318"/>
      <c r="S402" s="318"/>
      <c r="T402" s="318"/>
      <c r="U402" s="318"/>
      <c r="V402" s="318"/>
      <c r="W402" s="318"/>
      <c r="X402" s="318"/>
      <c r="Y402" s="318"/>
      <c r="Z402" s="318"/>
      <c r="AA402" s="318"/>
      <c r="AB402" s="318"/>
      <c r="AC402" s="318"/>
      <c r="AD402" s="318"/>
      <c r="AE402" s="318"/>
      <c r="AF402" s="318"/>
      <c r="AG402" s="318"/>
      <c r="AH402" s="318"/>
      <c r="AI402" s="318"/>
      <c r="AJ402" s="318"/>
      <c r="AK402" s="318"/>
      <c r="AL402" s="318"/>
      <c r="AM402" s="318"/>
      <c r="AN402" s="318"/>
      <c r="AO402" s="318"/>
      <c r="AP402" s="318"/>
      <c r="AQ402" s="318"/>
      <c r="AR402" s="318"/>
      <c r="AS402" s="318"/>
      <c r="AT402" s="318"/>
      <c r="AU402" s="318"/>
      <c r="AV402" s="318"/>
      <c r="AW402" s="318"/>
      <c r="AX402" s="318"/>
      <c r="AY402" s="318"/>
      <c r="AZ402" s="318"/>
      <c r="BA402" s="318"/>
      <c r="BB402" s="318"/>
      <c r="BC402" s="318"/>
      <c r="BD402" s="318"/>
      <c r="BE402" s="318"/>
      <c r="BF402" s="318"/>
      <c r="BG402" s="318"/>
      <c r="BH402" s="318"/>
      <c r="BI402" s="318"/>
      <c r="BJ402" s="318"/>
      <c r="BK402" s="318"/>
      <c r="BL402" s="318"/>
      <c r="BM402" s="318"/>
      <c r="BN402" s="318"/>
      <c r="BO402" s="318"/>
      <c r="BP402" s="318"/>
      <c r="BQ402" s="318"/>
      <c r="BR402" s="318"/>
      <c r="BS402" s="318"/>
      <c r="BT402" s="318"/>
      <c r="BU402" s="318"/>
      <c r="BV402" s="318"/>
      <c r="BW402" s="318"/>
      <c r="BX402" s="318"/>
      <c r="BY402" s="318"/>
      <c r="BZ402" s="318"/>
      <c r="CA402" s="318"/>
      <c r="CB402" s="318"/>
      <c r="CC402" s="318"/>
      <c r="CD402" s="318"/>
      <c r="CE402" s="21"/>
      <c r="CF402" s="21"/>
      <c r="CG402" s="21"/>
      <c r="CH402" s="21"/>
      <c r="CI402" s="1"/>
      <c r="CJ402" s="1"/>
    </row>
    <row r="403" ht="13.5" customHeight="1">
      <c r="A403" s="1"/>
      <c r="B403" s="20"/>
      <c r="C403" s="318"/>
      <c r="D403" s="318"/>
      <c r="E403" s="318"/>
      <c r="F403" s="318"/>
      <c r="G403" s="318"/>
      <c r="H403" s="318"/>
      <c r="I403" s="318"/>
      <c r="J403" s="318"/>
      <c r="K403" s="318"/>
      <c r="L403" s="318"/>
      <c r="M403" s="318"/>
      <c r="N403" s="318"/>
      <c r="O403" s="318"/>
      <c r="P403" s="318"/>
      <c r="Q403" s="637"/>
      <c r="R403" s="318"/>
      <c r="S403" s="318"/>
      <c r="T403" s="318"/>
      <c r="U403" s="318"/>
      <c r="V403" s="318"/>
      <c r="W403" s="318"/>
      <c r="X403" s="318"/>
      <c r="Y403" s="318"/>
      <c r="Z403" s="318"/>
      <c r="AA403" s="318"/>
      <c r="AB403" s="318"/>
      <c r="AC403" s="318"/>
      <c r="AD403" s="318"/>
      <c r="AE403" s="318"/>
      <c r="AF403" s="318"/>
      <c r="AG403" s="318"/>
      <c r="AH403" s="318"/>
      <c r="AI403" s="318"/>
      <c r="AJ403" s="318"/>
      <c r="AK403" s="318"/>
      <c r="AL403" s="318"/>
      <c r="AM403" s="318"/>
      <c r="AN403" s="318"/>
      <c r="AO403" s="318"/>
      <c r="AP403" s="318"/>
      <c r="AQ403" s="318"/>
      <c r="AR403" s="318"/>
      <c r="AS403" s="318"/>
      <c r="AT403" s="318"/>
      <c r="AU403" s="318"/>
      <c r="AV403" s="318"/>
      <c r="AW403" s="318"/>
      <c r="AX403" s="318"/>
      <c r="AY403" s="318"/>
      <c r="AZ403" s="318"/>
      <c r="BA403" s="318"/>
      <c r="BB403" s="318"/>
      <c r="BC403" s="318"/>
      <c r="BD403" s="318"/>
      <c r="BE403" s="318"/>
      <c r="BF403" s="318"/>
      <c r="BG403" s="318"/>
      <c r="BH403" s="318"/>
      <c r="BI403" s="318"/>
      <c r="BJ403" s="318"/>
      <c r="BK403" s="318"/>
      <c r="BL403" s="318"/>
      <c r="BM403" s="318"/>
      <c r="BN403" s="318"/>
      <c r="BO403" s="318"/>
      <c r="BP403" s="318"/>
      <c r="BQ403" s="318"/>
      <c r="BR403" s="318"/>
      <c r="BS403" s="318"/>
      <c r="BT403" s="318"/>
      <c r="BU403" s="318"/>
      <c r="BV403" s="318"/>
      <c r="BW403" s="318"/>
      <c r="BX403" s="318"/>
      <c r="BY403" s="318"/>
      <c r="BZ403" s="318"/>
      <c r="CA403" s="318"/>
      <c r="CB403" s="318"/>
      <c r="CC403" s="318"/>
      <c r="CD403" s="318"/>
      <c r="CE403" s="21"/>
      <c r="CF403" s="21"/>
      <c r="CG403" s="21"/>
      <c r="CH403" s="21"/>
      <c r="CI403" s="1"/>
      <c r="CJ403" s="1"/>
    </row>
    <row r="404" ht="13.5" customHeight="1">
      <c r="A404" s="1"/>
      <c r="B404" s="20"/>
      <c r="C404" s="318"/>
      <c r="D404" s="318"/>
      <c r="E404" s="318"/>
      <c r="F404" s="318"/>
      <c r="G404" s="318"/>
      <c r="H404" s="318"/>
      <c r="I404" s="318"/>
      <c r="J404" s="318"/>
      <c r="K404" s="318"/>
      <c r="L404" s="318"/>
      <c r="M404" s="318"/>
      <c r="N404" s="318"/>
      <c r="O404" s="318"/>
      <c r="P404" s="318"/>
      <c r="Q404" s="637"/>
      <c r="R404" s="318"/>
      <c r="S404" s="318"/>
      <c r="T404" s="318"/>
      <c r="U404" s="318"/>
      <c r="V404" s="318"/>
      <c r="W404" s="318"/>
      <c r="X404" s="318"/>
      <c r="Y404" s="318"/>
      <c r="Z404" s="318"/>
      <c r="AA404" s="318"/>
      <c r="AB404" s="318"/>
      <c r="AC404" s="318"/>
      <c r="AD404" s="318"/>
      <c r="AE404" s="318"/>
      <c r="AF404" s="318"/>
      <c r="AG404" s="318"/>
      <c r="AH404" s="318"/>
      <c r="AI404" s="318"/>
      <c r="AJ404" s="318"/>
      <c r="AK404" s="318"/>
      <c r="AL404" s="318"/>
      <c r="AM404" s="318"/>
      <c r="AN404" s="318"/>
      <c r="AO404" s="318"/>
      <c r="AP404" s="318"/>
      <c r="AQ404" s="318"/>
      <c r="AR404" s="318"/>
      <c r="AS404" s="318"/>
      <c r="AT404" s="318"/>
      <c r="AU404" s="318"/>
      <c r="AV404" s="318"/>
      <c r="AW404" s="318"/>
      <c r="AX404" s="318"/>
      <c r="AY404" s="318"/>
      <c r="AZ404" s="318"/>
      <c r="BA404" s="318"/>
      <c r="BB404" s="318"/>
      <c r="BC404" s="318"/>
      <c r="BD404" s="318"/>
      <c r="BE404" s="318"/>
      <c r="BF404" s="318"/>
      <c r="BG404" s="318"/>
      <c r="BH404" s="318"/>
      <c r="BI404" s="318"/>
      <c r="BJ404" s="318"/>
      <c r="BK404" s="318"/>
      <c r="BL404" s="318"/>
      <c r="BM404" s="318"/>
      <c r="BN404" s="318"/>
      <c r="BO404" s="318"/>
      <c r="BP404" s="318"/>
      <c r="BQ404" s="318"/>
      <c r="BR404" s="318"/>
      <c r="BS404" s="318"/>
      <c r="BT404" s="318"/>
      <c r="BU404" s="318"/>
      <c r="BV404" s="318"/>
      <c r="BW404" s="318"/>
      <c r="BX404" s="318"/>
      <c r="BY404" s="318"/>
      <c r="BZ404" s="318"/>
      <c r="CA404" s="318"/>
      <c r="CB404" s="318"/>
      <c r="CC404" s="318"/>
      <c r="CD404" s="318"/>
      <c r="CE404" s="21"/>
      <c r="CF404" s="21"/>
      <c r="CG404" s="21"/>
      <c r="CH404" s="21"/>
      <c r="CI404" s="1"/>
      <c r="CJ404" s="1"/>
    </row>
    <row r="405" ht="13.5" customHeight="1">
      <c r="A405" s="1"/>
      <c r="B405" s="20"/>
      <c r="C405" s="318"/>
      <c r="D405" s="318"/>
      <c r="E405" s="318"/>
      <c r="F405" s="318"/>
      <c r="G405" s="318"/>
      <c r="H405" s="318"/>
      <c r="I405" s="318"/>
      <c r="J405" s="318"/>
      <c r="K405" s="318"/>
      <c r="L405" s="318"/>
      <c r="M405" s="318"/>
      <c r="N405" s="318"/>
      <c r="O405" s="318"/>
      <c r="P405" s="318"/>
      <c r="Q405" s="637"/>
      <c r="R405" s="318"/>
      <c r="S405" s="318"/>
      <c r="T405" s="318"/>
      <c r="U405" s="318"/>
      <c r="V405" s="318"/>
      <c r="W405" s="318"/>
      <c r="X405" s="318"/>
      <c r="Y405" s="318"/>
      <c r="Z405" s="318"/>
      <c r="AA405" s="318"/>
      <c r="AB405" s="318"/>
      <c r="AC405" s="318"/>
      <c r="AD405" s="318"/>
      <c r="AE405" s="318"/>
      <c r="AF405" s="318"/>
      <c r="AG405" s="318"/>
      <c r="AH405" s="318"/>
      <c r="AI405" s="318"/>
      <c r="AJ405" s="318"/>
      <c r="AK405" s="318"/>
      <c r="AL405" s="318"/>
      <c r="AM405" s="318"/>
      <c r="AN405" s="318"/>
      <c r="AO405" s="318"/>
      <c r="AP405" s="318"/>
      <c r="AQ405" s="318"/>
      <c r="AR405" s="318"/>
      <c r="AS405" s="318"/>
      <c r="AT405" s="318"/>
      <c r="AU405" s="318"/>
      <c r="AV405" s="318"/>
      <c r="AW405" s="318"/>
      <c r="AX405" s="318"/>
      <c r="AY405" s="318"/>
      <c r="AZ405" s="318"/>
      <c r="BA405" s="318"/>
      <c r="BB405" s="318"/>
      <c r="BC405" s="318"/>
      <c r="BD405" s="318"/>
      <c r="BE405" s="318"/>
      <c r="BF405" s="318"/>
      <c r="BG405" s="318"/>
      <c r="BH405" s="318"/>
      <c r="BI405" s="318"/>
      <c r="BJ405" s="318"/>
      <c r="BK405" s="318"/>
      <c r="BL405" s="318"/>
      <c r="BM405" s="318"/>
      <c r="BN405" s="318"/>
      <c r="BO405" s="318"/>
      <c r="BP405" s="318"/>
      <c r="BQ405" s="318"/>
      <c r="BR405" s="318"/>
      <c r="BS405" s="318"/>
      <c r="BT405" s="318"/>
      <c r="BU405" s="318"/>
      <c r="BV405" s="318"/>
      <c r="BW405" s="318"/>
      <c r="BX405" s="318"/>
      <c r="BY405" s="318"/>
      <c r="BZ405" s="318"/>
      <c r="CA405" s="318"/>
      <c r="CB405" s="318"/>
      <c r="CC405" s="318"/>
      <c r="CD405" s="318"/>
      <c r="CE405" s="21"/>
      <c r="CF405" s="21"/>
      <c r="CG405" s="21"/>
      <c r="CH405" s="21"/>
      <c r="CI405" s="1"/>
      <c r="CJ405" s="1"/>
    </row>
    <row r="406" ht="13.5" customHeight="1">
      <c r="A406" s="1"/>
      <c r="B406" s="20"/>
      <c r="C406" s="318"/>
      <c r="D406" s="318"/>
      <c r="E406" s="318"/>
      <c r="F406" s="318"/>
      <c r="G406" s="318"/>
      <c r="H406" s="318"/>
      <c r="I406" s="318"/>
      <c r="J406" s="318"/>
      <c r="K406" s="318"/>
      <c r="L406" s="318"/>
      <c r="M406" s="318"/>
      <c r="N406" s="318"/>
      <c r="O406" s="318"/>
      <c r="P406" s="318"/>
      <c r="Q406" s="637"/>
      <c r="R406" s="318"/>
      <c r="S406" s="318"/>
      <c r="T406" s="318"/>
      <c r="U406" s="318"/>
      <c r="V406" s="318"/>
      <c r="W406" s="318"/>
      <c r="X406" s="318"/>
      <c r="Y406" s="318"/>
      <c r="Z406" s="318"/>
      <c r="AA406" s="318"/>
      <c r="AB406" s="318"/>
      <c r="AC406" s="318"/>
      <c r="AD406" s="318"/>
      <c r="AE406" s="318"/>
      <c r="AF406" s="318"/>
      <c r="AG406" s="318"/>
      <c r="AH406" s="318"/>
      <c r="AI406" s="318"/>
      <c r="AJ406" s="318"/>
      <c r="AK406" s="318"/>
      <c r="AL406" s="318"/>
      <c r="AM406" s="318"/>
      <c r="AN406" s="318"/>
      <c r="AO406" s="318"/>
      <c r="AP406" s="318"/>
      <c r="AQ406" s="318"/>
      <c r="AR406" s="318"/>
      <c r="AS406" s="318"/>
      <c r="AT406" s="318"/>
      <c r="AU406" s="318"/>
      <c r="AV406" s="318"/>
      <c r="AW406" s="318"/>
      <c r="AX406" s="318"/>
      <c r="AY406" s="318"/>
      <c r="AZ406" s="318"/>
      <c r="BA406" s="318"/>
      <c r="BB406" s="318"/>
      <c r="BC406" s="318"/>
      <c r="BD406" s="318"/>
      <c r="BE406" s="318"/>
      <c r="BF406" s="318"/>
      <c r="BG406" s="318"/>
      <c r="BH406" s="318"/>
      <c r="BI406" s="318"/>
      <c r="BJ406" s="318"/>
      <c r="BK406" s="318"/>
      <c r="BL406" s="318"/>
      <c r="BM406" s="318"/>
      <c r="BN406" s="318"/>
      <c r="BO406" s="318"/>
      <c r="BP406" s="318"/>
      <c r="BQ406" s="318"/>
      <c r="BR406" s="318"/>
      <c r="BS406" s="318"/>
      <c r="BT406" s="318"/>
      <c r="BU406" s="318"/>
      <c r="BV406" s="318"/>
      <c r="BW406" s="318"/>
      <c r="BX406" s="318"/>
      <c r="BY406" s="318"/>
      <c r="BZ406" s="318"/>
      <c r="CA406" s="318"/>
      <c r="CB406" s="318"/>
      <c r="CC406" s="318"/>
      <c r="CD406" s="318"/>
      <c r="CE406" s="21"/>
      <c r="CF406" s="21"/>
      <c r="CG406" s="21"/>
      <c r="CH406" s="21"/>
      <c r="CI406" s="1"/>
      <c r="CJ406" s="1"/>
    </row>
    <row r="407" ht="13.5" customHeight="1">
      <c r="A407" s="1"/>
      <c r="B407" s="20"/>
      <c r="C407" s="318"/>
      <c r="D407" s="318"/>
      <c r="E407" s="318"/>
      <c r="F407" s="318"/>
      <c r="G407" s="318"/>
      <c r="H407" s="318"/>
      <c r="I407" s="318"/>
      <c r="J407" s="318"/>
      <c r="K407" s="318"/>
      <c r="L407" s="318"/>
      <c r="M407" s="318"/>
      <c r="N407" s="318"/>
      <c r="O407" s="318"/>
      <c r="P407" s="318"/>
      <c r="Q407" s="637"/>
      <c r="R407" s="318"/>
      <c r="S407" s="318"/>
      <c r="T407" s="318"/>
      <c r="U407" s="318"/>
      <c r="V407" s="318"/>
      <c r="W407" s="318"/>
      <c r="X407" s="318"/>
      <c r="Y407" s="318"/>
      <c r="Z407" s="318"/>
      <c r="AA407" s="318"/>
      <c r="AB407" s="318"/>
      <c r="AC407" s="318"/>
      <c r="AD407" s="318"/>
      <c r="AE407" s="318"/>
      <c r="AF407" s="318"/>
      <c r="AG407" s="318"/>
      <c r="AH407" s="318"/>
      <c r="AI407" s="318"/>
      <c r="AJ407" s="318"/>
      <c r="AK407" s="318"/>
      <c r="AL407" s="318"/>
      <c r="AM407" s="318"/>
      <c r="AN407" s="318"/>
      <c r="AO407" s="318"/>
      <c r="AP407" s="318"/>
      <c r="AQ407" s="318"/>
      <c r="AR407" s="318"/>
      <c r="AS407" s="318"/>
      <c r="AT407" s="318"/>
      <c r="AU407" s="318"/>
      <c r="AV407" s="318"/>
      <c r="AW407" s="318"/>
      <c r="AX407" s="318"/>
      <c r="AY407" s="318"/>
      <c r="AZ407" s="318"/>
      <c r="BA407" s="318"/>
      <c r="BB407" s="318"/>
      <c r="BC407" s="318"/>
      <c r="BD407" s="318"/>
      <c r="BE407" s="318"/>
      <c r="BF407" s="318"/>
      <c r="BG407" s="318"/>
      <c r="BH407" s="318"/>
      <c r="BI407" s="318"/>
      <c r="BJ407" s="318"/>
      <c r="BK407" s="318"/>
      <c r="BL407" s="318"/>
      <c r="BM407" s="318"/>
      <c r="BN407" s="318"/>
      <c r="BO407" s="318"/>
      <c r="BP407" s="318"/>
      <c r="BQ407" s="318"/>
      <c r="BR407" s="318"/>
      <c r="BS407" s="318"/>
      <c r="BT407" s="318"/>
      <c r="BU407" s="318"/>
      <c r="BV407" s="318"/>
      <c r="BW407" s="318"/>
      <c r="BX407" s="318"/>
      <c r="BY407" s="318"/>
      <c r="BZ407" s="318"/>
      <c r="CA407" s="318"/>
      <c r="CB407" s="318"/>
      <c r="CC407" s="318"/>
      <c r="CD407" s="318"/>
      <c r="CE407" s="21"/>
      <c r="CF407" s="21"/>
      <c r="CG407" s="21"/>
      <c r="CH407" s="21"/>
      <c r="CI407" s="1"/>
      <c r="CJ407" s="1"/>
    </row>
    <row r="408" ht="13.5" customHeight="1">
      <c r="A408" s="1"/>
      <c r="B408" s="20"/>
      <c r="C408" s="318"/>
      <c r="D408" s="318"/>
      <c r="E408" s="318"/>
      <c r="F408" s="318"/>
      <c r="G408" s="318"/>
      <c r="H408" s="318"/>
      <c r="I408" s="318"/>
      <c r="J408" s="318"/>
      <c r="K408" s="318"/>
      <c r="L408" s="318"/>
      <c r="M408" s="318"/>
      <c r="N408" s="318"/>
      <c r="O408" s="318"/>
      <c r="P408" s="318"/>
      <c r="Q408" s="637"/>
      <c r="R408" s="318"/>
      <c r="S408" s="318"/>
      <c r="T408" s="318"/>
      <c r="U408" s="318"/>
      <c r="V408" s="318"/>
      <c r="W408" s="318"/>
      <c r="X408" s="318"/>
      <c r="Y408" s="318"/>
      <c r="Z408" s="318"/>
      <c r="AA408" s="318"/>
      <c r="AB408" s="318"/>
      <c r="AC408" s="318"/>
      <c r="AD408" s="318"/>
      <c r="AE408" s="318"/>
      <c r="AF408" s="318"/>
      <c r="AG408" s="318"/>
      <c r="AH408" s="318"/>
      <c r="AI408" s="318"/>
      <c r="AJ408" s="318"/>
      <c r="AK408" s="318"/>
      <c r="AL408" s="318"/>
      <c r="AM408" s="318"/>
      <c r="AN408" s="318"/>
      <c r="AO408" s="318"/>
      <c r="AP408" s="318"/>
      <c r="AQ408" s="318"/>
      <c r="AR408" s="318"/>
      <c r="AS408" s="318"/>
      <c r="AT408" s="318"/>
      <c r="AU408" s="318"/>
      <c r="AV408" s="318"/>
      <c r="AW408" s="318"/>
      <c r="AX408" s="318"/>
      <c r="AY408" s="318"/>
      <c r="AZ408" s="318"/>
      <c r="BA408" s="318"/>
      <c r="BB408" s="318"/>
      <c r="BC408" s="318"/>
      <c r="BD408" s="318"/>
      <c r="BE408" s="318"/>
      <c r="BF408" s="318"/>
      <c r="BG408" s="318"/>
      <c r="BH408" s="318"/>
      <c r="BI408" s="318"/>
      <c r="BJ408" s="318"/>
      <c r="BK408" s="318"/>
      <c r="BL408" s="318"/>
      <c r="BM408" s="318"/>
      <c r="BN408" s="318"/>
      <c r="BO408" s="318"/>
      <c r="BP408" s="318"/>
      <c r="BQ408" s="318"/>
      <c r="BR408" s="318"/>
      <c r="BS408" s="318"/>
      <c r="BT408" s="318"/>
      <c r="BU408" s="318"/>
      <c r="BV408" s="318"/>
      <c r="BW408" s="318"/>
      <c r="BX408" s="318"/>
      <c r="BY408" s="318"/>
      <c r="BZ408" s="318"/>
      <c r="CA408" s="318"/>
      <c r="CB408" s="318"/>
      <c r="CC408" s="318"/>
      <c r="CD408" s="318"/>
      <c r="CE408" s="21"/>
      <c r="CF408" s="21"/>
      <c r="CG408" s="21"/>
      <c r="CH408" s="21"/>
      <c r="CI408" s="1"/>
      <c r="CJ408" s="1"/>
    </row>
    <row r="409" ht="13.5" customHeight="1">
      <c r="A409" s="1"/>
      <c r="B409" s="20"/>
      <c r="C409" s="318"/>
      <c r="D409" s="318"/>
      <c r="E409" s="318"/>
      <c r="F409" s="318"/>
      <c r="G409" s="318"/>
      <c r="H409" s="318"/>
      <c r="I409" s="318"/>
      <c r="J409" s="318"/>
      <c r="K409" s="318"/>
      <c r="L409" s="318"/>
      <c r="M409" s="318"/>
      <c r="N409" s="318"/>
      <c r="O409" s="318"/>
      <c r="P409" s="318"/>
      <c r="Q409" s="637"/>
      <c r="R409" s="318"/>
      <c r="S409" s="318"/>
      <c r="T409" s="318"/>
      <c r="U409" s="318"/>
      <c r="V409" s="318"/>
      <c r="W409" s="318"/>
      <c r="X409" s="318"/>
      <c r="Y409" s="318"/>
      <c r="Z409" s="318"/>
      <c r="AA409" s="318"/>
      <c r="AB409" s="318"/>
      <c r="AC409" s="318"/>
      <c r="AD409" s="318"/>
      <c r="AE409" s="318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P409" s="318"/>
      <c r="AQ409" s="318"/>
      <c r="AR409" s="318"/>
      <c r="AS409" s="318"/>
      <c r="AT409" s="318"/>
      <c r="AU409" s="318"/>
      <c r="AV409" s="318"/>
      <c r="AW409" s="318"/>
      <c r="AX409" s="318"/>
      <c r="AY409" s="318"/>
      <c r="AZ409" s="318"/>
      <c r="BA409" s="318"/>
      <c r="BB409" s="318"/>
      <c r="BC409" s="318"/>
      <c r="BD409" s="318"/>
      <c r="BE409" s="318"/>
      <c r="BF409" s="318"/>
      <c r="BG409" s="318"/>
      <c r="BH409" s="318"/>
      <c r="BI409" s="318"/>
      <c r="BJ409" s="318"/>
      <c r="BK409" s="318"/>
      <c r="BL409" s="318"/>
      <c r="BM409" s="318"/>
      <c r="BN409" s="318"/>
      <c r="BO409" s="318"/>
      <c r="BP409" s="318"/>
      <c r="BQ409" s="318"/>
      <c r="BR409" s="318"/>
      <c r="BS409" s="318"/>
      <c r="BT409" s="318"/>
      <c r="BU409" s="318"/>
      <c r="BV409" s="318"/>
      <c r="BW409" s="318"/>
      <c r="BX409" s="318"/>
      <c r="BY409" s="318"/>
      <c r="BZ409" s="318"/>
      <c r="CA409" s="318"/>
      <c r="CB409" s="318"/>
      <c r="CC409" s="318"/>
      <c r="CD409" s="318"/>
      <c r="CE409" s="21"/>
      <c r="CF409" s="21"/>
      <c r="CG409" s="21"/>
      <c r="CH409" s="21"/>
      <c r="CI409" s="1"/>
      <c r="CJ409" s="1"/>
    </row>
    <row r="410" ht="13.5" customHeight="1">
      <c r="A410" s="1"/>
      <c r="B410" s="20"/>
      <c r="C410" s="318"/>
      <c r="D410" s="318"/>
      <c r="E410" s="318"/>
      <c r="F410" s="318"/>
      <c r="G410" s="318"/>
      <c r="H410" s="318"/>
      <c r="I410" s="318"/>
      <c r="J410" s="318"/>
      <c r="K410" s="318"/>
      <c r="L410" s="318"/>
      <c r="M410" s="318"/>
      <c r="N410" s="318"/>
      <c r="O410" s="318"/>
      <c r="P410" s="318"/>
      <c r="Q410" s="637"/>
      <c r="R410" s="318"/>
      <c r="S410" s="318"/>
      <c r="T410" s="318"/>
      <c r="U410" s="318"/>
      <c r="V410" s="318"/>
      <c r="W410" s="318"/>
      <c r="X410" s="318"/>
      <c r="Y410" s="318"/>
      <c r="Z410" s="318"/>
      <c r="AA410" s="318"/>
      <c r="AB410" s="318"/>
      <c r="AC410" s="318"/>
      <c r="AD410" s="318"/>
      <c r="AE410" s="318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P410" s="318"/>
      <c r="AQ410" s="318"/>
      <c r="AR410" s="318"/>
      <c r="AS410" s="318"/>
      <c r="AT410" s="318"/>
      <c r="AU410" s="318"/>
      <c r="AV410" s="318"/>
      <c r="AW410" s="318"/>
      <c r="AX410" s="318"/>
      <c r="AY410" s="318"/>
      <c r="AZ410" s="318"/>
      <c r="BA410" s="318"/>
      <c r="BB410" s="318"/>
      <c r="BC410" s="318"/>
      <c r="BD410" s="318"/>
      <c r="BE410" s="318"/>
      <c r="BF410" s="318"/>
      <c r="BG410" s="318"/>
      <c r="BH410" s="318"/>
      <c r="BI410" s="318"/>
      <c r="BJ410" s="318"/>
      <c r="BK410" s="318"/>
      <c r="BL410" s="318"/>
      <c r="BM410" s="318"/>
      <c r="BN410" s="318"/>
      <c r="BO410" s="318"/>
      <c r="BP410" s="318"/>
      <c r="BQ410" s="318"/>
      <c r="BR410" s="318"/>
      <c r="BS410" s="318"/>
      <c r="BT410" s="318"/>
      <c r="BU410" s="318"/>
      <c r="BV410" s="318"/>
      <c r="BW410" s="318"/>
      <c r="BX410" s="318"/>
      <c r="BY410" s="318"/>
      <c r="BZ410" s="318"/>
      <c r="CA410" s="318"/>
      <c r="CB410" s="318"/>
      <c r="CC410" s="318"/>
      <c r="CD410" s="318"/>
      <c r="CE410" s="21"/>
      <c r="CF410" s="21"/>
      <c r="CG410" s="21"/>
      <c r="CH410" s="21"/>
      <c r="CI410" s="1"/>
      <c r="CJ410" s="1"/>
    </row>
    <row r="411" ht="13.5" customHeight="1">
      <c r="A411" s="1"/>
      <c r="B411" s="20"/>
      <c r="C411" s="318"/>
      <c r="D411" s="318"/>
      <c r="E411" s="318"/>
      <c r="F411" s="318"/>
      <c r="G411" s="318"/>
      <c r="H411" s="318"/>
      <c r="I411" s="318"/>
      <c r="J411" s="318"/>
      <c r="K411" s="318"/>
      <c r="L411" s="318"/>
      <c r="M411" s="318"/>
      <c r="N411" s="318"/>
      <c r="O411" s="318"/>
      <c r="P411" s="318"/>
      <c r="Q411" s="637"/>
      <c r="R411" s="318"/>
      <c r="S411" s="318"/>
      <c r="T411" s="318"/>
      <c r="U411" s="318"/>
      <c r="V411" s="318"/>
      <c r="W411" s="318"/>
      <c r="X411" s="318"/>
      <c r="Y411" s="318"/>
      <c r="Z411" s="318"/>
      <c r="AA411" s="318"/>
      <c r="AB411" s="318"/>
      <c r="AC411" s="318"/>
      <c r="AD411" s="318"/>
      <c r="AE411" s="318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P411" s="318"/>
      <c r="AQ411" s="318"/>
      <c r="AR411" s="318"/>
      <c r="AS411" s="318"/>
      <c r="AT411" s="318"/>
      <c r="AU411" s="318"/>
      <c r="AV411" s="318"/>
      <c r="AW411" s="318"/>
      <c r="AX411" s="318"/>
      <c r="AY411" s="318"/>
      <c r="AZ411" s="318"/>
      <c r="BA411" s="318"/>
      <c r="BB411" s="318"/>
      <c r="BC411" s="318"/>
      <c r="BD411" s="318"/>
      <c r="BE411" s="318"/>
      <c r="BF411" s="318"/>
      <c r="BG411" s="318"/>
      <c r="BH411" s="318"/>
      <c r="BI411" s="318"/>
      <c r="BJ411" s="318"/>
      <c r="BK411" s="318"/>
      <c r="BL411" s="318"/>
      <c r="BM411" s="318"/>
      <c r="BN411" s="318"/>
      <c r="BO411" s="318"/>
      <c r="BP411" s="318"/>
      <c r="BQ411" s="318"/>
      <c r="BR411" s="318"/>
      <c r="BS411" s="318"/>
      <c r="BT411" s="318"/>
      <c r="BU411" s="318"/>
      <c r="BV411" s="318"/>
      <c r="BW411" s="318"/>
      <c r="BX411" s="318"/>
      <c r="BY411" s="318"/>
      <c r="BZ411" s="318"/>
      <c r="CA411" s="318"/>
      <c r="CB411" s="318"/>
      <c r="CC411" s="318"/>
      <c r="CD411" s="318"/>
      <c r="CE411" s="21"/>
      <c r="CF411" s="21"/>
      <c r="CG411" s="21"/>
      <c r="CH411" s="21"/>
      <c r="CI411" s="1"/>
      <c r="CJ411" s="1"/>
    </row>
    <row r="412" ht="13.5" customHeight="1">
      <c r="A412" s="1"/>
      <c r="B412" s="20"/>
      <c r="C412" s="318"/>
      <c r="D412" s="318"/>
      <c r="E412" s="318"/>
      <c r="F412" s="318"/>
      <c r="G412" s="318"/>
      <c r="H412" s="318"/>
      <c r="I412" s="318"/>
      <c r="J412" s="318"/>
      <c r="K412" s="318"/>
      <c r="L412" s="318"/>
      <c r="M412" s="318"/>
      <c r="N412" s="318"/>
      <c r="O412" s="318"/>
      <c r="P412" s="318"/>
      <c r="Q412" s="637"/>
      <c r="R412" s="318"/>
      <c r="S412" s="318"/>
      <c r="T412" s="318"/>
      <c r="U412" s="318"/>
      <c r="V412" s="318"/>
      <c r="W412" s="318"/>
      <c r="X412" s="318"/>
      <c r="Y412" s="318"/>
      <c r="Z412" s="318"/>
      <c r="AA412" s="318"/>
      <c r="AB412" s="318"/>
      <c r="AC412" s="318"/>
      <c r="AD412" s="318"/>
      <c r="AE412" s="318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P412" s="318"/>
      <c r="AQ412" s="318"/>
      <c r="AR412" s="318"/>
      <c r="AS412" s="318"/>
      <c r="AT412" s="318"/>
      <c r="AU412" s="318"/>
      <c r="AV412" s="318"/>
      <c r="AW412" s="318"/>
      <c r="AX412" s="318"/>
      <c r="AY412" s="318"/>
      <c r="AZ412" s="318"/>
      <c r="BA412" s="318"/>
      <c r="BB412" s="318"/>
      <c r="BC412" s="318"/>
      <c r="BD412" s="318"/>
      <c r="BE412" s="318"/>
      <c r="BF412" s="318"/>
      <c r="BG412" s="318"/>
      <c r="BH412" s="318"/>
      <c r="BI412" s="318"/>
      <c r="BJ412" s="318"/>
      <c r="BK412" s="318"/>
      <c r="BL412" s="318"/>
      <c r="BM412" s="318"/>
      <c r="BN412" s="318"/>
      <c r="BO412" s="318"/>
      <c r="BP412" s="318"/>
      <c r="BQ412" s="318"/>
      <c r="BR412" s="318"/>
      <c r="BS412" s="318"/>
      <c r="BT412" s="318"/>
      <c r="BU412" s="318"/>
      <c r="BV412" s="318"/>
      <c r="BW412" s="318"/>
      <c r="BX412" s="318"/>
      <c r="BY412" s="318"/>
      <c r="BZ412" s="318"/>
      <c r="CA412" s="318"/>
      <c r="CB412" s="318"/>
      <c r="CC412" s="318"/>
      <c r="CD412" s="318"/>
      <c r="CE412" s="21"/>
      <c r="CF412" s="21"/>
      <c r="CG412" s="21"/>
      <c r="CH412" s="21"/>
      <c r="CI412" s="1"/>
      <c r="CJ412" s="1"/>
    </row>
    <row r="413" ht="13.5" customHeight="1">
      <c r="A413" s="1"/>
      <c r="B413" s="20"/>
      <c r="C413" s="318"/>
      <c r="D413" s="318"/>
      <c r="E413" s="318"/>
      <c r="F413" s="318"/>
      <c r="G413" s="318"/>
      <c r="H413" s="318"/>
      <c r="I413" s="318"/>
      <c r="J413" s="318"/>
      <c r="K413" s="318"/>
      <c r="L413" s="318"/>
      <c r="M413" s="318"/>
      <c r="N413" s="318"/>
      <c r="O413" s="318"/>
      <c r="P413" s="318"/>
      <c r="Q413" s="637"/>
      <c r="R413" s="318"/>
      <c r="S413" s="318"/>
      <c r="T413" s="318"/>
      <c r="U413" s="318"/>
      <c r="V413" s="318"/>
      <c r="W413" s="318"/>
      <c r="X413" s="318"/>
      <c r="Y413" s="318"/>
      <c r="Z413" s="318"/>
      <c r="AA413" s="318"/>
      <c r="AB413" s="318"/>
      <c r="AC413" s="318"/>
      <c r="AD413" s="318"/>
      <c r="AE413" s="318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P413" s="318"/>
      <c r="AQ413" s="318"/>
      <c r="AR413" s="318"/>
      <c r="AS413" s="318"/>
      <c r="AT413" s="318"/>
      <c r="AU413" s="318"/>
      <c r="AV413" s="318"/>
      <c r="AW413" s="318"/>
      <c r="AX413" s="318"/>
      <c r="AY413" s="318"/>
      <c r="AZ413" s="318"/>
      <c r="BA413" s="318"/>
      <c r="BB413" s="318"/>
      <c r="BC413" s="318"/>
      <c r="BD413" s="318"/>
      <c r="BE413" s="318"/>
      <c r="BF413" s="318"/>
      <c r="BG413" s="318"/>
      <c r="BH413" s="318"/>
      <c r="BI413" s="318"/>
      <c r="BJ413" s="318"/>
      <c r="BK413" s="318"/>
      <c r="BL413" s="318"/>
      <c r="BM413" s="318"/>
      <c r="BN413" s="318"/>
      <c r="BO413" s="318"/>
      <c r="BP413" s="318"/>
      <c r="BQ413" s="318"/>
      <c r="BR413" s="318"/>
      <c r="BS413" s="318"/>
      <c r="BT413" s="318"/>
      <c r="BU413" s="318"/>
      <c r="BV413" s="318"/>
      <c r="BW413" s="318"/>
      <c r="BX413" s="318"/>
      <c r="BY413" s="318"/>
      <c r="BZ413" s="318"/>
      <c r="CA413" s="318"/>
      <c r="CB413" s="318"/>
      <c r="CC413" s="318"/>
      <c r="CD413" s="318"/>
      <c r="CE413" s="21"/>
      <c r="CF413" s="21"/>
      <c r="CG413" s="21"/>
      <c r="CH413" s="21"/>
      <c r="CI413" s="1"/>
      <c r="CJ413" s="1"/>
    </row>
    <row r="414" ht="13.5" customHeight="1">
      <c r="A414" s="1"/>
      <c r="B414" s="20"/>
      <c r="C414" s="318"/>
      <c r="D414" s="318"/>
      <c r="E414" s="318"/>
      <c r="F414" s="318"/>
      <c r="G414" s="318"/>
      <c r="H414" s="318"/>
      <c r="I414" s="318"/>
      <c r="J414" s="318"/>
      <c r="K414" s="318"/>
      <c r="L414" s="318"/>
      <c r="M414" s="318"/>
      <c r="N414" s="318"/>
      <c r="O414" s="318"/>
      <c r="P414" s="318"/>
      <c r="Q414" s="637"/>
      <c r="R414" s="318"/>
      <c r="S414" s="318"/>
      <c r="T414" s="318"/>
      <c r="U414" s="318"/>
      <c r="V414" s="318"/>
      <c r="W414" s="318"/>
      <c r="X414" s="318"/>
      <c r="Y414" s="318"/>
      <c r="Z414" s="318"/>
      <c r="AA414" s="318"/>
      <c r="AB414" s="318"/>
      <c r="AC414" s="318"/>
      <c r="AD414" s="318"/>
      <c r="AE414" s="318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P414" s="318"/>
      <c r="AQ414" s="318"/>
      <c r="AR414" s="318"/>
      <c r="AS414" s="318"/>
      <c r="AT414" s="318"/>
      <c r="AU414" s="318"/>
      <c r="AV414" s="318"/>
      <c r="AW414" s="318"/>
      <c r="AX414" s="318"/>
      <c r="AY414" s="318"/>
      <c r="AZ414" s="318"/>
      <c r="BA414" s="318"/>
      <c r="BB414" s="318"/>
      <c r="BC414" s="318"/>
      <c r="BD414" s="318"/>
      <c r="BE414" s="318"/>
      <c r="BF414" s="318"/>
      <c r="BG414" s="318"/>
      <c r="BH414" s="318"/>
      <c r="BI414" s="318"/>
      <c r="BJ414" s="318"/>
      <c r="BK414" s="318"/>
      <c r="BL414" s="318"/>
      <c r="BM414" s="318"/>
      <c r="BN414" s="318"/>
      <c r="BO414" s="318"/>
      <c r="BP414" s="318"/>
      <c r="BQ414" s="318"/>
      <c r="BR414" s="318"/>
      <c r="BS414" s="318"/>
      <c r="BT414" s="318"/>
      <c r="BU414" s="318"/>
      <c r="BV414" s="318"/>
      <c r="BW414" s="318"/>
      <c r="BX414" s="318"/>
      <c r="BY414" s="318"/>
      <c r="BZ414" s="318"/>
      <c r="CA414" s="318"/>
      <c r="CB414" s="318"/>
      <c r="CC414" s="318"/>
      <c r="CD414" s="318"/>
      <c r="CE414" s="21"/>
      <c r="CF414" s="21"/>
      <c r="CG414" s="21"/>
      <c r="CH414" s="21"/>
      <c r="CI414" s="1"/>
      <c r="CJ414" s="1"/>
    </row>
    <row r="415" ht="13.5" customHeight="1">
      <c r="A415" s="1"/>
      <c r="B415" s="20"/>
      <c r="C415" s="318"/>
      <c r="D415" s="318"/>
      <c r="E415" s="318"/>
      <c r="F415" s="318"/>
      <c r="G415" s="318"/>
      <c r="H415" s="318"/>
      <c r="I415" s="318"/>
      <c r="J415" s="318"/>
      <c r="K415" s="318"/>
      <c r="L415" s="318"/>
      <c r="M415" s="318"/>
      <c r="N415" s="318"/>
      <c r="O415" s="318"/>
      <c r="P415" s="318"/>
      <c r="Q415" s="637"/>
      <c r="R415" s="318"/>
      <c r="S415" s="318"/>
      <c r="T415" s="318"/>
      <c r="U415" s="318"/>
      <c r="V415" s="318"/>
      <c r="W415" s="318"/>
      <c r="X415" s="318"/>
      <c r="Y415" s="318"/>
      <c r="Z415" s="318"/>
      <c r="AA415" s="318"/>
      <c r="AB415" s="318"/>
      <c r="AC415" s="318"/>
      <c r="AD415" s="318"/>
      <c r="AE415" s="318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P415" s="318"/>
      <c r="AQ415" s="318"/>
      <c r="AR415" s="318"/>
      <c r="AS415" s="318"/>
      <c r="AT415" s="318"/>
      <c r="AU415" s="318"/>
      <c r="AV415" s="318"/>
      <c r="AW415" s="318"/>
      <c r="AX415" s="318"/>
      <c r="AY415" s="318"/>
      <c r="AZ415" s="318"/>
      <c r="BA415" s="318"/>
      <c r="BB415" s="318"/>
      <c r="BC415" s="318"/>
      <c r="BD415" s="318"/>
      <c r="BE415" s="318"/>
      <c r="BF415" s="318"/>
      <c r="BG415" s="318"/>
      <c r="BH415" s="318"/>
      <c r="BI415" s="318"/>
      <c r="BJ415" s="318"/>
      <c r="BK415" s="318"/>
      <c r="BL415" s="318"/>
      <c r="BM415" s="318"/>
      <c r="BN415" s="318"/>
      <c r="BO415" s="318"/>
      <c r="BP415" s="318"/>
      <c r="BQ415" s="318"/>
      <c r="BR415" s="318"/>
      <c r="BS415" s="318"/>
      <c r="BT415" s="318"/>
      <c r="BU415" s="318"/>
      <c r="BV415" s="318"/>
      <c r="BW415" s="318"/>
      <c r="BX415" s="318"/>
      <c r="BY415" s="318"/>
      <c r="BZ415" s="318"/>
      <c r="CA415" s="318"/>
      <c r="CB415" s="318"/>
      <c r="CC415" s="318"/>
      <c r="CD415" s="318"/>
      <c r="CE415" s="21"/>
      <c r="CF415" s="21"/>
      <c r="CG415" s="21"/>
      <c r="CH415" s="21"/>
      <c r="CI415" s="1"/>
      <c r="CJ415" s="1"/>
    </row>
    <row r="416" ht="13.5" customHeight="1">
      <c r="A416" s="1"/>
      <c r="B416" s="20"/>
      <c r="C416" s="318"/>
      <c r="D416" s="318"/>
      <c r="E416" s="318"/>
      <c r="F416" s="318"/>
      <c r="G416" s="318"/>
      <c r="H416" s="318"/>
      <c r="I416" s="318"/>
      <c r="J416" s="318"/>
      <c r="K416" s="318"/>
      <c r="L416" s="318"/>
      <c r="M416" s="318"/>
      <c r="N416" s="318"/>
      <c r="O416" s="318"/>
      <c r="P416" s="318"/>
      <c r="Q416" s="637"/>
      <c r="R416" s="318"/>
      <c r="S416" s="318"/>
      <c r="T416" s="318"/>
      <c r="U416" s="318"/>
      <c r="V416" s="318"/>
      <c r="W416" s="318"/>
      <c r="X416" s="318"/>
      <c r="Y416" s="318"/>
      <c r="Z416" s="318"/>
      <c r="AA416" s="318"/>
      <c r="AB416" s="318"/>
      <c r="AC416" s="318"/>
      <c r="AD416" s="318"/>
      <c r="AE416" s="318"/>
      <c r="AF416" s="318"/>
      <c r="AG416" s="318"/>
      <c r="AH416" s="318"/>
      <c r="AI416" s="318"/>
      <c r="AJ416" s="318"/>
      <c r="AK416" s="318"/>
      <c r="AL416" s="318"/>
      <c r="AM416" s="318"/>
      <c r="AN416" s="318"/>
      <c r="AO416" s="318"/>
      <c r="AP416" s="318"/>
      <c r="AQ416" s="318"/>
      <c r="AR416" s="318"/>
      <c r="AS416" s="318"/>
      <c r="AT416" s="318"/>
      <c r="AU416" s="318"/>
      <c r="AV416" s="318"/>
      <c r="AW416" s="318"/>
      <c r="AX416" s="318"/>
      <c r="AY416" s="318"/>
      <c r="AZ416" s="318"/>
      <c r="BA416" s="318"/>
      <c r="BB416" s="318"/>
      <c r="BC416" s="318"/>
      <c r="BD416" s="318"/>
      <c r="BE416" s="318"/>
      <c r="BF416" s="318"/>
      <c r="BG416" s="318"/>
      <c r="BH416" s="318"/>
      <c r="BI416" s="318"/>
      <c r="BJ416" s="318"/>
      <c r="BK416" s="318"/>
      <c r="BL416" s="318"/>
      <c r="BM416" s="318"/>
      <c r="BN416" s="318"/>
      <c r="BO416" s="318"/>
      <c r="BP416" s="318"/>
      <c r="BQ416" s="318"/>
      <c r="BR416" s="318"/>
      <c r="BS416" s="318"/>
      <c r="BT416" s="318"/>
      <c r="BU416" s="318"/>
      <c r="BV416" s="318"/>
      <c r="BW416" s="318"/>
      <c r="BX416" s="318"/>
      <c r="BY416" s="318"/>
      <c r="BZ416" s="318"/>
      <c r="CA416" s="318"/>
      <c r="CB416" s="318"/>
      <c r="CC416" s="318"/>
      <c r="CD416" s="318"/>
      <c r="CE416" s="21"/>
      <c r="CF416" s="21"/>
      <c r="CG416" s="21"/>
      <c r="CH416" s="21"/>
      <c r="CI416" s="1"/>
      <c r="CJ416" s="1"/>
    </row>
    <row r="417" ht="13.5" customHeight="1">
      <c r="A417" s="1"/>
      <c r="B417" s="20"/>
      <c r="C417" s="318"/>
      <c r="D417" s="318"/>
      <c r="E417" s="318"/>
      <c r="F417" s="318"/>
      <c r="G417" s="318"/>
      <c r="H417" s="318"/>
      <c r="I417" s="318"/>
      <c r="J417" s="318"/>
      <c r="K417" s="318"/>
      <c r="L417" s="318"/>
      <c r="M417" s="318"/>
      <c r="N417" s="318"/>
      <c r="O417" s="318"/>
      <c r="P417" s="318"/>
      <c r="Q417" s="637"/>
      <c r="R417" s="318"/>
      <c r="S417" s="318"/>
      <c r="T417" s="318"/>
      <c r="U417" s="318"/>
      <c r="V417" s="318"/>
      <c r="W417" s="318"/>
      <c r="X417" s="318"/>
      <c r="Y417" s="318"/>
      <c r="Z417" s="318"/>
      <c r="AA417" s="318"/>
      <c r="AB417" s="318"/>
      <c r="AC417" s="318"/>
      <c r="AD417" s="318"/>
      <c r="AE417" s="318"/>
      <c r="AF417" s="318"/>
      <c r="AG417" s="318"/>
      <c r="AH417" s="318"/>
      <c r="AI417" s="318"/>
      <c r="AJ417" s="318"/>
      <c r="AK417" s="318"/>
      <c r="AL417" s="318"/>
      <c r="AM417" s="318"/>
      <c r="AN417" s="318"/>
      <c r="AO417" s="318"/>
      <c r="AP417" s="318"/>
      <c r="AQ417" s="318"/>
      <c r="AR417" s="318"/>
      <c r="AS417" s="318"/>
      <c r="AT417" s="318"/>
      <c r="AU417" s="318"/>
      <c r="AV417" s="318"/>
      <c r="AW417" s="318"/>
      <c r="AX417" s="318"/>
      <c r="AY417" s="318"/>
      <c r="AZ417" s="318"/>
      <c r="BA417" s="318"/>
      <c r="BB417" s="318"/>
      <c r="BC417" s="318"/>
      <c r="BD417" s="318"/>
      <c r="BE417" s="318"/>
      <c r="BF417" s="318"/>
      <c r="BG417" s="318"/>
      <c r="BH417" s="318"/>
      <c r="BI417" s="318"/>
      <c r="BJ417" s="318"/>
      <c r="BK417" s="318"/>
      <c r="BL417" s="318"/>
      <c r="BM417" s="318"/>
      <c r="BN417" s="318"/>
      <c r="BO417" s="318"/>
      <c r="BP417" s="318"/>
      <c r="BQ417" s="318"/>
      <c r="BR417" s="318"/>
      <c r="BS417" s="318"/>
      <c r="BT417" s="318"/>
      <c r="BU417" s="318"/>
      <c r="BV417" s="318"/>
      <c r="BW417" s="318"/>
      <c r="BX417" s="318"/>
      <c r="BY417" s="318"/>
      <c r="BZ417" s="318"/>
      <c r="CA417" s="318"/>
      <c r="CB417" s="318"/>
      <c r="CC417" s="318"/>
      <c r="CD417" s="318"/>
      <c r="CE417" s="21"/>
      <c r="CF417" s="21"/>
      <c r="CG417" s="21"/>
      <c r="CH417" s="21"/>
      <c r="CI417" s="1"/>
      <c r="CJ417" s="1"/>
    </row>
    <row r="418" ht="13.5" customHeight="1">
      <c r="A418" s="1"/>
      <c r="B418" s="20"/>
      <c r="C418" s="318"/>
      <c r="D418" s="318"/>
      <c r="E418" s="318"/>
      <c r="F418" s="318"/>
      <c r="G418" s="318"/>
      <c r="H418" s="318"/>
      <c r="I418" s="318"/>
      <c r="J418" s="318"/>
      <c r="K418" s="318"/>
      <c r="L418" s="318"/>
      <c r="M418" s="318"/>
      <c r="N418" s="318"/>
      <c r="O418" s="318"/>
      <c r="P418" s="318"/>
      <c r="Q418" s="637"/>
      <c r="R418" s="318"/>
      <c r="S418" s="318"/>
      <c r="T418" s="318"/>
      <c r="U418" s="318"/>
      <c r="V418" s="318"/>
      <c r="W418" s="318"/>
      <c r="X418" s="318"/>
      <c r="Y418" s="318"/>
      <c r="Z418" s="318"/>
      <c r="AA418" s="318"/>
      <c r="AB418" s="318"/>
      <c r="AC418" s="318"/>
      <c r="AD418" s="318"/>
      <c r="AE418" s="318"/>
      <c r="AF418" s="318"/>
      <c r="AG418" s="318"/>
      <c r="AH418" s="318"/>
      <c r="AI418" s="318"/>
      <c r="AJ418" s="318"/>
      <c r="AK418" s="318"/>
      <c r="AL418" s="318"/>
      <c r="AM418" s="318"/>
      <c r="AN418" s="318"/>
      <c r="AO418" s="318"/>
      <c r="AP418" s="318"/>
      <c r="AQ418" s="318"/>
      <c r="AR418" s="318"/>
      <c r="AS418" s="318"/>
      <c r="AT418" s="318"/>
      <c r="AU418" s="318"/>
      <c r="AV418" s="318"/>
      <c r="AW418" s="318"/>
      <c r="AX418" s="318"/>
      <c r="AY418" s="318"/>
      <c r="AZ418" s="318"/>
      <c r="BA418" s="318"/>
      <c r="BB418" s="318"/>
      <c r="BC418" s="318"/>
      <c r="BD418" s="318"/>
      <c r="BE418" s="318"/>
      <c r="BF418" s="318"/>
      <c r="BG418" s="318"/>
      <c r="BH418" s="318"/>
      <c r="BI418" s="318"/>
      <c r="BJ418" s="318"/>
      <c r="BK418" s="318"/>
      <c r="BL418" s="318"/>
      <c r="BM418" s="318"/>
      <c r="BN418" s="318"/>
      <c r="BO418" s="318"/>
      <c r="BP418" s="318"/>
      <c r="BQ418" s="318"/>
      <c r="BR418" s="318"/>
      <c r="BS418" s="318"/>
      <c r="BT418" s="318"/>
      <c r="BU418" s="318"/>
      <c r="BV418" s="318"/>
      <c r="BW418" s="318"/>
      <c r="BX418" s="318"/>
      <c r="BY418" s="318"/>
      <c r="BZ418" s="318"/>
      <c r="CA418" s="318"/>
      <c r="CB418" s="318"/>
      <c r="CC418" s="318"/>
      <c r="CD418" s="318"/>
      <c r="CE418" s="21"/>
      <c r="CF418" s="21"/>
      <c r="CG418" s="21"/>
      <c r="CH418" s="21"/>
      <c r="CI418" s="1"/>
      <c r="CJ418" s="1"/>
    </row>
    <row r="419" ht="13.5" customHeight="1">
      <c r="A419" s="1"/>
      <c r="B419" s="20"/>
      <c r="C419" s="318"/>
      <c r="D419" s="318"/>
      <c r="E419" s="318"/>
      <c r="F419" s="318"/>
      <c r="G419" s="318"/>
      <c r="H419" s="318"/>
      <c r="I419" s="318"/>
      <c r="J419" s="318"/>
      <c r="K419" s="318"/>
      <c r="L419" s="318"/>
      <c r="M419" s="318"/>
      <c r="N419" s="318"/>
      <c r="O419" s="318"/>
      <c r="P419" s="318"/>
      <c r="Q419" s="637"/>
      <c r="R419" s="318"/>
      <c r="S419" s="318"/>
      <c r="T419" s="318"/>
      <c r="U419" s="318"/>
      <c r="V419" s="318"/>
      <c r="W419" s="318"/>
      <c r="X419" s="318"/>
      <c r="Y419" s="318"/>
      <c r="Z419" s="318"/>
      <c r="AA419" s="318"/>
      <c r="AB419" s="318"/>
      <c r="AC419" s="318"/>
      <c r="AD419" s="318"/>
      <c r="AE419" s="318"/>
      <c r="AF419" s="318"/>
      <c r="AG419" s="318"/>
      <c r="AH419" s="318"/>
      <c r="AI419" s="318"/>
      <c r="AJ419" s="318"/>
      <c r="AK419" s="318"/>
      <c r="AL419" s="318"/>
      <c r="AM419" s="318"/>
      <c r="AN419" s="318"/>
      <c r="AO419" s="318"/>
      <c r="AP419" s="318"/>
      <c r="AQ419" s="318"/>
      <c r="AR419" s="318"/>
      <c r="AS419" s="318"/>
      <c r="AT419" s="318"/>
      <c r="AU419" s="318"/>
      <c r="AV419" s="318"/>
      <c r="AW419" s="318"/>
      <c r="AX419" s="318"/>
      <c r="AY419" s="318"/>
      <c r="AZ419" s="318"/>
      <c r="BA419" s="318"/>
      <c r="BB419" s="318"/>
      <c r="BC419" s="318"/>
      <c r="BD419" s="318"/>
      <c r="BE419" s="318"/>
      <c r="BF419" s="318"/>
      <c r="BG419" s="318"/>
      <c r="BH419" s="318"/>
      <c r="BI419" s="318"/>
      <c r="BJ419" s="318"/>
      <c r="BK419" s="318"/>
      <c r="BL419" s="318"/>
      <c r="BM419" s="318"/>
      <c r="BN419" s="318"/>
      <c r="BO419" s="318"/>
      <c r="BP419" s="318"/>
      <c r="BQ419" s="318"/>
      <c r="BR419" s="318"/>
      <c r="BS419" s="318"/>
      <c r="BT419" s="318"/>
      <c r="BU419" s="318"/>
      <c r="BV419" s="318"/>
      <c r="BW419" s="318"/>
      <c r="BX419" s="318"/>
      <c r="BY419" s="318"/>
      <c r="BZ419" s="318"/>
      <c r="CA419" s="318"/>
      <c r="CB419" s="318"/>
      <c r="CC419" s="318"/>
      <c r="CD419" s="318"/>
      <c r="CE419" s="21"/>
      <c r="CF419" s="21"/>
      <c r="CG419" s="21"/>
      <c r="CH419" s="21"/>
      <c r="CI419" s="1"/>
      <c r="CJ419" s="1"/>
    </row>
    <row r="420" ht="13.5" customHeight="1">
      <c r="A420" s="1"/>
      <c r="B420" s="20"/>
      <c r="C420" s="318"/>
      <c r="D420" s="318"/>
      <c r="E420" s="318"/>
      <c r="F420" s="318"/>
      <c r="G420" s="318"/>
      <c r="H420" s="318"/>
      <c r="I420" s="318"/>
      <c r="J420" s="318"/>
      <c r="K420" s="318"/>
      <c r="L420" s="318"/>
      <c r="M420" s="318"/>
      <c r="N420" s="318"/>
      <c r="O420" s="318"/>
      <c r="P420" s="318"/>
      <c r="Q420" s="637"/>
      <c r="R420" s="318"/>
      <c r="S420" s="318"/>
      <c r="T420" s="318"/>
      <c r="U420" s="318"/>
      <c r="V420" s="318"/>
      <c r="W420" s="318"/>
      <c r="X420" s="318"/>
      <c r="Y420" s="318"/>
      <c r="Z420" s="318"/>
      <c r="AA420" s="318"/>
      <c r="AB420" s="318"/>
      <c r="AC420" s="318"/>
      <c r="AD420" s="318"/>
      <c r="AE420" s="318"/>
      <c r="AF420" s="318"/>
      <c r="AG420" s="318"/>
      <c r="AH420" s="318"/>
      <c r="AI420" s="318"/>
      <c r="AJ420" s="318"/>
      <c r="AK420" s="318"/>
      <c r="AL420" s="318"/>
      <c r="AM420" s="318"/>
      <c r="AN420" s="318"/>
      <c r="AO420" s="318"/>
      <c r="AP420" s="318"/>
      <c r="AQ420" s="318"/>
      <c r="AR420" s="318"/>
      <c r="AS420" s="318"/>
      <c r="AT420" s="318"/>
      <c r="AU420" s="318"/>
      <c r="AV420" s="318"/>
      <c r="AW420" s="318"/>
      <c r="AX420" s="318"/>
      <c r="AY420" s="318"/>
      <c r="AZ420" s="318"/>
      <c r="BA420" s="318"/>
      <c r="BB420" s="318"/>
      <c r="BC420" s="318"/>
      <c r="BD420" s="318"/>
      <c r="BE420" s="318"/>
      <c r="BF420" s="318"/>
      <c r="BG420" s="318"/>
      <c r="BH420" s="318"/>
      <c r="BI420" s="318"/>
      <c r="BJ420" s="318"/>
      <c r="BK420" s="318"/>
      <c r="BL420" s="318"/>
      <c r="BM420" s="318"/>
      <c r="BN420" s="318"/>
      <c r="BO420" s="318"/>
      <c r="BP420" s="318"/>
      <c r="BQ420" s="318"/>
      <c r="BR420" s="318"/>
      <c r="BS420" s="318"/>
      <c r="BT420" s="318"/>
      <c r="BU420" s="318"/>
      <c r="BV420" s="318"/>
      <c r="BW420" s="318"/>
      <c r="BX420" s="318"/>
      <c r="BY420" s="318"/>
      <c r="BZ420" s="318"/>
      <c r="CA420" s="318"/>
      <c r="CB420" s="318"/>
      <c r="CC420" s="318"/>
      <c r="CD420" s="318"/>
      <c r="CE420" s="21"/>
      <c r="CF420" s="21"/>
      <c r="CG420" s="21"/>
      <c r="CH420" s="21"/>
      <c r="CI420" s="1"/>
      <c r="CJ420" s="1"/>
    </row>
    <row r="421" ht="13.5" customHeight="1">
      <c r="A421" s="1"/>
      <c r="B421" s="20"/>
      <c r="C421" s="318"/>
      <c r="D421" s="318"/>
      <c r="E421" s="318"/>
      <c r="F421" s="318"/>
      <c r="G421" s="318"/>
      <c r="H421" s="318"/>
      <c r="I421" s="318"/>
      <c r="J421" s="318"/>
      <c r="K421" s="318"/>
      <c r="L421" s="318"/>
      <c r="M421" s="318"/>
      <c r="N421" s="318"/>
      <c r="O421" s="318"/>
      <c r="P421" s="318"/>
      <c r="Q421" s="637"/>
      <c r="R421" s="318"/>
      <c r="S421" s="318"/>
      <c r="T421" s="318"/>
      <c r="U421" s="318"/>
      <c r="V421" s="318"/>
      <c r="W421" s="318"/>
      <c r="X421" s="318"/>
      <c r="Y421" s="318"/>
      <c r="Z421" s="318"/>
      <c r="AA421" s="318"/>
      <c r="AB421" s="318"/>
      <c r="AC421" s="318"/>
      <c r="AD421" s="318"/>
      <c r="AE421" s="318"/>
      <c r="AF421" s="318"/>
      <c r="AG421" s="318"/>
      <c r="AH421" s="318"/>
      <c r="AI421" s="318"/>
      <c r="AJ421" s="318"/>
      <c r="AK421" s="318"/>
      <c r="AL421" s="318"/>
      <c r="AM421" s="318"/>
      <c r="AN421" s="318"/>
      <c r="AO421" s="318"/>
      <c r="AP421" s="318"/>
      <c r="AQ421" s="318"/>
      <c r="AR421" s="318"/>
      <c r="AS421" s="318"/>
      <c r="AT421" s="318"/>
      <c r="AU421" s="318"/>
      <c r="AV421" s="318"/>
      <c r="AW421" s="318"/>
      <c r="AX421" s="318"/>
      <c r="AY421" s="318"/>
      <c r="AZ421" s="318"/>
      <c r="BA421" s="318"/>
      <c r="BB421" s="318"/>
      <c r="BC421" s="318"/>
      <c r="BD421" s="318"/>
      <c r="BE421" s="318"/>
      <c r="BF421" s="318"/>
      <c r="BG421" s="318"/>
      <c r="BH421" s="318"/>
      <c r="BI421" s="318"/>
      <c r="BJ421" s="318"/>
      <c r="BK421" s="318"/>
      <c r="BL421" s="318"/>
      <c r="BM421" s="318"/>
      <c r="BN421" s="318"/>
      <c r="BO421" s="318"/>
      <c r="BP421" s="318"/>
      <c r="BQ421" s="318"/>
      <c r="BR421" s="318"/>
      <c r="BS421" s="318"/>
      <c r="BT421" s="318"/>
      <c r="BU421" s="318"/>
      <c r="BV421" s="318"/>
      <c r="BW421" s="318"/>
      <c r="BX421" s="318"/>
      <c r="BY421" s="318"/>
      <c r="BZ421" s="318"/>
      <c r="CA421" s="318"/>
      <c r="CB421" s="318"/>
      <c r="CC421" s="318"/>
      <c r="CD421" s="318"/>
      <c r="CE421" s="21"/>
      <c r="CF421" s="21"/>
      <c r="CG421" s="21"/>
      <c r="CH421" s="21"/>
      <c r="CI421" s="1"/>
      <c r="CJ421" s="1"/>
    </row>
    <row r="422" ht="13.5" customHeight="1">
      <c r="A422" s="1"/>
      <c r="B422" s="20"/>
      <c r="C422" s="318"/>
      <c r="D422" s="318"/>
      <c r="E422" s="318"/>
      <c r="F422" s="318"/>
      <c r="G422" s="318"/>
      <c r="H422" s="318"/>
      <c r="I422" s="318"/>
      <c r="J422" s="318"/>
      <c r="K422" s="318"/>
      <c r="L422" s="318"/>
      <c r="M422" s="318"/>
      <c r="N422" s="318"/>
      <c r="O422" s="318"/>
      <c r="P422" s="318"/>
      <c r="Q422" s="637"/>
      <c r="R422" s="318"/>
      <c r="S422" s="318"/>
      <c r="T422" s="318"/>
      <c r="U422" s="318"/>
      <c r="V422" s="318"/>
      <c r="W422" s="318"/>
      <c r="X422" s="318"/>
      <c r="Y422" s="318"/>
      <c r="Z422" s="318"/>
      <c r="AA422" s="318"/>
      <c r="AB422" s="318"/>
      <c r="AC422" s="318"/>
      <c r="AD422" s="318"/>
      <c r="AE422" s="318"/>
      <c r="AF422" s="318"/>
      <c r="AG422" s="318"/>
      <c r="AH422" s="318"/>
      <c r="AI422" s="318"/>
      <c r="AJ422" s="318"/>
      <c r="AK422" s="318"/>
      <c r="AL422" s="318"/>
      <c r="AM422" s="318"/>
      <c r="AN422" s="318"/>
      <c r="AO422" s="318"/>
      <c r="AP422" s="318"/>
      <c r="AQ422" s="318"/>
      <c r="AR422" s="318"/>
      <c r="AS422" s="318"/>
      <c r="AT422" s="318"/>
      <c r="AU422" s="318"/>
      <c r="AV422" s="318"/>
      <c r="AW422" s="318"/>
      <c r="AX422" s="318"/>
      <c r="AY422" s="318"/>
      <c r="AZ422" s="318"/>
      <c r="BA422" s="318"/>
      <c r="BB422" s="318"/>
      <c r="BC422" s="318"/>
      <c r="BD422" s="318"/>
      <c r="BE422" s="318"/>
      <c r="BF422" s="318"/>
      <c r="BG422" s="318"/>
      <c r="BH422" s="318"/>
      <c r="BI422" s="318"/>
      <c r="BJ422" s="318"/>
      <c r="BK422" s="318"/>
      <c r="BL422" s="318"/>
      <c r="BM422" s="318"/>
      <c r="BN422" s="318"/>
      <c r="BO422" s="318"/>
      <c r="BP422" s="318"/>
      <c r="BQ422" s="318"/>
      <c r="BR422" s="318"/>
      <c r="BS422" s="318"/>
      <c r="BT422" s="318"/>
      <c r="BU422" s="318"/>
      <c r="BV422" s="318"/>
      <c r="BW422" s="318"/>
      <c r="BX422" s="318"/>
      <c r="BY422" s="318"/>
      <c r="BZ422" s="318"/>
      <c r="CA422" s="318"/>
      <c r="CB422" s="318"/>
      <c r="CC422" s="318"/>
      <c r="CD422" s="318"/>
      <c r="CE422" s="21"/>
      <c r="CF422" s="21"/>
      <c r="CG422" s="21"/>
      <c r="CH422" s="21"/>
      <c r="CI422" s="1"/>
      <c r="CJ422" s="1"/>
    </row>
    <row r="423" ht="13.5" customHeight="1">
      <c r="A423" s="1"/>
      <c r="B423" s="20"/>
      <c r="C423" s="318"/>
      <c r="D423" s="318"/>
      <c r="E423" s="318"/>
      <c r="F423" s="318"/>
      <c r="G423" s="318"/>
      <c r="H423" s="318"/>
      <c r="I423" s="318"/>
      <c r="J423" s="318"/>
      <c r="K423" s="318"/>
      <c r="L423" s="318"/>
      <c r="M423" s="318"/>
      <c r="N423" s="318"/>
      <c r="O423" s="318"/>
      <c r="P423" s="318"/>
      <c r="Q423" s="637"/>
      <c r="R423" s="318"/>
      <c r="S423" s="318"/>
      <c r="T423" s="318"/>
      <c r="U423" s="318"/>
      <c r="V423" s="318"/>
      <c r="W423" s="318"/>
      <c r="X423" s="318"/>
      <c r="Y423" s="318"/>
      <c r="Z423" s="318"/>
      <c r="AA423" s="318"/>
      <c r="AB423" s="318"/>
      <c r="AC423" s="318"/>
      <c r="AD423" s="318"/>
      <c r="AE423" s="318"/>
      <c r="AF423" s="318"/>
      <c r="AG423" s="318"/>
      <c r="AH423" s="318"/>
      <c r="AI423" s="318"/>
      <c r="AJ423" s="318"/>
      <c r="AK423" s="318"/>
      <c r="AL423" s="318"/>
      <c r="AM423" s="318"/>
      <c r="AN423" s="318"/>
      <c r="AO423" s="318"/>
      <c r="AP423" s="318"/>
      <c r="AQ423" s="318"/>
      <c r="AR423" s="318"/>
      <c r="AS423" s="318"/>
      <c r="AT423" s="318"/>
      <c r="AU423" s="318"/>
      <c r="AV423" s="318"/>
      <c r="AW423" s="318"/>
      <c r="AX423" s="318"/>
      <c r="AY423" s="318"/>
      <c r="AZ423" s="318"/>
      <c r="BA423" s="318"/>
      <c r="BB423" s="318"/>
      <c r="BC423" s="318"/>
      <c r="BD423" s="318"/>
      <c r="BE423" s="318"/>
      <c r="BF423" s="318"/>
      <c r="BG423" s="318"/>
      <c r="BH423" s="318"/>
      <c r="BI423" s="318"/>
      <c r="BJ423" s="318"/>
      <c r="BK423" s="318"/>
      <c r="BL423" s="318"/>
      <c r="BM423" s="318"/>
      <c r="BN423" s="318"/>
      <c r="BO423" s="318"/>
      <c r="BP423" s="318"/>
      <c r="BQ423" s="318"/>
      <c r="BR423" s="318"/>
      <c r="BS423" s="318"/>
      <c r="BT423" s="318"/>
      <c r="BU423" s="318"/>
      <c r="BV423" s="318"/>
      <c r="BW423" s="318"/>
      <c r="BX423" s="318"/>
      <c r="BY423" s="318"/>
      <c r="BZ423" s="318"/>
      <c r="CA423" s="318"/>
      <c r="CB423" s="318"/>
      <c r="CC423" s="318"/>
      <c r="CD423" s="318"/>
      <c r="CE423" s="21"/>
      <c r="CF423" s="21"/>
      <c r="CG423" s="21"/>
      <c r="CH423" s="21"/>
      <c r="CI423" s="1"/>
      <c r="CJ423" s="1"/>
    </row>
    <row r="424" ht="13.5" customHeight="1">
      <c r="A424" s="1"/>
      <c r="B424" s="20"/>
      <c r="C424" s="318"/>
      <c r="D424" s="318"/>
      <c r="E424" s="318"/>
      <c r="F424" s="318"/>
      <c r="G424" s="318"/>
      <c r="H424" s="318"/>
      <c r="I424" s="318"/>
      <c r="J424" s="318"/>
      <c r="K424" s="318"/>
      <c r="L424" s="318"/>
      <c r="M424" s="318"/>
      <c r="N424" s="318"/>
      <c r="O424" s="318"/>
      <c r="P424" s="318"/>
      <c r="Q424" s="637"/>
      <c r="R424" s="318"/>
      <c r="S424" s="318"/>
      <c r="T424" s="318"/>
      <c r="U424" s="318"/>
      <c r="V424" s="318"/>
      <c r="W424" s="318"/>
      <c r="X424" s="318"/>
      <c r="Y424" s="318"/>
      <c r="Z424" s="318"/>
      <c r="AA424" s="318"/>
      <c r="AB424" s="318"/>
      <c r="AC424" s="318"/>
      <c r="AD424" s="318"/>
      <c r="AE424" s="318"/>
      <c r="AF424" s="318"/>
      <c r="AG424" s="318"/>
      <c r="AH424" s="318"/>
      <c r="AI424" s="318"/>
      <c r="AJ424" s="318"/>
      <c r="AK424" s="318"/>
      <c r="AL424" s="318"/>
      <c r="AM424" s="318"/>
      <c r="AN424" s="318"/>
      <c r="AO424" s="318"/>
      <c r="AP424" s="318"/>
      <c r="AQ424" s="318"/>
      <c r="AR424" s="318"/>
      <c r="AS424" s="318"/>
      <c r="AT424" s="318"/>
      <c r="AU424" s="318"/>
      <c r="AV424" s="318"/>
      <c r="AW424" s="318"/>
      <c r="AX424" s="318"/>
      <c r="AY424" s="318"/>
      <c r="AZ424" s="318"/>
      <c r="BA424" s="318"/>
      <c r="BB424" s="318"/>
      <c r="BC424" s="318"/>
      <c r="BD424" s="318"/>
      <c r="BE424" s="318"/>
      <c r="BF424" s="318"/>
      <c r="BG424" s="318"/>
      <c r="BH424" s="318"/>
      <c r="BI424" s="318"/>
      <c r="BJ424" s="318"/>
      <c r="BK424" s="318"/>
      <c r="BL424" s="318"/>
      <c r="BM424" s="318"/>
      <c r="BN424" s="318"/>
      <c r="BO424" s="318"/>
      <c r="BP424" s="318"/>
      <c r="BQ424" s="318"/>
      <c r="BR424" s="318"/>
      <c r="BS424" s="318"/>
      <c r="BT424" s="318"/>
      <c r="BU424" s="318"/>
      <c r="BV424" s="318"/>
      <c r="BW424" s="318"/>
      <c r="BX424" s="318"/>
      <c r="BY424" s="318"/>
      <c r="BZ424" s="318"/>
      <c r="CA424" s="318"/>
      <c r="CB424" s="318"/>
      <c r="CC424" s="318"/>
      <c r="CD424" s="318"/>
      <c r="CE424" s="21"/>
      <c r="CF424" s="21"/>
      <c r="CG424" s="21"/>
      <c r="CH424" s="21"/>
      <c r="CI424" s="1"/>
      <c r="CJ424" s="1"/>
    </row>
    <row r="425" ht="13.5" customHeight="1">
      <c r="A425" s="1"/>
      <c r="B425" s="20"/>
      <c r="C425" s="318"/>
      <c r="D425" s="318"/>
      <c r="E425" s="318"/>
      <c r="F425" s="318"/>
      <c r="G425" s="318"/>
      <c r="H425" s="318"/>
      <c r="I425" s="318"/>
      <c r="J425" s="318"/>
      <c r="K425" s="318"/>
      <c r="L425" s="318"/>
      <c r="M425" s="318"/>
      <c r="N425" s="318"/>
      <c r="O425" s="318"/>
      <c r="P425" s="318"/>
      <c r="Q425" s="637"/>
      <c r="R425" s="318"/>
      <c r="S425" s="318"/>
      <c r="T425" s="318"/>
      <c r="U425" s="318"/>
      <c r="V425" s="318"/>
      <c r="W425" s="318"/>
      <c r="X425" s="318"/>
      <c r="Y425" s="318"/>
      <c r="Z425" s="318"/>
      <c r="AA425" s="318"/>
      <c r="AB425" s="318"/>
      <c r="AC425" s="318"/>
      <c r="AD425" s="318"/>
      <c r="AE425" s="318"/>
      <c r="AF425" s="318"/>
      <c r="AG425" s="318"/>
      <c r="AH425" s="318"/>
      <c r="AI425" s="318"/>
      <c r="AJ425" s="318"/>
      <c r="AK425" s="318"/>
      <c r="AL425" s="318"/>
      <c r="AM425" s="318"/>
      <c r="AN425" s="318"/>
      <c r="AO425" s="318"/>
      <c r="AP425" s="318"/>
      <c r="AQ425" s="318"/>
      <c r="AR425" s="318"/>
      <c r="AS425" s="318"/>
      <c r="AT425" s="318"/>
      <c r="AU425" s="318"/>
      <c r="AV425" s="318"/>
      <c r="AW425" s="318"/>
      <c r="AX425" s="318"/>
      <c r="AY425" s="318"/>
      <c r="AZ425" s="318"/>
      <c r="BA425" s="318"/>
      <c r="BB425" s="318"/>
      <c r="BC425" s="318"/>
      <c r="BD425" s="318"/>
      <c r="BE425" s="318"/>
      <c r="BF425" s="318"/>
      <c r="BG425" s="318"/>
      <c r="BH425" s="318"/>
      <c r="BI425" s="318"/>
      <c r="BJ425" s="318"/>
      <c r="BK425" s="318"/>
      <c r="BL425" s="318"/>
      <c r="BM425" s="318"/>
      <c r="BN425" s="318"/>
      <c r="BO425" s="318"/>
      <c r="BP425" s="318"/>
      <c r="BQ425" s="318"/>
      <c r="BR425" s="318"/>
      <c r="BS425" s="318"/>
      <c r="BT425" s="318"/>
      <c r="BU425" s="318"/>
      <c r="BV425" s="318"/>
      <c r="BW425" s="318"/>
      <c r="BX425" s="318"/>
      <c r="BY425" s="318"/>
      <c r="BZ425" s="318"/>
      <c r="CA425" s="318"/>
      <c r="CB425" s="318"/>
      <c r="CC425" s="318"/>
      <c r="CD425" s="318"/>
      <c r="CE425" s="21"/>
      <c r="CF425" s="21"/>
      <c r="CG425" s="21"/>
      <c r="CH425" s="21"/>
      <c r="CI425" s="1"/>
      <c r="CJ425" s="1"/>
    </row>
    <row r="426" ht="13.5" customHeight="1">
      <c r="A426" s="1"/>
      <c r="B426" s="20"/>
      <c r="C426" s="318"/>
      <c r="D426" s="318"/>
      <c r="E426" s="318"/>
      <c r="F426" s="318"/>
      <c r="G426" s="318"/>
      <c r="H426" s="318"/>
      <c r="I426" s="318"/>
      <c r="J426" s="318"/>
      <c r="K426" s="318"/>
      <c r="L426" s="318"/>
      <c r="M426" s="318"/>
      <c r="N426" s="318"/>
      <c r="O426" s="318"/>
      <c r="P426" s="318"/>
      <c r="Q426" s="637"/>
      <c r="R426" s="318"/>
      <c r="S426" s="318"/>
      <c r="T426" s="318"/>
      <c r="U426" s="318"/>
      <c r="V426" s="318"/>
      <c r="W426" s="318"/>
      <c r="X426" s="318"/>
      <c r="Y426" s="318"/>
      <c r="Z426" s="318"/>
      <c r="AA426" s="318"/>
      <c r="AB426" s="318"/>
      <c r="AC426" s="318"/>
      <c r="AD426" s="318"/>
      <c r="AE426" s="318"/>
      <c r="AF426" s="318"/>
      <c r="AG426" s="318"/>
      <c r="AH426" s="318"/>
      <c r="AI426" s="318"/>
      <c r="AJ426" s="318"/>
      <c r="AK426" s="318"/>
      <c r="AL426" s="318"/>
      <c r="AM426" s="318"/>
      <c r="AN426" s="318"/>
      <c r="AO426" s="318"/>
      <c r="AP426" s="318"/>
      <c r="AQ426" s="318"/>
      <c r="AR426" s="318"/>
      <c r="AS426" s="318"/>
      <c r="AT426" s="318"/>
      <c r="AU426" s="318"/>
      <c r="AV426" s="318"/>
      <c r="AW426" s="318"/>
      <c r="AX426" s="318"/>
      <c r="AY426" s="318"/>
      <c r="AZ426" s="318"/>
      <c r="BA426" s="318"/>
      <c r="BB426" s="318"/>
      <c r="BC426" s="318"/>
      <c r="BD426" s="318"/>
      <c r="BE426" s="318"/>
      <c r="BF426" s="318"/>
      <c r="BG426" s="318"/>
      <c r="BH426" s="318"/>
      <c r="BI426" s="318"/>
      <c r="BJ426" s="318"/>
      <c r="BK426" s="318"/>
      <c r="BL426" s="318"/>
      <c r="BM426" s="318"/>
      <c r="BN426" s="318"/>
      <c r="BO426" s="318"/>
      <c r="BP426" s="318"/>
      <c r="BQ426" s="318"/>
      <c r="BR426" s="318"/>
      <c r="BS426" s="318"/>
      <c r="BT426" s="318"/>
      <c r="BU426" s="318"/>
      <c r="BV426" s="318"/>
      <c r="BW426" s="318"/>
      <c r="BX426" s="318"/>
      <c r="BY426" s="318"/>
      <c r="BZ426" s="318"/>
      <c r="CA426" s="318"/>
      <c r="CB426" s="318"/>
      <c r="CC426" s="318"/>
      <c r="CD426" s="318"/>
      <c r="CE426" s="21"/>
      <c r="CF426" s="21"/>
      <c r="CG426" s="21"/>
      <c r="CH426" s="21"/>
      <c r="CI426" s="1"/>
      <c r="CJ426" s="1"/>
    </row>
    <row r="427" ht="13.5" customHeight="1">
      <c r="A427" s="1"/>
      <c r="B427" s="20"/>
      <c r="C427" s="318"/>
      <c r="D427" s="318"/>
      <c r="E427" s="318"/>
      <c r="F427" s="318"/>
      <c r="G427" s="318"/>
      <c r="H427" s="318"/>
      <c r="I427" s="318"/>
      <c r="J427" s="318"/>
      <c r="K427" s="318"/>
      <c r="L427" s="318"/>
      <c r="M427" s="318"/>
      <c r="N427" s="318"/>
      <c r="O427" s="318"/>
      <c r="P427" s="318"/>
      <c r="Q427" s="637"/>
      <c r="R427" s="318"/>
      <c r="S427" s="318"/>
      <c r="T427" s="318"/>
      <c r="U427" s="318"/>
      <c r="V427" s="318"/>
      <c r="W427" s="318"/>
      <c r="X427" s="318"/>
      <c r="Y427" s="318"/>
      <c r="Z427" s="318"/>
      <c r="AA427" s="318"/>
      <c r="AB427" s="318"/>
      <c r="AC427" s="318"/>
      <c r="AD427" s="318"/>
      <c r="AE427" s="318"/>
      <c r="AF427" s="318"/>
      <c r="AG427" s="318"/>
      <c r="AH427" s="318"/>
      <c r="AI427" s="318"/>
      <c r="AJ427" s="318"/>
      <c r="AK427" s="318"/>
      <c r="AL427" s="318"/>
      <c r="AM427" s="318"/>
      <c r="AN427" s="318"/>
      <c r="AO427" s="318"/>
      <c r="AP427" s="318"/>
      <c r="AQ427" s="318"/>
      <c r="AR427" s="318"/>
      <c r="AS427" s="318"/>
      <c r="AT427" s="318"/>
      <c r="AU427" s="318"/>
      <c r="AV427" s="318"/>
      <c r="AW427" s="318"/>
      <c r="AX427" s="318"/>
      <c r="AY427" s="318"/>
      <c r="AZ427" s="318"/>
      <c r="BA427" s="318"/>
      <c r="BB427" s="318"/>
      <c r="BC427" s="318"/>
      <c r="BD427" s="318"/>
      <c r="BE427" s="318"/>
      <c r="BF427" s="318"/>
      <c r="BG427" s="318"/>
      <c r="BH427" s="318"/>
      <c r="BI427" s="318"/>
      <c r="BJ427" s="318"/>
      <c r="BK427" s="318"/>
      <c r="BL427" s="318"/>
      <c r="BM427" s="318"/>
      <c r="BN427" s="318"/>
      <c r="BO427" s="318"/>
      <c r="BP427" s="318"/>
      <c r="BQ427" s="318"/>
      <c r="BR427" s="318"/>
      <c r="BS427" s="318"/>
      <c r="BT427" s="318"/>
      <c r="BU427" s="318"/>
      <c r="BV427" s="318"/>
      <c r="BW427" s="318"/>
      <c r="BX427" s="318"/>
      <c r="BY427" s="318"/>
      <c r="BZ427" s="318"/>
      <c r="CA427" s="318"/>
      <c r="CB427" s="318"/>
      <c r="CC427" s="318"/>
      <c r="CD427" s="318"/>
      <c r="CE427" s="21"/>
      <c r="CF427" s="21"/>
      <c r="CG427" s="21"/>
      <c r="CH427" s="21"/>
      <c r="CI427" s="1"/>
      <c r="CJ427" s="1"/>
    </row>
    <row r="428" ht="13.5" customHeight="1">
      <c r="A428" s="1"/>
      <c r="B428" s="20"/>
      <c r="C428" s="318"/>
      <c r="D428" s="318"/>
      <c r="E428" s="318"/>
      <c r="F428" s="318"/>
      <c r="G428" s="318"/>
      <c r="H428" s="318"/>
      <c r="I428" s="318"/>
      <c r="J428" s="318"/>
      <c r="K428" s="318"/>
      <c r="L428" s="318"/>
      <c r="M428" s="318"/>
      <c r="N428" s="318"/>
      <c r="O428" s="318"/>
      <c r="P428" s="318"/>
      <c r="Q428" s="637"/>
      <c r="R428" s="318"/>
      <c r="S428" s="318"/>
      <c r="T428" s="318"/>
      <c r="U428" s="318"/>
      <c r="V428" s="318"/>
      <c r="W428" s="318"/>
      <c r="X428" s="318"/>
      <c r="Y428" s="318"/>
      <c r="Z428" s="318"/>
      <c r="AA428" s="318"/>
      <c r="AB428" s="318"/>
      <c r="AC428" s="318"/>
      <c r="AD428" s="318"/>
      <c r="AE428" s="318"/>
      <c r="AF428" s="318"/>
      <c r="AG428" s="318"/>
      <c r="AH428" s="318"/>
      <c r="AI428" s="318"/>
      <c r="AJ428" s="318"/>
      <c r="AK428" s="318"/>
      <c r="AL428" s="318"/>
      <c r="AM428" s="318"/>
      <c r="AN428" s="318"/>
      <c r="AO428" s="318"/>
      <c r="AP428" s="318"/>
      <c r="AQ428" s="318"/>
      <c r="AR428" s="318"/>
      <c r="AS428" s="318"/>
      <c r="AT428" s="318"/>
      <c r="AU428" s="318"/>
      <c r="AV428" s="318"/>
      <c r="AW428" s="318"/>
      <c r="AX428" s="318"/>
      <c r="AY428" s="318"/>
      <c r="AZ428" s="318"/>
      <c r="BA428" s="318"/>
      <c r="BB428" s="318"/>
      <c r="BC428" s="318"/>
      <c r="BD428" s="318"/>
      <c r="BE428" s="318"/>
      <c r="BF428" s="318"/>
      <c r="BG428" s="318"/>
      <c r="BH428" s="318"/>
      <c r="BI428" s="318"/>
      <c r="BJ428" s="318"/>
      <c r="BK428" s="318"/>
      <c r="BL428" s="318"/>
      <c r="BM428" s="318"/>
      <c r="BN428" s="318"/>
      <c r="BO428" s="318"/>
      <c r="BP428" s="318"/>
      <c r="BQ428" s="318"/>
      <c r="BR428" s="318"/>
      <c r="BS428" s="318"/>
      <c r="BT428" s="318"/>
      <c r="BU428" s="318"/>
      <c r="BV428" s="318"/>
      <c r="BW428" s="318"/>
      <c r="BX428" s="318"/>
      <c r="BY428" s="318"/>
      <c r="BZ428" s="318"/>
      <c r="CA428" s="318"/>
      <c r="CB428" s="318"/>
      <c r="CC428" s="318"/>
      <c r="CD428" s="318"/>
      <c r="CE428" s="21"/>
      <c r="CF428" s="21"/>
      <c r="CG428" s="21"/>
      <c r="CH428" s="21"/>
      <c r="CI428" s="1"/>
      <c r="CJ428" s="1"/>
    </row>
    <row r="429" ht="13.5" customHeight="1">
      <c r="A429" s="1"/>
      <c r="B429" s="20"/>
      <c r="C429" s="318"/>
      <c r="D429" s="318"/>
      <c r="E429" s="318"/>
      <c r="F429" s="318"/>
      <c r="G429" s="318"/>
      <c r="H429" s="318"/>
      <c r="I429" s="318"/>
      <c r="J429" s="318"/>
      <c r="K429" s="318"/>
      <c r="L429" s="318"/>
      <c r="M429" s="318"/>
      <c r="N429" s="318"/>
      <c r="O429" s="318"/>
      <c r="P429" s="318"/>
      <c r="Q429" s="637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8"/>
      <c r="AB429" s="318"/>
      <c r="AC429" s="318"/>
      <c r="AD429" s="318"/>
      <c r="AE429" s="318"/>
      <c r="AF429" s="318"/>
      <c r="AG429" s="318"/>
      <c r="AH429" s="318"/>
      <c r="AI429" s="318"/>
      <c r="AJ429" s="318"/>
      <c r="AK429" s="318"/>
      <c r="AL429" s="318"/>
      <c r="AM429" s="318"/>
      <c r="AN429" s="318"/>
      <c r="AO429" s="318"/>
      <c r="AP429" s="318"/>
      <c r="AQ429" s="318"/>
      <c r="AR429" s="318"/>
      <c r="AS429" s="318"/>
      <c r="AT429" s="318"/>
      <c r="AU429" s="318"/>
      <c r="AV429" s="318"/>
      <c r="AW429" s="318"/>
      <c r="AX429" s="318"/>
      <c r="AY429" s="318"/>
      <c r="AZ429" s="318"/>
      <c r="BA429" s="318"/>
      <c r="BB429" s="318"/>
      <c r="BC429" s="318"/>
      <c r="BD429" s="318"/>
      <c r="BE429" s="318"/>
      <c r="BF429" s="318"/>
      <c r="BG429" s="318"/>
      <c r="BH429" s="318"/>
      <c r="BI429" s="318"/>
      <c r="BJ429" s="318"/>
      <c r="BK429" s="318"/>
      <c r="BL429" s="318"/>
      <c r="BM429" s="318"/>
      <c r="BN429" s="318"/>
      <c r="BO429" s="318"/>
      <c r="BP429" s="318"/>
      <c r="BQ429" s="318"/>
      <c r="BR429" s="318"/>
      <c r="BS429" s="318"/>
      <c r="BT429" s="318"/>
      <c r="BU429" s="318"/>
      <c r="BV429" s="318"/>
      <c r="BW429" s="318"/>
      <c r="BX429" s="318"/>
      <c r="BY429" s="318"/>
      <c r="BZ429" s="318"/>
      <c r="CA429" s="318"/>
      <c r="CB429" s="318"/>
      <c r="CC429" s="318"/>
      <c r="CD429" s="318"/>
      <c r="CE429" s="21"/>
      <c r="CF429" s="21"/>
      <c r="CG429" s="21"/>
      <c r="CH429" s="21"/>
      <c r="CI429" s="1"/>
      <c r="CJ429" s="1"/>
    </row>
    <row r="430" ht="13.5" customHeight="1">
      <c r="A430" s="1"/>
      <c r="B430" s="20"/>
      <c r="C430" s="318"/>
      <c r="D430" s="318"/>
      <c r="E430" s="318"/>
      <c r="F430" s="318"/>
      <c r="G430" s="318"/>
      <c r="H430" s="318"/>
      <c r="I430" s="318"/>
      <c r="J430" s="318"/>
      <c r="K430" s="318"/>
      <c r="L430" s="318"/>
      <c r="M430" s="318"/>
      <c r="N430" s="318"/>
      <c r="O430" s="318"/>
      <c r="P430" s="318"/>
      <c r="Q430" s="637"/>
      <c r="R430" s="318"/>
      <c r="S430" s="318"/>
      <c r="T430" s="318"/>
      <c r="U430" s="318"/>
      <c r="V430" s="318"/>
      <c r="W430" s="318"/>
      <c r="X430" s="318"/>
      <c r="Y430" s="318"/>
      <c r="Z430" s="318"/>
      <c r="AA430" s="318"/>
      <c r="AB430" s="318"/>
      <c r="AC430" s="318"/>
      <c r="AD430" s="318"/>
      <c r="AE430" s="318"/>
      <c r="AF430" s="318"/>
      <c r="AG430" s="318"/>
      <c r="AH430" s="318"/>
      <c r="AI430" s="318"/>
      <c r="AJ430" s="318"/>
      <c r="AK430" s="318"/>
      <c r="AL430" s="318"/>
      <c r="AM430" s="318"/>
      <c r="AN430" s="318"/>
      <c r="AO430" s="318"/>
      <c r="AP430" s="318"/>
      <c r="AQ430" s="318"/>
      <c r="AR430" s="318"/>
      <c r="AS430" s="318"/>
      <c r="AT430" s="318"/>
      <c r="AU430" s="318"/>
      <c r="AV430" s="318"/>
      <c r="AW430" s="318"/>
      <c r="AX430" s="318"/>
      <c r="AY430" s="318"/>
      <c r="AZ430" s="318"/>
      <c r="BA430" s="318"/>
      <c r="BB430" s="318"/>
      <c r="BC430" s="318"/>
      <c r="BD430" s="318"/>
      <c r="BE430" s="318"/>
      <c r="BF430" s="318"/>
      <c r="BG430" s="318"/>
      <c r="BH430" s="318"/>
      <c r="BI430" s="318"/>
      <c r="BJ430" s="318"/>
      <c r="BK430" s="318"/>
      <c r="BL430" s="318"/>
      <c r="BM430" s="318"/>
      <c r="BN430" s="318"/>
      <c r="BO430" s="318"/>
      <c r="BP430" s="318"/>
      <c r="BQ430" s="318"/>
      <c r="BR430" s="318"/>
      <c r="BS430" s="318"/>
      <c r="BT430" s="318"/>
      <c r="BU430" s="318"/>
      <c r="BV430" s="318"/>
      <c r="BW430" s="318"/>
      <c r="BX430" s="318"/>
      <c r="BY430" s="318"/>
      <c r="BZ430" s="318"/>
      <c r="CA430" s="318"/>
      <c r="CB430" s="318"/>
      <c r="CC430" s="318"/>
      <c r="CD430" s="318"/>
      <c r="CE430" s="21"/>
      <c r="CF430" s="21"/>
      <c r="CG430" s="21"/>
      <c r="CH430" s="21"/>
      <c r="CI430" s="1"/>
      <c r="CJ430" s="1"/>
    </row>
    <row r="431" ht="13.5" customHeight="1">
      <c r="A431" s="1"/>
      <c r="B431" s="20"/>
      <c r="C431" s="318"/>
      <c r="D431" s="318"/>
      <c r="E431" s="318"/>
      <c r="F431" s="318"/>
      <c r="G431" s="318"/>
      <c r="H431" s="318"/>
      <c r="I431" s="318"/>
      <c r="J431" s="318"/>
      <c r="K431" s="318"/>
      <c r="L431" s="318"/>
      <c r="M431" s="318"/>
      <c r="N431" s="318"/>
      <c r="O431" s="318"/>
      <c r="P431" s="318"/>
      <c r="Q431" s="637"/>
      <c r="R431" s="318"/>
      <c r="S431" s="318"/>
      <c r="T431" s="318"/>
      <c r="U431" s="318"/>
      <c r="V431" s="318"/>
      <c r="W431" s="318"/>
      <c r="X431" s="318"/>
      <c r="Y431" s="318"/>
      <c r="Z431" s="318"/>
      <c r="AA431" s="318"/>
      <c r="AB431" s="318"/>
      <c r="AC431" s="318"/>
      <c r="AD431" s="318"/>
      <c r="AE431" s="318"/>
      <c r="AF431" s="318"/>
      <c r="AG431" s="318"/>
      <c r="AH431" s="318"/>
      <c r="AI431" s="318"/>
      <c r="AJ431" s="318"/>
      <c r="AK431" s="318"/>
      <c r="AL431" s="318"/>
      <c r="AM431" s="318"/>
      <c r="AN431" s="318"/>
      <c r="AO431" s="318"/>
      <c r="AP431" s="318"/>
      <c r="AQ431" s="318"/>
      <c r="AR431" s="318"/>
      <c r="AS431" s="318"/>
      <c r="AT431" s="318"/>
      <c r="AU431" s="318"/>
      <c r="AV431" s="318"/>
      <c r="AW431" s="318"/>
      <c r="AX431" s="318"/>
      <c r="AY431" s="318"/>
      <c r="AZ431" s="318"/>
      <c r="BA431" s="318"/>
      <c r="BB431" s="318"/>
      <c r="BC431" s="318"/>
      <c r="BD431" s="318"/>
      <c r="BE431" s="318"/>
      <c r="BF431" s="318"/>
      <c r="BG431" s="318"/>
      <c r="BH431" s="318"/>
      <c r="BI431" s="318"/>
      <c r="BJ431" s="318"/>
      <c r="BK431" s="318"/>
      <c r="BL431" s="318"/>
      <c r="BM431" s="318"/>
      <c r="BN431" s="318"/>
      <c r="BO431" s="318"/>
      <c r="BP431" s="318"/>
      <c r="BQ431" s="318"/>
      <c r="BR431" s="318"/>
      <c r="BS431" s="318"/>
      <c r="BT431" s="318"/>
      <c r="BU431" s="318"/>
      <c r="BV431" s="318"/>
      <c r="BW431" s="318"/>
      <c r="BX431" s="318"/>
      <c r="BY431" s="318"/>
      <c r="BZ431" s="318"/>
      <c r="CA431" s="318"/>
      <c r="CB431" s="318"/>
      <c r="CC431" s="318"/>
      <c r="CD431" s="318"/>
      <c r="CE431" s="21"/>
      <c r="CF431" s="21"/>
      <c r="CG431" s="21"/>
      <c r="CH431" s="21"/>
      <c r="CI431" s="1"/>
      <c r="CJ431" s="1"/>
    </row>
    <row r="432" ht="13.5" customHeight="1">
      <c r="A432" s="1"/>
      <c r="B432" s="20"/>
      <c r="C432" s="318"/>
      <c r="D432" s="318"/>
      <c r="E432" s="318"/>
      <c r="F432" s="318"/>
      <c r="G432" s="318"/>
      <c r="H432" s="318"/>
      <c r="I432" s="318"/>
      <c r="J432" s="318"/>
      <c r="K432" s="318"/>
      <c r="L432" s="318"/>
      <c r="M432" s="318"/>
      <c r="N432" s="318"/>
      <c r="O432" s="318"/>
      <c r="P432" s="318"/>
      <c r="Q432" s="637"/>
      <c r="R432" s="318"/>
      <c r="S432" s="318"/>
      <c r="T432" s="318"/>
      <c r="U432" s="318"/>
      <c r="V432" s="318"/>
      <c r="W432" s="318"/>
      <c r="X432" s="318"/>
      <c r="Y432" s="318"/>
      <c r="Z432" s="318"/>
      <c r="AA432" s="318"/>
      <c r="AB432" s="318"/>
      <c r="AC432" s="318"/>
      <c r="AD432" s="318"/>
      <c r="AE432" s="318"/>
      <c r="AF432" s="318"/>
      <c r="AG432" s="318"/>
      <c r="AH432" s="318"/>
      <c r="AI432" s="318"/>
      <c r="AJ432" s="318"/>
      <c r="AK432" s="318"/>
      <c r="AL432" s="318"/>
      <c r="AM432" s="318"/>
      <c r="AN432" s="318"/>
      <c r="AO432" s="318"/>
      <c r="AP432" s="318"/>
      <c r="AQ432" s="318"/>
      <c r="AR432" s="318"/>
      <c r="AS432" s="318"/>
      <c r="AT432" s="318"/>
      <c r="AU432" s="318"/>
      <c r="AV432" s="318"/>
      <c r="AW432" s="318"/>
      <c r="AX432" s="318"/>
      <c r="AY432" s="318"/>
      <c r="AZ432" s="318"/>
      <c r="BA432" s="318"/>
      <c r="BB432" s="318"/>
      <c r="BC432" s="318"/>
      <c r="BD432" s="318"/>
      <c r="BE432" s="318"/>
      <c r="BF432" s="318"/>
      <c r="BG432" s="318"/>
      <c r="BH432" s="318"/>
      <c r="BI432" s="318"/>
      <c r="BJ432" s="318"/>
      <c r="BK432" s="318"/>
      <c r="BL432" s="318"/>
      <c r="BM432" s="318"/>
      <c r="BN432" s="318"/>
      <c r="BO432" s="318"/>
      <c r="BP432" s="318"/>
      <c r="BQ432" s="318"/>
      <c r="BR432" s="318"/>
      <c r="BS432" s="318"/>
      <c r="BT432" s="318"/>
      <c r="BU432" s="318"/>
      <c r="BV432" s="318"/>
      <c r="BW432" s="318"/>
      <c r="BX432" s="318"/>
      <c r="BY432" s="318"/>
      <c r="BZ432" s="318"/>
      <c r="CA432" s="318"/>
      <c r="CB432" s="318"/>
      <c r="CC432" s="318"/>
      <c r="CD432" s="318"/>
      <c r="CE432" s="21"/>
      <c r="CF432" s="21"/>
      <c r="CG432" s="21"/>
      <c r="CH432" s="21"/>
      <c r="CI432" s="1"/>
      <c r="CJ432" s="1"/>
    </row>
  </sheetData>
  <mergeCells count="1">
    <mergeCell ref="C1:D1"/>
  </mergeCells>
  <printOptions/>
  <pageMargins bottom="0.75" footer="0.0" header="0.0" left="0.7" right="0.7" top="0.75"/>
  <pageSetup paperSize="9" orientation="landscape"/>
  <drawing r:id="rId1"/>
</worksheet>
</file>