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15" yWindow="45" windowWidth="10080" windowHeight="118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24" i="1" s="1"/>
  <c r="D26" i="1" s="1"/>
  <c r="D21" i="1" l="1"/>
  <c r="E21" i="1" s="1"/>
  <c r="D22" i="1"/>
  <c r="E22" i="1" s="1"/>
  <c r="G22" i="1" s="1"/>
  <c r="D27" i="1"/>
  <c r="E27" i="1" s="1"/>
  <c r="D29" i="1"/>
  <c r="D31" i="1" s="1"/>
  <c r="F29" i="1" l="1"/>
  <c r="G27" i="1"/>
  <c r="F24" i="1"/>
  <c r="G21" i="1"/>
  <c r="D32" i="1"/>
  <c r="E32" i="1" s="1"/>
  <c r="E34" i="1" l="1"/>
  <c r="E35" i="1" s="1"/>
  <c r="G32" i="1"/>
</calcChain>
</file>

<file path=xl/sharedStrings.xml><?xml version="1.0" encoding="utf-8"?>
<sst xmlns="http://schemas.openxmlformats.org/spreadsheetml/2006/main" count="27" uniqueCount="27">
  <si>
    <t xml:space="preserve">a1 = </t>
  </si>
  <si>
    <t xml:space="preserve">a2 = </t>
  </si>
  <si>
    <t xml:space="preserve">a3 = </t>
  </si>
  <si>
    <t xml:space="preserve">a4 = </t>
  </si>
  <si>
    <t xml:space="preserve">b1 = </t>
  </si>
  <si>
    <t xml:space="preserve">b2 = </t>
  </si>
  <si>
    <t xml:space="preserve">z1 = </t>
  </si>
  <si>
    <t xml:space="preserve">z2 = </t>
  </si>
  <si>
    <t xml:space="preserve">z3 = </t>
  </si>
  <si>
    <t xml:space="preserve">s1 = </t>
  </si>
  <si>
    <t xml:space="preserve">s2 = </t>
  </si>
  <si>
    <t xml:space="preserve">s3 = </t>
  </si>
  <si>
    <t>q1</t>
    <phoneticPr fontId="1"/>
  </si>
  <si>
    <t>q2</t>
    <phoneticPr fontId="1"/>
  </si>
  <si>
    <t>正負修正</t>
    <rPh sb="0" eb="2">
      <t>セイフ</t>
    </rPh>
    <rPh sb="2" eb="4">
      <t>シュウセイ</t>
    </rPh>
    <phoneticPr fontId="1"/>
  </si>
  <si>
    <t>p1</t>
    <phoneticPr fontId="1"/>
  </si>
  <si>
    <t>s2</t>
    <phoneticPr fontId="1"/>
  </si>
  <si>
    <t>q3</t>
    <phoneticPr fontId="1"/>
  </si>
  <si>
    <t>p2</t>
    <phoneticPr fontId="1"/>
  </si>
  <si>
    <t>s3</t>
    <phoneticPr fontId="1"/>
  </si>
  <si>
    <t>q4</t>
    <phoneticPr fontId="1"/>
  </si>
  <si>
    <t>q1+q2+q3+q4</t>
    <phoneticPr fontId="1"/>
  </si>
  <si>
    <t>mm/h</t>
    <phoneticPr fontId="1"/>
  </si>
  <si>
    <t>m3/s</t>
    <phoneticPr fontId="1"/>
  </si>
  <si>
    <t>r(mm/h)</t>
    <phoneticPr fontId="1"/>
  </si>
  <si>
    <t>s1</t>
    <phoneticPr fontId="1"/>
  </si>
  <si>
    <t>m3/3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</si>
</sst>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abSelected="1" workbookViewId="0">
      <selection activeCell="E11" sqref="E11"/>
    </sheetView>
  </sheetViews>
  <sheetFormatPr defaultRowHeight="12" x14ac:dyDescent="0.15"/>
  <cols>
    <col min="3" max="3" width="12.42578125" bestFit="1" customWidth="1"/>
  </cols>
  <sheetData>
    <row r="2" spans="2:3" x14ac:dyDescent="0.15">
      <c r="B2">
        <v>2012</v>
      </c>
    </row>
    <row r="4" spans="2:3" x14ac:dyDescent="0.15">
      <c r="B4" t="s">
        <v>0</v>
      </c>
      <c r="C4">
        <v>0.173345</v>
      </c>
    </row>
    <row r="5" spans="2:3" x14ac:dyDescent="0.15">
      <c r="B5" t="s">
        <v>1</v>
      </c>
      <c r="C5">
        <v>0.11636299999999999</v>
      </c>
    </row>
    <row r="6" spans="2:3" x14ac:dyDescent="0.15">
      <c r="B6" t="s">
        <v>2</v>
      </c>
      <c r="C6">
        <v>8.0690999999999999E-2</v>
      </c>
    </row>
    <row r="7" spans="2:3" x14ac:dyDescent="0.15">
      <c r="B7" t="s">
        <v>3</v>
      </c>
      <c r="C7">
        <v>1.4566000000000001E-2</v>
      </c>
    </row>
    <row r="8" spans="2:3" x14ac:dyDescent="0.15">
      <c r="B8" t="s">
        <v>4</v>
      </c>
      <c r="C8">
        <v>9.1326000000000004E-2</v>
      </c>
    </row>
    <row r="9" spans="2:3" x14ac:dyDescent="0.15">
      <c r="B9" t="s">
        <v>5</v>
      </c>
      <c r="C9">
        <v>2.4292999999999999E-2</v>
      </c>
    </row>
    <row r="10" spans="2:3" x14ac:dyDescent="0.15">
      <c r="B10" t="s">
        <v>6</v>
      </c>
      <c r="C10">
        <v>39.438164</v>
      </c>
    </row>
    <row r="11" spans="2:3" x14ac:dyDescent="0.15">
      <c r="B11" t="s">
        <v>7</v>
      </c>
      <c r="C11">
        <v>77.275741999999994</v>
      </c>
    </row>
    <row r="12" spans="2:3" x14ac:dyDescent="0.15">
      <c r="B12" t="s">
        <v>8</v>
      </c>
      <c r="C12">
        <v>4.2561410000000004</v>
      </c>
    </row>
    <row r="13" spans="2:3" x14ac:dyDescent="0.15">
      <c r="B13" t="s">
        <v>9</v>
      </c>
      <c r="C13">
        <v>15.567088</v>
      </c>
    </row>
    <row r="14" spans="2:3" x14ac:dyDescent="0.15">
      <c r="B14" t="s">
        <v>10</v>
      </c>
      <c r="C14">
        <v>40.430405</v>
      </c>
    </row>
    <row r="15" spans="2:3" x14ac:dyDescent="0.15">
      <c r="B15" t="s">
        <v>11</v>
      </c>
      <c r="C15">
        <v>28.364664000000001</v>
      </c>
    </row>
    <row r="18" spans="3:7" x14ac:dyDescent="0.15">
      <c r="C18" t="s">
        <v>24</v>
      </c>
      <c r="D18">
        <v>0.1295</v>
      </c>
    </row>
    <row r="19" spans="3:7" x14ac:dyDescent="0.15">
      <c r="E19" t="s">
        <v>14</v>
      </c>
      <c r="G19" t="s">
        <v>26</v>
      </c>
    </row>
    <row r="20" spans="3:7" x14ac:dyDescent="0.15">
      <c r="C20" t="s">
        <v>25</v>
      </c>
      <c r="D20">
        <f>C13+D18</f>
        <v>15.696588</v>
      </c>
    </row>
    <row r="21" spans="3:7" x14ac:dyDescent="0.15">
      <c r="C21" t="s">
        <v>12</v>
      </c>
      <c r="D21">
        <f>(D20-C10)*C4</f>
        <v>-4.1154834917200001</v>
      </c>
      <c r="E21">
        <f>IF(D21&lt;0,0,D21)</f>
        <v>0</v>
      </c>
      <c r="G21">
        <f>E21*134/3.6</f>
        <v>0</v>
      </c>
    </row>
    <row r="22" spans="3:7" x14ac:dyDescent="0.15">
      <c r="C22" t="s">
        <v>13</v>
      </c>
      <c r="D22">
        <f>(D20-C11)*C5</f>
        <v>-7.1655350969019995</v>
      </c>
      <c r="E22">
        <f>IF(D22&lt;0,0,D22)</f>
        <v>0</v>
      </c>
      <c r="G22">
        <f>E22*134/3.6</f>
        <v>0</v>
      </c>
    </row>
    <row r="24" spans="3:7" x14ac:dyDescent="0.15">
      <c r="C24" t="s">
        <v>15</v>
      </c>
      <c r="D24">
        <f>D20*C8</f>
        <v>1.433506595688</v>
      </c>
      <c r="F24">
        <f>D20-E21-E22-D24</f>
        <v>14.263081404312</v>
      </c>
    </row>
    <row r="26" spans="3:7" x14ac:dyDescent="0.15">
      <c r="C26" t="s">
        <v>16</v>
      </c>
      <c r="D26">
        <f>C14+D24</f>
        <v>41.863911595688002</v>
      </c>
    </row>
    <row r="27" spans="3:7" x14ac:dyDescent="0.15">
      <c r="C27" t="s">
        <v>17</v>
      </c>
      <c r="D27">
        <f>(D26-C12)*C6</f>
        <v>3.0346086171366604</v>
      </c>
      <c r="E27">
        <f>IF(D27&lt;0,0,D27)</f>
        <v>3.0346086171366604</v>
      </c>
      <c r="G27">
        <f>E27*134/3.6</f>
        <v>112.95487630453125</v>
      </c>
    </row>
    <row r="29" spans="3:7" x14ac:dyDescent="0.15">
      <c r="C29" t="s">
        <v>18</v>
      </c>
      <c r="D29">
        <f>D26*C9</f>
        <v>1.0170000043940486</v>
      </c>
      <c r="F29">
        <f>D26-E27-D29</f>
        <v>37.812302974157291</v>
      </c>
    </row>
    <row r="31" spans="3:7" x14ac:dyDescent="0.15">
      <c r="C31" t="s">
        <v>19</v>
      </c>
      <c r="D31">
        <f>C15+D29</f>
        <v>29.38166400439405</v>
      </c>
    </row>
    <row r="32" spans="3:7" x14ac:dyDescent="0.15">
      <c r="C32" t="s">
        <v>20</v>
      </c>
      <c r="D32">
        <f>D31*C7</f>
        <v>0.42797331788800375</v>
      </c>
      <c r="E32">
        <f>IF(D32&lt;0,0,D32)</f>
        <v>0.42797331788800375</v>
      </c>
      <c r="G32">
        <f>E32*134/3.6</f>
        <v>15.930117943609028</v>
      </c>
    </row>
    <row r="34" spans="3:5" x14ac:dyDescent="0.15">
      <c r="C34" t="s">
        <v>21</v>
      </c>
      <c r="D34" t="s">
        <v>22</v>
      </c>
      <c r="E34">
        <f>SUM(E21:E32)</f>
        <v>3.462581935024664</v>
      </c>
    </row>
    <row r="35" spans="3:5" x14ac:dyDescent="0.15">
      <c r="D35" t="s">
        <v>23</v>
      </c>
      <c r="E35">
        <f>E34*134/3.6</f>
        <v>128.88499424814026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臼谷 友秀</dc:creator>
  <cp:lastModifiedBy>臼谷 友秀</cp:lastModifiedBy>
  <dcterms:created xsi:type="dcterms:W3CDTF">2015-08-26T23:34:17Z</dcterms:created>
  <dcterms:modified xsi:type="dcterms:W3CDTF">2015-08-27T00:46:54Z</dcterms:modified>
</cp:coreProperties>
</file>